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richPivotRecords1.xml" ContentType="application/vnd.openxmlformats-officedocument.spreadsheetml.richPivot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WebImage.xml" ContentType="application/vnd.ms-excel.rdrichvaluewebimage+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array.xml" ContentType="application/vnd.ms-excel.rdarray+xml"/>
  <Override PartName="/xl/richData/richStyles.xml" ContentType="application/vnd.ms-excel.richstyles+xml"/>
  <Override PartName="/xl/richData/rdsupportingpropertybagstructure.xml" ContentType="application/vnd.ms-excel.rdsupportingpropertybagstructure+xml"/>
  <Override PartName="/xl/richData/rdsupportingpropertybag.xml" ContentType="application/vnd.ms-excel.rdsupportingpropertybag+xml"/>
  <Override PartName="/xl/richData/rdRichValueTypes.xml" ContentType="application/vnd.ms-excel.rdrichvaluetyp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pivotTables/pivotTable1.xml" ContentType="application/vnd.openxmlformats-officedocument.spreadsheetml.pivotTable+xml"/>
  <Override PartName="/xl/drawings/drawing5.xml" ContentType="application/vnd.openxmlformats-officedocument.drawing+xml"/>
  <Override PartName="/xl/slicers/slicer1.xml" ContentType="application/vnd.ms-excel.slicer+xml"/>
  <Override PartName="/xl/drawings/drawing6.xml" ContentType="application/vnd.openxmlformats-officedocument.drawing+xml"/>
  <Override PartName="/xl/tables/table105.xml" ContentType="application/vnd.openxmlformats-officedocument.spreadsheetml.table+xml"/>
  <Override PartName="/xl/tables/table106.xml" ContentType="application/vnd.openxmlformats-officedocument.spreadsheetml.table+xml"/>
  <Override PartName="/xl/charts/chartEx1.xml" ContentType="application/vnd.ms-office.chartex+xml"/>
  <Override PartName="/xl/charts/style9.xml" ContentType="application/vnd.ms-office.chartstyle+xml"/>
  <Override PartName="/xl/charts/colors9.xml" ContentType="application/vnd.ms-office.chartcolorstyle+xml"/>
  <Override PartName="/xl/drawings/drawing7.xml" ContentType="application/vnd.openxmlformats-officedocument.drawing+xml"/>
  <Override PartName="/xl/tables/table107.xml" ContentType="application/vnd.openxmlformats-officedocument.spreadsheetml.table+xml"/>
  <Override PartName="/xl/slicers/slicer2.xml" ContentType="application/vnd.ms-excel.slicer+xml"/>
  <Override PartName="/xl/charts/chartEx2.xml" ContentType="application/vnd.ms-office.chartex+xml"/>
  <Override PartName="/xl/charts/style10.xml" ContentType="application/vnd.ms-office.chartstyle+xml"/>
  <Override PartName="/xl/charts/colors10.xml" ContentType="application/vnd.ms-office.chartcolorstyle+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charts/chartEx3.xml" ContentType="application/vnd.ms-office.chartex+xml"/>
  <Override PartName="/xl/charts/style11.xml" ContentType="application/vnd.ms-office.chartstyle+xml"/>
  <Override PartName="/xl/charts/colors11.xml" ContentType="application/vnd.ms-office.chartcolorstyle+xml"/>
  <Override PartName="/xl/drawings/drawing10.xml" ContentType="application/vnd.openxmlformats-officedocument.drawing+xml"/>
  <Override PartName="/xl/tables/table108.xml" ContentType="application/vnd.openxmlformats-officedocument.spreadsheetml.table+xml"/>
  <Override PartName="/xl/tables/table109.xml" ContentType="application/vnd.openxmlformats-officedocument.spreadsheetml.table+xml"/>
  <Override PartName="/xl/charts/chartEx4.xml" ContentType="application/vnd.ms-office.chartex+xml"/>
  <Override PartName="/xl/charts/style12.xml" ContentType="application/vnd.ms-office.chartstyle+xml"/>
  <Override PartName="/xl/charts/colors12.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3.xml" ContentType="application/vnd.openxmlformats-officedocument.spreadsheetml.comments+xml"/>
  <Override PartName="/xl/drawings/drawing14.xml" ContentType="application/vnd.openxmlformats-officedocument.drawing+xml"/>
  <Override PartName="/xl/charts/chart9.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10.xml" ContentType="application/vnd.openxmlformats-officedocument.drawingml.chart+xml"/>
  <Override PartName="/xl/theme/themeOverride1.xml" ContentType="application/vnd.openxmlformats-officedocument.themeOverride+xml"/>
  <Override PartName="/xl/drawings/drawing17.xml" ContentType="application/vnd.openxmlformats-officedocument.drawingml.chartshapes+xml"/>
  <Override PartName="/xl/drawings/drawing18.xml" ContentType="application/vnd.openxmlformats-officedocument.drawing+xml"/>
  <Override PartName="/xl/charts/chart11.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9.xml" ContentType="application/vnd.openxmlformats-officedocument.drawingml.chartshape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https://unidadvictimas-my.sharepoint.com/personal/cesaredu_estrada_unidadvictimas_gov_co/Documents/Nueva carpeta/Codificación 2025/Gestión Administrativa/MODIFICACIÓN-ACTUALIZACIÓN/03-07-2025/"/>
    </mc:Choice>
  </mc:AlternateContent>
  <xr:revisionPtr revIDLastSave="2" documentId="8_{9CFD97CA-A642-4699-8931-71661DA2217E}" xr6:coauthVersionLast="47" xr6:coauthVersionMax="47" xr10:uidLastSave="{74C86D45-A21D-4395-AE0C-2296917C3823}"/>
  <bookViews>
    <workbookView xWindow="20370" yWindow="-120" windowWidth="24240" windowHeight="13020" tabRatio="739" firstSheet="10" activeTab="10" xr2:uid="{00000000-000D-0000-FFFF-FFFF00000000}"/>
  </bookViews>
  <sheets>
    <sheet name="L.D Nueva" sheetId="3" state="hidden" r:id="rId1"/>
    <sheet name="T_Graf." sheetId="4" state="hidden" r:id="rId2"/>
    <sheet name="Graf. aspectos" sheetId="5" state="hidden" r:id="rId3"/>
    <sheet name="Graf. impactos" sheetId="6" state="hidden" r:id="rId4"/>
    <sheet name="Graf. Ev. impactos" sheetId="7" state="hidden" r:id="rId5"/>
    <sheet name="Hoja2" sheetId="16" state="hidden" r:id="rId6"/>
    <sheet name="Mapa inicial" sheetId="17" state="hidden" r:id="rId7"/>
    <sheet name="Mapa 1" sheetId="14" state="hidden" r:id="rId8"/>
    <sheet name="Mapa" sheetId="8" state="hidden" r:id="rId9"/>
    <sheet name="Formato" sheetId="1" state="hidden" r:id="rId10"/>
    <sheet name="Mapa de inicio" sheetId="20" r:id="rId11"/>
    <sheet name="Mapa para ajuste" sheetId="18" state="hidden" r:id="rId12"/>
    <sheet name="C. DT-NN" sheetId="19" r:id="rId13"/>
    <sheet name="Imagenes" sheetId="21" state="hidden" r:id="rId14"/>
    <sheet name="Matriz DT-NN" sheetId="10" r:id="rId15"/>
    <sheet name="SI_DT-NN" sheetId="11" r:id="rId16"/>
    <sheet name="SF_DT-NN" sheetId="12" r:id="rId17"/>
    <sheet name="AA_DT-NN" sheetId="13" r:id="rId18"/>
    <sheet name="Control de Cambios" sheetId="2" r:id="rId19"/>
  </sheets>
  <externalReferences>
    <externalReference r:id="rId20"/>
    <externalReference r:id="rId21"/>
  </externalReferences>
  <definedNames>
    <definedName name="_xlnm._FilterDatabase" localSheetId="12" hidden="1">'C. DT-NN'!#REF!</definedName>
    <definedName name="_xlnm._FilterDatabase" localSheetId="7" hidden="1">'Mapa 1'!$E$9:$E$42</definedName>
    <definedName name="_xlnm._FilterDatabase" localSheetId="10" hidden="1">'Mapa de inicio'!#REF!</definedName>
    <definedName name="_xlnm._FilterDatabase" localSheetId="6" hidden="1">'Mapa inicial'!$E$9:$E$42</definedName>
    <definedName name="_xlnm._FilterDatabase" localSheetId="11" hidden="1">'Mapa para ajuste'!$E$9:$E$42</definedName>
    <definedName name="_xlnm._FilterDatabase" localSheetId="14" hidden="1">'Matriz DT-NN'!$A$12:$BE$12</definedName>
    <definedName name="_xlchart.v5.10" hidden="1">('Mapa 1'!$H$40,'Mapa 1'!$H$42:$H$59)</definedName>
    <definedName name="_xlchart.v5.11" hidden="1">('Mapa 1'!$J$9:$J$59,'Mapa 1'!$E$9:$E$42)</definedName>
    <definedName name="_xlchart.v5.6" hidden="1">'Mapa 1'!$F$8:$I$8</definedName>
    <definedName name="_xlchart.v5.7" hidden="1">'Mapa 1'!$F$9:$I$42</definedName>
    <definedName name="_xlchart.v5.8" hidden="1">'Mapa 1'!$J$8</definedName>
    <definedName name="_xlchart.v5.9" hidden="1">'Mapa 1'!$K$8</definedName>
    <definedName name="_xlchart.v6.0" hidden="1">'Mapa inicial'!$I$8</definedName>
    <definedName name="_xlchart.v6.1" hidden="1">'Mapa inicial'!$I$9:$I$44</definedName>
    <definedName name="_xlchart.v6.12" hidden="1">'Mapa inicial'!$I$8</definedName>
    <definedName name="_xlchart.v6.13" hidden="1">'Mapa inicial'!$I$9:$I$43</definedName>
    <definedName name="_xlchart.v6.14" hidden="1">'Mapa inicial'!$J$42</definedName>
    <definedName name="_xlchart.v6.15" hidden="1">'Mapa inicial'!$J$8</definedName>
    <definedName name="_xlchart.v6.16" hidden="1">'Mapa inicial'!$J$9:$J$44,'Mapa inicial'!$E$9:$E$42</definedName>
    <definedName name="_xlchart.v6.17" hidden="1">'Mapa inicial'!$L$8</definedName>
    <definedName name="_xlchart.v6.18" hidden="1">'Mapa inicial'!$I$8</definedName>
    <definedName name="_xlchart.v6.19" hidden="1">'Mapa inicial'!$I$9:$I$43</definedName>
    <definedName name="_xlchart.v6.2" hidden="1">'Mapa inicial'!$J$42</definedName>
    <definedName name="_xlchart.v6.20" hidden="1">'Mapa inicial'!$J$42</definedName>
    <definedName name="_xlchart.v6.21" hidden="1">'Mapa inicial'!$J$8</definedName>
    <definedName name="_xlchart.v6.22" hidden="1">'Mapa inicial'!$J$9:$J$44,'Mapa inicial'!$E$9:$E$42</definedName>
    <definedName name="_xlchart.v6.23" hidden="1">'Mapa inicial'!$L$8</definedName>
    <definedName name="_xlchart.v6.24" hidden="1">'Mapa para ajuste'!$I$8</definedName>
    <definedName name="_xlchart.v6.25" hidden="1">'Mapa para ajuste'!$I$9:$I$43</definedName>
    <definedName name="_xlchart.v6.26" hidden="1">'Mapa para ajuste'!$J$42</definedName>
    <definedName name="_xlchart.v6.27" hidden="1">'Mapa para ajuste'!$J$8</definedName>
    <definedName name="_xlchart.v6.28" hidden="1">'Mapa para ajuste'!$J$9:$J$43,'Mapa para ajuste'!$E$9:$E$42</definedName>
    <definedName name="_xlchart.v6.29" hidden="1">'Mapa para ajuste'!$K$8</definedName>
    <definedName name="_xlchart.v6.3" hidden="1">'Mapa inicial'!$J$8</definedName>
    <definedName name="_xlchart.v6.4" hidden="1">'Mapa inicial'!$J$9:$J$44,'Mapa inicial'!$E$9:$E$42</definedName>
    <definedName name="_xlchart.v6.5" hidden="1">'Mapa inicial'!$L$8</definedName>
    <definedName name="_xlnm.Print_Area" localSheetId="17">'AA_DT-NN'!$A$1:$J$58</definedName>
    <definedName name="_xlnm.Print_Area" localSheetId="12">'C. DT-NN'!$A$1:$D$58</definedName>
    <definedName name="_xlnm.Print_Area" localSheetId="18">'Control de Cambios'!$A$1:$C$12</definedName>
    <definedName name="_xlnm.Print_Area" localSheetId="2">'Graf. aspectos'!$A$1:$X$71</definedName>
    <definedName name="_xlnm.Print_Area" localSheetId="4">'Graf. Ev. impactos'!$A$1:$O$72</definedName>
    <definedName name="_xlnm.Print_Area" localSheetId="3">'Graf. impactos'!$A$1:$W$39</definedName>
    <definedName name="_xlnm.Print_Area" localSheetId="7">'Mapa 1'!$A$1:$C$54</definedName>
    <definedName name="_xlnm.Print_Area" localSheetId="10">'Mapa de inicio'!$A$1:$C$50</definedName>
    <definedName name="_xlnm.Print_Area" localSheetId="6">'Mapa inicial'!$A$1:$C$50</definedName>
    <definedName name="_xlnm.Print_Area" localSheetId="11">'Mapa para ajuste'!$A$1:$C$50</definedName>
    <definedName name="_xlnm.Print_Area" localSheetId="16">'SF_DT-NN'!$A$1:$C$43</definedName>
    <definedName name="_xlnm.Print_Area" localSheetId="15">'SI_DT-NN'!$A$1:$C$44</definedName>
    <definedName name="SegmentaciónDeDatos_DEPARTAMENTO">#N/A</definedName>
    <definedName name="SegmentaciónDeDatos_DEPARTAMENTO1">#N/A</definedName>
    <definedName name="SegmentaciónDeDatos_DIRECCIÓN_TERRITORIAL">#N/A</definedName>
    <definedName name="SegmentaciónDeDatos_SEDE">#N/A</definedName>
    <definedName name="_xlnm.Print_Titles" localSheetId="14">'Matriz DT-NN'!$1:$12</definedName>
  </definedNames>
  <calcPr calcId="191029"/>
  <pivotCaches>
    <pivotCache cacheId="4" r:id="rId22"/>
  </pivotCaches>
  <extLst>
    <ext xmlns:x14="http://schemas.microsoft.com/office/spreadsheetml/2009/9/main" uri="{BBE1A952-AA13-448e-AADC-164F8A28A991}">
      <x14:slicerCaches>
        <x14:slicerCache r:id="rId23"/>
        <x14:slicerCache r:id="rId24"/>
      </x14:slicerCaches>
    </ex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25"/>
        <x14:slicerCache r:id="rId26"/>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43" i="17" l="1" a="1"/>
  <c r="M43" i="17" s="1"/>
  <c r="R43" i="18" a="1"/>
  <c r="R43" i="18" s="1"/>
  <c r="L43" i="18" a="1"/>
  <c r="L43" i="18" s="1"/>
  <c r="R42" i="18" a="1"/>
  <c r="R42" i="18" s="1"/>
  <c r="L42" i="18" a="1"/>
  <c r="L42" i="18" s="1"/>
  <c r="R41" i="18" a="1"/>
  <c r="R41" i="18" s="1"/>
  <c r="L41" i="18" a="1"/>
  <c r="L41" i="18" s="1"/>
  <c r="R40" i="18" a="1"/>
  <c r="R40" i="18" s="1"/>
  <c r="L40" i="18" a="1"/>
  <c r="L40" i="18" s="1"/>
  <c r="R39" i="18" a="1"/>
  <c r="R39" i="18" s="1"/>
  <c r="L39" i="18" a="1"/>
  <c r="L39" i="18" s="1"/>
  <c r="R38" i="18" a="1"/>
  <c r="R38" i="18" s="1"/>
  <c r="L38" i="18" a="1"/>
  <c r="L38" i="18" s="1"/>
  <c r="R37" i="18" a="1"/>
  <c r="R37" i="18" s="1"/>
  <c r="L37" i="18" a="1"/>
  <c r="L37" i="18" s="1"/>
  <c r="R36" i="18" a="1"/>
  <c r="R36" i="18" s="1"/>
  <c r="L36" i="18" a="1"/>
  <c r="L36" i="18" s="1"/>
  <c r="R35" i="18" a="1"/>
  <c r="R35" i="18" s="1"/>
  <c r="L35" i="18" a="1"/>
  <c r="L35" i="18" s="1"/>
  <c r="R34" i="18" a="1"/>
  <c r="R34" i="18" s="1"/>
  <c r="L34" i="18" a="1"/>
  <c r="L34" i="18" s="1"/>
  <c r="R33" i="18" a="1"/>
  <c r="R33" i="18" s="1"/>
  <c r="L33" i="18" a="1"/>
  <c r="L33" i="18" s="1"/>
  <c r="R32" i="18" a="1"/>
  <c r="R32" i="18" s="1"/>
  <c r="L32" i="18" a="1"/>
  <c r="L32" i="18" s="1"/>
  <c r="R31" i="18" a="1"/>
  <c r="R31" i="18" s="1"/>
  <c r="L31" i="18" a="1"/>
  <c r="L31" i="18" s="1"/>
  <c r="R30" i="18" a="1"/>
  <c r="R30" i="18" s="1"/>
  <c r="L30" i="18" a="1"/>
  <c r="L30" i="18" s="1"/>
  <c r="R29" i="18" a="1"/>
  <c r="R29" i="18" s="1"/>
  <c r="L29" i="18" a="1"/>
  <c r="L29" i="18" s="1"/>
  <c r="R28" i="18" a="1"/>
  <c r="R28" i="18" s="1"/>
  <c r="L28" i="18" a="1"/>
  <c r="L28" i="18" s="1"/>
  <c r="R27" i="18" a="1"/>
  <c r="R27" i="18" s="1"/>
  <c r="L27" i="18" a="1"/>
  <c r="L27" i="18" s="1"/>
  <c r="R26" i="18" a="1"/>
  <c r="R26" i="18" s="1"/>
  <c r="L26" i="18" a="1"/>
  <c r="L26" i="18" s="1"/>
  <c r="R25" i="18" a="1"/>
  <c r="R25" i="18" s="1"/>
  <c r="L25" i="18" a="1"/>
  <c r="L25" i="18" s="1"/>
  <c r="R24" i="18" a="1"/>
  <c r="R24" i="18" s="1"/>
  <c r="L24" i="18" a="1"/>
  <c r="L24" i="18" s="1"/>
  <c r="R23" i="18" a="1"/>
  <c r="R23" i="18" s="1"/>
  <c r="L23" i="18" a="1"/>
  <c r="L23" i="18" s="1"/>
  <c r="R22" i="18" a="1"/>
  <c r="R22" i="18" s="1"/>
  <c r="L22" i="18" a="1"/>
  <c r="L22" i="18" s="1"/>
  <c r="R21" i="18" a="1"/>
  <c r="R21" i="18" s="1"/>
  <c r="L21" i="18" a="1"/>
  <c r="L21" i="18" s="1"/>
  <c r="R20" i="18" a="1"/>
  <c r="R20" i="18" s="1"/>
  <c r="L20" i="18" a="1"/>
  <c r="L20" i="18" s="1"/>
  <c r="R19" i="18" a="1"/>
  <c r="R19" i="18" s="1"/>
  <c r="L19" i="18" a="1"/>
  <c r="L19" i="18" s="1"/>
  <c r="R18" i="18" a="1"/>
  <c r="R18" i="18" s="1"/>
  <c r="L18" i="18" a="1"/>
  <c r="L18" i="18" s="1"/>
  <c r="R17" i="18" a="1"/>
  <c r="R17" i="18" s="1"/>
  <c r="L17" i="18" a="1"/>
  <c r="L17" i="18" s="1"/>
  <c r="R16" i="18" a="1"/>
  <c r="R16" i="18" s="1"/>
  <c r="L16" i="18" a="1"/>
  <c r="L16" i="18" s="1"/>
  <c r="R15" i="18" a="1"/>
  <c r="R15" i="18" s="1"/>
  <c r="L15" i="18" a="1"/>
  <c r="L15" i="18" s="1"/>
  <c r="R14" i="18" a="1"/>
  <c r="R14" i="18" s="1"/>
  <c r="L14" i="18" a="1"/>
  <c r="L14" i="18" s="1"/>
  <c r="R13" i="18" a="1"/>
  <c r="R13" i="18" s="1"/>
  <c r="L13" i="18" a="1"/>
  <c r="L13" i="18" s="1"/>
  <c r="R12" i="18" a="1"/>
  <c r="R12" i="18" s="1"/>
  <c r="L12" i="18" a="1"/>
  <c r="L12" i="18" s="1"/>
  <c r="R11" i="18" a="1"/>
  <c r="R11" i="18" s="1"/>
  <c r="L11" i="18" a="1"/>
  <c r="L11" i="18" s="1"/>
  <c r="R10" i="18" a="1"/>
  <c r="R10" i="18" s="1"/>
  <c r="L10" i="18" a="1"/>
  <c r="L10" i="18" s="1"/>
  <c r="R9" i="18" a="1"/>
  <c r="R9" i="18" s="1"/>
  <c r="L9" i="18" a="1"/>
  <c r="L9" i="18" s="1"/>
  <c r="M44" i="17" l="1" a="1"/>
  <c r="M44" i="17" s="1"/>
  <c r="L43" i="14" a="1"/>
  <c r="L43" i="14" s="1"/>
  <c r="L44" i="14" a="1"/>
  <c r="L44" i="14" s="1"/>
  <c r="L45" i="14" a="1"/>
  <c r="L45" i="14" s="1"/>
  <c r="L46" i="14" a="1"/>
  <c r="L46" i="14" s="1"/>
  <c r="L47" i="14" a="1"/>
  <c r="L47" i="14" s="1"/>
  <c r="L48" i="14" a="1"/>
  <c r="L48" i="14" s="1"/>
  <c r="L49" i="14" a="1"/>
  <c r="L49" i="14" s="1"/>
  <c r="L50" i="14" a="1"/>
  <c r="L50" i="14" s="1"/>
  <c r="L51" i="14" a="1"/>
  <c r="L51" i="14" s="1"/>
  <c r="L52" i="14" a="1"/>
  <c r="L52" i="14" s="1"/>
  <c r="L53" i="14" a="1"/>
  <c r="L53" i="14" s="1"/>
  <c r="L54" i="14" a="1"/>
  <c r="L54" i="14" s="1"/>
  <c r="L55" i="14" a="1"/>
  <c r="L55" i="14" s="1"/>
  <c r="L56" i="14" a="1"/>
  <c r="L56" i="14" s="1"/>
  <c r="L57" i="14" a="1"/>
  <c r="L57" i="14" s="1"/>
  <c r="L58" i="14" a="1"/>
  <c r="L58" i="14" s="1"/>
  <c r="L59" i="14" a="1"/>
  <c r="L59" i="14" s="1"/>
  <c r="S12" i="17" a="1"/>
  <c r="S12" i="17" s="1"/>
  <c r="S9" i="17" a="1"/>
  <c r="S9" i="17" s="1"/>
  <c r="S10" i="17" a="1"/>
  <c r="S10" i="17" s="1"/>
  <c r="S11" i="17" a="1"/>
  <c r="S11" i="17" s="1"/>
  <c r="S13" i="17" a="1"/>
  <c r="S13" i="17" s="1"/>
  <c r="S14" i="17" a="1"/>
  <c r="S14" i="17" s="1"/>
  <c r="S15" i="17" a="1"/>
  <c r="S15" i="17" s="1"/>
  <c r="S16" i="17" a="1"/>
  <c r="S16" i="17" s="1"/>
  <c r="S17" i="17" a="1"/>
  <c r="S17" i="17" s="1"/>
  <c r="S18" i="17" a="1"/>
  <c r="S18" i="17" s="1"/>
  <c r="S19" i="17" a="1"/>
  <c r="S19" i="17" s="1"/>
  <c r="S20" i="17" a="1"/>
  <c r="S20" i="17" s="1"/>
  <c r="S21" i="17" a="1"/>
  <c r="S21" i="17" s="1"/>
  <c r="S22" i="17" a="1"/>
  <c r="S22" i="17" s="1"/>
  <c r="S23" i="17" a="1"/>
  <c r="S23" i="17" s="1"/>
  <c r="S24" i="17" a="1"/>
  <c r="S24" i="17" s="1"/>
  <c r="S25" i="17" a="1"/>
  <c r="S25" i="17" s="1"/>
  <c r="S26" i="17" a="1"/>
  <c r="S26" i="17" s="1"/>
  <c r="S27" i="17" a="1"/>
  <c r="S27" i="17" s="1"/>
  <c r="S28" i="17" a="1"/>
  <c r="S28" i="17" s="1"/>
  <c r="S29" i="17" a="1"/>
  <c r="S29" i="17" s="1"/>
  <c r="S30" i="17" a="1"/>
  <c r="S30" i="17" s="1"/>
  <c r="S31" i="17" a="1"/>
  <c r="S31" i="17" s="1"/>
  <c r="S32" i="17" a="1"/>
  <c r="S32" i="17" s="1"/>
  <c r="S33" i="17" a="1"/>
  <c r="S33" i="17" s="1"/>
  <c r="S34" i="17" a="1"/>
  <c r="S34" i="17" s="1"/>
  <c r="S35" i="17" a="1"/>
  <c r="S35" i="17" s="1"/>
  <c r="S36" i="17" a="1"/>
  <c r="S36" i="17" s="1"/>
  <c r="S37" i="17" a="1"/>
  <c r="S37" i="17" s="1"/>
  <c r="S38" i="17" a="1"/>
  <c r="S38" i="17" s="1"/>
  <c r="S39" i="17" a="1"/>
  <c r="S39" i="17" s="1"/>
  <c r="S40" i="17" a="1"/>
  <c r="S40" i="17" s="1"/>
  <c r="S41" i="17" a="1"/>
  <c r="S41" i="17" s="1"/>
  <c r="S42" i="17" a="1"/>
  <c r="S42" i="17" s="1"/>
  <c r="S43" i="17" a="1"/>
  <c r="S43" i="17" s="1"/>
  <c r="M42" i="17" a="1"/>
  <c r="M42" i="17" s="1"/>
  <c r="M41" i="17" a="1"/>
  <c r="M41" i="17" s="1"/>
  <c r="M40" i="17" a="1"/>
  <c r="M40" i="17" s="1"/>
  <c r="M39" i="17" a="1"/>
  <c r="M39" i="17" s="1"/>
  <c r="M38" i="17" a="1"/>
  <c r="M38" i="17" s="1"/>
  <c r="M37" i="17" a="1"/>
  <c r="M37" i="17" s="1"/>
  <c r="M36" i="17" a="1"/>
  <c r="M36" i="17" s="1"/>
  <c r="M35" i="17" a="1"/>
  <c r="M35" i="17" s="1"/>
  <c r="M34" i="17" a="1"/>
  <c r="M34" i="17" s="1"/>
  <c r="M33" i="17" a="1"/>
  <c r="M33" i="17" s="1"/>
  <c r="M32" i="17" a="1"/>
  <c r="M32" i="17" s="1"/>
  <c r="M31" i="17" a="1"/>
  <c r="M31" i="17" s="1"/>
  <c r="M30" i="17" a="1"/>
  <c r="M30" i="17" s="1"/>
  <c r="M29" i="17" a="1"/>
  <c r="M29" i="17" s="1"/>
  <c r="M28" i="17" a="1"/>
  <c r="M28" i="17" s="1"/>
  <c r="M27" i="17" a="1"/>
  <c r="M27" i="17" s="1"/>
  <c r="M26" i="17" a="1"/>
  <c r="M26" i="17" s="1"/>
  <c r="M25" i="17" a="1"/>
  <c r="M25" i="17" s="1"/>
  <c r="M24" i="17" a="1"/>
  <c r="M24" i="17" s="1"/>
  <c r="M23" i="17" a="1"/>
  <c r="M23" i="17" s="1"/>
  <c r="M22" i="17" a="1"/>
  <c r="M22" i="17" s="1"/>
  <c r="M21" i="17" a="1"/>
  <c r="M21" i="17" s="1"/>
  <c r="M20" i="17" a="1"/>
  <c r="M20" i="17" s="1"/>
  <c r="M19" i="17" a="1"/>
  <c r="M19" i="17" s="1"/>
  <c r="M18" i="17" a="1"/>
  <c r="M18" i="17" s="1"/>
  <c r="M17" i="17" a="1"/>
  <c r="M17" i="17" s="1"/>
  <c r="M16" i="17" a="1"/>
  <c r="M16" i="17" s="1"/>
  <c r="M15" i="17" a="1"/>
  <c r="M15" i="17" s="1"/>
  <c r="M14" i="17" a="1"/>
  <c r="M14" i="17" s="1"/>
  <c r="M13" i="17" a="1"/>
  <c r="M13" i="17" s="1"/>
  <c r="M12" i="17" a="1"/>
  <c r="M12" i="17" s="1"/>
  <c r="M11" i="17" a="1"/>
  <c r="M11" i="17" s="1"/>
  <c r="M10" i="17" a="1"/>
  <c r="M10" i="17" s="1"/>
  <c r="M9" i="17" a="1"/>
  <c r="M9" i="17" s="1"/>
  <c r="L9" i="14" l="1" a="1"/>
  <c r="L9" i="14" s="1"/>
  <c r="L10" i="14" a="1"/>
  <c r="L10" i="14" s="1"/>
  <c r="L11" i="14" a="1"/>
  <c r="L11" i="14" s="1"/>
  <c r="L12" i="14" a="1"/>
  <c r="L12" i="14" s="1"/>
  <c r="L13" i="14" a="1"/>
  <c r="L13" i="14" s="1"/>
  <c r="L14" i="14" a="1"/>
  <c r="L14" i="14" s="1"/>
  <c r="L15" i="14" a="1"/>
  <c r="L15" i="14" s="1"/>
  <c r="L16" i="14" a="1"/>
  <c r="L16" i="14" s="1"/>
  <c r="L17" i="14" a="1"/>
  <c r="L17" i="14" s="1"/>
  <c r="L18" i="14" a="1"/>
  <c r="L18" i="14" s="1"/>
  <c r="L19" i="14" a="1"/>
  <c r="L19" i="14" s="1"/>
  <c r="L20" i="14" a="1"/>
  <c r="L20" i="14" s="1"/>
  <c r="L21" i="14" a="1"/>
  <c r="L21" i="14" s="1"/>
  <c r="L22" i="14" a="1"/>
  <c r="L22" i="14" s="1"/>
  <c r="L23" i="14" a="1"/>
  <c r="L23" i="14" s="1"/>
  <c r="L24" i="14" a="1"/>
  <c r="L24" i="14" s="1"/>
  <c r="L25" i="14" a="1"/>
  <c r="L25" i="14" s="1"/>
  <c r="L26" i="14" a="1"/>
  <c r="L26" i="14" s="1"/>
  <c r="L27" i="14" a="1"/>
  <c r="L27" i="14" s="1"/>
  <c r="L28" i="14" a="1"/>
  <c r="L28" i="14" s="1"/>
  <c r="L29" i="14" a="1"/>
  <c r="L29" i="14" s="1"/>
  <c r="L30" i="14" a="1"/>
  <c r="L30" i="14" s="1"/>
  <c r="L31" i="14" a="1"/>
  <c r="L31" i="14" s="1"/>
  <c r="L32" i="14" a="1"/>
  <c r="L32" i="14" s="1"/>
  <c r="L33" i="14" a="1"/>
  <c r="L33" i="14" s="1"/>
  <c r="L34" i="14" a="1"/>
  <c r="L34" i="14" s="1"/>
  <c r="L35" i="14" a="1"/>
  <c r="L35" i="14" s="1"/>
  <c r="L36" i="14" a="1"/>
  <c r="L36" i="14" s="1"/>
  <c r="L37" i="14" a="1"/>
  <c r="L37" i="14" s="1"/>
  <c r="L38" i="14" a="1"/>
  <c r="L38" i="14" s="1"/>
  <c r="L39" i="14" a="1"/>
  <c r="L39" i="14" s="1"/>
  <c r="L40" i="14" a="1"/>
  <c r="L40" i="14" s="1"/>
  <c r="L41" i="14" a="1"/>
  <c r="L41" i="14" s="1"/>
  <c r="L42" i="14" a="1"/>
  <c r="L42" i="14" s="1"/>
  <c r="R13" i="10"/>
  <c r="V13" i="10"/>
  <c r="Y13" i="10"/>
  <c r="R14" i="10"/>
  <c r="V14" i="10"/>
  <c r="Y14" i="10"/>
  <c r="R15" i="10"/>
  <c r="V15" i="10"/>
  <c r="Y15" i="10"/>
  <c r="AD15" i="10"/>
  <c r="AF15" i="10"/>
  <c r="AH15" i="10"/>
  <c r="AK15" i="10"/>
  <c r="AM15" i="10"/>
  <c r="AO15" i="10"/>
  <c r="AR15" i="10"/>
  <c r="AT15" i="10"/>
  <c r="AW15" i="10" s="1"/>
  <c r="AV15" i="10"/>
  <c r="R16" i="10"/>
  <c r="V16" i="10"/>
  <c r="Y16" i="10"/>
  <c r="AD16" i="10"/>
  <c r="AF16" i="10"/>
  <c r="AH16" i="10"/>
  <c r="AK16" i="10"/>
  <c r="AM16" i="10"/>
  <c r="AO16" i="10"/>
  <c r="AR16" i="10"/>
  <c r="AT16" i="10"/>
  <c r="AW16" i="10" s="1"/>
  <c r="AV16" i="10"/>
  <c r="R17" i="10"/>
  <c r="V17" i="10"/>
  <c r="Y17" i="10"/>
  <c r="AD17" i="10"/>
  <c r="AF17" i="10"/>
  <c r="AH17" i="10"/>
  <c r="AK17" i="10"/>
  <c r="AM17" i="10"/>
  <c r="AO17" i="10"/>
  <c r="AR17" i="10"/>
  <c r="AT17" i="10"/>
  <c r="AV17" i="10"/>
  <c r="R18" i="10"/>
  <c r="V18" i="10"/>
  <c r="Y18" i="10"/>
  <c r="F2" i="7"/>
  <c r="E2" i="7"/>
  <c r="D2" i="7"/>
  <c r="C2" i="7"/>
  <c r="B2" i="7"/>
  <c r="V39" i="6"/>
  <c r="U39" i="6"/>
  <c r="T39" i="6"/>
  <c r="S39" i="6"/>
  <c r="R39" i="6"/>
  <c r="Q39" i="6"/>
  <c r="P39" i="6"/>
  <c r="O39" i="6"/>
  <c r="N39" i="6"/>
  <c r="M39" i="6"/>
  <c r="L39" i="6"/>
  <c r="K39" i="6"/>
  <c r="J39" i="6"/>
  <c r="I39" i="6"/>
  <c r="H39" i="6"/>
  <c r="G39" i="6"/>
  <c r="F39" i="6"/>
  <c r="E39" i="6"/>
  <c r="D39" i="6"/>
  <c r="C39" i="6"/>
  <c r="B39" i="6"/>
  <c r="V38" i="6"/>
  <c r="U38" i="6"/>
  <c r="T38" i="6"/>
  <c r="S38" i="6"/>
  <c r="R38" i="6"/>
  <c r="Q38" i="6"/>
  <c r="P38" i="6"/>
  <c r="O38" i="6"/>
  <c r="N38" i="6"/>
  <c r="M38" i="6"/>
  <c r="L38" i="6"/>
  <c r="K38" i="6"/>
  <c r="J38" i="6"/>
  <c r="I38" i="6"/>
  <c r="H38" i="6"/>
  <c r="G38" i="6"/>
  <c r="F38" i="6"/>
  <c r="E38" i="6"/>
  <c r="D38" i="6"/>
  <c r="C38" i="6"/>
  <c r="B38" i="6"/>
  <c r="V37" i="6"/>
  <c r="U37" i="6"/>
  <c r="T37" i="6"/>
  <c r="S37" i="6"/>
  <c r="R37" i="6"/>
  <c r="Q37" i="6"/>
  <c r="P37" i="6"/>
  <c r="O37" i="6"/>
  <c r="N37" i="6"/>
  <c r="M37" i="6"/>
  <c r="L37" i="6"/>
  <c r="K37" i="6"/>
  <c r="J37" i="6"/>
  <c r="I37" i="6"/>
  <c r="H37" i="6"/>
  <c r="G37" i="6"/>
  <c r="F37" i="6"/>
  <c r="E37" i="6"/>
  <c r="D37" i="6"/>
  <c r="C37" i="6"/>
  <c r="B37" i="6"/>
  <c r="V36" i="6"/>
  <c r="U36" i="6"/>
  <c r="T36" i="6"/>
  <c r="S36" i="6"/>
  <c r="R36" i="6"/>
  <c r="Q36" i="6"/>
  <c r="P36" i="6"/>
  <c r="O36" i="6"/>
  <c r="N36" i="6"/>
  <c r="M36" i="6"/>
  <c r="L36" i="6"/>
  <c r="K36" i="6"/>
  <c r="J36" i="6"/>
  <c r="I36" i="6"/>
  <c r="H36" i="6"/>
  <c r="G36" i="6"/>
  <c r="F36" i="6"/>
  <c r="E36" i="6"/>
  <c r="D36" i="6"/>
  <c r="C36" i="6"/>
  <c r="B36" i="6"/>
  <c r="V35" i="6"/>
  <c r="U35" i="6"/>
  <c r="T35" i="6"/>
  <c r="S35" i="6"/>
  <c r="R35" i="6"/>
  <c r="Q35" i="6"/>
  <c r="P35" i="6"/>
  <c r="O35" i="6"/>
  <c r="N35" i="6"/>
  <c r="M35" i="6"/>
  <c r="L35" i="6"/>
  <c r="K35" i="6"/>
  <c r="J35" i="6"/>
  <c r="I35" i="6"/>
  <c r="H35" i="6"/>
  <c r="G35" i="6"/>
  <c r="F35" i="6"/>
  <c r="E35" i="6"/>
  <c r="D35" i="6"/>
  <c r="C35" i="6"/>
  <c r="B35" i="6"/>
  <c r="V34" i="6"/>
  <c r="U34" i="6"/>
  <c r="T34" i="6"/>
  <c r="S34" i="6"/>
  <c r="R34" i="6"/>
  <c r="Q34" i="6"/>
  <c r="P34" i="6"/>
  <c r="O34" i="6"/>
  <c r="N34" i="6"/>
  <c r="M34" i="6"/>
  <c r="L34" i="6"/>
  <c r="K34" i="6"/>
  <c r="J34" i="6"/>
  <c r="I34" i="6"/>
  <c r="H34" i="6"/>
  <c r="G34" i="6"/>
  <c r="F34" i="6"/>
  <c r="E34" i="6"/>
  <c r="D34" i="6"/>
  <c r="C34" i="6"/>
  <c r="B34" i="6"/>
  <c r="V33" i="6"/>
  <c r="U33" i="6"/>
  <c r="T33" i="6"/>
  <c r="S33" i="6"/>
  <c r="R33" i="6"/>
  <c r="Q33" i="6"/>
  <c r="P33" i="6"/>
  <c r="O33" i="6"/>
  <c r="N33" i="6"/>
  <c r="M33" i="6"/>
  <c r="L33" i="6"/>
  <c r="K33" i="6"/>
  <c r="J33" i="6"/>
  <c r="I33" i="6"/>
  <c r="H33" i="6"/>
  <c r="G33" i="6"/>
  <c r="F33" i="6"/>
  <c r="E33" i="6"/>
  <c r="D33" i="6"/>
  <c r="C33" i="6"/>
  <c r="B33" i="6"/>
  <c r="V32" i="6"/>
  <c r="U32" i="6"/>
  <c r="T32" i="6"/>
  <c r="S32" i="6"/>
  <c r="R32" i="6"/>
  <c r="Q32" i="6"/>
  <c r="P32" i="6"/>
  <c r="O32" i="6"/>
  <c r="N32" i="6"/>
  <c r="M32" i="6"/>
  <c r="L32" i="6"/>
  <c r="K32" i="6"/>
  <c r="J32" i="6"/>
  <c r="I32" i="6"/>
  <c r="H32" i="6"/>
  <c r="G32" i="6"/>
  <c r="F32" i="6"/>
  <c r="E32" i="6"/>
  <c r="D32" i="6"/>
  <c r="C32" i="6"/>
  <c r="B32" i="6"/>
  <c r="V31" i="6"/>
  <c r="U31" i="6"/>
  <c r="T31" i="6"/>
  <c r="S31" i="6"/>
  <c r="R31" i="6"/>
  <c r="Q31" i="6"/>
  <c r="P31" i="6"/>
  <c r="O31" i="6"/>
  <c r="N31" i="6"/>
  <c r="M31" i="6"/>
  <c r="L31" i="6"/>
  <c r="K31" i="6"/>
  <c r="J31" i="6"/>
  <c r="I31" i="6"/>
  <c r="H31" i="6"/>
  <c r="G31" i="6"/>
  <c r="F31" i="6"/>
  <c r="E31" i="6"/>
  <c r="D31" i="6"/>
  <c r="C31" i="6"/>
  <c r="B31" i="6"/>
  <c r="V30" i="6"/>
  <c r="U30" i="6"/>
  <c r="T30" i="6"/>
  <c r="S30" i="6"/>
  <c r="R30" i="6"/>
  <c r="Q30" i="6"/>
  <c r="P30" i="6"/>
  <c r="O30" i="6"/>
  <c r="N30" i="6"/>
  <c r="M30" i="6"/>
  <c r="L30" i="6"/>
  <c r="K30" i="6"/>
  <c r="J30" i="6"/>
  <c r="I30" i="6"/>
  <c r="H30" i="6"/>
  <c r="G30" i="6"/>
  <c r="F30" i="6"/>
  <c r="E30" i="6"/>
  <c r="D30" i="6"/>
  <c r="C30" i="6"/>
  <c r="B30" i="6"/>
  <c r="V29" i="6"/>
  <c r="U29" i="6"/>
  <c r="T29" i="6"/>
  <c r="S29" i="6"/>
  <c r="R29" i="6"/>
  <c r="Q29" i="6"/>
  <c r="P29" i="6"/>
  <c r="O29" i="6"/>
  <c r="N29" i="6"/>
  <c r="M29" i="6"/>
  <c r="L29" i="6"/>
  <c r="K29" i="6"/>
  <c r="J29" i="6"/>
  <c r="I29" i="6"/>
  <c r="H29" i="6"/>
  <c r="G29" i="6"/>
  <c r="F29" i="6"/>
  <c r="E29" i="6"/>
  <c r="D29" i="6"/>
  <c r="C29" i="6"/>
  <c r="B29" i="6"/>
  <c r="V28" i="6"/>
  <c r="U28" i="6"/>
  <c r="T28" i="6"/>
  <c r="S28" i="6"/>
  <c r="R28" i="6"/>
  <c r="Q28" i="6"/>
  <c r="P28" i="6"/>
  <c r="O28" i="6"/>
  <c r="N28" i="6"/>
  <c r="M28" i="6"/>
  <c r="L28" i="6"/>
  <c r="K28" i="6"/>
  <c r="J28" i="6"/>
  <c r="I28" i="6"/>
  <c r="H28" i="6"/>
  <c r="G28" i="6"/>
  <c r="F28" i="6"/>
  <c r="E28" i="6"/>
  <c r="D28" i="6"/>
  <c r="C28" i="6"/>
  <c r="B28" i="6"/>
  <c r="V27" i="6"/>
  <c r="U27" i="6"/>
  <c r="T27" i="6"/>
  <c r="S27" i="6"/>
  <c r="R27" i="6"/>
  <c r="Q27" i="6"/>
  <c r="P27" i="6"/>
  <c r="O27" i="6"/>
  <c r="N27" i="6"/>
  <c r="M27" i="6"/>
  <c r="L27" i="6"/>
  <c r="K27" i="6"/>
  <c r="J27" i="6"/>
  <c r="I27" i="6"/>
  <c r="H27" i="6"/>
  <c r="G27" i="6"/>
  <c r="F27" i="6"/>
  <c r="E27" i="6"/>
  <c r="D27" i="6"/>
  <c r="C27" i="6"/>
  <c r="B27" i="6"/>
  <c r="V26" i="6"/>
  <c r="U26" i="6"/>
  <c r="T26" i="6"/>
  <c r="S26" i="6"/>
  <c r="R26" i="6"/>
  <c r="Q26" i="6"/>
  <c r="P26" i="6"/>
  <c r="O26" i="6"/>
  <c r="N26" i="6"/>
  <c r="M26" i="6"/>
  <c r="L26" i="6"/>
  <c r="K26" i="6"/>
  <c r="J26" i="6"/>
  <c r="I26" i="6"/>
  <c r="H26" i="6"/>
  <c r="G26" i="6"/>
  <c r="F26" i="6"/>
  <c r="E26" i="6"/>
  <c r="D26" i="6"/>
  <c r="C26" i="6"/>
  <c r="B26" i="6"/>
  <c r="V25" i="6"/>
  <c r="U25" i="6"/>
  <c r="T25" i="6"/>
  <c r="S25" i="6"/>
  <c r="R25" i="6"/>
  <c r="Q25" i="6"/>
  <c r="P25" i="6"/>
  <c r="O25" i="6"/>
  <c r="N25" i="6"/>
  <c r="M25" i="6"/>
  <c r="L25" i="6"/>
  <c r="K25" i="6"/>
  <c r="J25" i="6"/>
  <c r="I25" i="6"/>
  <c r="H25" i="6"/>
  <c r="G25" i="6"/>
  <c r="F25" i="6"/>
  <c r="E25" i="6"/>
  <c r="D25" i="6"/>
  <c r="C25" i="6"/>
  <c r="B25" i="6"/>
  <c r="V24" i="6"/>
  <c r="U24" i="6"/>
  <c r="T24" i="6"/>
  <c r="S24" i="6"/>
  <c r="R24" i="6"/>
  <c r="Q24" i="6"/>
  <c r="P24" i="6"/>
  <c r="O24" i="6"/>
  <c r="N24" i="6"/>
  <c r="M24" i="6"/>
  <c r="L24" i="6"/>
  <c r="K24" i="6"/>
  <c r="J24" i="6"/>
  <c r="I24" i="6"/>
  <c r="H24" i="6"/>
  <c r="G24" i="6"/>
  <c r="F24" i="6"/>
  <c r="E24" i="6"/>
  <c r="D24" i="6"/>
  <c r="C24" i="6"/>
  <c r="B24" i="6"/>
  <c r="V23" i="6"/>
  <c r="U23" i="6"/>
  <c r="T23" i="6"/>
  <c r="S23" i="6"/>
  <c r="R23" i="6"/>
  <c r="Q23" i="6"/>
  <c r="P23" i="6"/>
  <c r="O23" i="6"/>
  <c r="N23" i="6"/>
  <c r="M23" i="6"/>
  <c r="L23" i="6"/>
  <c r="K23" i="6"/>
  <c r="J23" i="6"/>
  <c r="I23" i="6"/>
  <c r="H23" i="6"/>
  <c r="G23" i="6"/>
  <c r="F23" i="6"/>
  <c r="E23" i="6"/>
  <c r="D23" i="6"/>
  <c r="C23" i="6"/>
  <c r="B23" i="6"/>
  <c r="V22" i="6"/>
  <c r="U22" i="6"/>
  <c r="T22" i="6"/>
  <c r="S22" i="6"/>
  <c r="R22" i="6"/>
  <c r="Q22" i="6"/>
  <c r="P22" i="6"/>
  <c r="O22" i="6"/>
  <c r="N22" i="6"/>
  <c r="M22" i="6"/>
  <c r="L22" i="6"/>
  <c r="K22" i="6"/>
  <c r="J22" i="6"/>
  <c r="I22" i="6"/>
  <c r="H22" i="6"/>
  <c r="G22" i="6"/>
  <c r="F22" i="6"/>
  <c r="E22" i="6"/>
  <c r="D22" i="6"/>
  <c r="C22" i="6"/>
  <c r="B22" i="6"/>
  <c r="V21" i="6"/>
  <c r="U21" i="6"/>
  <c r="T21" i="6"/>
  <c r="S21" i="6"/>
  <c r="R21" i="6"/>
  <c r="Q21" i="6"/>
  <c r="P21" i="6"/>
  <c r="O21" i="6"/>
  <c r="N21" i="6"/>
  <c r="M21" i="6"/>
  <c r="L21" i="6"/>
  <c r="K21" i="6"/>
  <c r="J21" i="6"/>
  <c r="I21" i="6"/>
  <c r="H21" i="6"/>
  <c r="G21" i="6"/>
  <c r="F21" i="6"/>
  <c r="E21" i="6"/>
  <c r="D21" i="6"/>
  <c r="C21" i="6"/>
  <c r="B21" i="6"/>
  <c r="V20" i="6"/>
  <c r="U20" i="6"/>
  <c r="T20" i="6"/>
  <c r="S20" i="6"/>
  <c r="R20" i="6"/>
  <c r="Q20" i="6"/>
  <c r="P20" i="6"/>
  <c r="O20" i="6"/>
  <c r="N20" i="6"/>
  <c r="M20" i="6"/>
  <c r="L20" i="6"/>
  <c r="K20" i="6"/>
  <c r="J20" i="6"/>
  <c r="I20" i="6"/>
  <c r="H20" i="6"/>
  <c r="G20" i="6"/>
  <c r="F20" i="6"/>
  <c r="E20" i="6"/>
  <c r="D20" i="6"/>
  <c r="C20" i="6"/>
  <c r="B20" i="6"/>
  <c r="V19" i="6"/>
  <c r="U19" i="6"/>
  <c r="T19" i="6"/>
  <c r="S19" i="6"/>
  <c r="R19" i="6"/>
  <c r="Q19" i="6"/>
  <c r="P19" i="6"/>
  <c r="O19" i="6"/>
  <c r="N19" i="6"/>
  <c r="M19" i="6"/>
  <c r="L19" i="6"/>
  <c r="K19" i="6"/>
  <c r="J19" i="6"/>
  <c r="I19" i="6"/>
  <c r="H19" i="6"/>
  <c r="G19" i="6"/>
  <c r="F19" i="6"/>
  <c r="E19" i="6"/>
  <c r="D19" i="6"/>
  <c r="C19" i="6"/>
  <c r="B19" i="6"/>
  <c r="V18" i="6"/>
  <c r="U18" i="6"/>
  <c r="T18" i="6"/>
  <c r="S18" i="6"/>
  <c r="R18" i="6"/>
  <c r="Q18" i="6"/>
  <c r="P18" i="6"/>
  <c r="O18" i="6"/>
  <c r="N18" i="6"/>
  <c r="M18" i="6"/>
  <c r="L18" i="6"/>
  <c r="K18" i="6"/>
  <c r="J18" i="6"/>
  <c r="I18" i="6"/>
  <c r="H18" i="6"/>
  <c r="G18" i="6"/>
  <c r="F18" i="6"/>
  <c r="E18" i="6"/>
  <c r="D18" i="6"/>
  <c r="C18" i="6"/>
  <c r="B18" i="6"/>
  <c r="V17" i="6"/>
  <c r="U17" i="6"/>
  <c r="T17" i="6"/>
  <c r="S17" i="6"/>
  <c r="R17" i="6"/>
  <c r="Q17" i="6"/>
  <c r="P17" i="6"/>
  <c r="O17" i="6"/>
  <c r="N17" i="6"/>
  <c r="M17" i="6"/>
  <c r="L17" i="6"/>
  <c r="K17" i="6"/>
  <c r="J17" i="6"/>
  <c r="I17" i="6"/>
  <c r="H17" i="6"/>
  <c r="G17" i="6"/>
  <c r="F17" i="6"/>
  <c r="E17" i="6"/>
  <c r="D17" i="6"/>
  <c r="C17" i="6"/>
  <c r="B17" i="6"/>
  <c r="V16" i="6"/>
  <c r="U16" i="6"/>
  <c r="T16" i="6"/>
  <c r="S16" i="6"/>
  <c r="R16" i="6"/>
  <c r="Q16" i="6"/>
  <c r="P16" i="6"/>
  <c r="O16" i="6"/>
  <c r="N16" i="6"/>
  <c r="M16" i="6"/>
  <c r="L16" i="6"/>
  <c r="K16" i="6"/>
  <c r="J16" i="6"/>
  <c r="I16" i="6"/>
  <c r="H16" i="6"/>
  <c r="G16" i="6"/>
  <c r="F16" i="6"/>
  <c r="E16" i="6"/>
  <c r="D16" i="6"/>
  <c r="C16" i="6"/>
  <c r="B16" i="6"/>
  <c r="V15" i="6"/>
  <c r="U15" i="6"/>
  <c r="T15" i="6"/>
  <c r="S15" i="6"/>
  <c r="R15" i="6"/>
  <c r="Q15" i="6"/>
  <c r="P15" i="6"/>
  <c r="O15" i="6"/>
  <c r="N15" i="6"/>
  <c r="M15" i="6"/>
  <c r="L15" i="6"/>
  <c r="K15" i="6"/>
  <c r="J15" i="6"/>
  <c r="I15" i="6"/>
  <c r="H15" i="6"/>
  <c r="G15" i="6"/>
  <c r="F15" i="6"/>
  <c r="E15" i="6"/>
  <c r="D15" i="6"/>
  <c r="C15" i="6"/>
  <c r="B15" i="6"/>
  <c r="V14" i="6"/>
  <c r="U14" i="6"/>
  <c r="T14" i="6"/>
  <c r="S14" i="6"/>
  <c r="R14" i="6"/>
  <c r="Q14" i="6"/>
  <c r="P14" i="6"/>
  <c r="O14" i="6"/>
  <c r="N14" i="6"/>
  <c r="M14" i="6"/>
  <c r="L14" i="6"/>
  <c r="K14" i="6"/>
  <c r="J14" i="6"/>
  <c r="I14" i="6"/>
  <c r="H14" i="6"/>
  <c r="G14" i="6"/>
  <c r="F14" i="6"/>
  <c r="E14" i="6"/>
  <c r="D14" i="6"/>
  <c r="C14" i="6"/>
  <c r="B14" i="6"/>
  <c r="V13" i="6"/>
  <c r="U13" i="6"/>
  <c r="T13" i="6"/>
  <c r="S13" i="6"/>
  <c r="R13" i="6"/>
  <c r="Q13" i="6"/>
  <c r="P13" i="6"/>
  <c r="O13" i="6"/>
  <c r="N13" i="6"/>
  <c r="M13" i="6"/>
  <c r="L13" i="6"/>
  <c r="K13" i="6"/>
  <c r="J13" i="6"/>
  <c r="I13" i="6"/>
  <c r="H13" i="6"/>
  <c r="G13" i="6"/>
  <c r="F13" i="6"/>
  <c r="E13" i="6"/>
  <c r="D13" i="6"/>
  <c r="C13" i="6"/>
  <c r="B13" i="6"/>
  <c r="V12" i="6"/>
  <c r="U12" i="6"/>
  <c r="T12" i="6"/>
  <c r="S12" i="6"/>
  <c r="R12" i="6"/>
  <c r="Q12" i="6"/>
  <c r="P12" i="6"/>
  <c r="O12" i="6"/>
  <c r="N12" i="6"/>
  <c r="M12" i="6"/>
  <c r="L12" i="6"/>
  <c r="K12" i="6"/>
  <c r="J12" i="6"/>
  <c r="I12" i="6"/>
  <c r="H12" i="6"/>
  <c r="G12" i="6"/>
  <c r="F12" i="6"/>
  <c r="E12" i="6"/>
  <c r="D12" i="6"/>
  <c r="C12" i="6"/>
  <c r="B12" i="6"/>
  <c r="V11" i="6"/>
  <c r="U11" i="6"/>
  <c r="T11" i="6"/>
  <c r="S11" i="6"/>
  <c r="R11" i="6"/>
  <c r="Q11" i="6"/>
  <c r="P11" i="6"/>
  <c r="O11" i="6"/>
  <c r="N11" i="6"/>
  <c r="M11" i="6"/>
  <c r="L11" i="6"/>
  <c r="K11" i="6"/>
  <c r="J11" i="6"/>
  <c r="I11" i="6"/>
  <c r="H11" i="6"/>
  <c r="G11" i="6"/>
  <c r="F11" i="6"/>
  <c r="E11" i="6"/>
  <c r="D11" i="6"/>
  <c r="C11" i="6"/>
  <c r="B11" i="6"/>
  <c r="V10" i="6"/>
  <c r="U10" i="6"/>
  <c r="T10" i="6"/>
  <c r="S10" i="6"/>
  <c r="R10" i="6"/>
  <c r="Q10" i="6"/>
  <c r="P10" i="6"/>
  <c r="O10" i="6"/>
  <c r="N10" i="6"/>
  <c r="M10" i="6"/>
  <c r="L10" i="6"/>
  <c r="K10" i="6"/>
  <c r="J10" i="6"/>
  <c r="I10" i="6"/>
  <c r="H10" i="6"/>
  <c r="G10" i="6"/>
  <c r="F10" i="6"/>
  <c r="E10" i="6"/>
  <c r="D10" i="6"/>
  <c r="C10" i="6"/>
  <c r="B10" i="6"/>
  <c r="V9" i="6"/>
  <c r="U9" i="6"/>
  <c r="T9" i="6"/>
  <c r="S9" i="6"/>
  <c r="R9" i="6"/>
  <c r="Q9" i="6"/>
  <c r="P9" i="6"/>
  <c r="O9" i="6"/>
  <c r="N9" i="6"/>
  <c r="M9" i="6"/>
  <c r="L9" i="6"/>
  <c r="K9" i="6"/>
  <c r="J9" i="6"/>
  <c r="I9" i="6"/>
  <c r="H9" i="6"/>
  <c r="G9" i="6"/>
  <c r="F9" i="6"/>
  <c r="E9" i="6"/>
  <c r="D9" i="6"/>
  <c r="C9" i="6"/>
  <c r="B9" i="6"/>
  <c r="V8" i="6"/>
  <c r="U8" i="6"/>
  <c r="T8" i="6"/>
  <c r="S8" i="6"/>
  <c r="R8" i="6"/>
  <c r="Q8" i="6"/>
  <c r="P8" i="6"/>
  <c r="O8" i="6"/>
  <c r="N8" i="6"/>
  <c r="M8" i="6"/>
  <c r="L8" i="6"/>
  <c r="K8" i="6"/>
  <c r="J8" i="6"/>
  <c r="I8" i="6"/>
  <c r="H8" i="6"/>
  <c r="G8" i="6"/>
  <c r="F8" i="6"/>
  <c r="E8" i="6"/>
  <c r="D8" i="6"/>
  <c r="C8" i="6"/>
  <c r="B8" i="6"/>
  <c r="V7" i="6"/>
  <c r="U7" i="6"/>
  <c r="T7" i="6"/>
  <c r="S7" i="6"/>
  <c r="R7" i="6"/>
  <c r="Q7" i="6"/>
  <c r="P7" i="6"/>
  <c r="O7" i="6"/>
  <c r="N7" i="6"/>
  <c r="M7" i="6"/>
  <c r="L7" i="6"/>
  <c r="K7" i="6"/>
  <c r="J7" i="6"/>
  <c r="I7" i="6"/>
  <c r="H7" i="6"/>
  <c r="G7" i="6"/>
  <c r="F7" i="6"/>
  <c r="E7" i="6"/>
  <c r="D7" i="6"/>
  <c r="C7" i="6"/>
  <c r="B7" i="6"/>
  <c r="V6" i="6"/>
  <c r="U6" i="6"/>
  <c r="T6" i="6"/>
  <c r="S6" i="6"/>
  <c r="R6" i="6"/>
  <c r="Q6" i="6"/>
  <c r="P6" i="6"/>
  <c r="O6" i="6"/>
  <c r="N6" i="6"/>
  <c r="M6" i="6"/>
  <c r="L6" i="6"/>
  <c r="K6" i="6"/>
  <c r="J6" i="6"/>
  <c r="I6" i="6"/>
  <c r="H6" i="6"/>
  <c r="G6" i="6"/>
  <c r="F6" i="6"/>
  <c r="E6" i="6"/>
  <c r="D6" i="6"/>
  <c r="C6" i="6"/>
  <c r="B6" i="6"/>
  <c r="V5" i="6"/>
  <c r="U5" i="6"/>
  <c r="T5" i="6"/>
  <c r="S5" i="6"/>
  <c r="R5" i="6"/>
  <c r="Q5" i="6"/>
  <c r="P5" i="6"/>
  <c r="O5" i="6"/>
  <c r="N5" i="6"/>
  <c r="M5" i="6"/>
  <c r="L5" i="6"/>
  <c r="K5" i="6"/>
  <c r="J5" i="6"/>
  <c r="I5" i="6"/>
  <c r="H5" i="6"/>
  <c r="G5" i="6"/>
  <c r="F5" i="6"/>
  <c r="E5" i="6"/>
  <c r="D5" i="6"/>
  <c r="C5" i="6"/>
  <c r="B5" i="6"/>
  <c r="V4" i="6"/>
  <c r="U4" i="6"/>
  <c r="T4" i="6"/>
  <c r="S4" i="6"/>
  <c r="R4" i="6"/>
  <c r="Q4" i="6"/>
  <c r="P4" i="6"/>
  <c r="O4" i="6"/>
  <c r="N4" i="6"/>
  <c r="M4" i="6"/>
  <c r="L4" i="6"/>
  <c r="K4" i="6"/>
  <c r="J4" i="6"/>
  <c r="I4" i="6"/>
  <c r="H4" i="6"/>
  <c r="G4" i="6"/>
  <c r="F4" i="6"/>
  <c r="E4" i="6"/>
  <c r="D4" i="6"/>
  <c r="C4" i="6"/>
  <c r="B4" i="6"/>
  <c r="V3" i="6"/>
  <c r="U3" i="6"/>
  <c r="T3" i="6"/>
  <c r="S3" i="6"/>
  <c r="R3" i="6"/>
  <c r="Q3" i="6"/>
  <c r="P3" i="6"/>
  <c r="O3" i="6"/>
  <c r="N3" i="6"/>
  <c r="M3" i="6"/>
  <c r="L3" i="6"/>
  <c r="K3" i="6"/>
  <c r="J3" i="6"/>
  <c r="I3" i="6"/>
  <c r="H3" i="6"/>
  <c r="G3" i="6"/>
  <c r="F3" i="6"/>
  <c r="E3" i="6"/>
  <c r="D3" i="6"/>
  <c r="C3" i="6"/>
  <c r="B3" i="6"/>
  <c r="V2" i="6"/>
  <c r="U2" i="6"/>
  <c r="T2" i="6"/>
  <c r="S2" i="6"/>
  <c r="R2" i="6"/>
  <c r="Q2" i="6"/>
  <c r="P2" i="6"/>
  <c r="O2" i="6"/>
  <c r="N2" i="6"/>
  <c r="M2" i="6"/>
  <c r="L2" i="6"/>
  <c r="K2" i="6"/>
  <c r="J2" i="6"/>
  <c r="I2" i="6"/>
  <c r="H2" i="6"/>
  <c r="G2" i="6"/>
  <c r="F2" i="6"/>
  <c r="E2" i="6"/>
  <c r="D2" i="6"/>
  <c r="C2" i="6"/>
  <c r="B2" i="6"/>
  <c r="A69" i="5"/>
  <c r="A68" i="5"/>
  <c r="A67" i="5"/>
  <c r="A66" i="5"/>
  <c r="A65" i="5"/>
  <c r="A64" i="5"/>
  <c r="A63" i="5"/>
  <c r="A62" i="5"/>
  <c r="A61" i="5"/>
  <c r="A60" i="5"/>
  <c r="A59" i="5"/>
  <c r="A58" i="5"/>
  <c r="A57" i="5"/>
  <c r="A56" i="5"/>
  <c r="A55" i="5"/>
  <c r="A54" i="5"/>
  <c r="A53" i="5"/>
  <c r="A52" i="5"/>
  <c r="A51" i="5"/>
  <c r="A50" i="5"/>
  <c r="A49" i="5"/>
  <c r="A48" i="5"/>
  <c r="A47" i="5"/>
  <c r="A46" i="5"/>
  <c r="A45" i="5"/>
  <c r="A44" i="5"/>
  <c r="A43" i="5"/>
  <c r="A42" i="5"/>
  <c r="A41" i="5"/>
  <c r="A40" i="5"/>
  <c r="A39" i="5"/>
  <c r="A38" i="5"/>
  <c r="A37" i="5"/>
  <c r="A36" i="5"/>
  <c r="A35" i="5"/>
  <c r="A34" i="5"/>
  <c r="A33" i="5"/>
  <c r="A32" i="5"/>
  <c r="A31" i="5"/>
  <c r="A30" i="5"/>
  <c r="A29" i="5"/>
  <c r="A28" i="5"/>
  <c r="A27" i="5"/>
  <c r="A26" i="5"/>
  <c r="A25" i="5"/>
  <c r="A24" i="5"/>
  <c r="A23" i="5"/>
  <c r="A22" i="5"/>
  <c r="A21" i="5"/>
  <c r="A20" i="5"/>
  <c r="A19" i="5"/>
  <c r="A18" i="5"/>
  <c r="A17" i="5"/>
  <c r="A16" i="5"/>
  <c r="A15" i="5"/>
  <c r="A14" i="5"/>
  <c r="A13" i="5"/>
  <c r="A12" i="5"/>
  <c r="A11" i="5"/>
  <c r="A10" i="5"/>
  <c r="A9" i="5"/>
  <c r="A8" i="5"/>
  <c r="A7" i="5"/>
  <c r="A6" i="5"/>
  <c r="A5" i="5"/>
  <c r="A4" i="5"/>
  <c r="A3" i="5"/>
  <c r="V2" i="5"/>
  <c r="U2" i="5"/>
  <c r="T2" i="5"/>
  <c r="S2" i="5"/>
  <c r="R2" i="5"/>
  <c r="Q2" i="5"/>
  <c r="P2" i="5"/>
  <c r="O2" i="5"/>
  <c r="N2" i="5"/>
  <c r="M2" i="5"/>
  <c r="L2" i="5"/>
  <c r="K2" i="5"/>
  <c r="J2" i="5"/>
  <c r="I2" i="5"/>
  <c r="H2" i="5"/>
  <c r="G2" i="5"/>
  <c r="F2" i="5"/>
  <c r="E2" i="5"/>
  <c r="D2" i="5"/>
  <c r="C2" i="5"/>
  <c r="B2" i="5"/>
  <c r="E423" i="4"/>
  <c r="F423" i="4" s="1"/>
  <c r="V69" i="5" s="1"/>
  <c r="E422" i="4"/>
  <c r="F422" i="4" s="1"/>
  <c r="V68" i="5" s="1"/>
  <c r="E421" i="4"/>
  <c r="F421" i="4" s="1"/>
  <c r="V67" i="5" s="1"/>
  <c r="E420" i="4"/>
  <c r="F420" i="4" s="1"/>
  <c r="V66" i="5" s="1"/>
  <c r="E419" i="4"/>
  <c r="F419" i="4" s="1"/>
  <c r="V65" i="5" s="1"/>
  <c r="E418" i="4"/>
  <c r="F418" i="4" s="1"/>
  <c r="V64" i="5" s="1"/>
  <c r="E417" i="4"/>
  <c r="F417" i="4" s="1"/>
  <c r="V63" i="5" s="1"/>
  <c r="E416" i="4"/>
  <c r="F416" i="4" s="1"/>
  <c r="V62" i="5" s="1"/>
  <c r="E415" i="4"/>
  <c r="F415" i="4" s="1"/>
  <c r="V61" i="5" s="1"/>
  <c r="E414" i="4"/>
  <c r="F414" i="4" s="1"/>
  <c r="V60" i="5" s="1"/>
  <c r="E413" i="4"/>
  <c r="F413" i="4" s="1"/>
  <c r="V59" i="5" s="1"/>
  <c r="E412" i="4"/>
  <c r="F412" i="4" s="1"/>
  <c r="V58" i="5" s="1"/>
  <c r="E411" i="4"/>
  <c r="F411" i="4" s="1"/>
  <c r="V57" i="5" s="1"/>
  <c r="E410" i="4"/>
  <c r="F410" i="4" s="1"/>
  <c r="V56" i="5" s="1"/>
  <c r="E409" i="4"/>
  <c r="F409" i="4" s="1"/>
  <c r="V55" i="5" s="1"/>
  <c r="E408" i="4"/>
  <c r="F408" i="4" s="1"/>
  <c r="V54" i="5" s="1"/>
  <c r="E407" i="4"/>
  <c r="F407" i="4" s="1"/>
  <c r="V53" i="5" s="1"/>
  <c r="E406" i="4"/>
  <c r="F406" i="4" s="1"/>
  <c r="V52" i="5" s="1"/>
  <c r="E405" i="4"/>
  <c r="F405" i="4" s="1"/>
  <c r="V51" i="5" s="1"/>
  <c r="E404" i="4"/>
  <c r="F404" i="4" s="1"/>
  <c r="V50" i="5" s="1"/>
  <c r="E403" i="4"/>
  <c r="F403" i="4" s="1"/>
  <c r="V49" i="5" s="1"/>
  <c r="E402" i="4"/>
  <c r="F402" i="4" s="1"/>
  <c r="V48" i="5" s="1"/>
  <c r="E401" i="4"/>
  <c r="F401" i="4" s="1"/>
  <c r="V47" i="5" s="1"/>
  <c r="E400" i="4"/>
  <c r="F400" i="4" s="1"/>
  <c r="V46" i="5" s="1"/>
  <c r="E399" i="4"/>
  <c r="F399" i="4" s="1"/>
  <c r="V45" i="5" s="1"/>
  <c r="E398" i="4"/>
  <c r="F398" i="4" s="1"/>
  <c r="V44" i="5" s="1"/>
  <c r="E397" i="4"/>
  <c r="F397" i="4" s="1"/>
  <c r="V43" i="5" s="1"/>
  <c r="E396" i="4"/>
  <c r="F396" i="4" s="1"/>
  <c r="V42" i="5" s="1"/>
  <c r="E395" i="4"/>
  <c r="F395" i="4" s="1"/>
  <c r="V41" i="5" s="1"/>
  <c r="E394" i="4"/>
  <c r="F394" i="4" s="1"/>
  <c r="V40" i="5" s="1"/>
  <c r="E393" i="4"/>
  <c r="F393" i="4" s="1"/>
  <c r="V39" i="5" s="1"/>
  <c r="E392" i="4"/>
  <c r="F392" i="4" s="1"/>
  <c r="V38" i="5" s="1"/>
  <c r="E391" i="4"/>
  <c r="F391" i="4" s="1"/>
  <c r="V37" i="5" s="1"/>
  <c r="E390" i="4"/>
  <c r="F390" i="4" s="1"/>
  <c r="V36" i="5" s="1"/>
  <c r="E389" i="4"/>
  <c r="F389" i="4" s="1"/>
  <c r="V35" i="5" s="1"/>
  <c r="E388" i="4"/>
  <c r="F388" i="4" s="1"/>
  <c r="V34" i="5" s="1"/>
  <c r="E387" i="4"/>
  <c r="F387" i="4" s="1"/>
  <c r="V33" i="5" s="1"/>
  <c r="E386" i="4"/>
  <c r="F386" i="4" s="1"/>
  <c r="V32" i="5" s="1"/>
  <c r="E385" i="4"/>
  <c r="F385" i="4" s="1"/>
  <c r="V31" i="5" s="1"/>
  <c r="E384" i="4"/>
  <c r="F384" i="4" s="1"/>
  <c r="V30" i="5" s="1"/>
  <c r="E383" i="4"/>
  <c r="F383" i="4" s="1"/>
  <c r="V29" i="5" s="1"/>
  <c r="E382" i="4"/>
  <c r="F382" i="4" s="1"/>
  <c r="V28" i="5" s="1"/>
  <c r="E381" i="4"/>
  <c r="F381" i="4" s="1"/>
  <c r="V27" i="5" s="1"/>
  <c r="L380" i="4"/>
  <c r="E380" i="4"/>
  <c r="F380" i="4" s="1"/>
  <c r="V26" i="5" s="1"/>
  <c r="L379" i="4"/>
  <c r="E379" i="4"/>
  <c r="F379" i="4" s="1"/>
  <c r="V25" i="5" s="1"/>
  <c r="E378" i="4"/>
  <c r="F378" i="4" s="1"/>
  <c r="V24" i="5" s="1"/>
  <c r="E377" i="4"/>
  <c r="F377" i="4" s="1"/>
  <c r="V23" i="5" s="1"/>
  <c r="E376" i="4"/>
  <c r="F376" i="4" s="1"/>
  <c r="V22" i="5" s="1"/>
  <c r="E375" i="4"/>
  <c r="F375" i="4" s="1"/>
  <c r="V21" i="5" s="1"/>
  <c r="E374" i="4"/>
  <c r="F374" i="4" s="1"/>
  <c r="V20" i="5" s="1"/>
  <c r="E373" i="4"/>
  <c r="F373" i="4" s="1"/>
  <c r="V19" i="5" s="1"/>
  <c r="E372" i="4"/>
  <c r="F372" i="4" s="1"/>
  <c r="V18" i="5" s="1"/>
  <c r="E371" i="4"/>
  <c r="F371" i="4" s="1"/>
  <c r="V17" i="5" s="1"/>
  <c r="B371" i="4"/>
  <c r="F23" i="7" s="1"/>
  <c r="E370" i="4"/>
  <c r="F370" i="4" s="1"/>
  <c r="V16" i="5" s="1"/>
  <c r="B370" i="4"/>
  <c r="E23" i="7" s="1"/>
  <c r="E369" i="4"/>
  <c r="F369" i="4" s="1"/>
  <c r="V15" i="5" s="1"/>
  <c r="B369" i="4"/>
  <c r="D23" i="7" s="1"/>
  <c r="E368" i="4"/>
  <c r="F368" i="4" s="1"/>
  <c r="V14" i="5" s="1"/>
  <c r="B368" i="4"/>
  <c r="C23" i="7" s="1"/>
  <c r="E367" i="4"/>
  <c r="F367" i="4" s="1"/>
  <c r="V13" i="5" s="1"/>
  <c r="B367" i="4"/>
  <c r="B23" i="7" s="1"/>
  <c r="E366" i="4"/>
  <c r="F366" i="4" s="1"/>
  <c r="V12" i="5" s="1"/>
  <c r="E365" i="4"/>
  <c r="F365" i="4" s="1"/>
  <c r="V11" i="5" s="1"/>
  <c r="E364" i="4"/>
  <c r="F364" i="4" s="1"/>
  <c r="V10" i="5" s="1"/>
  <c r="E363" i="4"/>
  <c r="F363" i="4" s="1"/>
  <c r="V9" i="5" s="1"/>
  <c r="E362" i="4"/>
  <c r="F362" i="4" s="1"/>
  <c r="V8" i="5" s="1"/>
  <c r="B362" i="4"/>
  <c r="L23" i="7" s="1"/>
  <c r="E361" i="4"/>
  <c r="F361" i="4" s="1"/>
  <c r="V7" i="5" s="1"/>
  <c r="B361" i="4"/>
  <c r="K23" i="7" s="1"/>
  <c r="E360" i="4"/>
  <c r="F360" i="4" s="1"/>
  <c r="V6" i="5" s="1"/>
  <c r="B360" i="4"/>
  <c r="J23" i="7" s="1"/>
  <c r="E359" i="4"/>
  <c r="F359" i="4" s="1"/>
  <c r="V5" i="5" s="1"/>
  <c r="B359" i="4"/>
  <c r="I23" i="7" s="1"/>
  <c r="E358" i="4"/>
  <c r="F358" i="4" s="1"/>
  <c r="V4" i="5" s="1"/>
  <c r="B358" i="4"/>
  <c r="H23" i="7" s="1"/>
  <c r="E357" i="4"/>
  <c r="F357" i="4" s="1"/>
  <c r="AA352" i="4"/>
  <c r="AB352" i="4" s="1"/>
  <c r="U69" i="5" s="1"/>
  <c r="T352" i="4"/>
  <c r="U352" i="4" s="1"/>
  <c r="T69" i="5" s="1"/>
  <c r="M352" i="4"/>
  <c r="N352" i="4" s="1"/>
  <c r="S69" i="5" s="1"/>
  <c r="E352" i="4"/>
  <c r="F352" i="4" s="1"/>
  <c r="R69" i="5" s="1"/>
  <c r="AA351" i="4"/>
  <c r="AB351" i="4" s="1"/>
  <c r="U68" i="5" s="1"/>
  <c r="T351" i="4"/>
  <c r="U351" i="4" s="1"/>
  <c r="T68" i="5" s="1"/>
  <c r="M351" i="4"/>
  <c r="N351" i="4" s="1"/>
  <c r="S68" i="5" s="1"/>
  <c r="E351" i="4"/>
  <c r="F351" i="4" s="1"/>
  <c r="R68" i="5" s="1"/>
  <c r="AA350" i="4"/>
  <c r="AB350" i="4" s="1"/>
  <c r="U67" i="5" s="1"/>
  <c r="T350" i="4"/>
  <c r="U350" i="4" s="1"/>
  <c r="T67" i="5" s="1"/>
  <c r="M350" i="4"/>
  <c r="N350" i="4" s="1"/>
  <c r="S67" i="5" s="1"/>
  <c r="E350" i="4"/>
  <c r="F350" i="4" s="1"/>
  <c r="R67" i="5" s="1"/>
  <c r="AA349" i="4"/>
  <c r="AB349" i="4" s="1"/>
  <c r="U66" i="5" s="1"/>
  <c r="T349" i="4"/>
  <c r="U349" i="4" s="1"/>
  <c r="T66" i="5" s="1"/>
  <c r="M349" i="4"/>
  <c r="N349" i="4" s="1"/>
  <c r="S66" i="5" s="1"/>
  <c r="E349" i="4"/>
  <c r="F349" i="4" s="1"/>
  <c r="R66" i="5" s="1"/>
  <c r="AA348" i="4"/>
  <c r="AB348" i="4" s="1"/>
  <c r="U65" i="5" s="1"/>
  <c r="T348" i="4"/>
  <c r="U348" i="4" s="1"/>
  <c r="T65" i="5" s="1"/>
  <c r="M348" i="4"/>
  <c r="N348" i="4" s="1"/>
  <c r="S65" i="5" s="1"/>
  <c r="E348" i="4"/>
  <c r="F348" i="4" s="1"/>
  <c r="R65" i="5" s="1"/>
  <c r="AA347" i="4"/>
  <c r="AB347" i="4" s="1"/>
  <c r="U64" i="5" s="1"/>
  <c r="T347" i="4"/>
  <c r="U347" i="4" s="1"/>
  <c r="T64" i="5" s="1"/>
  <c r="M347" i="4"/>
  <c r="N347" i="4" s="1"/>
  <c r="S64" i="5" s="1"/>
  <c r="E347" i="4"/>
  <c r="F347" i="4" s="1"/>
  <c r="R64" i="5" s="1"/>
  <c r="AA346" i="4"/>
  <c r="AB346" i="4" s="1"/>
  <c r="U63" i="5" s="1"/>
  <c r="T346" i="4"/>
  <c r="U346" i="4" s="1"/>
  <c r="T63" i="5" s="1"/>
  <c r="M346" i="4"/>
  <c r="N346" i="4" s="1"/>
  <c r="S63" i="5" s="1"/>
  <c r="E346" i="4"/>
  <c r="F346" i="4" s="1"/>
  <c r="R63" i="5" s="1"/>
  <c r="AA345" i="4"/>
  <c r="AB345" i="4" s="1"/>
  <c r="U62" i="5" s="1"/>
  <c r="T345" i="4"/>
  <c r="U345" i="4" s="1"/>
  <c r="T62" i="5" s="1"/>
  <c r="M345" i="4"/>
  <c r="N345" i="4" s="1"/>
  <c r="S62" i="5" s="1"/>
  <c r="E345" i="4"/>
  <c r="F345" i="4" s="1"/>
  <c r="R62" i="5" s="1"/>
  <c r="AA344" i="4"/>
  <c r="AB344" i="4" s="1"/>
  <c r="U61" i="5" s="1"/>
  <c r="T344" i="4"/>
  <c r="U344" i="4" s="1"/>
  <c r="T61" i="5" s="1"/>
  <c r="M344" i="4"/>
  <c r="N344" i="4" s="1"/>
  <c r="S61" i="5" s="1"/>
  <c r="E344" i="4"/>
  <c r="F344" i="4" s="1"/>
  <c r="R61" i="5" s="1"/>
  <c r="AA343" i="4"/>
  <c r="AB343" i="4" s="1"/>
  <c r="U60" i="5" s="1"/>
  <c r="T343" i="4"/>
  <c r="U343" i="4" s="1"/>
  <c r="T60" i="5" s="1"/>
  <c r="M343" i="4"/>
  <c r="N343" i="4" s="1"/>
  <c r="S60" i="5" s="1"/>
  <c r="E343" i="4"/>
  <c r="F343" i="4" s="1"/>
  <c r="R60" i="5" s="1"/>
  <c r="AA342" i="4"/>
  <c r="AB342" i="4" s="1"/>
  <c r="U59" i="5" s="1"/>
  <c r="T342" i="4"/>
  <c r="U342" i="4" s="1"/>
  <c r="T59" i="5" s="1"/>
  <c r="M342" i="4"/>
  <c r="N342" i="4" s="1"/>
  <c r="S59" i="5" s="1"/>
  <c r="E342" i="4"/>
  <c r="F342" i="4" s="1"/>
  <c r="R59" i="5" s="1"/>
  <c r="AA341" i="4"/>
  <c r="AB341" i="4" s="1"/>
  <c r="U58" i="5" s="1"/>
  <c r="T341" i="4"/>
  <c r="U341" i="4" s="1"/>
  <c r="T58" i="5" s="1"/>
  <c r="M341" i="4"/>
  <c r="N341" i="4" s="1"/>
  <c r="S58" i="5" s="1"/>
  <c r="E341" i="4"/>
  <c r="F341" i="4" s="1"/>
  <c r="R58" i="5" s="1"/>
  <c r="AA340" i="4"/>
  <c r="AB340" i="4" s="1"/>
  <c r="U57" i="5" s="1"/>
  <c r="T340" i="4"/>
  <c r="U340" i="4" s="1"/>
  <c r="T57" i="5" s="1"/>
  <c r="M340" i="4"/>
  <c r="N340" i="4" s="1"/>
  <c r="S57" i="5" s="1"/>
  <c r="E340" i="4"/>
  <c r="F340" i="4" s="1"/>
  <c r="R57" i="5" s="1"/>
  <c r="AA339" i="4"/>
  <c r="AB339" i="4" s="1"/>
  <c r="U56" i="5" s="1"/>
  <c r="T339" i="4"/>
  <c r="U339" i="4" s="1"/>
  <c r="T56" i="5" s="1"/>
  <c r="M339" i="4"/>
  <c r="N339" i="4" s="1"/>
  <c r="S56" i="5" s="1"/>
  <c r="E339" i="4"/>
  <c r="F339" i="4" s="1"/>
  <c r="R56" i="5" s="1"/>
  <c r="AA338" i="4"/>
  <c r="AB338" i="4" s="1"/>
  <c r="U55" i="5" s="1"/>
  <c r="T338" i="4"/>
  <c r="U338" i="4" s="1"/>
  <c r="T55" i="5" s="1"/>
  <c r="M338" i="4"/>
  <c r="N338" i="4" s="1"/>
  <c r="S55" i="5" s="1"/>
  <c r="E338" i="4"/>
  <c r="F338" i="4" s="1"/>
  <c r="R55" i="5" s="1"/>
  <c r="AA337" i="4"/>
  <c r="AB337" i="4" s="1"/>
  <c r="U54" i="5" s="1"/>
  <c r="T337" i="4"/>
  <c r="U337" i="4" s="1"/>
  <c r="T54" i="5" s="1"/>
  <c r="M337" i="4"/>
  <c r="N337" i="4" s="1"/>
  <c r="S54" i="5" s="1"/>
  <c r="E337" i="4"/>
  <c r="F337" i="4" s="1"/>
  <c r="R54" i="5" s="1"/>
  <c r="AA336" i="4"/>
  <c r="AB336" i="4" s="1"/>
  <c r="U53" i="5" s="1"/>
  <c r="T336" i="4"/>
  <c r="U336" i="4" s="1"/>
  <c r="T53" i="5" s="1"/>
  <c r="M336" i="4"/>
  <c r="N336" i="4" s="1"/>
  <c r="S53" i="5" s="1"/>
  <c r="E336" i="4"/>
  <c r="F336" i="4" s="1"/>
  <c r="R53" i="5" s="1"/>
  <c r="AA335" i="4"/>
  <c r="AB335" i="4" s="1"/>
  <c r="U52" i="5" s="1"/>
  <c r="T335" i="4"/>
  <c r="U335" i="4" s="1"/>
  <c r="T52" i="5" s="1"/>
  <c r="M335" i="4"/>
  <c r="N335" i="4" s="1"/>
  <c r="S52" i="5" s="1"/>
  <c r="E335" i="4"/>
  <c r="F335" i="4" s="1"/>
  <c r="R52" i="5" s="1"/>
  <c r="AA334" i="4"/>
  <c r="AB334" i="4" s="1"/>
  <c r="U51" i="5" s="1"/>
  <c r="T334" i="4"/>
  <c r="U334" i="4" s="1"/>
  <c r="T51" i="5" s="1"/>
  <c r="M334" i="4"/>
  <c r="N334" i="4" s="1"/>
  <c r="S51" i="5" s="1"/>
  <c r="E334" i="4"/>
  <c r="F334" i="4" s="1"/>
  <c r="R51" i="5" s="1"/>
  <c r="AA333" i="4"/>
  <c r="AB333" i="4" s="1"/>
  <c r="U50" i="5" s="1"/>
  <c r="T333" i="4"/>
  <c r="U333" i="4" s="1"/>
  <c r="T50" i="5" s="1"/>
  <c r="M333" i="4"/>
  <c r="N333" i="4" s="1"/>
  <c r="S50" i="5" s="1"/>
  <c r="E333" i="4"/>
  <c r="F333" i="4" s="1"/>
  <c r="R50" i="5" s="1"/>
  <c r="AA332" i="4"/>
  <c r="AB332" i="4" s="1"/>
  <c r="U49" i="5" s="1"/>
  <c r="T332" i="4"/>
  <c r="U332" i="4" s="1"/>
  <c r="T49" i="5" s="1"/>
  <c r="M332" i="4"/>
  <c r="N332" i="4" s="1"/>
  <c r="S49" i="5" s="1"/>
  <c r="E332" i="4"/>
  <c r="F332" i="4" s="1"/>
  <c r="R49" i="5" s="1"/>
  <c r="AA331" i="4"/>
  <c r="AB331" i="4" s="1"/>
  <c r="U48" i="5" s="1"/>
  <c r="T331" i="4"/>
  <c r="U331" i="4" s="1"/>
  <c r="T48" i="5" s="1"/>
  <c r="M331" i="4"/>
  <c r="N331" i="4" s="1"/>
  <c r="S48" i="5" s="1"/>
  <c r="E331" i="4"/>
  <c r="F331" i="4" s="1"/>
  <c r="R48" i="5" s="1"/>
  <c r="AA330" i="4"/>
  <c r="AB330" i="4" s="1"/>
  <c r="U47" i="5" s="1"/>
  <c r="T330" i="4"/>
  <c r="U330" i="4" s="1"/>
  <c r="T47" i="5" s="1"/>
  <c r="M330" i="4"/>
  <c r="N330" i="4" s="1"/>
  <c r="S47" i="5" s="1"/>
  <c r="E330" i="4"/>
  <c r="F330" i="4" s="1"/>
  <c r="R47" i="5" s="1"/>
  <c r="AA329" i="4"/>
  <c r="AB329" i="4" s="1"/>
  <c r="U46" i="5" s="1"/>
  <c r="T329" i="4"/>
  <c r="U329" i="4" s="1"/>
  <c r="T46" i="5" s="1"/>
  <c r="M329" i="4"/>
  <c r="N329" i="4" s="1"/>
  <c r="S46" i="5" s="1"/>
  <c r="E329" i="4"/>
  <c r="F329" i="4" s="1"/>
  <c r="R46" i="5" s="1"/>
  <c r="AA328" i="4"/>
  <c r="AB328" i="4" s="1"/>
  <c r="U45" i="5" s="1"/>
  <c r="T328" i="4"/>
  <c r="U328" i="4" s="1"/>
  <c r="T45" i="5" s="1"/>
  <c r="M328" i="4"/>
  <c r="N328" i="4" s="1"/>
  <c r="S45" i="5" s="1"/>
  <c r="E328" i="4"/>
  <c r="F328" i="4" s="1"/>
  <c r="R45" i="5" s="1"/>
  <c r="AA327" i="4"/>
  <c r="AB327" i="4" s="1"/>
  <c r="U44" i="5" s="1"/>
  <c r="T327" i="4"/>
  <c r="U327" i="4" s="1"/>
  <c r="T44" i="5" s="1"/>
  <c r="M327" i="4"/>
  <c r="N327" i="4" s="1"/>
  <c r="S44" i="5" s="1"/>
  <c r="E327" i="4"/>
  <c r="F327" i="4" s="1"/>
  <c r="R44" i="5" s="1"/>
  <c r="AA326" i="4"/>
  <c r="AB326" i="4" s="1"/>
  <c r="U43" i="5" s="1"/>
  <c r="T326" i="4"/>
  <c r="U326" i="4" s="1"/>
  <c r="T43" i="5" s="1"/>
  <c r="M326" i="4"/>
  <c r="N326" i="4" s="1"/>
  <c r="S43" i="5" s="1"/>
  <c r="E326" i="4"/>
  <c r="F326" i="4" s="1"/>
  <c r="R43" i="5" s="1"/>
  <c r="AA325" i="4"/>
  <c r="AB325" i="4" s="1"/>
  <c r="U42" i="5" s="1"/>
  <c r="T325" i="4"/>
  <c r="U325" i="4" s="1"/>
  <c r="T42" i="5" s="1"/>
  <c r="M325" i="4"/>
  <c r="N325" i="4" s="1"/>
  <c r="S42" i="5" s="1"/>
  <c r="E325" i="4"/>
  <c r="F325" i="4" s="1"/>
  <c r="R42" i="5" s="1"/>
  <c r="AA324" i="4"/>
  <c r="AB324" i="4" s="1"/>
  <c r="U41" i="5" s="1"/>
  <c r="T324" i="4"/>
  <c r="U324" i="4" s="1"/>
  <c r="T41" i="5" s="1"/>
  <c r="M324" i="4"/>
  <c r="N324" i="4" s="1"/>
  <c r="S41" i="5" s="1"/>
  <c r="E324" i="4"/>
  <c r="F324" i="4" s="1"/>
  <c r="R41" i="5" s="1"/>
  <c r="AA323" i="4"/>
  <c r="AB323" i="4" s="1"/>
  <c r="U40" i="5" s="1"/>
  <c r="T323" i="4"/>
  <c r="U323" i="4" s="1"/>
  <c r="T40" i="5" s="1"/>
  <c r="M323" i="4"/>
  <c r="N323" i="4" s="1"/>
  <c r="S40" i="5" s="1"/>
  <c r="E323" i="4"/>
  <c r="F323" i="4" s="1"/>
  <c r="R40" i="5" s="1"/>
  <c r="AA322" i="4"/>
  <c r="AB322" i="4" s="1"/>
  <c r="U39" i="5" s="1"/>
  <c r="T322" i="4"/>
  <c r="U322" i="4" s="1"/>
  <c r="T39" i="5" s="1"/>
  <c r="M322" i="4"/>
  <c r="N322" i="4" s="1"/>
  <c r="S39" i="5" s="1"/>
  <c r="E322" i="4"/>
  <c r="F322" i="4" s="1"/>
  <c r="R39" i="5" s="1"/>
  <c r="AA321" i="4"/>
  <c r="AB321" i="4" s="1"/>
  <c r="U38" i="5" s="1"/>
  <c r="T321" i="4"/>
  <c r="U321" i="4" s="1"/>
  <c r="T38" i="5" s="1"/>
  <c r="M321" i="4"/>
  <c r="N321" i="4" s="1"/>
  <c r="S38" i="5" s="1"/>
  <c r="E321" i="4"/>
  <c r="F321" i="4" s="1"/>
  <c r="R38" i="5" s="1"/>
  <c r="AA320" i="4"/>
  <c r="AB320" i="4" s="1"/>
  <c r="U37" i="5" s="1"/>
  <c r="T320" i="4"/>
  <c r="U320" i="4" s="1"/>
  <c r="T37" i="5" s="1"/>
  <c r="M320" i="4"/>
  <c r="N320" i="4" s="1"/>
  <c r="S37" i="5" s="1"/>
  <c r="E320" i="4"/>
  <c r="F320" i="4" s="1"/>
  <c r="R37" i="5" s="1"/>
  <c r="AA319" i="4"/>
  <c r="AB319" i="4" s="1"/>
  <c r="U36" i="5" s="1"/>
  <c r="T319" i="4"/>
  <c r="U319" i="4" s="1"/>
  <c r="T36" i="5" s="1"/>
  <c r="M319" i="4"/>
  <c r="N319" i="4" s="1"/>
  <c r="S36" i="5" s="1"/>
  <c r="E319" i="4"/>
  <c r="F319" i="4" s="1"/>
  <c r="R36" i="5" s="1"/>
  <c r="AA318" i="4"/>
  <c r="AB318" i="4" s="1"/>
  <c r="U35" i="5" s="1"/>
  <c r="T318" i="4"/>
  <c r="U318" i="4" s="1"/>
  <c r="T35" i="5" s="1"/>
  <c r="M318" i="4"/>
  <c r="N318" i="4" s="1"/>
  <c r="S35" i="5" s="1"/>
  <c r="E318" i="4"/>
  <c r="F318" i="4" s="1"/>
  <c r="R35" i="5" s="1"/>
  <c r="AA317" i="4"/>
  <c r="AB317" i="4" s="1"/>
  <c r="U34" i="5" s="1"/>
  <c r="T317" i="4"/>
  <c r="U317" i="4" s="1"/>
  <c r="T34" i="5" s="1"/>
  <c r="M317" i="4"/>
  <c r="N317" i="4" s="1"/>
  <c r="S34" i="5" s="1"/>
  <c r="E317" i="4"/>
  <c r="F317" i="4" s="1"/>
  <c r="R34" i="5" s="1"/>
  <c r="AA316" i="4"/>
  <c r="AB316" i="4" s="1"/>
  <c r="U33" i="5" s="1"/>
  <c r="T316" i="4"/>
  <c r="U316" i="4" s="1"/>
  <c r="T33" i="5" s="1"/>
  <c r="M316" i="4"/>
  <c r="N316" i="4" s="1"/>
  <c r="S33" i="5" s="1"/>
  <c r="E316" i="4"/>
  <c r="F316" i="4" s="1"/>
  <c r="R33" i="5" s="1"/>
  <c r="AA315" i="4"/>
  <c r="AB315" i="4" s="1"/>
  <c r="U32" i="5" s="1"/>
  <c r="T315" i="4"/>
  <c r="U315" i="4" s="1"/>
  <c r="T32" i="5" s="1"/>
  <c r="M315" i="4"/>
  <c r="N315" i="4" s="1"/>
  <c r="S32" i="5" s="1"/>
  <c r="E315" i="4"/>
  <c r="F315" i="4" s="1"/>
  <c r="R32" i="5" s="1"/>
  <c r="AA314" i="4"/>
  <c r="AB314" i="4" s="1"/>
  <c r="U31" i="5" s="1"/>
  <c r="T314" i="4"/>
  <c r="U314" i="4" s="1"/>
  <c r="T31" i="5" s="1"/>
  <c r="M314" i="4"/>
  <c r="N314" i="4" s="1"/>
  <c r="S31" i="5" s="1"/>
  <c r="E314" i="4"/>
  <c r="F314" i="4" s="1"/>
  <c r="R31" i="5" s="1"/>
  <c r="AA313" i="4"/>
  <c r="AB313" i="4" s="1"/>
  <c r="U30" i="5" s="1"/>
  <c r="T313" i="4"/>
  <c r="U313" i="4" s="1"/>
  <c r="T30" i="5" s="1"/>
  <c r="M313" i="4"/>
  <c r="N313" i="4" s="1"/>
  <c r="S30" i="5" s="1"/>
  <c r="E313" i="4"/>
  <c r="F313" i="4" s="1"/>
  <c r="R30" i="5" s="1"/>
  <c r="AA312" i="4"/>
  <c r="AB312" i="4" s="1"/>
  <c r="U29" i="5" s="1"/>
  <c r="T312" i="4"/>
  <c r="U312" i="4" s="1"/>
  <c r="T29" i="5" s="1"/>
  <c r="M312" i="4"/>
  <c r="N312" i="4" s="1"/>
  <c r="S29" i="5" s="1"/>
  <c r="E312" i="4"/>
  <c r="F312" i="4" s="1"/>
  <c r="R29" i="5" s="1"/>
  <c r="AA311" i="4"/>
  <c r="AB311" i="4" s="1"/>
  <c r="U28" i="5" s="1"/>
  <c r="T311" i="4"/>
  <c r="U311" i="4" s="1"/>
  <c r="T28" i="5" s="1"/>
  <c r="M311" i="4"/>
  <c r="N311" i="4" s="1"/>
  <c r="S28" i="5" s="1"/>
  <c r="E311" i="4"/>
  <c r="F311" i="4" s="1"/>
  <c r="R28" i="5" s="1"/>
  <c r="AA310" i="4"/>
  <c r="AB310" i="4" s="1"/>
  <c r="U27" i="5" s="1"/>
  <c r="T310" i="4"/>
  <c r="U310" i="4" s="1"/>
  <c r="T27" i="5" s="1"/>
  <c r="M310" i="4"/>
  <c r="N310" i="4" s="1"/>
  <c r="S27" i="5" s="1"/>
  <c r="E310" i="4"/>
  <c r="F310" i="4" s="1"/>
  <c r="R27" i="5" s="1"/>
  <c r="AA309" i="4"/>
  <c r="AB309" i="4" s="1"/>
  <c r="U26" i="5" s="1"/>
  <c r="T309" i="4"/>
  <c r="U309" i="4" s="1"/>
  <c r="T26" i="5" s="1"/>
  <c r="M309" i="4"/>
  <c r="N309" i="4" s="1"/>
  <c r="S26" i="5" s="1"/>
  <c r="E309" i="4"/>
  <c r="F309" i="4" s="1"/>
  <c r="R26" i="5" s="1"/>
  <c r="AA308" i="4"/>
  <c r="AB308" i="4" s="1"/>
  <c r="U25" i="5" s="1"/>
  <c r="T308" i="4"/>
  <c r="U308" i="4" s="1"/>
  <c r="T25" i="5" s="1"/>
  <c r="M308" i="4"/>
  <c r="N308" i="4" s="1"/>
  <c r="S25" i="5" s="1"/>
  <c r="E308" i="4"/>
  <c r="F308" i="4" s="1"/>
  <c r="R25" i="5" s="1"/>
  <c r="AA307" i="4"/>
  <c r="AB307" i="4" s="1"/>
  <c r="U24" i="5" s="1"/>
  <c r="T307" i="4"/>
  <c r="U307" i="4" s="1"/>
  <c r="T24" i="5" s="1"/>
  <c r="M307" i="4"/>
  <c r="N307" i="4" s="1"/>
  <c r="S24" i="5" s="1"/>
  <c r="E307" i="4"/>
  <c r="F307" i="4" s="1"/>
  <c r="R24" i="5" s="1"/>
  <c r="AA306" i="4"/>
  <c r="AB306" i="4" s="1"/>
  <c r="U23" i="5" s="1"/>
  <c r="T306" i="4"/>
  <c r="U306" i="4" s="1"/>
  <c r="T23" i="5" s="1"/>
  <c r="M306" i="4"/>
  <c r="N306" i="4" s="1"/>
  <c r="S23" i="5" s="1"/>
  <c r="E306" i="4"/>
  <c r="F306" i="4" s="1"/>
  <c r="R23" i="5" s="1"/>
  <c r="AA305" i="4"/>
  <c r="AB305" i="4" s="1"/>
  <c r="U22" i="5" s="1"/>
  <c r="T305" i="4"/>
  <c r="U305" i="4" s="1"/>
  <c r="T22" i="5" s="1"/>
  <c r="M305" i="4"/>
  <c r="N305" i="4" s="1"/>
  <c r="S22" i="5" s="1"/>
  <c r="E305" i="4"/>
  <c r="F305" i="4" s="1"/>
  <c r="R22" i="5" s="1"/>
  <c r="AA304" i="4"/>
  <c r="AB304" i="4" s="1"/>
  <c r="U21" i="5" s="1"/>
  <c r="T304" i="4"/>
  <c r="U304" i="4" s="1"/>
  <c r="T21" i="5" s="1"/>
  <c r="M304" i="4"/>
  <c r="N304" i="4" s="1"/>
  <c r="S21" i="5" s="1"/>
  <c r="E304" i="4"/>
  <c r="F304" i="4" s="1"/>
  <c r="R21" i="5" s="1"/>
  <c r="AA303" i="4"/>
  <c r="AB303" i="4" s="1"/>
  <c r="U20" i="5" s="1"/>
  <c r="T303" i="4"/>
  <c r="U303" i="4" s="1"/>
  <c r="T20" i="5" s="1"/>
  <c r="M303" i="4"/>
  <c r="N303" i="4" s="1"/>
  <c r="S20" i="5" s="1"/>
  <c r="E303" i="4"/>
  <c r="F303" i="4" s="1"/>
  <c r="R20" i="5" s="1"/>
  <c r="AA302" i="4"/>
  <c r="AB302" i="4" s="1"/>
  <c r="U19" i="5" s="1"/>
  <c r="T302" i="4"/>
  <c r="U302" i="4" s="1"/>
  <c r="T19" i="5" s="1"/>
  <c r="M302" i="4"/>
  <c r="N302" i="4" s="1"/>
  <c r="S19" i="5" s="1"/>
  <c r="E302" i="4"/>
  <c r="F302" i="4" s="1"/>
  <c r="R19" i="5" s="1"/>
  <c r="AA301" i="4"/>
  <c r="AB301" i="4" s="1"/>
  <c r="U18" i="5" s="1"/>
  <c r="T301" i="4"/>
  <c r="U301" i="4" s="1"/>
  <c r="T18" i="5" s="1"/>
  <c r="M301" i="4"/>
  <c r="N301" i="4" s="1"/>
  <c r="S18" i="5" s="1"/>
  <c r="E301" i="4"/>
  <c r="F301" i="4" s="1"/>
  <c r="R18" i="5" s="1"/>
  <c r="AA300" i="4"/>
  <c r="AB300" i="4" s="1"/>
  <c r="U17" i="5" s="1"/>
  <c r="X300" i="4"/>
  <c r="F22" i="7" s="1"/>
  <c r="T300" i="4"/>
  <c r="U300" i="4" s="1"/>
  <c r="T17" i="5" s="1"/>
  <c r="Q300" i="4"/>
  <c r="F21" i="7" s="1"/>
  <c r="M300" i="4"/>
  <c r="N300" i="4" s="1"/>
  <c r="S17" i="5" s="1"/>
  <c r="I300" i="4"/>
  <c r="F20" i="7" s="1"/>
  <c r="E300" i="4"/>
  <c r="F300" i="4" s="1"/>
  <c r="R17" i="5" s="1"/>
  <c r="B300" i="4"/>
  <c r="F19" i="7" s="1"/>
  <c r="AA299" i="4"/>
  <c r="AB299" i="4" s="1"/>
  <c r="U16" i="5" s="1"/>
  <c r="X299" i="4"/>
  <c r="E22" i="7" s="1"/>
  <c r="T299" i="4"/>
  <c r="U299" i="4" s="1"/>
  <c r="T16" i="5" s="1"/>
  <c r="Q299" i="4"/>
  <c r="E21" i="7" s="1"/>
  <c r="M299" i="4"/>
  <c r="N299" i="4" s="1"/>
  <c r="S16" i="5" s="1"/>
  <c r="I299" i="4"/>
  <c r="E20" i="7" s="1"/>
  <c r="E299" i="4"/>
  <c r="F299" i="4" s="1"/>
  <c r="R16" i="5" s="1"/>
  <c r="B299" i="4"/>
  <c r="E19" i="7" s="1"/>
  <c r="AA298" i="4"/>
  <c r="AB298" i="4" s="1"/>
  <c r="U15" i="5" s="1"/>
  <c r="X298" i="4"/>
  <c r="D22" i="7" s="1"/>
  <c r="T298" i="4"/>
  <c r="U298" i="4" s="1"/>
  <c r="T15" i="5" s="1"/>
  <c r="Q298" i="4"/>
  <c r="D21" i="7" s="1"/>
  <c r="M298" i="4"/>
  <c r="N298" i="4" s="1"/>
  <c r="S15" i="5" s="1"/>
  <c r="I298" i="4"/>
  <c r="D20" i="7" s="1"/>
  <c r="E298" i="4"/>
  <c r="F298" i="4" s="1"/>
  <c r="R15" i="5" s="1"/>
  <c r="B298" i="4"/>
  <c r="D19" i="7" s="1"/>
  <c r="AA297" i="4"/>
  <c r="AB297" i="4" s="1"/>
  <c r="U14" i="5" s="1"/>
  <c r="X297" i="4"/>
  <c r="C22" i="7" s="1"/>
  <c r="T297" i="4"/>
  <c r="U297" i="4" s="1"/>
  <c r="T14" i="5" s="1"/>
  <c r="Q297" i="4"/>
  <c r="C21" i="7" s="1"/>
  <c r="M297" i="4"/>
  <c r="N297" i="4" s="1"/>
  <c r="S14" i="5" s="1"/>
  <c r="I297" i="4"/>
  <c r="C20" i="7" s="1"/>
  <c r="E297" i="4"/>
  <c r="F297" i="4" s="1"/>
  <c r="R14" i="5" s="1"/>
  <c r="B297" i="4"/>
  <c r="C19" i="7" s="1"/>
  <c r="AA296" i="4"/>
  <c r="AB296" i="4" s="1"/>
  <c r="U13" i="5" s="1"/>
  <c r="X296" i="4"/>
  <c r="B22" i="7" s="1"/>
  <c r="T296" i="4"/>
  <c r="U296" i="4" s="1"/>
  <c r="T13" i="5" s="1"/>
  <c r="Q296" i="4"/>
  <c r="B21" i="7" s="1"/>
  <c r="M296" i="4"/>
  <c r="N296" i="4" s="1"/>
  <c r="S13" i="5" s="1"/>
  <c r="I296" i="4"/>
  <c r="B20" i="7" s="1"/>
  <c r="E296" i="4"/>
  <c r="F296" i="4" s="1"/>
  <c r="R13" i="5" s="1"/>
  <c r="B296" i="4"/>
  <c r="B19" i="7" s="1"/>
  <c r="AA295" i="4"/>
  <c r="AB295" i="4" s="1"/>
  <c r="U12" i="5" s="1"/>
  <c r="T295" i="4"/>
  <c r="U295" i="4" s="1"/>
  <c r="T12" i="5" s="1"/>
  <c r="M295" i="4"/>
  <c r="N295" i="4" s="1"/>
  <c r="S12" i="5" s="1"/>
  <c r="E295" i="4"/>
  <c r="F295" i="4" s="1"/>
  <c r="R12" i="5" s="1"/>
  <c r="AA294" i="4"/>
  <c r="AB294" i="4" s="1"/>
  <c r="U11" i="5" s="1"/>
  <c r="T294" i="4"/>
  <c r="U294" i="4" s="1"/>
  <c r="T11" i="5" s="1"/>
  <c r="M294" i="4"/>
  <c r="N294" i="4" s="1"/>
  <c r="S11" i="5" s="1"/>
  <c r="E294" i="4"/>
  <c r="F294" i="4" s="1"/>
  <c r="R11" i="5" s="1"/>
  <c r="AA293" i="4"/>
  <c r="AB293" i="4" s="1"/>
  <c r="U10" i="5" s="1"/>
  <c r="T293" i="4"/>
  <c r="U293" i="4" s="1"/>
  <c r="T10" i="5" s="1"/>
  <c r="M293" i="4"/>
  <c r="N293" i="4" s="1"/>
  <c r="S10" i="5" s="1"/>
  <c r="E293" i="4"/>
  <c r="F293" i="4" s="1"/>
  <c r="R10" i="5" s="1"/>
  <c r="AA292" i="4"/>
  <c r="AB292" i="4" s="1"/>
  <c r="U9" i="5" s="1"/>
  <c r="T292" i="4"/>
  <c r="U292" i="4" s="1"/>
  <c r="T9" i="5" s="1"/>
  <c r="M292" i="4"/>
  <c r="N292" i="4" s="1"/>
  <c r="S9" i="5" s="1"/>
  <c r="E292" i="4"/>
  <c r="F292" i="4" s="1"/>
  <c r="R9" i="5" s="1"/>
  <c r="AA291" i="4"/>
  <c r="AB291" i="4" s="1"/>
  <c r="U8" i="5" s="1"/>
  <c r="X291" i="4"/>
  <c r="L22" i="7" s="1"/>
  <c r="T291" i="4"/>
  <c r="U291" i="4" s="1"/>
  <c r="T8" i="5" s="1"/>
  <c r="Q291" i="4"/>
  <c r="L21" i="7" s="1"/>
  <c r="M291" i="4"/>
  <c r="N291" i="4" s="1"/>
  <c r="S8" i="5" s="1"/>
  <c r="I291" i="4"/>
  <c r="L20" i="7" s="1"/>
  <c r="E291" i="4"/>
  <c r="F291" i="4" s="1"/>
  <c r="R8" i="5" s="1"/>
  <c r="B291" i="4"/>
  <c r="L19" i="7" s="1"/>
  <c r="AA290" i="4"/>
  <c r="AB290" i="4" s="1"/>
  <c r="U7" i="5" s="1"/>
  <c r="X290" i="4"/>
  <c r="K22" i="7" s="1"/>
  <c r="T290" i="4"/>
  <c r="U290" i="4" s="1"/>
  <c r="T7" i="5" s="1"/>
  <c r="Q290" i="4"/>
  <c r="K21" i="7" s="1"/>
  <c r="M290" i="4"/>
  <c r="N290" i="4" s="1"/>
  <c r="S7" i="5" s="1"/>
  <c r="I290" i="4"/>
  <c r="E290" i="4"/>
  <c r="F290" i="4" s="1"/>
  <c r="R7" i="5" s="1"/>
  <c r="B290" i="4"/>
  <c r="K19" i="7" s="1"/>
  <c r="AA289" i="4"/>
  <c r="AB289" i="4" s="1"/>
  <c r="U6" i="5" s="1"/>
  <c r="X289" i="4"/>
  <c r="J22" i="7" s="1"/>
  <c r="T289" i="4"/>
  <c r="U289" i="4" s="1"/>
  <c r="T6" i="5" s="1"/>
  <c r="Q289" i="4"/>
  <c r="J21" i="7" s="1"/>
  <c r="M289" i="4"/>
  <c r="N289" i="4" s="1"/>
  <c r="S6" i="5" s="1"/>
  <c r="I289" i="4"/>
  <c r="J20" i="7" s="1"/>
  <c r="E289" i="4"/>
  <c r="F289" i="4" s="1"/>
  <c r="R6" i="5" s="1"/>
  <c r="B289" i="4"/>
  <c r="J19" i="7" s="1"/>
  <c r="AA288" i="4"/>
  <c r="AB288" i="4" s="1"/>
  <c r="U5" i="5" s="1"/>
  <c r="X288" i="4"/>
  <c r="I22" i="7" s="1"/>
  <c r="T288" i="4"/>
  <c r="U288" i="4" s="1"/>
  <c r="T5" i="5" s="1"/>
  <c r="Q288" i="4"/>
  <c r="I21" i="7" s="1"/>
  <c r="M288" i="4"/>
  <c r="N288" i="4" s="1"/>
  <c r="S5" i="5" s="1"/>
  <c r="I288" i="4"/>
  <c r="I20" i="7" s="1"/>
  <c r="E288" i="4"/>
  <c r="F288" i="4" s="1"/>
  <c r="R5" i="5" s="1"/>
  <c r="B288" i="4"/>
  <c r="I19" i="7" s="1"/>
  <c r="AA287" i="4"/>
  <c r="AB287" i="4" s="1"/>
  <c r="U4" i="5" s="1"/>
  <c r="X287" i="4"/>
  <c r="H22" i="7" s="1"/>
  <c r="T287" i="4"/>
  <c r="U287" i="4" s="1"/>
  <c r="T4" i="5" s="1"/>
  <c r="Q287" i="4"/>
  <c r="H21" i="7" s="1"/>
  <c r="M287" i="4"/>
  <c r="N287" i="4" s="1"/>
  <c r="S4" i="5" s="1"/>
  <c r="I287" i="4"/>
  <c r="H20" i="7" s="1"/>
  <c r="E287" i="4"/>
  <c r="F287" i="4" s="1"/>
  <c r="R4" i="5" s="1"/>
  <c r="B287" i="4"/>
  <c r="H19" i="7" s="1"/>
  <c r="AA286" i="4"/>
  <c r="AB286" i="4" s="1"/>
  <c r="T286" i="4"/>
  <c r="U286" i="4" s="1"/>
  <c r="M286" i="4"/>
  <c r="N286" i="4" s="1"/>
  <c r="E286" i="4"/>
  <c r="F286" i="4" s="1"/>
  <c r="AA281" i="4"/>
  <c r="AB281" i="4" s="1"/>
  <c r="Q69" i="5" s="1"/>
  <c r="T281" i="4"/>
  <c r="U281" i="4" s="1"/>
  <c r="P69" i="5" s="1"/>
  <c r="M281" i="4"/>
  <c r="N281" i="4" s="1"/>
  <c r="E281" i="4"/>
  <c r="F281" i="4" s="1"/>
  <c r="AA280" i="4"/>
  <c r="AB280" i="4" s="1"/>
  <c r="Q68" i="5" s="1"/>
  <c r="T280" i="4"/>
  <c r="U280" i="4" s="1"/>
  <c r="P68" i="5" s="1"/>
  <c r="M280" i="4"/>
  <c r="N280" i="4" s="1"/>
  <c r="E280" i="4"/>
  <c r="F280" i="4" s="1"/>
  <c r="AA279" i="4"/>
  <c r="AB279" i="4" s="1"/>
  <c r="Q67" i="5" s="1"/>
  <c r="T279" i="4"/>
  <c r="U279" i="4" s="1"/>
  <c r="P67" i="5" s="1"/>
  <c r="M279" i="4"/>
  <c r="N279" i="4" s="1"/>
  <c r="E279" i="4"/>
  <c r="F279" i="4" s="1"/>
  <c r="AA278" i="4"/>
  <c r="AB278" i="4" s="1"/>
  <c r="Q66" i="5" s="1"/>
  <c r="T278" i="4"/>
  <c r="U278" i="4" s="1"/>
  <c r="P66" i="5" s="1"/>
  <c r="M278" i="4"/>
  <c r="N278" i="4" s="1"/>
  <c r="E278" i="4"/>
  <c r="F278" i="4" s="1"/>
  <c r="AA277" i="4"/>
  <c r="AB277" i="4" s="1"/>
  <c r="Q65" i="5" s="1"/>
  <c r="T277" i="4"/>
  <c r="U277" i="4" s="1"/>
  <c r="P65" i="5" s="1"/>
  <c r="M277" i="4"/>
  <c r="N277" i="4" s="1"/>
  <c r="E277" i="4"/>
  <c r="F277" i="4" s="1"/>
  <c r="AA276" i="4"/>
  <c r="AB276" i="4" s="1"/>
  <c r="Q64" i="5" s="1"/>
  <c r="T276" i="4"/>
  <c r="U276" i="4" s="1"/>
  <c r="P64" i="5" s="1"/>
  <c r="M276" i="4"/>
  <c r="N276" i="4" s="1"/>
  <c r="E276" i="4"/>
  <c r="F276" i="4" s="1"/>
  <c r="AA275" i="4"/>
  <c r="AB275" i="4" s="1"/>
  <c r="Q63" i="5" s="1"/>
  <c r="T275" i="4"/>
  <c r="U275" i="4" s="1"/>
  <c r="P63" i="5" s="1"/>
  <c r="M275" i="4"/>
  <c r="N275" i="4" s="1"/>
  <c r="E275" i="4"/>
  <c r="F275" i="4" s="1"/>
  <c r="AA274" i="4"/>
  <c r="AB274" i="4" s="1"/>
  <c r="Q62" i="5" s="1"/>
  <c r="T274" i="4"/>
  <c r="U274" i="4" s="1"/>
  <c r="P62" i="5" s="1"/>
  <c r="M274" i="4"/>
  <c r="N274" i="4" s="1"/>
  <c r="E274" i="4"/>
  <c r="F274" i="4" s="1"/>
  <c r="AA273" i="4"/>
  <c r="AB273" i="4" s="1"/>
  <c r="Q61" i="5" s="1"/>
  <c r="T273" i="4"/>
  <c r="U273" i="4" s="1"/>
  <c r="P61" i="5" s="1"/>
  <c r="M273" i="4"/>
  <c r="N273" i="4" s="1"/>
  <c r="E273" i="4"/>
  <c r="F273" i="4" s="1"/>
  <c r="AA272" i="4"/>
  <c r="AB272" i="4" s="1"/>
  <c r="Q60" i="5" s="1"/>
  <c r="T272" i="4"/>
  <c r="U272" i="4" s="1"/>
  <c r="P60" i="5" s="1"/>
  <c r="M272" i="4"/>
  <c r="N272" i="4" s="1"/>
  <c r="E272" i="4"/>
  <c r="F272" i="4" s="1"/>
  <c r="AA271" i="4"/>
  <c r="AB271" i="4" s="1"/>
  <c r="Q59" i="5" s="1"/>
  <c r="T271" i="4"/>
  <c r="U271" i="4" s="1"/>
  <c r="P59" i="5" s="1"/>
  <c r="M271" i="4"/>
  <c r="N271" i="4" s="1"/>
  <c r="E271" i="4"/>
  <c r="F271" i="4" s="1"/>
  <c r="AA270" i="4"/>
  <c r="AB270" i="4" s="1"/>
  <c r="Q58" i="5" s="1"/>
  <c r="T270" i="4"/>
  <c r="U270" i="4" s="1"/>
  <c r="P58" i="5" s="1"/>
  <c r="M270" i="4"/>
  <c r="N270" i="4" s="1"/>
  <c r="E270" i="4"/>
  <c r="F270" i="4" s="1"/>
  <c r="AA269" i="4"/>
  <c r="AB269" i="4" s="1"/>
  <c r="Q57" i="5" s="1"/>
  <c r="T269" i="4"/>
  <c r="U269" i="4" s="1"/>
  <c r="P57" i="5" s="1"/>
  <c r="M269" i="4"/>
  <c r="N269" i="4" s="1"/>
  <c r="E269" i="4"/>
  <c r="F269" i="4" s="1"/>
  <c r="AA268" i="4"/>
  <c r="AB268" i="4" s="1"/>
  <c r="Q56" i="5" s="1"/>
  <c r="T268" i="4"/>
  <c r="U268" i="4" s="1"/>
  <c r="P56" i="5" s="1"/>
  <c r="M268" i="4"/>
  <c r="N268" i="4" s="1"/>
  <c r="E268" i="4"/>
  <c r="F268" i="4" s="1"/>
  <c r="AA267" i="4"/>
  <c r="AB267" i="4" s="1"/>
  <c r="Q55" i="5" s="1"/>
  <c r="T267" i="4"/>
  <c r="U267" i="4" s="1"/>
  <c r="P55" i="5" s="1"/>
  <c r="M267" i="4"/>
  <c r="N267" i="4" s="1"/>
  <c r="E267" i="4"/>
  <c r="F267" i="4" s="1"/>
  <c r="AA266" i="4"/>
  <c r="AB266" i="4" s="1"/>
  <c r="Q54" i="5" s="1"/>
  <c r="T266" i="4"/>
  <c r="U266" i="4" s="1"/>
  <c r="P54" i="5" s="1"/>
  <c r="M266" i="4"/>
  <c r="N266" i="4" s="1"/>
  <c r="E266" i="4"/>
  <c r="F266" i="4" s="1"/>
  <c r="AA265" i="4"/>
  <c r="AB265" i="4" s="1"/>
  <c r="Q53" i="5" s="1"/>
  <c r="T265" i="4"/>
  <c r="U265" i="4" s="1"/>
  <c r="P53" i="5" s="1"/>
  <c r="M265" i="4"/>
  <c r="N265" i="4" s="1"/>
  <c r="E265" i="4"/>
  <c r="F265" i="4" s="1"/>
  <c r="AA264" i="4"/>
  <c r="AB264" i="4" s="1"/>
  <c r="Q52" i="5" s="1"/>
  <c r="T264" i="4"/>
  <c r="U264" i="4" s="1"/>
  <c r="P52" i="5" s="1"/>
  <c r="M264" i="4"/>
  <c r="N264" i="4" s="1"/>
  <c r="E264" i="4"/>
  <c r="F264" i="4" s="1"/>
  <c r="AA263" i="4"/>
  <c r="AB263" i="4" s="1"/>
  <c r="Q51" i="5" s="1"/>
  <c r="T263" i="4"/>
  <c r="U263" i="4" s="1"/>
  <c r="P51" i="5" s="1"/>
  <c r="M263" i="4"/>
  <c r="N263" i="4" s="1"/>
  <c r="O51" i="5" s="1"/>
  <c r="E263" i="4"/>
  <c r="F263" i="4" s="1"/>
  <c r="AA262" i="4"/>
  <c r="AB262" i="4" s="1"/>
  <c r="Q50" i="5" s="1"/>
  <c r="T262" i="4"/>
  <c r="U262" i="4" s="1"/>
  <c r="P50" i="5" s="1"/>
  <c r="M262" i="4"/>
  <c r="N262" i="4" s="1"/>
  <c r="E262" i="4"/>
  <c r="F262" i="4" s="1"/>
  <c r="AA261" i="4"/>
  <c r="AB261" i="4" s="1"/>
  <c r="Q49" i="5" s="1"/>
  <c r="T261" i="4"/>
  <c r="U261" i="4" s="1"/>
  <c r="P49" i="5" s="1"/>
  <c r="M261" i="4"/>
  <c r="N261" i="4" s="1"/>
  <c r="E261" i="4"/>
  <c r="F261" i="4" s="1"/>
  <c r="AA260" i="4"/>
  <c r="AB260" i="4" s="1"/>
  <c r="Q48" i="5" s="1"/>
  <c r="T260" i="4"/>
  <c r="U260" i="4" s="1"/>
  <c r="P48" i="5" s="1"/>
  <c r="M260" i="4"/>
  <c r="N260" i="4" s="1"/>
  <c r="E260" i="4"/>
  <c r="F260" i="4" s="1"/>
  <c r="AA259" i="4"/>
  <c r="AB259" i="4" s="1"/>
  <c r="Q47" i="5" s="1"/>
  <c r="T259" i="4"/>
  <c r="U259" i="4" s="1"/>
  <c r="P47" i="5" s="1"/>
  <c r="M259" i="4"/>
  <c r="N259" i="4" s="1"/>
  <c r="E259" i="4"/>
  <c r="F259" i="4" s="1"/>
  <c r="AA258" i="4"/>
  <c r="AB258" i="4" s="1"/>
  <c r="Q46" i="5" s="1"/>
  <c r="T258" i="4"/>
  <c r="U258" i="4" s="1"/>
  <c r="P46" i="5" s="1"/>
  <c r="M258" i="4"/>
  <c r="N258" i="4" s="1"/>
  <c r="E258" i="4"/>
  <c r="F258" i="4" s="1"/>
  <c r="AA257" i="4"/>
  <c r="AB257" i="4" s="1"/>
  <c r="Q45" i="5" s="1"/>
  <c r="T257" i="4"/>
  <c r="U257" i="4" s="1"/>
  <c r="P45" i="5" s="1"/>
  <c r="M257" i="4"/>
  <c r="N257" i="4" s="1"/>
  <c r="E257" i="4"/>
  <c r="F257" i="4" s="1"/>
  <c r="AA256" i="4"/>
  <c r="AB256" i="4" s="1"/>
  <c r="Q44" i="5" s="1"/>
  <c r="T256" i="4"/>
  <c r="U256" i="4" s="1"/>
  <c r="P44" i="5" s="1"/>
  <c r="M256" i="4"/>
  <c r="N256" i="4" s="1"/>
  <c r="E256" i="4"/>
  <c r="F256" i="4" s="1"/>
  <c r="AA255" i="4"/>
  <c r="AB255" i="4" s="1"/>
  <c r="Q43" i="5" s="1"/>
  <c r="T255" i="4"/>
  <c r="U255" i="4" s="1"/>
  <c r="P43" i="5" s="1"/>
  <c r="M255" i="4"/>
  <c r="N255" i="4" s="1"/>
  <c r="E255" i="4"/>
  <c r="F255" i="4" s="1"/>
  <c r="AA254" i="4"/>
  <c r="AB254" i="4" s="1"/>
  <c r="Q42" i="5" s="1"/>
  <c r="T254" i="4"/>
  <c r="U254" i="4" s="1"/>
  <c r="P42" i="5" s="1"/>
  <c r="M254" i="4"/>
  <c r="N254" i="4" s="1"/>
  <c r="E254" i="4"/>
  <c r="F254" i="4" s="1"/>
  <c r="AA253" i="4"/>
  <c r="AB253" i="4" s="1"/>
  <c r="Q41" i="5" s="1"/>
  <c r="T253" i="4"/>
  <c r="U253" i="4" s="1"/>
  <c r="P41" i="5" s="1"/>
  <c r="M253" i="4"/>
  <c r="N253" i="4" s="1"/>
  <c r="E253" i="4"/>
  <c r="F253" i="4" s="1"/>
  <c r="AA252" i="4"/>
  <c r="AB252" i="4" s="1"/>
  <c r="Q40" i="5" s="1"/>
  <c r="T252" i="4"/>
  <c r="U252" i="4" s="1"/>
  <c r="P40" i="5" s="1"/>
  <c r="M252" i="4"/>
  <c r="N252" i="4" s="1"/>
  <c r="E252" i="4"/>
  <c r="F252" i="4" s="1"/>
  <c r="AA251" i="4"/>
  <c r="AB251" i="4" s="1"/>
  <c r="Q39" i="5" s="1"/>
  <c r="T251" i="4"/>
  <c r="U251" i="4" s="1"/>
  <c r="P39" i="5" s="1"/>
  <c r="M251" i="4"/>
  <c r="N251" i="4" s="1"/>
  <c r="E251" i="4"/>
  <c r="F251" i="4" s="1"/>
  <c r="AA250" i="4"/>
  <c r="AB250" i="4" s="1"/>
  <c r="Q38" i="5" s="1"/>
  <c r="T250" i="4"/>
  <c r="U250" i="4" s="1"/>
  <c r="P38" i="5" s="1"/>
  <c r="M250" i="4"/>
  <c r="N250" i="4" s="1"/>
  <c r="E250" i="4"/>
  <c r="F250" i="4" s="1"/>
  <c r="AA249" i="4"/>
  <c r="AB249" i="4" s="1"/>
  <c r="Q37" i="5" s="1"/>
  <c r="T249" i="4"/>
  <c r="U249" i="4" s="1"/>
  <c r="P37" i="5" s="1"/>
  <c r="M249" i="4"/>
  <c r="N249" i="4" s="1"/>
  <c r="E249" i="4"/>
  <c r="F249" i="4" s="1"/>
  <c r="AA248" i="4"/>
  <c r="AB248" i="4" s="1"/>
  <c r="Q36" i="5" s="1"/>
  <c r="T248" i="4"/>
  <c r="U248" i="4" s="1"/>
  <c r="P36" i="5" s="1"/>
  <c r="M248" i="4"/>
  <c r="N248" i="4" s="1"/>
  <c r="E248" i="4"/>
  <c r="F248" i="4" s="1"/>
  <c r="AA247" i="4"/>
  <c r="AB247" i="4" s="1"/>
  <c r="Q35" i="5" s="1"/>
  <c r="T247" i="4"/>
  <c r="U247" i="4" s="1"/>
  <c r="P35" i="5" s="1"/>
  <c r="M247" i="4"/>
  <c r="N247" i="4" s="1"/>
  <c r="E247" i="4"/>
  <c r="F247" i="4" s="1"/>
  <c r="AA246" i="4"/>
  <c r="AB246" i="4" s="1"/>
  <c r="Q34" i="5" s="1"/>
  <c r="T246" i="4"/>
  <c r="U246" i="4" s="1"/>
  <c r="P34" i="5" s="1"/>
  <c r="M246" i="4"/>
  <c r="N246" i="4" s="1"/>
  <c r="E246" i="4"/>
  <c r="F246" i="4" s="1"/>
  <c r="AA245" i="4"/>
  <c r="AB245" i="4" s="1"/>
  <c r="Q33" i="5" s="1"/>
  <c r="T245" i="4"/>
  <c r="U245" i="4" s="1"/>
  <c r="P33" i="5" s="1"/>
  <c r="M245" i="4"/>
  <c r="N245" i="4" s="1"/>
  <c r="E245" i="4"/>
  <c r="F245" i="4" s="1"/>
  <c r="AA244" i="4"/>
  <c r="AB244" i="4" s="1"/>
  <c r="Q32" i="5" s="1"/>
  <c r="T244" i="4"/>
  <c r="U244" i="4" s="1"/>
  <c r="P32" i="5" s="1"/>
  <c r="M244" i="4"/>
  <c r="N244" i="4" s="1"/>
  <c r="E244" i="4"/>
  <c r="F244" i="4" s="1"/>
  <c r="AA243" i="4"/>
  <c r="AB243" i="4" s="1"/>
  <c r="Q31" i="5" s="1"/>
  <c r="T243" i="4"/>
  <c r="U243" i="4" s="1"/>
  <c r="P31" i="5" s="1"/>
  <c r="M243" i="4"/>
  <c r="N243" i="4" s="1"/>
  <c r="E243" i="4"/>
  <c r="F243" i="4" s="1"/>
  <c r="AA242" i="4"/>
  <c r="AB242" i="4" s="1"/>
  <c r="Q30" i="5" s="1"/>
  <c r="T242" i="4"/>
  <c r="U242" i="4" s="1"/>
  <c r="P30" i="5" s="1"/>
  <c r="M242" i="4"/>
  <c r="N242" i="4" s="1"/>
  <c r="E242" i="4"/>
  <c r="F242" i="4" s="1"/>
  <c r="AA241" i="4"/>
  <c r="AB241" i="4" s="1"/>
  <c r="Q29" i="5" s="1"/>
  <c r="T241" i="4"/>
  <c r="U241" i="4" s="1"/>
  <c r="P29" i="5" s="1"/>
  <c r="M241" i="4"/>
  <c r="N241" i="4" s="1"/>
  <c r="E241" i="4"/>
  <c r="F241" i="4" s="1"/>
  <c r="AA240" i="4"/>
  <c r="AB240" i="4" s="1"/>
  <c r="Q28" i="5" s="1"/>
  <c r="T240" i="4"/>
  <c r="U240" i="4" s="1"/>
  <c r="P28" i="5" s="1"/>
  <c r="M240" i="4"/>
  <c r="N240" i="4" s="1"/>
  <c r="E240" i="4"/>
  <c r="F240" i="4" s="1"/>
  <c r="AA239" i="4"/>
  <c r="AB239" i="4" s="1"/>
  <c r="Q27" i="5" s="1"/>
  <c r="T239" i="4"/>
  <c r="U239" i="4" s="1"/>
  <c r="P27" i="5" s="1"/>
  <c r="M239" i="4"/>
  <c r="N239" i="4" s="1"/>
  <c r="E239" i="4"/>
  <c r="F239" i="4" s="1"/>
  <c r="AA238" i="4"/>
  <c r="AB238" i="4" s="1"/>
  <c r="Q26" i="5" s="1"/>
  <c r="T238" i="4"/>
  <c r="U238" i="4" s="1"/>
  <c r="P26" i="5" s="1"/>
  <c r="M238" i="4"/>
  <c r="N238" i="4" s="1"/>
  <c r="E238" i="4"/>
  <c r="F238" i="4" s="1"/>
  <c r="AA237" i="4"/>
  <c r="AB237" i="4" s="1"/>
  <c r="Q25" i="5" s="1"/>
  <c r="T237" i="4"/>
  <c r="U237" i="4" s="1"/>
  <c r="P25" i="5" s="1"/>
  <c r="M237" i="4"/>
  <c r="N237" i="4" s="1"/>
  <c r="O25" i="5" s="1"/>
  <c r="E237" i="4"/>
  <c r="F237" i="4" s="1"/>
  <c r="AA236" i="4"/>
  <c r="AB236" i="4" s="1"/>
  <c r="Q24" i="5" s="1"/>
  <c r="T236" i="4"/>
  <c r="U236" i="4" s="1"/>
  <c r="P24" i="5" s="1"/>
  <c r="M236" i="4"/>
  <c r="N236" i="4" s="1"/>
  <c r="E236" i="4"/>
  <c r="F236" i="4" s="1"/>
  <c r="AA235" i="4"/>
  <c r="AB235" i="4" s="1"/>
  <c r="Q23" i="5" s="1"/>
  <c r="T235" i="4"/>
  <c r="U235" i="4" s="1"/>
  <c r="P23" i="5" s="1"/>
  <c r="M235" i="4"/>
  <c r="N235" i="4" s="1"/>
  <c r="E235" i="4"/>
  <c r="F235" i="4" s="1"/>
  <c r="AA234" i="4"/>
  <c r="AB234" i="4" s="1"/>
  <c r="Q22" i="5" s="1"/>
  <c r="T234" i="4"/>
  <c r="U234" i="4" s="1"/>
  <c r="P22" i="5" s="1"/>
  <c r="M234" i="4"/>
  <c r="N234" i="4" s="1"/>
  <c r="E234" i="4"/>
  <c r="F234" i="4" s="1"/>
  <c r="AA233" i="4"/>
  <c r="AB233" i="4" s="1"/>
  <c r="Q21" i="5" s="1"/>
  <c r="T233" i="4"/>
  <c r="U233" i="4" s="1"/>
  <c r="P21" i="5" s="1"/>
  <c r="M233" i="4"/>
  <c r="N233" i="4" s="1"/>
  <c r="E233" i="4"/>
  <c r="F233" i="4" s="1"/>
  <c r="AA232" i="4"/>
  <c r="AB232" i="4" s="1"/>
  <c r="Q20" i="5" s="1"/>
  <c r="T232" i="4"/>
  <c r="U232" i="4" s="1"/>
  <c r="P20" i="5" s="1"/>
  <c r="M232" i="4"/>
  <c r="N232" i="4" s="1"/>
  <c r="E232" i="4"/>
  <c r="F232" i="4" s="1"/>
  <c r="AA231" i="4"/>
  <c r="AB231" i="4" s="1"/>
  <c r="Q19" i="5" s="1"/>
  <c r="T231" i="4"/>
  <c r="U231" i="4" s="1"/>
  <c r="P19" i="5" s="1"/>
  <c r="M231" i="4"/>
  <c r="N231" i="4" s="1"/>
  <c r="E231" i="4"/>
  <c r="F231" i="4" s="1"/>
  <c r="AA230" i="4"/>
  <c r="AB230" i="4" s="1"/>
  <c r="Q18" i="5" s="1"/>
  <c r="T230" i="4"/>
  <c r="U230" i="4" s="1"/>
  <c r="P18" i="5" s="1"/>
  <c r="M230" i="4"/>
  <c r="N230" i="4" s="1"/>
  <c r="E230" i="4"/>
  <c r="F230" i="4" s="1"/>
  <c r="AA229" i="4"/>
  <c r="AB229" i="4" s="1"/>
  <c r="Q17" i="5" s="1"/>
  <c r="X229" i="4"/>
  <c r="F18" i="7" s="1"/>
  <c r="T229" i="4"/>
  <c r="U229" i="4" s="1"/>
  <c r="P17" i="5" s="1"/>
  <c r="Q229" i="4"/>
  <c r="F17" i="7" s="1"/>
  <c r="M229" i="4"/>
  <c r="N229" i="4" s="1"/>
  <c r="I229" i="4"/>
  <c r="F16" i="7" s="1"/>
  <c r="E229" i="4"/>
  <c r="F229" i="4" s="1"/>
  <c r="B229" i="4"/>
  <c r="F15" i="7" s="1"/>
  <c r="AA228" i="4"/>
  <c r="AB228" i="4" s="1"/>
  <c r="Q16" i="5" s="1"/>
  <c r="X228" i="4"/>
  <c r="E18" i="7" s="1"/>
  <c r="T228" i="4"/>
  <c r="U228" i="4" s="1"/>
  <c r="P16" i="5" s="1"/>
  <c r="Q228" i="4"/>
  <c r="E17" i="7" s="1"/>
  <c r="M228" i="4"/>
  <c r="N228" i="4" s="1"/>
  <c r="I228" i="4"/>
  <c r="E16" i="7" s="1"/>
  <c r="E228" i="4"/>
  <c r="F228" i="4" s="1"/>
  <c r="B228" i="4"/>
  <c r="E15" i="7" s="1"/>
  <c r="AA227" i="4"/>
  <c r="AB227" i="4" s="1"/>
  <c r="Q15" i="5" s="1"/>
  <c r="X227" i="4"/>
  <c r="D18" i="7" s="1"/>
  <c r="T227" i="4"/>
  <c r="U227" i="4" s="1"/>
  <c r="P15" i="5" s="1"/>
  <c r="Q227" i="4"/>
  <c r="D17" i="7" s="1"/>
  <c r="M227" i="4"/>
  <c r="N227" i="4" s="1"/>
  <c r="I227" i="4"/>
  <c r="D16" i="7" s="1"/>
  <c r="E227" i="4"/>
  <c r="F227" i="4" s="1"/>
  <c r="B227" i="4"/>
  <c r="D15" i="7" s="1"/>
  <c r="AA226" i="4"/>
  <c r="AB226" i="4" s="1"/>
  <c r="Q14" i="5" s="1"/>
  <c r="X226" i="4"/>
  <c r="C18" i="7" s="1"/>
  <c r="T226" i="4"/>
  <c r="U226" i="4" s="1"/>
  <c r="P14" i="5" s="1"/>
  <c r="Q226" i="4"/>
  <c r="C17" i="7" s="1"/>
  <c r="M226" i="4"/>
  <c r="N226" i="4" s="1"/>
  <c r="I226" i="4"/>
  <c r="C16" i="7" s="1"/>
  <c r="E226" i="4"/>
  <c r="F226" i="4" s="1"/>
  <c r="B226" i="4"/>
  <c r="C15" i="7" s="1"/>
  <c r="AA225" i="4"/>
  <c r="AB225" i="4" s="1"/>
  <c r="Q13" i="5" s="1"/>
  <c r="X225" i="4"/>
  <c r="B18" i="7" s="1"/>
  <c r="T225" i="4"/>
  <c r="U225" i="4" s="1"/>
  <c r="P13" i="5" s="1"/>
  <c r="Q225" i="4"/>
  <c r="B17" i="7" s="1"/>
  <c r="M225" i="4"/>
  <c r="N225" i="4" s="1"/>
  <c r="I225" i="4"/>
  <c r="E225" i="4"/>
  <c r="F225" i="4" s="1"/>
  <c r="B225" i="4"/>
  <c r="B15" i="7" s="1"/>
  <c r="AA224" i="4"/>
  <c r="AB224" i="4" s="1"/>
  <c r="Q12" i="5" s="1"/>
  <c r="T224" i="4"/>
  <c r="U224" i="4" s="1"/>
  <c r="P12" i="5" s="1"/>
  <c r="M224" i="4"/>
  <c r="N224" i="4" s="1"/>
  <c r="E224" i="4"/>
  <c r="F224" i="4" s="1"/>
  <c r="AA223" i="4"/>
  <c r="AB223" i="4" s="1"/>
  <c r="Q11" i="5" s="1"/>
  <c r="T223" i="4"/>
  <c r="U223" i="4" s="1"/>
  <c r="P11" i="5" s="1"/>
  <c r="M223" i="4"/>
  <c r="N223" i="4" s="1"/>
  <c r="E223" i="4"/>
  <c r="F223" i="4" s="1"/>
  <c r="AA222" i="4"/>
  <c r="AB222" i="4" s="1"/>
  <c r="Q10" i="5" s="1"/>
  <c r="T222" i="4"/>
  <c r="U222" i="4" s="1"/>
  <c r="P10" i="5" s="1"/>
  <c r="M222" i="4"/>
  <c r="N222" i="4" s="1"/>
  <c r="E222" i="4"/>
  <c r="F222" i="4" s="1"/>
  <c r="AA221" i="4"/>
  <c r="AB221" i="4" s="1"/>
  <c r="Q9" i="5" s="1"/>
  <c r="T221" i="4"/>
  <c r="U221" i="4" s="1"/>
  <c r="P9" i="5" s="1"/>
  <c r="M221" i="4"/>
  <c r="N221" i="4" s="1"/>
  <c r="E221" i="4"/>
  <c r="F221" i="4" s="1"/>
  <c r="AA220" i="4"/>
  <c r="AB220" i="4" s="1"/>
  <c r="Q8" i="5" s="1"/>
  <c r="X220" i="4"/>
  <c r="T220" i="4"/>
  <c r="U220" i="4" s="1"/>
  <c r="P8" i="5" s="1"/>
  <c r="Q220" i="4"/>
  <c r="M220" i="4"/>
  <c r="N220" i="4" s="1"/>
  <c r="I220" i="4"/>
  <c r="L16" i="7" s="1"/>
  <c r="E220" i="4"/>
  <c r="F220" i="4" s="1"/>
  <c r="B220" i="4"/>
  <c r="L15" i="7" s="1"/>
  <c r="AA219" i="4"/>
  <c r="AB219" i="4" s="1"/>
  <c r="Q7" i="5" s="1"/>
  <c r="X219" i="4"/>
  <c r="T219" i="4"/>
  <c r="U219" i="4" s="1"/>
  <c r="P7" i="5" s="1"/>
  <c r="Q219" i="4"/>
  <c r="K17" i="7" s="1"/>
  <c r="M219" i="4"/>
  <c r="N219" i="4" s="1"/>
  <c r="I219" i="4"/>
  <c r="K16" i="7" s="1"/>
  <c r="E219" i="4"/>
  <c r="F219" i="4" s="1"/>
  <c r="B219" i="4"/>
  <c r="K15" i="7" s="1"/>
  <c r="AA218" i="4"/>
  <c r="AB218" i="4" s="1"/>
  <c r="Q6" i="5" s="1"/>
  <c r="X218" i="4"/>
  <c r="J18" i="7" s="1"/>
  <c r="T218" i="4"/>
  <c r="U218" i="4" s="1"/>
  <c r="P6" i="5" s="1"/>
  <c r="Q218" i="4"/>
  <c r="J17" i="7" s="1"/>
  <c r="M218" i="4"/>
  <c r="N218" i="4" s="1"/>
  <c r="I218" i="4"/>
  <c r="J16" i="7" s="1"/>
  <c r="E218" i="4"/>
  <c r="F218" i="4" s="1"/>
  <c r="B218" i="4"/>
  <c r="J15" i="7" s="1"/>
  <c r="AA217" i="4"/>
  <c r="AB217" i="4" s="1"/>
  <c r="Q5" i="5" s="1"/>
  <c r="X217" i="4"/>
  <c r="I18" i="7" s="1"/>
  <c r="T217" i="4"/>
  <c r="U217" i="4" s="1"/>
  <c r="P5" i="5" s="1"/>
  <c r="Q217" i="4"/>
  <c r="I17" i="7" s="1"/>
  <c r="M217" i="4"/>
  <c r="N217" i="4" s="1"/>
  <c r="I217" i="4"/>
  <c r="I16" i="7" s="1"/>
  <c r="E217" i="4"/>
  <c r="F217" i="4" s="1"/>
  <c r="B217" i="4"/>
  <c r="I15" i="7" s="1"/>
  <c r="AA216" i="4"/>
  <c r="AB216" i="4" s="1"/>
  <c r="Q4" i="5" s="1"/>
  <c r="X216" i="4"/>
  <c r="H18" i="7" s="1"/>
  <c r="T216" i="4"/>
  <c r="U216" i="4" s="1"/>
  <c r="P4" i="5" s="1"/>
  <c r="Q216" i="4"/>
  <c r="H17" i="7" s="1"/>
  <c r="M216" i="4"/>
  <c r="N216" i="4" s="1"/>
  <c r="I216" i="4"/>
  <c r="H16" i="7" s="1"/>
  <c r="E216" i="4"/>
  <c r="F216" i="4" s="1"/>
  <c r="B216" i="4"/>
  <c r="H15" i="7" s="1"/>
  <c r="AA215" i="4"/>
  <c r="AB215" i="4" s="1"/>
  <c r="T215" i="4"/>
  <c r="U215" i="4" s="1"/>
  <c r="M215" i="4"/>
  <c r="N215" i="4" s="1"/>
  <c r="E215" i="4"/>
  <c r="F215" i="4" s="1"/>
  <c r="AA210" i="4"/>
  <c r="AB210" i="4" s="1"/>
  <c r="M69" i="5" s="1"/>
  <c r="T210" i="4"/>
  <c r="U210" i="4" s="1"/>
  <c r="L69" i="5" s="1"/>
  <c r="M210" i="4"/>
  <c r="N210" i="4" s="1"/>
  <c r="K69" i="5" s="1"/>
  <c r="E210" i="4"/>
  <c r="F210" i="4" s="1"/>
  <c r="J69" i="5" s="1"/>
  <c r="AA209" i="4"/>
  <c r="AB209" i="4" s="1"/>
  <c r="M68" i="5" s="1"/>
  <c r="T209" i="4"/>
  <c r="U209" i="4" s="1"/>
  <c r="L68" i="5" s="1"/>
  <c r="M209" i="4"/>
  <c r="N209" i="4" s="1"/>
  <c r="K68" i="5" s="1"/>
  <c r="E209" i="4"/>
  <c r="F209" i="4" s="1"/>
  <c r="J68" i="5" s="1"/>
  <c r="AA208" i="4"/>
  <c r="AB208" i="4" s="1"/>
  <c r="M67" i="5" s="1"/>
  <c r="T208" i="4"/>
  <c r="U208" i="4" s="1"/>
  <c r="L67" i="5" s="1"/>
  <c r="M208" i="4"/>
  <c r="N208" i="4" s="1"/>
  <c r="K67" i="5" s="1"/>
  <c r="E208" i="4"/>
  <c r="F208" i="4" s="1"/>
  <c r="J67" i="5" s="1"/>
  <c r="AA207" i="4"/>
  <c r="AB207" i="4" s="1"/>
  <c r="M66" i="5" s="1"/>
  <c r="T207" i="4"/>
  <c r="U207" i="4" s="1"/>
  <c r="L66" i="5" s="1"/>
  <c r="M207" i="4"/>
  <c r="N207" i="4" s="1"/>
  <c r="K66" i="5" s="1"/>
  <c r="E207" i="4"/>
  <c r="F207" i="4" s="1"/>
  <c r="J66" i="5" s="1"/>
  <c r="AA206" i="4"/>
  <c r="AB206" i="4" s="1"/>
  <c r="M65" i="5" s="1"/>
  <c r="T206" i="4"/>
  <c r="U206" i="4" s="1"/>
  <c r="L65" i="5" s="1"/>
  <c r="M206" i="4"/>
  <c r="N206" i="4" s="1"/>
  <c r="K65" i="5" s="1"/>
  <c r="E206" i="4"/>
  <c r="F206" i="4" s="1"/>
  <c r="J65" i="5" s="1"/>
  <c r="AA205" i="4"/>
  <c r="AB205" i="4" s="1"/>
  <c r="M64" i="5" s="1"/>
  <c r="T205" i="4"/>
  <c r="U205" i="4" s="1"/>
  <c r="L64" i="5" s="1"/>
  <c r="M205" i="4"/>
  <c r="N205" i="4" s="1"/>
  <c r="K64" i="5" s="1"/>
  <c r="E205" i="4"/>
  <c r="F205" i="4" s="1"/>
  <c r="J64" i="5" s="1"/>
  <c r="AA204" i="4"/>
  <c r="AB204" i="4" s="1"/>
  <c r="M63" i="5" s="1"/>
  <c r="T204" i="4"/>
  <c r="U204" i="4" s="1"/>
  <c r="L63" i="5" s="1"/>
  <c r="M204" i="4"/>
  <c r="N204" i="4" s="1"/>
  <c r="K63" i="5" s="1"/>
  <c r="E204" i="4"/>
  <c r="F204" i="4" s="1"/>
  <c r="J63" i="5" s="1"/>
  <c r="AA203" i="4"/>
  <c r="AB203" i="4" s="1"/>
  <c r="M62" i="5" s="1"/>
  <c r="T203" i="4"/>
  <c r="U203" i="4" s="1"/>
  <c r="L62" i="5" s="1"/>
  <c r="M203" i="4"/>
  <c r="N203" i="4" s="1"/>
  <c r="K62" i="5" s="1"/>
  <c r="E203" i="4"/>
  <c r="F203" i="4" s="1"/>
  <c r="J62" i="5" s="1"/>
  <c r="AA202" i="4"/>
  <c r="AB202" i="4" s="1"/>
  <c r="M61" i="5" s="1"/>
  <c r="T202" i="4"/>
  <c r="U202" i="4" s="1"/>
  <c r="L61" i="5" s="1"/>
  <c r="M202" i="4"/>
  <c r="N202" i="4" s="1"/>
  <c r="K61" i="5" s="1"/>
  <c r="E202" i="4"/>
  <c r="F202" i="4" s="1"/>
  <c r="J61" i="5" s="1"/>
  <c r="AA201" i="4"/>
  <c r="AB201" i="4" s="1"/>
  <c r="M60" i="5" s="1"/>
  <c r="T201" i="4"/>
  <c r="U201" i="4" s="1"/>
  <c r="L60" i="5" s="1"/>
  <c r="M201" i="4"/>
  <c r="N201" i="4" s="1"/>
  <c r="K60" i="5" s="1"/>
  <c r="E201" i="4"/>
  <c r="F201" i="4" s="1"/>
  <c r="J60" i="5" s="1"/>
  <c r="AA200" i="4"/>
  <c r="AB200" i="4" s="1"/>
  <c r="M59" i="5" s="1"/>
  <c r="T200" i="4"/>
  <c r="U200" i="4" s="1"/>
  <c r="L59" i="5" s="1"/>
  <c r="M200" i="4"/>
  <c r="N200" i="4" s="1"/>
  <c r="K59" i="5" s="1"/>
  <c r="E200" i="4"/>
  <c r="F200" i="4" s="1"/>
  <c r="J59" i="5" s="1"/>
  <c r="AA199" i="4"/>
  <c r="AB199" i="4" s="1"/>
  <c r="M58" i="5" s="1"/>
  <c r="T199" i="4"/>
  <c r="U199" i="4" s="1"/>
  <c r="L58" i="5" s="1"/>
  <c r="M199" i="4"/>
  <c r="N199" i="4" s="1"/>
  <c r="K58" i="5" s="1"/>
  <c r="E199" i="4"/>
  <c r="F199" i="4" s="1"/>
  <c r="J58" i="5" s="1"/>
  <c r="AA198" i="4"/>
  <c r="AB198" i="4" s="1"/>
  <c r="M57" i="5" s="1"/>
  <c r="T198" i="4"/>
  <c r="U198" i="4" s="1"/>
  <c r="L57" i="5" s="1"/>
  <c r="M198" i="4"/>
  <c r="N198" i="4" s="1"/>
  <c r="K57" i="5" s="1"/>
  <c r="E198" i="4"/>
  <c r="F198" i="4" s="1"/>
  <c r="J57" i="5" s="1"/>
  <c r="AA197" i="4"/>
  <c r="AB197" i="4" s="1"/>
  <c r="M56" i="5" s="1"/>
  <c r="T197" i="4"/>
  <c r="U197" i="4" s="1"/>
  <c r="L56" i="5" s="1"/>
  <c r="M197" i="4"/>
  <c r="N197" i="4" s="1"/>
  <c r="K56" i="5" s="1"/>
  <c r="E197" i="4"/>
  <c r="F197" i="4" s="1"/>
  <c r="J56" i="5" s="1"/>
  <c r="AA196" i="4"/>
  <c r="AB196" i="4" s="1"/>
  <c r="M55" i="5" s="1"/>
  <c r="T196" i="4"/>
  <c r="U196" i="4" s="1"/>
  <c r="L55" i="5" s="1"/>
  <c r="M196" i="4"/>
  <c r="N196" i="4" s="1"/>
  <c r="K55" i="5" s="1"/>
  <c r="E196" i="4"/>
  <c r="F196" i="4" s="1"/>
  <c r="J55" i="5" s="1"/>
  <c r="AA195" i="4"/>
  <c r="AB195" i="4" s="1"/>
  <c r="M54" i="5" s="1"/>
  <c r="T195" i="4"/>
  <c r="U195" i="4" s="1"/>
  <c r="L54" i="5" s="1"/>
  <c r="M195" i="4"/>
  <c r="N195" i="4" s="1"/>
  <c r="K54" i="5" s="1"/>
  <c r="E195" i="4"/>
  <c r="F195" i="4" s="1"/>
  <c r="J54" i="5" s="1"/>
  <c r="AA194" i="4"/>
  <c r="AB194" i="4" s="1"/>
  <c r="M53" i="5" s="1"/>
  <c r="T194" i="4"/>
  <c r="U194" i="4" s="1"/>
  <c r="L53" i="5" s="1"/>
  <c r="M194" i="4"/>
  <c r="N194" i="4" s="1"/>
  <c r="K53" i="5" s="1"/>
  <c r="E194" i="4"/>
  <c r="F194" i="4" s="1"/>
  <c r="J53" i="5" s="1"/>
  <c r="AA193" i="4"/>
  <c r="AB193" i="4" s="1"/>
  <c r="M52" i="5" s="1"/>
  <c r="T193" i="4"/>
  <c r="U193" i="4" s="1"/>
  <c r="L52" i="5" s="1"/>
  <c r="M193" i="4"/>
  <c r="N193" i="4" s="1"/>
  <c r="K52" i="5" s="1"/>
  <c r="E193" i="4"/>
  <c r="F193" i="4" s="1"/>
  <c r="J52" i="5" s="1"/>
  <c r="AA192" i="4"/>
  <c r="AB192" i="4" s="1"/>
  <c r="M51" i="5" s="1"/>
  <c r="T192" i="4"/>
  <c r="U192" i="4" s="1"/>
  <c r="L51" i="5" s="1"/>
  <c r="M192" i="4"/>
  <c r="N192" i="4" s="1"/>
  <c r="K51" i="5" s="1"/>
  <c r="E192" i="4"/>
  <c r="F192" i="4" s="1"/>
  <c r="J51" i="5" s="1"/>
  <c r="AA191" i="4"/>
  <c r="AB191" i="4" s="1"/>
  <c r="M50" i="5" s="1"/>
  <c r="T191" i="4"/>
  <c r="U191" i="4" s="1"/>
  <c r="L50" i="5" s="1"/>
  <c r="M191" i="4"/>
  <c r="N191" i="4" s="1"/>
  <c r="K50" i="5" s="1"/>
  <c r="E191" i="4"/>
  <c r="F191" i="4" s="1"/>
  <c r="J50" i="5" s="1"/>
  <c r="AA190" i="4"/>
  <c r="AB190" i="4" s="1"/>
  <c r="M49" i="5" s="1"/>
  <c r="T190" i="4"/>
  <c r="U190" i="4" s="1"/>
  <c r="L49" i="5" s="1"/>
  <c r="M190" i="4"/>
  <c r="N190" i="4" s="1"/>
  <c r="K49" i="5" s="1"/>
  <c r="E190" i="4"/>
  <c r="F190" i="4" s="1"/>
  <c r="J49" i="5" s="1"/>
  <c r="AA189" i="4"/>
  <c r="AB189" i="4" s="1"/>
  <c r="M48" i="5" s="1"/>
  <c r="T189" i="4"/>
  <c r="U189" i="4" s="1"/>
  <c r="L48" i="5" s="1"/>
  <c r="M189" i="4"/>
  <c r="N189" i="4" s="1"/>
  <c r="K48" i="5" s="1"/>
  <c r="E189" i="4"/>
  <c r="F189" i="4" s="1"/>
  <c r="J48" i="5" s="1"/>
  <c r="AA188" i="4"/>
  <c r="AB188" i="4" s="1"/>
  <c r="M47" i="5" s="1"/>
  <c r="T188" i="4"/>
  <c r="U188" i="4" s="1"/>
  <c r="L47" i="5" s="1"/>
  <c r="M188" i="4"/>
  <c r="N188" i="4" s="1"/>
  <c r="K47" i="5" s="1"/>
  <c r="E188" i="4"/>
  <c r="F188" i="4" s="1"/>
  <c r="J47" i="5" s="1"/>
  <c r="AA187" i="4"/>
  <c r="AB187" i="4" s="1"/>
  <c r="M46" i="5" s="1"/>
  <c r="T187" i="4"/>
  <c r="U187" i="4" s="1"/>
  <c r="L46" i="5" s="1"/>
  <c r="M187" i="4"/>
  <c r="N187" i="4" s="1"/>
  <c r="K46" i="5" s="1"/>
  <c r="E187" i="4"/>
  <c r="F187" i="4" s="1"/>
  <c r="J46" i="5" s="1"/>
  <c r="AA186" i="4"/>
  <c r="AB186" i="4" s="1"/>
  <c r="M45" i="5" s="1"/>
  <c r="T186" i="4"/>
  <c r="U186" i="4" s="1"/>
  <c r="L45" i="5" s="1"/>
  <c r="M186" i="4"/>
  <c r="N186" i="4" s="1"/>
  <c r="K45" i="5" s="1"/>
  <c r="E186" i="4"/>
  <c r="F186" i="4" s="1"/>
  <c r="J45" i="5" s="1"/>
  <c r="AA185" i="4"/>
  <c r="AB185" i="4" s="1"/>
  <c r="M44" i="5" s="1"/>
  <c r="T185" i="4"/>
  <c r="U185" i="4" s="1"/>
  <c r="L44" i="5" s="1"/>
  <c r="M185" i="4"/>
  <c r="N185" i="4" s="1"/>
  <c r="K44" i="5" s="1"/>
  <c r="E185" i="4"/>
  <c r="F185" i="4" s="1"/>
  <c r="J44" i="5" s="1"/>
  <c r="AA184" i="4"/>
  <c r="AB184" i="4" s="1"/>
  <c r="M43" i="5" s="1"/>
  <c r="T184" i="4"/>
  <c r="U184" i="4" s="1"/>
  <c r="L43" i="5" s="1"/>
  <c r="M184" i="4"/>
  <c r="N184" i="4" s="1"/>
  <c r="K43" i="5" s="1"/>
  <c r="E184" i="4"/>
  <c r="F184" i="4" s="1"/>
  <c r="J43" i="5" s="1"/>
  <c r="AA183" i="4"/>
  <c r="AB183" i="4" s="1"/>
  <c r="M42" i="5" s="1"/>
  <c r="T183" i="4"/>
  <c r="U183" i="4" s="1"/>
  <c r="L42" i="5" s="1"/>
  <c r="M183" i="4"/>
  <c r="N183" i="4" s="1"/>
  <c r="K42" i="5" s="1"/>
  <c r="E183" i="4"/>
  <c r="F183" i="4" s="1"/>
  <c r="J42" i="5" s="1"/>
  <c r="AA182" i="4"/>
  <c r="AB182" i="4" s="1"/>
  <c r="M41" i="5" s="1"/>
  <c r="T182" i="4"/>
  <c r="U182" i="4" s="1"/>
  <c r="L41" i="5" s="1"/>
  <c r="M182" i="4"/>
  <c r="N182" i="4" s="1"/>
  <c r="K41" i="5" s="1"/>
  <c r="E182" i="4"/>
  <c r="F182" i="4" s="1"/>
  <c r="J41" i="5" s="1"/>
  <c r="AA181" i="4"/>
  <c r="AB181" i="4" s="1"/>
  <c r="M40" i="5" s="1"/>
  <c r="T181" i="4"/>
  <c r="U181" i="4" s="1"/>
  <c r="L40" i="5" s="1"/>
  <c r="M181" i="4"/>
  <c r="N181" i="4" s="1"/>
  <c r="K40" i="5" s="1"/>
  <c r="E181" i="4"/>
  <c r="F181" i="4" s="1"/>
  <c r="J40" i="5" s="1"/>
  <c r="AA180" i="4"/>
  <c r="AB180" i="4" s="1"/>
  <c r="M39" i="5" s="1"/>
  <c r="T180" i="4"/>
  <c r="U180" i="4" s="1"/>
  <c r="L39" i="5" s="1"/>
  <c r="M180" i="4"/>
  <c r="N180" i="4" s="1"/>
  <c r="K39" i="5" s="1"/>
  <c r="E180" i="4"/>
  <c r="F180" i="4" s="1"/>
  <c r="J39" i="5" s="1"/>
  <c r="AA179" i="4"/>
  <c r="AB179" i="4" s="1"/>
  <c r="M38" i="5" s="1"/>
  <c r="T179" i="4"/>
  <c r="U179" i="4" s="1"/>
  <c r="L38" i="5" s="1"/>
  <c r="M179" i="4"/>
  <c r="N179" i="4" s="1"/>
  <c r="K38" i="5" s="1"/>
  <c r="E179" i="4"/>
  <c r="F179" i="4" s="1"/>
  <c r="J38" i="5" s="1"/>
  <c r="AA178" i="4"/>
  <c r="AB178" i="4" s="1"/>
  <c r="M37" i="5" s="1"/>
  <c r="T178" i="4"/>
  <c r="U178" i="4" s="1"/>
  <c r="L37" i="5" s="1"/>
  <c r="M178" i="4"/>
  <c r="N178" i="4" s="1"/>
  <c r="K37" i="5" s="1"/>
  <c r="E178" i="4"/>
  <c r="F178" i="4" s="1"/>
  <c r="J37" i="5" s="1"/>
  <c r="AA177" i="4"/>
  <c r="AB177" i="4" s="1"/>
  <c r="M36" i="5" s="1"/>
  <c r="T177" i="4"/>
  <c r="U177" i="4" s="1"/>
  <c r="L36" i="5" s="1"/>
  <c r="M177" i="4"/>
  <c r="N177" i="4" s="1"/>
  <c r="K36" i="5" s="1"/>
  <c r="E177" i="4"/>
  <c r="F177" i="4" s="1"/>
  <c r="J36" i="5" s="1"/>
  <c r="AA176" i="4"/>
  <c r="AB176" i="4" s="1"/>
  <c r="M35" i="5" s="1"/>
  <c r="T176" i="4"/>
  <c r="U176" i="4" s="1"/>
  <c r="L35" i="5" s="1"/>
  <c r="M176" i="4"/>
  <c r="N176" i="4" s="1"/>
  <c r="K35" i="5" s="1"/>
  <c r="E176" i="4"/>
  <c r="F176" i="4" s="1"/>
  <c r="J35" i="5" s="1"/>
  <c r="AA175" i="4"/>
  <c r="AB175" i="4" s="1"/>
  <c r="M34" i="5" s="1"/>
  <c r="T175" i="4"/>
  <c r="U175" i="4" s="1"/>
  <c r="L34" i="5" s="1"/>
  <c r="M175" i="4"/>
  <c r="N175" i="4" s="1"/>
  <c r="K34" i="5" s="1"/>
  <c r="E175" i="4"/>
  <c r="F175" i="4" s="1"/>
  <c r="J34" i="5" s="1"/>
  <c r="AA174" i="4"/>
  <c r="AB174" i="4" s="1"/>
  <c r="M33" i="5" s="1"/>
  <c r="T174" i="4"/>
  <c r="U174" i="4" s="1"/>
  <c r="L33" i="5" s="1"/>
  <c r="M174" i="4"/>
  <c r="N174" i="4" s="1"/>
  <c r="K33" i="5" s="1"/>
  <c r="E174" i="4"/>
  <c r="F174" i="4" s="1"/>
  <c r="J33" i="5" s="1"/>
  <c r="AA173" i="4"/>
  <c r="AB173" i="4" s="1"/>
  <c r="M32" i="5" s="1"/>
  <c r="T173" i="4"/>
  <c r="U173" i="4" s="1"/>
  <c r="L32" i="5" s="1"/>
  <c r="M173" i="4"/>
  <c r="N173" i="4" s="1"/>
  <c r="K32" i="5" s="1"/>
  <c r="E173" i="4"/>
  <c r="F173" i="4" s="1"/>
  <c r="J32" i="5" s="1"/>
  <c r="AA172" i="4"/>
  <c r="AB172" i="4" s="1"/>
  <c r="M31" i="5" s="1"/>
  <c r="T172" i="4"/>
  <c r="U172" i="4" s="1"/>
  <c r="L31" i="5" s="1"/>
  <c r="M172" i="4"/>
  <c r="N172" i="4" s="1"/>
  <c r="K31" i="5" s="1"/>
  <c r="E172" i="4"/>
  <c r="F172" i="4" s="1"/>
  <c r="J31" i="5" s="1"/>
  <c r="AA171" i="4"/>
  <c r="AB171" i="4" s="1"/>
  <c r="M30" i="5" s="1"/>
  <c r="T171" i="4"/>
  <c r="U171" i="4" s="1"/>
  <c r="L30" i="5" s="1"/>
  <c r="M171" i="4"/>
  <c r="N171" i="4" s="1"/>
  <c r="K30" i="5" s="1"/>
  <c r="E171" i="4"/>
  <c r="F171" i="4" s="1"/>
  <c r="J30" i="5" s="1"/>
  <c r="AA170" i="4"/>
  <c r="AB170" i="4" s="1"/>
  <c r="M29" i="5" s="1"/>
  <c r="T170" i="4"/>
  <c r="U170" i="4" s="1"/>
  <c r="L29" i="5" s="1"/>
  <c r="M170" i="4"/>
  <c r="N170" i="4" s="1"/>
  <c r="K29" i="5" s="1"/>
  <c r="E170" i="4"/>
  <c r="F170" i="4" s="1"/>
  <c r="J29" i="5" s="1"/>
  <c r="AA169" i="4"/>
  <c r="AB169" i="4" s="1"/>
  <c r="M28" i="5" s="1"/>
  <c r="T169" i="4"/>
  <c r="U169" i="4" s="1"/>
  <c r="L28" i="5" s="1"/>
  <c r="M169" i="4"/>
  <c r="N169" i="4" s="1"/>
  <c r="K28" i="5" s="1"/>
  <c r="E169" i="4"/>
  <c r="F169" i="4" s="1"/>
  <c r="J28" i="5" s="1"/>
  <c r="AA168" i="4"/>
  <c r="AB168" i="4" s="1"/>
  <c r="M27" i="5" s="1"/>
  <c r="T168" i="4"/>
  <c r="U168" i="4" s="1"/>
  <c r="L27" i="5" s="1"/>
  <c r="M168" i="4"/>
  <c r="N168" i="4" s="1"/>
  <c r="K27" i="5" s="1"/>
  <c r="E168" i="4"/>
  <c r="F168" i="4" s="1"/>
  <c r="J27" i="5" s="1"/>
  <c r="AA167" i="4"/>
  <c r="AB167" i="4" s="1"/>
  <c r="M26" i="5" s="1"/>
  <c r="T167" i="4"/>
  <c r="U167" i="4" s="1"/>
  <c r="L26" i="5" s="1"/>
  <c r="M167" i="4"/>
  <c r="N167" i="4" s="1"/>
  <c r="K26" i="5" s="1"/>
  <c r="E167" i="4"/>
  <c r="F167" i="4" s="1"/>
  <c r="J26" i="5" s="1"/>
  <c r="AA166" i="4"/>
  <c r="AB166" i="4" s="1"/>
  <c r="M25" i="5" s="1"/>
  <c r="T166" i="4"/>
  <c r="U166" i="4" s="1"/>
  <c r="L25" i="5" s="1"/>
  <c r="M166" i="4"/>
  <c r="N166" i="4" s="1"/>
  <c r="K25" i="5" s="1"/>
  <c r="E166" i="4"/>
  <c r="F166" i="4" s="1"/>
  <c r="J25" i="5" s="1"/>
  <c r="AA165" i="4"/>
  <c r="AB165" i="4" s="1"/>
  <c r="M24" i="5" s="1"/>
  <c r="T165" i="4"/>
  <c r="U165" i="4" s="1"/>
  <c r="L24" i="5" s="1"/>
  <c r="M165" i="4"/>
  <c r="N165" i="4" s="1"/>
  <c r="K24" i="5" s="1"/>
  <c r="E165" i="4"/>
  <c r="F165" i="4" s="1"/>
  <c r="J24" i="5" s="1"/>
  <c r="AA164" i="4"/>
  <c r="AB164" i="4" s="1"/>
  <c r="M23" i="5" s="1"/>
  <c r="T164" i="4"/>
  <c r="U164" i="4" s="1"/>
  <c r="L23" i="5" s="1"/>
  <c r="M164" i="4"/>
  <c r="N164" i="4" s="1"/>
  <c r="K23" i="5" s="1"/>
  <c r="E164" i="4"/>
  <c r="F164" i="4" s="1"/>
  <c r="J23" i="5" s="1"/>
  <c r="AA163" i="4"/>
  <c r="AB163" i="4" s="1"/>
  <c r="M22" i="5" s="1"/>
  <c r="T163" i="4"/>
  <c r="U163" i="4" s="1"/>
  <c r="L22" i="5" s="1"/>
  <c r="M163" i="4"/>
  <c r="N163" i="4" s="1"/>
  <c r="K22" i="5" s="1"/>
  <c r="E163" i="4"/>
  <c r="F163" i="4" s="1"/>
  <c r="J22" i="5" s="1"/>
  <c r="AA162" i="4"/>
  <c r="AB162" i="4" s="1"/>
  <c r="M21" i="5" s="1"/>
  <c r="T162" i="4"/>
  <c r="U162" i="4" s="1"/>
  <c r="L21" i="5" s="1"/>
  <c r="M162" i="4"/>
  <c r="N162" i="4" s="1"/>
  <c r="K21" i="5" s="1"/>
  <c r="E162" i="4"/>
  <c r="F162" i="4" s="1"/>
  <c r="J21" i="5" s="1"/>
  <c r="AA161" i="4"/>
  <c r="AB161" i="4" s="1"/>
  <c r="M20" i="5" s="1"/>
  <c r="T161" i="4"/>
  <c r="U161" i="4" s="1"/>
  <c r="L20" i="5" s="1"/>
  <c r="M161" i="4"/>
  <c r="N161" i="4" s="1"/>
  <c r="K20" i="5" s="1"/>
  <c r="E161" i="4"/>
  <c r="F161" i="4" s="1"/>
  <c r="J20" i="5" s="1"/>
  <c r="AA160" i="4"/>
  <c r="AB160" i="4" s="1"/>
  <c r="M19" i="5" s="1"/>
  <c r="T160" i="4"/>
  <c r="U160" i="4" s="1"/>
  <c r="L19" i="5" s="1"/>
  <c r="M160" i="4"/>
  <c r="N160" i="4" s="1"/>
  <c r="K19" i="5" s="1"/>
  <c r="E160" i="4"/>
  <c r="F160" i="4" s="1"/>
  <c r="J19" i="5" s="1"/>
  <c r="AA159" i="4"/>
  <c r="AB159" i="4" s="1"/>
  <c r="M18" i="5" s="1"/>
  <c r="T159" i="4"/>
  <c r="U159" i="4" s="1"/>
  <c r="L18" i="5" s="1"/>
  <c r="M159" i="4"/>
  <c r="N159" i="4" s="1"/>
  <c r="K18" i="5" s="1"/>
  <c r="E159" i="4"/>
  <c r="F159" i="4" s="1"/>
  <c r="J18" i="5" s="1"/>
  <c r="AA158" i="4"/>
  <c r="AB158" i="4" s="1"/>
  <c r="M17" i="5" s="1"/>
  <c r="X158" i="4"/>
  <c r="F14" i="7" s="1"/>
  <c r="T158" i="4"/>
  <c r="U158" i="4" s="1"/>
  <c r="L17" i="5" s="1"/>
  <c r="Q158" i="4"/>
  <c r="F13" i="7" s="1"/>
  <c r="M158" i="4"/>
  <c r="N158" i="4" s="1"/>
  <c r="K17" i="5" s="1"/>
  <c r="I158" i="4"/>
  <c r="F12" i="7" s="1"/>
  <c r="E158" i="4"/>
  <c r="F158" i="4" s="1"/>
  <c r="J17" i="5" s="1"/>
  <c r="B158" i="4"/>
  <c r="F11" i="7" s="1"/>
  <c r="AA157" i="4"/>
  <c r="AB157" i="4" s="1"/>
  <c r="M16" i="5" s="1"/>
  <c r="X157" i="4"/>
  <c r="E14" i="7" s="1"/>
  <c r="T157" i="4"/>
  <c r="U157" i="4" s="1"/>
  <c r="L16" i="5" s="1"/>
  <c r="Q157" i="4"/>
  <c r="E13" i="7" s="1"/>
  <c r="M157" i="4"/>
  <c r="N157" i="4" s="1"/>
  <c r="K16" i="5" s="1"/>
  <c r="I157" i="4"/>
  <c r="E12" i="7" s="1"/>
  <c r="E157" i="4"/>
  <c r="F157" i="4" s="1"/>
  <c r="J16" i="5" s="1"/>
  <c r="B157" i="4"/>
  <c r="E11" i="7" s="1"/>
  <c r="AA156" i="4"/>
  <c r="AB156" i="4" s="1"/>
  <c r="M15" i="5" s="1"/>
  <c r="X156" i="4"/>
  <c r="D14" i="7" s="1"/>
  <c r="T156" i="4"/>
  <c r="U156" i="4" s="1"/>
  <c r="L15" i="5" s="1"/>
  <c r="Q156" i="4"/>
  <c r="D13" i="7" s="1"/>
  <c r="M156" i="4"/>
  <c r="N156" i="4" s="1"/>
  <c r="K15" i="5" s="1"/>
  <c r="I156" i="4"/>
  <c r="D12" i="7" s="1"/>
  <c r="E156" i="4"/>
  <c r="F156" i="4" s="1"/>
  <c r="J15" i="5" s="1"/>
  <c r="B156" i="4"/>
  <c r="D11" i="7" s="1"/>
  <c r="AA155" i="4"/>
  <c r="AB155" i="4" s="1"/>
  <c r="M14" i="5" s="1"/>
  <c r="X155" i="4"/>
  <c r="C14" i="7" s="1"/>
  <c r="T155" i="4"/>
  <c r="U155" i="4" s="1"/>
  <c r="L14" i="5" s="1"/>
  <c r="Q155" i="4"/>
  <c r="C13" i="7" s="1"/>
  <c r="M155" i="4"/>
  <c r="N155" i="4" s="1"/>
  <c r="K14" i="5" s="1"/>
  <c r="I155" i="4"/>
  <c r="C12" i="7" s="1"/>
  <c r="E155" i="4"/>
  <c r="F155" i="4" s="1"/>
  <c r="J14" i="5" s="1"/>
  <c r="B155" i="4"/>
  <c r="C11" i="7" s="1"/>
  <c r="AA154" i="4"/>
  <c r="AB154" i="4" s="1"/>
  <c r="M13" i="5" s="1"/>
  <c r="X154" i="4"/>
  <c r="B14" i="7" s="1"/>
  <c r="T154" i="4"/>
  <c r="U154" i="4" s="1"/>
  <c r="L13" i="5" s="1"/>
  <c r="Q154" i="4"/>
  <c r="B13" i="7" s="1"/>
  <c r="M154" i="4"/>
  <c r="N154" i="4" s="1"/>
  <c r="K13" i="5" s="1"/>
  <c r="I154" i="4"/>
  <c r="B12" i="7" s="1"/>
  <c r="E154" i="4"/>
  <c r="F154" i="4" s="1"/>
  <c r="J13" i="5" s="1"/>
  <c r="B154" i="4"/>
  <c r="B11" i="7" s="1"/>
  <c r="AA153" i="4"/>
  <c r="AB153" i="4" s="1"/>
  <c r="M12" i="5" s="1"/>
  <c r="T153" i="4"/>
  <c r="U153" i="4" s="1"/>
  <c r="L12" i="5" s="1"/>
  <c r="M153" i="4"/>
  <c r="N153" i="4" s="1"/>
  <c r="K12" i="5" s="1"/>
  <c r="E153" i="4"/>
  <c r="F153" i="4" s="1"/>
  <c r="J12" i="5" s="1"/>
  <c r="AA152" i="4"/>
  <c r="AB152" i="4" s="1"/>
  <c r="M11" i="5" s="1"/>
  <c r="T152" i="4"/>
  <c r="U152" i="4" s="1"/>
  <c r="L11" i="5" s="1"/>
  <c r="M152" i="4"/>
  <c r="N152" i="4" s="1"/>
  <c r="K11" i="5" s="1"/>
  <c r="E152" i="4"/>
  <c r="F152" i="4" s="1"/>
  <c r="J11" i="5" s="1"/>
  <c r="AA151" i="4"/>
  <c r="AB151" i="4" s="1"/>
  <c r="M10" i="5" s="1"/>
  <c r="T151" i="4"/>
  <c r="U151" i="4" s="1"/>
  <c r="L10" i="5" s="1"/>
  <c r="M151" i="4"/>
  <c r="N151" i="4" s="1"/>
  <c r="K10" i="5" s="1"/>
  <c r="E151" i="4"/>
  <c r="F151" i="4" s="1"/>
  <c r="J10" i="5" s="1"/>
  <c r="AA150" i="4"/>
  <c r="AB150" i="4" s="1"/>
  <c r="M9" i="5" s="1"/>
  <c r="T150" i="4"/>
  <c r="U150" i="4" s="1"/>
  <c r="L9" i="5" s="1"/>
  <c r="M150" i="4"/>
  <c r="N150" i="4" s="1"/>
  <c r="K9" i="5" s="1"/>
  <c r="E150" i="4"/>
  <c r="F150" i="4" s="1"/>
  <c r="J9" i="5" s="1"/>
  <c r="AA149" i="4"/>
  <c r="AB149" i="4" s="1"/>
  <c r="M8" i="5" s="1"/>
  <c r="X149" i="4"/>
  <c r="L14" i="7" s="1"/>
  <c r="T149" i="4"/>
  <c r="U149" i="4" s="1"/>
  <c r="L8" i="5" s="1"/>
  <c r="Q149" i="4"/>
  <c r="M149" i="4"/>
  <c r="N149" i="4" s="1"/>
  <c r="K8" i="5" s="1"/>
  <c r="I149" i="4"/>
  <c r="E149" i="4"/>
  <c r="F149" i="4" s="1"/>
  <c r="J8" i="5" s="1"/>
  <c r="B149" i="4"/>
  <c r="L11" i="7" s="1"/>
  <c r="AA148" i="4"/>
  <c r="AB148" i="4" s="1"/>
  <c r="M7" i="5" s="1"/>
  <c r="X148" i="4"/>
  <c r="K14" i="7" s="1"/>
  <c r="T148" i="4"/>
  <c r="U148" i="4" s="1"/>
  <c r="L7" i="5" s="1"/>
  <c r="Q148" i="4"/>
  <c r="K13" i="7" s="1"/>
  <c r="M148" i="4"/>
  <c r="N148" i="4" s="1"/>
  <c r="K7" i="5" s="1"/>
  <c r="I148" i="4"/>
  <c r="K12" i="7" s="1"/>
  <c r="E148" i="4"/>
  <c r="F148" i="4" s="1"/>
  <c r="J7" i="5" s="1"/>
  <c r="B148" i="4"/>
  <c r="K11" i="7" s="1"/>
  <c r="AA147" i="4"/>
  <c r="AB147" i="4" s="1"/>
  <c r="M6" i="5" s="1"/>
  <c r="X147" i="4"/>
  <c r="J14" i="7" s="1"/>
  <c r="T147" i="4"/>
  <c r="U147" i="4" s="1"/>
  <c r="L6" i="5" s="1"/>
  <c r="Q147" i="4"/>
  <c r="J13" i="7" s="1"/>
  <c r="M147" i="4"/>
  <c r="N147" i="4" s="1"/>
  <c r="K6" i="5" s="1"/>
  <c r="I147" i="4"/>
  <c r="J12" i="7" s="1"/>
  <c r="E147" i="4"/>
  <c r="F147" i="4" s="1"/>
  <c r="J6" i="5" s="1"/>
  <c r="B147" i="4"/>
  <c r="J11" i="7" s="1"/>
  <c r="AA146" i="4"/>
  <c r="AB146" i="4" s="1"/>
  <c r="M5" i="5" s="1"/>
  <c r="X146" i="4"/>
  <c r="I14" i="7" s="1"/>
  <c r="T146" i="4"/>
  <c r="U146" i="4" s="1"/>
  <c r="L5" i="5" s="1"/>
  <c r="Q146" i="4"/>
  <c r="I13" i="7" s="1"/>
  <c r="M146" i="4"/>
  <c r="N146" i="4" s="1"/>
  <c r="K5" i="5" s="1"/>
  <c r="I146" i="4"/>
  <c r="I12" i="7" s="1"/>
  <c r="E146" i="4"/>
  <c r="F146" i="4" s="1"/>
  <c r="J5" i="5" s="1"/>
  <c r="B146" i="4"/>
  <c r="I11" i="7" s="1"/>
  <c r="AA145" i="4"/>
  <c r="AB145" i="4" s="1"/>
  <c r="M4" i="5" s="1"/>
  <c r="X145" i="4"/>
  <c r="H14" i="7" s="1"/>
  <c r="T145" i="4"/>
  <c r="U145" i="4" s="1"/>
  <c r="L4" i="5" s="1"/>
  <c r="Q145" i="4"/>
  <c r="H13" i="7" s="1"/>
  <c r="M145" i="4"/>
  <c r="N145" i="4" s="1"/>
  <c r="K4" i="5" s="1"/>
  <c r="I145" i="4"/>
  <c r="H12" i="7" s="1"/>
  <c r="E145" i="4"/>
  <c r="F145" i="4" s="1"/>
  <c r="J4" i="5" s="1"/>
  <c r="B145" i="4"/>
  <c r="H11" i="7" s="1"/>
  <c r="AA144" i="4"/>
  <c r="AB144" i="4" s="1"/>
  <c r="T144" i="4"/>
  <c r="U144" i="4" s="1"/>
  <c r="M144" i="4"/>
  <c r="N144" i="4" s="1"/>
  <c r="E144" i="4"/>
  <c r="F144" i="4" s="1"/>
  <c r="AA139" i="4"/>
  <c r="AB139" i="4" s="1"/>
  <c r="I69" i="5" s="1"/>
  <c r="T139" i="4"/>
  <c r="U139" i="4" s="1"/>
  <c r="H69" i="5" s="1"/>
  <c r="M139" i="4"/>
  <c r="N139" i="4" s="1"/>
  <c r="G69" i="5" s="1"/>
  <c r="E139" i="4"/>
  <c r="F139" i="4" s="1"/>
  <c r="F69" i="5" s="1"/>
  <c r="AA138" i="4"/>
  <c r="AB138" i="4" s="1"/>
  <c r="I68" i="5" s="1"/>
  <c r="T138" i="4"/>
  <c r="U138" i="4" s="1"/>
  <c r="H68" i="5" s="1"/>
  <c r="M138" i="4"/>
  <c r="N138" i="4" s="1"/>
  <c r="G68" i="5" s="1"/>
  <c r="E138" i="4"/>
  <c r="F138" i="4" s="1"/>
  <c r="F68" i="5" s="1"/>
  <c r="AA137" i="4"/>
  <c r="AB137" i="4" s="1"/>
  <c r="I67" i="5" s="1"/>
  <c r="T137" i="4"/>
  <c r="U137" i="4" s="1"/>
  <c r="H67" i="5" s="1"/>
  <c r="M137" i="4"/>
  <c r="N137" i="4" s="1"/>
  <c r="G67" i="5" s="1"/>
  <c r="E137" i="4"/>
  <c r="F137" i="4" s="1"/>
  <c r="F67" i="5" s="1"/>
  <c r="AA136" i="4"/>
  <c r="AB136" i="4" s="1"/>
  <c r="I66" i="5" s="1"/>
  <c r="T136" i="4"/>
  <c r="U136" i="4" s="1"/>
  <c r="H66" i="5" s="1"/>
  <c r="M136" i="4"/>
  <c r="N136" i="4" s="1"/>
  <c r="G66" i="5" s="1"/>
  <c r="E136" i="4"/>
  <c r="F136" i="4" s="1"/>
  <c r="F66" i="5" s="1"/>
  <c r="AA135" i="4"/>
  <c r="AB135" i="4" s="1"/>
  <c r="I65" i="5" s="1"/>
  <c r="T135" i="4"/>
  <c r="U135" i="4" s="1"/>
  <c r="H65" i="5" s="1"/>
  <c r="M135" i="4"/>
  <c r="N135" i="4" s="1"/>
  <c r="G65" i="5" s="1"/>
  <c r="E135" i="4"/>
  <c r="F135" i="4" s="1"/>
  <c r="F65" i="5" s="1"/>
  <c r="AA134" i="4"/>
  <c r="AB134" i="4" s="1"/>
  <c r="I64" i="5" s="1"/>
  <c r="T134" i="4"/>
  <c r="U134" i="4" s="1"/>
  <c r="H64" i="5" s="1"/>
  <c r="M134" i="4"/>
  <c r="N134" i="4" s="1"/>
  <c r="G64" i="5" s="1"/>
  <c r="E134" i="4"/>
  <c r="F134" i="4" s="1"/>
  <c r="F64" i="5" s="1"/>
  <c r="AA133" i="4"/>
  <c r="AB133" i="4" s="1"/>
  <c r="I63" i="5" s="1"/>
  <c r="T133" i="4"/>
  <c r="U133" i="4" s="1"/>
  <c r="H63" i="5" s="1"/>
  <c r="M133" i="4"/>
  <c r="N133" i="4" s="1"/>
  <c r="G63" i="5" s="1"/>
  <c r="E133" i="4"/>
  <c r="F133" i="4" s="1"/>
  <c r="F63" i="5" s="1"/>
  <c r="AA132" i="4"/>
  <c r="AB132" i="4" s="1"/>
  <c r="I62" i="5" s="1"/>
  <c r="T132" i="4"/>
  <c r="U132" i="4" s="1"/>
  <c r="H62" i="5" s="1"/>
  <c r="M132" i="4"/>
  <c r="N132" i="4" s="1"/>
  <c r="G62" i="5" s="1"/>
  <c r="E132" i="4"/>
  <c r="F132" i="4" s="1"/>
  <c r="F62" i="5" s="1"/>
  <c r="AA131" i="4"/>
  <c r="AB131" i="4" s="1"/>
  <c r="I61" i="5" s="1"/>
  <c r="T131" i="4"/>
  <c r="U131" i="4" s="1"/>
  <c r="H61" i="5" s="1"/>
  <c r="M131" i="4"/>
  <c r="N131" i="4" s="1"/>
  <c r="G61" i="5" s="1"/>
  <c r="E131" i="4"/>
  <c r="F131" i="4" s="1"/>
  <c r="F61" i="5" s="1"/>
  <c r="AA130" i="4"/>
  <c r="AB130" i="4" s="1"/>
  <c r="I60" i="5" s="1"/>
  <c r="T130" i="4"/>
  <c r="U130" i="4" s="1"/>
  <c r="H60" i="5" s="1"/>
  <c r="M130" i="4"/>
  <c r="N130" i="4" s="1"/>
  <c r="G60" i="5" s="1"/>
  <c r="E130" i="4"/>
  <c r="F130" i="4" s="1"/>
  <c r="F60" i="5" s="1"/>
  <c r="AA129" i="4"/>
  <c r="AB129" i="4" s="1"/>
  <c r="I59" i="5" s="1"/>
  <c r="T129" i="4"/>
  <c r="U129" i="4" s="1"/>
  <c r="H59" i="5" s="1"/>
  <c r="M129" i="4"/>
  <c r="N129" i="4" s="1"/>
  <c r="G59" i="5" s="1"/>
  <c r="E129" i="4"/>
  <c r="F129" i="4" s="1"/>
  <c r="F59" i="5" s="1"/>
  <c r="AA128" i="4"/>
  <c r="AB128" i="4" s="1"/>
  <c r="I58" i="5" s="1"/>
  <c r="T128" i="4"/>
  <c r="U128" i="4" s="1"/>
  <c r="H58" i="5" s="1"/>
  <c r="M128" i="4"/>
  <c r="N128" i="4" s="1"/>
  <c r="G58" i="5" s="1"/>
  <c r="E128" i="4"/>
  <c r="F128" i="4" s="1"/>
  <c r="F58" i="5" s="1"/>
  <c r="AA127" i="4"/>
  <c r="AB127" i="4" s="1"/>
  <c r="I57" i="5" s="1"/>
  <c r="T127" i="4"/>
  <c r="U127" i="4" s="1"/>
  <c r="H57" i="5" s="1"/>
  <c r="M127" i="4"/>
  <c r="N127" i="4" s="1"/>
  <c r="G57" i="5" s="1"/>
  <c r="E127" i="4"/>
  <c r="F127" i="4" s="1"/>
  <c r="F57" i="5" s="1"/>
  <c r="AA126" i="4"/>
  <c r="AB126" i="4" s="1"/>
  <c r="I56" i="5" s="1"/>
  <c r="T126" i="4"/>
  <c r="U126" i="4" s="1"/>
  <c r="H56" i="5" s="1"/>
  <c r="M126" i="4"/>
  <c r="N126" i="4" s="1"/>
  <c r="G56" i="5" s="1"/>
  <c r="E126" i="4"/>
  <c r="F126" i="4" s="1"/>
  <c r="F56" i="5" s="1"/>
  <c r="AA125" i="4"/>
  <c r="AB125" i="4" s="1"/>
  <c r="I55" i="5" s="1"/>
  <c r="T125" i="4"/>
  <c r="U125" i="4" s="1"/>
  <c r="H55" i="5" s="1"/>
  <c r="M125" i="4"/>
  <c r="N125" i="4" s="1"/>
  <c r="G55" i="5" s="1"/>
  <c r="E125" i="4"/>
  <c r="F125" i="4" s="1"/>
  <c r="F55" i="5" s="1"/>
  <c r="AA124" i="4"/>
  <c r="AB124" i="4" s="1"/>
  <c r="I54" i="5" s="1"/>
  <c r="T124" i="4"/>
  <c r="U124" i="4" s="1"/>
  <c r="H54" i="5" s="1"/>
  <c r="M124" i="4"/>
  <c r="N124" i="4" s="1"/>
  <c r="G54" i="5" s="1"/>
  <c r="E124" i="4"/>
  <c r="F124" i="4" s="1"/>
  <c r="F54" i="5" s="1"/>
  <c r="AA123" i="4"/>
  <c r="AB123" i="4" s="1"/>
  <c r="I53" i="5" s="1"/>
  <c r="T123" i="4"/>
  <c r="U123" i="4" s="1"/>
  <c r="H53" i="5" s="1"/>
  <c r="M123" i="4"/>
  <c r="N123" i="4" s="1"/>
  <c r="G53" i="5" s="1"/>
  <c r="E123" i="4"/>
  <c r="F123" i="4" s="1"/>
  <c r="F53" i="5" s="1"/>
  <c r="AA122" i="4"/>
  <c r="AB122" i="4" s="1"/>
  <c r="I52" i="5" s="1"/>
  <c r="T122" i="4"/>
  <c r="U122" i="4" s="1"/>
  <c r="H52" i="5" s="1"/>
  <c r="M122" i="4"/>
  <c r="N122" i="4" s="1"/>
  <c r="G52" i="5" s="1"/>
  <c r="E122" i="4"/>
  <c r="F122" i="4" s="1"/>
  <c r="F52" i="5" s="1"/>
  <c r="AA121" i="4"/>
  <c r="AB121" i="4" s="1"/>
  <c r="I51" i="5" s="1"/>
  <c r="T121" i="4"/>
  <c r="U121" i="4" s="1"/>
  <c r="H51" i="5" s="1"/>
  <c r="M121" i="4"/>
  <c r="N121" i="4" s="1"/>
  <c r="G51" i="5" s="1"/>
  <c r="E121" i="4"/>
  <c r="F121" i="4" s="1"/>
  <c r="F51" i="5" s="1"/>
  <c r="AA120" i="4"/>
  <c r="AB120" i="4" s="1"/>
  <c r="I50" i="5" s="1"/>
  <c r="T120" i="4"/>
  <c r="U120" i="4" s="1"/>
  <c r="H50" i="5" s="1"/>
  <c r="M120" i="4"/>
  <c r="N120" i="4" s="1"/>
  <c r="G50" i="5" s="1"/>
  <c r="E120" i="4"/>
  <c r="F120" i="4" s="1"/>
  <c r="F50" i="5" s="1"/>
  <c r="AA119" i="4"/>
  <c r="AB119" i="4" s="1"/>
  <c r="I49" i="5" s="1"/>
  <c r="T119" i="4"/>
  <c r="U119" i="4" s="1"/>
  <c r="H49" i="5" s="1"/>
  <c r="M119" i="4"/>
  <c r="N119" i="4" s="1"/>
  <c r="G49" i="5" s="1"/>
  <c r="E119" i="4"/>
  <c r="F119" i="4" s="1"/>
  <c r="F49" i="5" s="1"/>
  <c r="AA118" i="4"/>
  <c r="AB118" i="4" s="1"/>
  <c r="I48" i="5" s="1"/>
  <c r="T118" i="4"/>
  <c r="U118" i="4" s="1"/>
  <c r="H48" i="5" s="1"/>
  <c r="M118" i="4"/>
  <c r="N118" i="4" s="1"/>
  <c r="G48" i="5" s="1"/>
  <c r="E118" i="4"/>
  <c r="F118" i="4" s="1"/>
  <c r="F48" i="5" s="1"/>
  <c r="AA117" i="4"/>
  <c r="AB117" i="4" s="1"/>
  <c r="I47" i="5" s="1"/>
  <c r="T117" i="4"/>
  <c r="U117" i="4" s="1"/>
  <c r="H47" i="5" s="1"/>
  <c r="M117" i="4"/>
  <c r="N117" i="4" s="1"/>
  <c r="G47" i="5" s="1"/>
  <c r="E117" i="4"/>
  <c r="F117" i="4" s="1"/>
  <c r="F47" i="5" s="1"/>
  <c r="AA116" i="4"/>
  <c r="AB116" i="4" s="1"/>
  <c r="I46" i="5" s="1"/>
  <c r="T116" i="4"/>
  <c r="U116" i="4" s="1"/>
  <c r="H46" i="5" s="1"/>
  <c r="M116" i="4"/>
  <c r="N116" i="4" s="1"/>
  <c r="G46" i="5" s="1"/>
  <c r="E116" i="4"/>
  <c r="F116" i="4" s="1"/>
  <c r="F46" i="5" s="1"/>
  <c r="AA115" i="4"/>
  <c r="AB115" i="4" s="1"/>
  <c r="I45" i="5" s="1"/>
  <c r="T115" i="4"/>
  <c r="U115" i="4" s="1"/>
  <c r="H45" i="5" s="1"/>
  <c r="M115" i="4"/>
  <c r="N115" i="4" s="1"/>
  <c r="G45" i="5" s="1"/>
  <c r="E115" i="4"/>
  <c r="F115" i="4" s="1"/>
  <c r="F45" i="5" s="1"/>
  <c r="AA114" i="4"/>
  <c r="AB114" i="4" s="1"/>
  <c r="I44" i="5" s="1"/>
  <c r="T114" i="4"/>
  <c r="U114" i="4" s="1"/>
  <c r="H44" i="5" s="1"/>
  <c r="M114" i="4"/>
  <c r="N114" i="4" s="1"/>
  <c r="G44" i="5" s="1"/>
  <c r="E114" i="4"/>
  <c r="F114" i="4" s="1"/>
  <c r="F44" i="5" s="1"/>
  <c r="AA113" i="4"/>
  <c r="AB113" i="4" s="1"/>
  <c r="I43" i="5" s="1"/>
  <c r="T113" i="4"/>
  <c r="U113" i="4" s="1"/>
  <c r="H43" i="5" s="1"/>
  <c r="M113" i="4"/>
  <c r="N113" i="4" s="1"/>
  <c r="G43" i="5" s="1"/>
  <c r="E113" i="4"/>
  <c r="F113" i="4" s="1"/>
  <c r="F43" i="5" s="1"/>
  <c r="AA112" i="4"/>
  <c r="AB112" i="4" s="1"/>
  <c r="I42" i="5" s="1"/>
  <c r="T112" i="4"/>
  <c r="U112" i="4" s="1"/>
  <c r="H42" i="5" s="1"/>
  <c r="M112" i="4"/>
  <c r="N112" i="4" s="1"/>
  <c r="G42" i="5" s="1"/>
  <c r="E112" i="4"/>
  <c r="F112" i="4" s="1"/>
  <c r="F42" i="5" s="1"/>
  <c r="AA111" i="4"/>
  <c r="AB111" i="4" s="1"/>
  <c r="I41" i="5" s="1"/>
  <c r="T111" i="4"/>
  <c r="U111" i="4" s="1"/>
  <c r="H41" i="5" s="1"/>
  <c r="M111" i="4"/>
  <c r="N111" i="4" s="1"/>
  <c r="G41" i="5" s="1"/>
  <c r="E111" i="4"/>
  <c r="F111" i="4" s="1"/>
  <c r="F41" i="5" s="1"/>
  <c r="AA110" i="4"/>
  <c r="AB110" i="4" s="1"/>
  <c r="I40" i="5" s="1"/>
  <c r="T110" i="4"/>
  <c r="U110" i="4" s="1"/>
  <c r="H40" i="5" s="1"/>
  <c r="M110" i="4"/>
  <c r="N110" i="4" s="1"/>
  <c r="G40" i="5" s="1"/>
  <c r="E110" i="4"/>
  <c r="F110" i="4" s="1"/>
  <c r="F40" i="5" s="1"/>
  <c r="AA109" i="4"/>
  <c r="AB109" i="4" s="1"/>
  <c r="I39" i="5" s="1"/>
  <c r="T109" i="4"/>
  <c r="U109" i="4" s="1"/>
  <c r="H39" i="5" s="1"/>
  <c r="M109" i="4"/>
  <c r="N109" i="4" s="1"/>
  <c r="G39" i="5" s="1"/>
  <c r="E109" i="4"/>
  <c r="F109" i="4" s="1"/>
  <c r="F39" i="5" s="1"/>
  <c r="AA108" i="4"/>
  <c r="AB108" i="4" s="1"/>
  <c r="I38" i="5" s="1"/>
  <c r="T108" i="4"/>
  <c r="U108" i="4" s="1"/>
  <c r="H38" i="5" s="1"/>
  <c r="M108" i="4"/>
  <c r="N108" i="4" s="1"/>
  <c r="G38" i="5" s="1"/>
  <c r="E108" i="4"/>
  <c r="F108" i="4" s="1"/>
  <c r="F38" i="5" s="1"/>
  <c r="AA107" i="4"/>
  <c r="AB107" i="4" s="1"/>
  <c r="I37" i="5" s="1"/>
  <c r="T107" i="4"/>
  <c r="U107" i="4" s="1"/>
  <c r="H37" i="5" s="1"/>
  <c r="M107" i="4"/>
  <c r="N107" i="4" s="1"/>
  <c r="G37" i="5" s="1"/>
  <c r="E107" i="4"/>
  <c r="F107" i="4" s="1"/>
  <c r="F37" i="5" s="1"/>
  <c r="AA106" i="4"/>
  <c r="AB106" i="4" s="1"/>
  <c r="I36" i="5" s="1"/>
  <c r="T106" i="4"/>
  <c r="U106" i="4" s="1"/>
  <c r="H36" i="5" s="1"/>
  <c r="M106" i="4"/>
  <c r="N106" i="4" s="1"/>
  <c r="G36" i="5" s="1"/>
  <c r="E106" i="4"/>
  <c r="F106" i="4" s="1"/>
  <c r="F36" i="5" s="1"/>
  <c r="AA105" i="4"/>
  <c r="AB105" i="4" s="1"/>
  <c r="I35" i="5" s="1"/>
  <c r="T105" i="4"/>
  <c r="U105" i="4" s="1"/>
  <c r="H35" i="5" s="1"/>
  <c r="M105" i="4"/>
  <c r="N105" i="4" s="1"/>
  <c r="G35" i="5" s="1"/>
  <c r="E105" i="4"/>
  <c r="F105" i="4" s="1"/>
  <c r="F35" i="5" s="1"/>
  <c r="AA104" i="4"/>
  <c r="AB104" i="4" s="1"/>
  <c r="I34" i="5" s="1"/>
  <c r="T104" i="4"/>
  <c r="U104" i="4" s="1"/>
  <c r="H34" i="5" s="1"/>
  <c r="M104" i="4"/>
  <c r="N104" i="4" s="1"/>
  <c r="G34" i="5" s="1"/>
  <c r="E104" i="4"/>
  <c r="F104" i="4" s="1"/>
  <c r="F34" i="5" s="1"/>
  <c r="AA103" i="4"/>
  <c r="AB103" i="4" s="1"/>
  <c r="I33" i="5" s="1"/>
  <c r="T103" i="4"/>
  <c r="U103" i="4" s="1"/>
  <c r="H33" i="5" s="1"/>
  <c r="M103" i="4"/>
  <c r="N103" i="4" s="1"/>
  <c r="G33" i="5" s="1"/>
  <c r="E103" i="4"/>
  <c r="F103" i="4" s="1"/>
  <c r="F33" i="5" s="1"/>
  <c r="AA102" i="4"/>
  <c r="AB102" i="4" s="1"/>
  <c r="I32" i="5" s="1"/>
  <c r="T102" i="4"/>
  <c r="U102" i="4" s="1"/>
  <c r="H32" i="5" s="1"/>
  <c r="M102" i="4"/>
  <c r="N102" i="4" s="1"/>
  <c r="G32" i="5" s="1"/>
  <c r="E102" i="4"/>
  <c r="F102" i="4" s="1"/>
  <c r="F32" i="5" s="1"/>
  <c r="AA101" i="4"/>
  <c r="AB101" i="4" s="1"/>
  <c r="I31" i="5" s="1"/>
  <c r="T101" i="4"/>
  <c r="U101" i="4" s="1"/>
  <c r="H31" i="5" s="1"/>
  <c r="M101" i="4"/>
  <c r="N101" i="4" s="1"/>
  <c r="G31" i="5" s="1"/>
  <c r="E101" i="4"/>
  <c r="F101" i="4" s="1"/>
  <c r="F31" i="5" s="1"/>
  <c r="AA100" i="4"/>
  <c r="AB100" i="4" s="1"/>
  <c r="I30" i="5" s="1"/>
  <c r="T100" i="4"/>
  <c r="U100" i="4" s="1"/>
  <c r="H30" i="5" s="1"/>
  <c r="M100" i="4"/>
  <c r="N100" i="4" s="1"/>
  <c r="G30" i="5" s="1"/>
  <c r="E100" i="4"/>
  <c r="F100" i="4" s="1"/>
  <c r="F30" i="5" s="1"/>
  <c r="AA99" i="4"/>
  <c r="AB99" i="4" s="1"/>
  <c r="I29" i="5" s="1"/>
  <c r="T99" i="4"/>
  <c r="U99" i="4" s="1"/>
  <c r="H29" i="5" s="1"/>
  <c r="M99" i="4"/>
  <c r="N99" i="4" s="1"/>
  <c r="G29" i="5" s="1"/>
  <c r="E99" i="4"/>
  <c r="F99" i="4" s="1"/>
  <c r="F29" i="5" s="1"/>
  <c r="AA98" i="4"/>
  <c r="AB98" i="4" s="1"/>
  <c r="I28" i="5" s="1"/>
  <c r="T98" i="4"/>
  <c r="U98" i="4" s="1"/>
  <c r="H28" i="5" s="1"/>
  <c r="M98" i="4"/>
  <c r="N98" i="4" s="1"/>
  <c r="G28" i="5" s="1"/>
  <c r="E98" i="4"/>
  <c r="F98" i="4" s="1"/>
  <c r="F28" i="5" s="1"/>
  <c r="AA97" i="4"/>
  <c r="AB97" i="4" s="1"/>
  <c r="I27" i="5" s="1"/>
  <c r="T97" i="4"/>
  <c r="U97" i="4" s="1"/>
  <c r="H27" i="5" s="1"/>
  <c r="M97" i="4"/>
  <c r="N97" i="4" s="1"/>
  <c r="G27" i="5" s="1"/>
  <c r="E97" i="4"/>
  <c r="F97" i="4" s="1"/>
  <c r="F27" i="5" s="1"/>
  <c r="AA96" i="4"/>
  <c r="AB96" i="4" s="1"/>
  <c r="I26" i="5" s="1"/>
  <c r="T96" i="4"/>
  <c r="U96" i="4" s="1"/>
  <c r="H26" i="5" s="1"/>
  <c r="M96" i="4"/>
  <c r="N96" i="4" s="1"/>
  <c r="G26" i="5" s="1"/>
  <c r="E96" i="4"/>
  <c r="F96" i="4" s="1"/>
  <c r="F26" i="5" s="1"/>
  <c r="AA95" i="4"/>
  <c r="AB95" i="4" s="1"/>
  <c r="I25" i="5" s="1"/>
  <c r="T95" i="4"/>
  <c r="U95" i="4" s="1"/>
  <c r="H25" i="5" s="1"/>
  <c r="M95" i="4"/>
  <c r="N95" i="4" s="1"/>
  <c r="G25" i="5" s="1"/>
  <c r="E95" i="4"/>
  <c r="F95" i="4" s="1"/>
  <c r="F25" i="5" s="1"/>
  <c r="AA94" i="4"/>
  <c r="AB94" i="4" s="1"/>
  <c r="I24" i="5" s="1"/>
  <c r="T94" i="4"/>
  <c r="U94" i="4" s="1"/>
  <c r="H24" i="5" s="1"/>
  <c r="M94" i="4"/>
  <c r="N94" i="4" s="1"/>
  <c r="G24" i="5" s="1"/>
  <c r="E94" i="4"/>
  <c r="F94" i="4" s="1"/>
  <c r="F24" i="5" s="1"/>
  <c r="AA93" i="4"/>
  <c r="AB93" i="4" s="1"/>
  <c r="I23" i="5" s="1"/>
  <c r="T93" i="4"/>
  <c r="U93" i="4" s="1"/>
  <c r="H23" i="5" s="1"/>
  <c r="M93" i="4"/>
  <c r="N93" i="4" s="1"/>
  <c r="G23" i="5" s="1"/>
  <c r="E93" i="4"/>
  <c r="F93" i="4" s="1"/>
  <c r="F23" i="5" s="1"/>
  <c r="AA92" i="4"/>
  <c r="AB92" i="4" s="1"/>
  <c r="I22" i="5" s="1"/>
  <c r="T92" i="4"/>
  <c r="U92" i="4" s="1"/>
  <c r="H22" i="5" s="1"/>
  <c r="M92" i="4"/>
  <c r="N92" i="4" s="1"/>
  <c r="G22" i="5" s="1"/>
  <c r="E92" i="4"/>
  <c r="F92" i="4" s="1"/>
  <c r="F22" i="5" s="1"/>
  <c r="AA91" i="4"/>
  <c r="AB91" i="4" s="1"/>
  <c r="I21" i="5" s="1"/>
  <c r="T91" i="4"/>
  <c r="U91" i="4" s="1"/>
  <c r="H21" i="5" s="1"/>
  <c r="M91" i="4"/>
  <c r="N91" i="4" s="1"/>
  <c r="G21" i="5" s="1"/>
  <c r="E91" i="4"/>
  <c r="F91" i="4" s="1"/>
  <c r="F21" i="5" s="1"/>
  <c r="AA90" i="4"/>
  <c r="AB90" i="4" s="1"/>
  <c r="I20" i="5" s="1"/>
  <c r="T90" i="4"/>
  <c r="U90" i="4" s="1"/>
  <c r="H20" i="5" s="1"/>
  <c r="M90" i="4"/>
  <c r="N90" i="4" s="1"/>
  <c r="G20" i="5" s="1"/>
  <c r="E90" i="4"/>
  <c r="F90" i="4" s="1"/>
  <c r="F20" i="5" s="1"/>
  <c r="AA89" i="4"/>
  <c r="AB89" i="4" s="1"/>
  <c r="I19" i="5" s="1"/>
  <c r="T89" i="4"/>
  <c r="U89" i="4" s="1"/>
  <c r="H19" i="5" s="1"/>
  <c r="M89" i="4"/>
  <c r="N89" i="4" s="1"/>
  <c r="G19" i="5" s="1"/>
  <c r="E89" i="4"/>
  <c r="F89" i="4" s="1"/>
  <c r="F19" i="5" s="1"/>
  <c r="AA88" i="4"/>
  <c r="AB88" i="4" s="1"/>
  <c r="I18" i="5" s="1"/>
  <c r="T88" i="4"/>
  <c r="U88" i="4" s="1"/>
  <c r="H18" i="5" s="1"/>
  <c r="M88" i="4"/>
  <c r="N88" i="4" s="1"/>
  <c r="G18" i="5" s="1"/>
  <c r="E88" i="4"/>
  <c r="F88" i="4" s="1"/>
  <c r="F18" i="5" s="1"/>
  <c r="AA87" i="4"/>
  <c r="AB87" i="4" s="1"/>
  <c r="I17" i="5" s="1"/>
  <c r="X87" i="4"/>
  <c r="F10" i="7" s="1"/>
  <c r="T87" i="4"/>
  <c r="U87" i="4" s="1"/>
  <c r="H17" i="5" s="1"/>
  <c r="Q87" i="4"/>
  <c r="F9" i="7" s="1"/>
  <c r="M87" i="4"/>
  <c r="N87" i="4" s="1"/>
  <c r="G17" i="5" s="1"/>
  <c r="I87" i="4"/>
  <c r="F8" i="7" s="1"/>
  <c r="E87" i="4"/>
  <c r="F87" i="4" s="1"/>
  <c r="F17" i="5" s="1"/>
  <c r="B87" i="4"/>
  <c r="F7" i="7" s="1"/>
  <c r="AA86" i="4"/>
  <c r="AB86" i="4" s="1"/>
  <c r="I16" i="5" s="1"/>
  <c r="X86" i="4"/>
  <c r="E10" i="7" s="1"/>
  <c r="T86" i="4"/>
  <c r="U86" i="4" s="1"/>
  <c r="H16" i="5" s="1"/>
  <c r="Q86" i="4"/>
  <c r="E9" i="7" s="1"/>
  <c r="M86" i="4"/>
  <c r="N86" i="4" s="1"/>
  <c r="G16" i="5" s="1"/>
  <c r="I86" i="4"/>
  <c r="E8" i="7" s="1"/>
  <c r="E86" i="4"/>
  <c r="F86" i="4" s="1"/>
  <c r="F16" i="5" s="1"/>
  <c r="B86" i="4"/>
  <c r="E7" i="7" s="1"/>
  <c r="AA85" i="4"/>
  <c r="AB85" i="4" s="1"/>
  <c r="I15" i="5" s="1"/>
  <c r="X85" i="4"/>
  <c r="D10" i="7" s="1"/>
  <c r="T85" i="4"/>
  <c r="U85" i="4" s="1"/>
  <c r="H15" i="5" s="1"/>
  <c r="Q85" i="4"/>
  <c r="D9" i="7" s="1"/>
  <c r="M85" i="4"/>
  <c r="N85" i="4" s="1"/>
  <c r="G15" i="5" s="1"/>
  <c r="I85" i="4"/>
  <c r="D8" i="7" s="1"/>
  <c r="E85" i="4"/>
  <c r="F85" i="4" s="1"/>
  <c r="F15" i="5" s="1"/>
  <c r="B85" i="4"/>
  <c r="D7" i="7" s="1"/>
  <c r="AA84" i="4"/>
  <c r="AB84" i="4" s="1"/>
  <c r="I14" i="5" s="1"/>
  <c r="X84" i="4"/>
  <c r="C10" i="7" s="1"/>
  <c r="T84" i="4"/>
  <c r="U84" i="4" s="1"/>
  <c r="H14" i="5" s="1"/>
  <c r="Q84" i="4"/>
  <c r="C9" i="7" s="1"/>
  <c r="M84" i="4"/>
  <c r="N84" i="4" s="1"/>
  <c r="G14" i="5" s="1"/>
  <c r="I84" i="4"/>
  <c r="C8" i="7" s="1"/>
  <c r="E84" i="4"/>
  <c r="F84" i="4" s="1"/>
  <c r="F14" i="5" s="1"/>
  <c r="B84" i="4"/>
  <c r="C7" i="7" s="1"/>
  <c r="AA83" i="4"/>
  <c r="AB83" i="4" s="1"/>
  <c r="I13" i="5" s="1"/>
  <c r="X83" i="4"/>
  <c r="B10" i="7" s="1"/>
  <c r="T83" i="4"/>
  <c r="U83" i="4" s="1"/>
  <c r="H13" i="5" s="1"/>
  <c r="Q83" i="4"/>
  <c r="B9" i="7" s="1"/>
  <c r="M83" i="4"/>
  <c r="N83" i="4" s="1"/>
  <c r="G13" i="5" s="1"/>
  <c r="I83" i="4"/>
  <c r="B8" i="7" s="1"/>
  <c r="E83" i="4"/>
  <c r="F83" i="4" s="1"/>
  <c r="F13" i="5" s="1"/>
  <c r="B83" i="4"/>
  <c r="B7" i="7" s="1"/>
  <c r="AA82" i="4"/>
  <c r="AB82" i="4" s="1"/>
  <c r="I12" i="5" s="1"/>
  <c r="T82" i="4"/>
  <c r="U82" i="4" s="1"/>
  <c r="H12" i="5" s="1"/>
  <c r="M82" i="4"/>
  <c r="N82" i="4" s="1"/>
  <c r="G12" i="5" s="1"/>
  <c r="E82" i="4"/>
  <c r="F82" i="4" s="1"/>
  <c r="F12" i="5" s="1"/>
  <c r="AA81" i="4"/>
  <c r="AB81" i="4" s="1"/>
  <c r="I11" i="5" s="1"/>
  <c r="T81" i="4"/>
  <c r="U81" i="4" s="1"/>
  <c r="H11" i="5" s="1"/>
  <c r="M81" i="4"/>
  <c r="N81" i="4" s="1"/>
  <c r="G11" i="5" s="1"/>
  <c r="E81" i="4"/>
  <c r="F81" i="4" s="1"/>
  <c r="F11" i="5" s="1"/>
  <c r="AA80" i="4"/>
  <c r="AB80" i="4" s="1"/>
  <c r="I10" i="5" s="1"/>
  <c r="T80" i="4"/>
  <c r="U80" i="4" s="1"/>
  <c r="H10" i="5" s="1"/>
  <c r="M80" i="4"/>
  <c r="N80" i="4" s="1"/>
  <c r="G10" i="5" s="1"/>
  <c r="E80" i="4"/>
  <c r="F80" i="4" s="1"/>
  <c r="F10" i="5" s="1"/>
  <c r="AA79" i="4"/>
  <c r="AB79" i="4" s="1"/>
  <c r="I9" i="5" s="1"/>
  <c r="T79" i="4"/>
  <c r="U79" i="4" s="1"/>
  <c r="H9" i="5" s="1"/>
  <c r="M79" i="4"/>
  <c r="N79" i="4" s="1"/>
  <c r="G9" i="5" s="1"/>
  <c r="E79" i="4"/>
  <c r="F79" i="4" s="1"/>
  <c r="F9" i="5" s="1"/>
  <c r="AA78" i="4"/>
  <c r="AB78" i="4" s="1"/>
  <c r="I8" i="5" s="1"/>
  <c r="X78" i="4"/>
  <c r="L10" i="7" s="1"/>
  <c r="T78" i="4"/>
  <c r="U78" i="4" s="1"/>
  <c r="H8" i="5" s="1"/>
  <c r="Q78" i="4"/>
  <c r="L9" i="7" s="1"/>
  <c r="M78" i="4"/>
  <c r="N78" i="4" s="1"/>
  <c r="G8" i="5" s="1"/>
  <c r="I78" i="4"/>
  <c r="L8" i="7" s="1"/>
  <c r="E78" i="4"/>
  <c r="F78" i="4" s="1"/>
  <c r="F8" i="5" s="1"/>
  <c r="B78" i="4"/>
  <c r="L7" i="7" s="1"/>
  <c r="AA77" i="4"/>
  <c r="AB77" i="4" s="1"/>
  <c r="I7" i="5" s="1"/>
  <c r="X77" i="4"/>
  <c r="K10" i="7" s="1"/>
  <c r="T77" i="4"/>
  <c r="U77" i="4" s="1"/>
  <c r="H7" i="5" s="1"/>
  <c r="Q77" i="4"/>
  <c r="K9" i="7" s="1"/>
  <c r="M77" i="4"/>
  <c r="N77" i="4" s="1"/>
  <c r="G7" i="5" s="1"/>
  <c r="I77" i="4"/>
  <c r="K8" i="7" s="1"/>
  <c r="E77" i="4"/>
  <c r="F77" i="4" s="1"/>
  <c r="F7" i="5" s="1"/>
  <c r="B77" i="4"/>
  <c r="K7" i="7" s="1"/>
  <c r="AA76" i="4"/>
  <c r="AB76" i="4" s="1"/>
  <c r="I6" i="5" s="1"/>
  <c r="X76" i="4"/>
  <c r="J10" i="7" s="1"/>
  <c r="T76" i="4"/>
  <c r="U76" i="4" s="1"/>
  <c r="H6" i="5" s="1"/>
  <c r="Q76" i="4"/>
  <c r="J9" i="7" s="1"/>
  <c r="M76" i="4"/>
  <c r="N76" i="4" s="1"/>
  <c r="G6" i="5" s="1"/>
  <c r="I76" i="4"/>
  <c r="J8" i="7" s="1"/>
  <c r="E76" i="4"/>
  <c r="F76" i="4" s="1"/>
  <c r="F6" i="5" s="1"/>
  <c r="B76" i="4"/>
  <c r="J7" i="7" s="1"/>
  <c r="AA75" i="4"/>
  <c r="AB75" i="4" s="1"/>
  <c r="I5" i="5" s="1"/>
  <c r="X75" i="4"/>
  <c r="I10" i="7" s="1"/>
  <c r="T75" i="4"/>
  <c r="U75" i="4" s="1"/>
  <c r="H5" i="5" s="1"/>
  <c r="Q75" i="4"/>
  <c r="I9" i="7" s="1"/>
  <c r="M75" i="4"/>
  <c r="N75" i="4" s="1"/>
  <c r="G5" i="5" s="1"/>
  <c r="I75" i="4"/>
  <c r="I8" i="7" s="1"/>
  <c r="E75" i="4"/>
  <c r="F75" i="4" s="1"/>
  <c r="F5" i="5" s="1"/>
  <c r="B75" i="4"/>
  <c r="I7" i="7" s="1"/>
  <c r="AA74" i="4"/>
  <c r="AB74" i="4" s="1"/>
  <c r="I4" i="5" s="1"/>
  <c r="X74" i="4"/>
  <c r="H10" i="7" s="1"/>
  <c r="T74" i="4"/>
  <c r="U74" i="4" s="1"/>
  <c r="H4" i="5" s="1"/>
  <c r="Q74" i="4"/>
  <c r="H9" i="7" s="1"/>
  <c r="M74" i="4"/>
  <c r="N74" i="4" s="1"/>
  <c r="G4" i="5" s="1"/>
  <c r="I74" i="4"/>
  <c r="H8" i="7" s="1"/>
  <c r="E74" i="4"/>
  <c r="F74" i="4" s="1"/>
  <c r="F4" i="5" s="1"/>
  <c r="B74" i="4"/>
  <c r="H7" i="7" s="1"/>
  <c r="AA73" i="4"/>
  <c r="AB73" i="4" s="1"/>
  <c r="T73" i="4"/>
  <c r="U73" i="4" s="1"/>
  <c r="M73" i="4"/>
  <c r="N73" i="4" s="1"/>
  <c r="E73" i="4"/>
  <c r="F73" i="4" s="1"/>
  <c r="AA68" i="4"/>
  <c r="AB68" i="4" s="1"/>
  <c r="E69" i="5" s="1"/>
  <c r="T68" i="4"/>
  <c r="U68" i="4" s="1"/>
  <c r="D69" i="5" s="1"/>
  <c r="M68" i="4"/>
  <c r="N68" i="4" s="1"/>
  <c r="C69" i="5" s="1"/>
  <c r="E68" i="4"/>
  <c r="F68" i="4" s="1"/>
  <c r="B69" i="5" s="1"/>
  <c r="AA67" i="4"/>
  <c r="AB67" i="4" s="1"/>
  <c r="E68" i="5" s="1"/>
  <c r="T67" i="4"/>
  <c r="U67" i="4" s="1"/>
  <c r="D68" i="5" s="1"/>
  <c r="M67" i="4"/>
  <c r="N67" i="4" s="1"/>
  <c r="C68" i="5" s="1"/>
  <c r="E67" i="4"/>
  <c r="F67" i="4" s="1"/>
  <c r="B68" i="5" s="1"/>
  <c r="AA66" i="4"/>
  <c r="AB66" i="4" s="1"/>
  <c r="E67" i="5" s="1"/>
  <c r="T66" i="4"/>
  <c r="U66" i="4" s="1"/>
  <c r="D67" i="5" s="1"/>
  <c r="M66" i="4"/>
  <c r="N66" i="4" s="1"/>
  <c r="C67" i="5" s="1"/>
  <c r="D66" i="4"/>
  <c r="E66" i="4" s="1"/>
  <c r="F66" i="4" s="1"/>
  <c r="B67" i="5" s="1"/>
  <c r="AA65" i="4"/>
  <c r="AB65" i="4" s="1"/>
  <c r="E66" i="5" s="1"/>
  <c r="T65" i="4"/>
  <c r="U65" i="4" s="1"/>
  <c r="D66" i="5" s="1"/>
  <c r="M65" i="4"/>
  <c r="N65" i="4" s="1"/>
  <c r="C66" i="5" s="1"/>
  <c r="D65" i="4"/>
  <c r="E65" i="4" s="1"/>
  <c r="F65" i="4" s="1"/>
  <c r="B66" i="5" s="1"/>
  <c r="AA64" i="4"/>
  <c r="AB64" i="4" s="1"/>
  <c r="E65" i="5" s="1"/>
  <c r="T64" i="4"/>
  <c r="U64" i="4" s="1"/>
  <c r="D65" i="5" s="1"/>
  <c r="M64" i="4"/>
  <c r="N64" i="4" s="1"/>
  <c r="C65" i="5" s="1"/>
  <c r="D64" i="4"/>
  <c r="E64" i="4" s="1"/>
  <c r="F64" i="4" s="1"/>
  <c r="B65" i="5" s="1"/>
  <c r="AA63" i="4"/>
  <c r="AB63" i="4" s="1"/>
  <c r="E64" i="5" s="1"/>
  <c r="T63" i="4"/>
  <c r="U63" i="4" s="1"/>
  <c r="D64" i="5" s="1"/>
  <c r="M63" i="4"/>
  <c r="N63" i="4" s="1"/>
  <c r="C64" i="5" s="1"/>
  <c r="D63" i="4"/>
  <c r="E63" i="4" s="1"/>
  <c r="F63" i="4" s="1"/>
  <c r="B64" i="5" s="1"/>
  <c r="AA62" i="4"/>
  <c r="AB62" i="4" s="1"/>
  <c r="E63" i="5" s="1"/>
  <c r="T62" i="4"/>
  <c r="U62" i="4" s="1"/>
  <c r="D63" i="5" s="1"/>
  <c r="M62" i="4"/>
  <c r="N62" i="4" s="1"/>
  <c r="C63" i="5" s="1"/>
  <c r="D62" i="4"/>
  <c r="E62" i="4" s="1"/>
  <c r="F62" i="4" s="1"/>
  <c r="B63" i="5" s="1"/>
  <c r="AA61" i="4"/>
  <c r="AB61" i="4" s="1"/>
  <c r="E62" i="5" s="1"/>
  <c r="T61" i="4"/>
  <c r="U61" i="4" s="1"/>
  <c r="D62" i="5" s="1"/>
  <c r="M61" i="4"/>
  <c r="N61" i="4" s="1"/>
  <c r="C62" i="5" s="1"/>
  <c r="D61" i="4"/>
  <c r="E61" i="4" s="1"/>
  <c r="F61" i="4" s="1"/>
  <c r="B62" i="5" s="1"/>
  <c r="AA60" i="4"/>
  <c r="AB60" i="4" s="1"/>
  <c r="E61" i="5" s="1"/>
  <c r="T60" i="4"/>
  <c r="U60" i="4" s="1"/>
  <c r="D61" i="5" s="1"/>
  <c r="M60" i="4"/>
  <c r="N60" i="4" s="1"/>
  <c r="C61" i="5" s="1"/>
  <c r="D60" i="4"/>
  <c r="E60" i="4" s="1"/>
  <c r="F60" i="4" s="1"/>
  <c r="B61" i="5" s="1"/>
  <c r="AA59" i="4"/>
  <c r="AB59" i="4" s="1"/>
  <c r="E60" i="5" s="1"/>
  <c r="T59" i="4"/>
  <c r="U59" i="4" s="1"/>
  <c r="D60" i="5" s="1"/>
  <c r="M59" i="4"/>
  <c r="N59" i="4" s="1"/>
  <c r="C60" i="5" s="1"/>
  <c r="D59" i="4"/>
  <c r="E59" i="4" s="1"/>
  <c r="F59" i="4" s="1"/>
  <c r="B60" i="5" s="1"/>
  <c r="AA58" i="4"/>
  <c r="AB58" i="4" s="1"/>
  <c r="E59" i="5" s="1"/>
  <c r="T58" i="4"/>
  <c r="U58" i="4" s="1"/>
  <c r="D59" i="5" s="1"/>
  <c r="M58" i="4"/>
  <c r="N58" i="4" s="1"/>
  <c r="C59" i="5" s="1"/>
  <c r="D58" i="4"/>
  <c r="E58" i="4" s="1"/>
  <c r="F58" i="4" s="1"/>
  <c r="B59" i="5" s="1"/>
  <c r="AA57" i="4"/>
  <c r="AB57" i="4" s="1"/>
  <c r="E58" i="5" s="1"/>
  <c r="T57" i="4"/>
  <c r="U57" i="4" s="1"/>
  <c r="D58" i="5" s="1"/>
  <c r="M57" i="4"/>
  <c r="N57" i="4" s="1"/>
  <c r="C58" i="5" s="1"/>
  <c r="D57" i="4"/>
  <c r="E57" i="4" s="1"/>
  <c r="F57" i="4" s="1"/>
  <c r="B58" i="5" s="1"/>
  <c r="AA56" i="4"/>
  <c r="AB56" i="4" s="1"/>
  <c r="E57" i="5" s="1"/>
  <c r="T56" i="4"/>
  <c r="U56" i="4" s="1"/>
  <c r="D57" i="5" s="1"/>
  <c r="M56" i="4"/>
  <c r="N56" i="4" s="1"/>
  <c r="C57" i="5" s="1"/>
  <c r="D56" i="4"/>
  <c r="E56" i="4" s="1"/>
  <c r="F56" i="4" s="1"/>
  <c r="B57" i="5" s="1"/>
  <c r="AA55" i="4"/>
  <c r="AB55" i="4" s="1"/>
  <c r="E56" i="5" s="1"/>
  <c r="T55" i="4"/>
  <c r="U55" i="4" s="1"/>
  <c r="D56" i="5" s="1"/>
  <c r="M55" i="4"/>
  <c r="N55" i="4" s="1"/>
  <c r="C56" i="5" s="1"/>
  <c r="D55" i="4"/>
  <c r="E55" i="4" s="1"/>
  <c r="F55" i="4" s="1"/>
  <c r="B56" i="5" s="1"/>
  <c r="AA54" i="4"/>
  <c r="AB54" i="4" s="1"/>
  <c r="E55" i="5" s="1"/>
  <c r="T54" i="4"/>
  <c r="U54" i="4" s="1"/>
  <c r="D55" i="5" s="1"/>
  <c r="M54" i="4"/>
  <c r="N54" i="4" s="1"/>
  <c r="C55" i="5" s="1"/>
  <c r="D54" i="4"/>
  <c r="E54" i="4" s="1"/>
  <c r="F54" i="4" s="1"/>
  <c r="B55" i="5" s="1"/>
  <c r="AA53" i="4"/>
  <c r="AB53" i="4" s="1"/>
  <c r="E54" i="5" s="1"/>
  <c r="T53" i="4"/>
  <c r="U53" i="4" s="1"/>
  <c r="D54" i="5" s="1"/>
  <c r="M53" i="4"/>
  <c r="N53" i="4" s="1"/>
  <c r="C54" i="5" s="1"/>
  <c r="D53" i="4"/>
  <c r="E53" i="4" s="1"/>
  <c r="F53" i="4" s="1"/>
  <c r="B54" i="5" s="1"/>
  <c r="AA52" i="4"/>
  <c r="AB52" i="4" s="1"/>
  <c r="E53" i="5" s="1"/>
  <c r="T52" i="4"/>
  <c r="U52" i="4" s="1"/>
  <c r="D53" i="5" s="1"/>
  <c r="M52" i="4"/>
  <c r="N52" i="4" s="1"/>
  <c r="C53" i="5" s="1"/>
  <c r="D52" i="4"/>
  <c r="E52" i="4" s="1"/>
  <c r="F52" i="4" s="1"/>
  <c r="B53" i="5" s="1"/>
  <c r="AA51" i="4"/>
  <c r="AB51" i="4" s="1"/>
  <c r="E52" i="5" s="1"/>
  <c r="T51" i="4"/>
  <c r="U51" i="4" s="1"/>
  <c r="D52" i="5" s="1"/>
  <c r="M51" i="4"/>
  <c r="N51" i="4" s="1"/>
  <c r="C52" i="5" s="1"/>
  <c r="D51" i="4"/>
  <c r="E51" i="4" s="1"/>
  <c r="F51" i="4" s="1"/>
  <c r="B52" i="5" s="1"/>
  <c r="AA50" i="4"/>
  <c r="AB50" i="4" s="1"/>
  <c r="E51" i="5" s="1"/>
  <c r="T50" i="4"/>
  <c r="U50" i="4" s="1"/>
  <c r="D51" i="5" s="1"/>
  <c r="M50" i="4"/>
  <c r="N50" i="4" s="1"/>
  <c r="C51" i="5" s="1"/>
  <c r="D50" i="4"/>
  <c r="E50" i="4" s="1"/>
  <c r="F50" i="4" s="1"/>
  <c r="B51" i="5" s="1"/>
  <c r="AA49" i="4"/>
  <c r="AB49" i="4" s="1"/>
  <c r="E50" i="5" s="1"/>
  <c r="T49" i="4"/>
  <c r="U49" i="4" s="1"/>
  <c r="D50" i="5" s="1"/>
  <c r="M49" i="4"/>
  <c r="N49" i="4" s="1"/>
  <c r="C50" i="5" s="1"/>
  <c r="D49" i="4"/>
  <c r="E49" i="4" s="1"/>
  <c r="F49" i="4" s="1"/>
  <c r="B50" i="5" s="1"/>
  <c r="AA48" i="4"/>
  <c r="AB48" i="4" s="1"/>
  <c r="E49" i="5" s="1"/>
  <c r="T48" i="4"/>
  <c r="U48" i="4" s="1"/>
  <c r="D49" i="5" s="1"/>
  <c r="M48" i="4"/>
  <c r="N48" i="4" s="1"/>
  <c r="C49" i="5" s="1"/>
  <c r="D48" i="4"/>
  <c r="E48" i="4" s="1"/>
  <c r="F48" i="4" s="1"/>
  <c r="B49" i="5" s="1"/>
  <c r="AA47" i="4"/>
  <c r="AB47" i="4" s="1"/>
  <c r="E48" i="5" s="1"/>
  <c r="T47" i="4"/>
  <c r="U47" i="4" s="1"/>
  <c r="D48" i="5" s="1"/>
  <c r="M47" i="4"/>
  <c r="N47" i="4" s="1"/>
  <c r="C48" i="5" s="1"/>
  <c r="D47" i="4"/>
  <c r="E47" i="4" s="1"/>
  <c r="F47" i="4" s="1"/>
  <c r="B48" i="5" s="1"/>
  <c r="AA46" i="4"/>
  <c r="AB46" i="4" s="1"/>
  <c r="E47" i="5" s="1"/>
  <c r="T46" i="4"/>
  <c r="U46" i="4" s="1"/>
  <c r="D47" i="5" s="1"/>
  <c r="M46" i="4"/>
  <c r="N46" i="4" s="1"/>
  <c r="C47" i="5" s="1"/>
  <c r="D46" i="4"/>
  <c r="E46" i="4" s="1"/>
  <c r="F46" i="4" s="1"/>
  <c r="B47" i="5" s="1"/>
  <c r="AA45" i="4"/>
  <c r="AB45" i="4" s="1"/>
  <c r="E46" i="5" s="1"/>
  <c r="T45" i="4"/>
  <c r="U45" i="4" s="1"/>
  <c r="D46" i="5" s="1"/>
  <c r="M45" i="4"/>
  <c r="N45" i="4" s="1"/>
  <c r="C46" i="5" s="1"/>
  <c r="D45" i="4"/>
  <c r="E45" i="4" s="1"/>
  <c r="F45" i="4" s="1"/>
  <c r="B46" i="5" s="1"/>
  <c r="AA44" i="4"/>
  <c r="AB44" i="4" s="1"/>
  <c r="E45" i="5" s="1"/>
  <c r="T44" i="4"/>
  <c r="U44" i="4" s="1"/>
  <c r="D45" i="5" s="1"/>
  <c r="M44" i="4"/>
  <c r="N44" i="4" s="1"/>
  <c r="C45" i="5" s="1"/>
  <c r="D44" i="4"/>
  <c r="E44" i="4" s="1"/>
  <c r="F44" i="4" s="1"/>
  <c r="B45" i="5" s="1"/>
  <c r="AA43" i="4"/>
  <c r="AB43" i="4" s="1"/>
  <c r="E44" i="5" s="1"/>
  <c r="T43" i="4"/>
  <c r="U43" i="4" s="1"/>
  <c r="D44" i="5" s="1"/>
  <c r="M43" i="4"/>
  <c r="N43" i="4" s="1"/>
  <c r="C44" i="5" s="1"/>
  <c r="D43" i="4"/>
  <c r="E43" i="4" s="1"/>
  <c r="F43" i="4" s="1"/>
  <c r="B44" i="5" s="1"/>
  <c r="AA42" i="4"/>
  <c r="AB42" i="4" s="1"/>
  <c r="E43" i="5" s="1"/>
  <c r="T42" i="4"/>
  <c r="U42" i="4" s="1"/>
  <c r="D43" i="5" s="1"/>
  <c r="M42" i="4"/>
  <c r="N42" i="4" s="1"/>
  <c r="C43" i="5" s="1"/>
  <c r="D42" i="4"/>
  <c r="E42" i="4" s="1"/>
  <c r="F42" i="4" s="1"/>
  <c r="B43" i="5" s="1"/>
  <c r="AA41" i="4"/>
  <c r="AB41" i="4" s="1"/>
  <c r="E42" i="5" s="1"/>
  <c r="T41" i="4"/>
  <c r="U41" i="4" s="1"/>
  <c r="D42" i="5" s="1"/>
  <c r="M41" i="4"/>
  <c r="N41" i="4" s="1"/>
  <c r="C42" i="5" s="1"/>
  <c r="D41" i="4"/>
  <c r="E41" i="4" s="1"/>
  <c r="F41" i="4" s="1"/>
  <c r="B42" i="5" s="1"/>
  <c r="AA40" i="4"/>
  <c r="AB40" i="4" s="1"/>
  <c r="E41" i="5" s="1"/>
  <c r="T40" i="4"/>
  <c r="U40" i="4" s="1"/>
  <c r="D41" i="5" s="1"/>
  <c r="M40" i="4"/>
  <c r="N40" i="4" s="1"/>
  <c r="C41" i="5" s="1"/>
  <c r="D40" i="4"/>
  <c r="E40" i="4" s="1"/>
  <c r="F40" i="4" s="1"/>
  <c r="B41" i="5" s="1"/>
  <c r="AA39" i="4"/>
  <c r="AB39" i="4" s="1"/>
  <c r="E40" i="5" s="1"/>
  <c r="T39" i="4"/>
  <c r="U39" i="4" s="1"/>
  <c r="D40" i="5" s="1"/>
  <c r="M39" i="4"/>
  <c r="N39" i="4" s="1"/>
  <c r="C40" i="5" s="1"/>
  <c r="D39" i="4"/>
  <c r="E39" i="4" s="1"/>
  <c r="F39" i="4" s="1"/>
  <c r="B40" i="5" s="1"/>
  <c r="AA38" i="4"/>
  <c r="AB38" i="4" s="1"/>
  <c r="E39" i="5" s="1"/>
  <c r="T38" i="4"/>
  <c r="U38" i="4" s="1"/>
  <c r="D39" i="5" s="1"/>
  <c r="M38" i="4"/>
  <c r="N38" i="4" s="1"/>
  <c r="C39" i="5" s="1"/>
  <c r="D38" i="4"/>
  <c r="E38" i="4" s="1"/>
  <c r="F38" i="4" s="1"/>
  <c r="B39" i="5" s="1"/>
  <c r="AA37" i="4"/>
  <c r="AB37" i="4" s="1"/>
  <c r="E38" i="5" s="1"/>
  <c r="T37" i="4"/>
  <c r="U37" i="4" s="1"/>
  <c r="D38" i="5" s="1"/>
  <c r="M37" i="4"/>
  <c r="N37" i="4" s="1"/>
  <c r="C38" i="5" s="1"/>
  <c r="D37" i="4"/>
  <c r="E37" i="4" s="1"/>
  <c r="F37" i="4" s="1"/>
  <c r="B38" i="5" s="1"/>
  <c r="AA36" i="4"/>
  <c r="AB36" i="4" s="1"/>
  <c r="E37" i="5" s="1"/>
  <c r="T36" i="4"/>
  <c r="U36" i="4" s="1"/>
  <c r="D37" i="5" s="1"/>
  <c r="M36" i="4"/>
  <c r="N36" i="4" s="1"/>
  <c r="C37" i="5" s="1"/>
  <c r="D36" i="4"/>
  <c r="E36" i="4" s="1"/>
  <c r="F36" i="4" s="1"/>
  <c r="B37" i="5" s="1"/>
  <c r="AA35" i="4"/>
  <c r="AB35" i="4" s="1"/>
  <c r="E36" i="5" s="1"/>
  <c r="T35" i="4"/>
  <c r="U35" i="4" s="1"/>
  <c r="D36" i="5" s="1"/>
  <c r="M35" i="4"/>
  <c r="N35" i="4" s="1"/>
  <c r="C36" i="5" s="1"/>
  <c r="D35" i="4"/>
  <c r="E35" i="4" s="1"/>
  <c r="F35" i="4" s="1"/>
  <c r="B36" i="5" s="1"/>
  <c r="AA34" i="4"/>
  <c r="AB34" i="4" s="1"/>
  <c r="E35" i="5" s="1"/>
  <c r="T34" i="4"/>
  <c r="U34" i="4" s="1"/>
  <c r="D35" i="5" s="1"/>
  <c r="M34" i="4"/>
  <c r="N34" i="4" s="1"/>
  <c r="C35" i="5" s="1"/>
  <c r="D34" i="4"/>
  <c r="E34" i="4" s="1"/>
  <c r="F34" i="4" s="1"/>
  <c r="B35" i="5" s="1"/>
  <c r="AA33" i="4"/>
  <c r="AB33" i="4" s="1"/>
  <c r="E34" i="5" s="1"/>
  <c r="T33" i="4"/>
  <c r="U33" i="4" s="1"/>
  <c r="D34" i="5" s="1"/>
  <c r="M33" i="4"/>
  <c r="N33" i="4" s="1"/>
  <c r="C34" i="5" s="1"/>
  <c r="D33" i="4"/>
  <c r="E33" i="4" s="1"/>
  <c r="F33" i="4" s="1"/>
  <c r="B34" i="5" s="1"/>
  <c r="AA32" i="4"/>
  <c r="AB32" i="4" s="1"/>
  <c r="E33" i="5" s="1"/>
  <c r="T32" i="4"/>
  <c r="U32" i="4" s="1"/>
  <c r="D33" i="5" s="1"/>
  <c r="M32" i="4"/>
  <c r="N32" i="4" s="1"/>
  <c r="C33" i="5" s="1"/>
  <c r="D32" i="4"/>
  <c r="E32" i="4" s="1"/>
  <c r="F32" i="4" s="1"/>
  <c r="B33" i="5" s="1"/>
  <c r="AA31" i="4"/>
  <c r="AB31" i="4" s="1"/>
  <c r="E32" i="5" s="1"/>
  <c r="T31" i="4"/>
  <c r="U31" i="4" s="1"/>
  <c r="D32" i="5" s="1"/>
  <c r="M31" i="4"/>
  <c r="N31" i="4" s="1"/>
  <c r="C32" i="5" s="1"/>
  <c r="D31" i="4"/>
  <c r="E31" i="4" s="1"/>
  <c r="F31" i="4" s="1"/>
  <c r="B32" i="5" s="1"/>
  <c r="AA30" i="4"/>
  <c r="AB30" i="4" s="1"/>
  <c r="E31" i="5" s="1"/>
  <c r="T30" i="4"/>
  <c r="U30" i="4" s="1"/>
  <c r="D31" i="5" s="1"/>
  <c r="M30" i="4"/>
  <c r="N30" i="4" s="1"/>
  <c r="C31" i="5" s="1"/>
  <c r="D30" i="4"/>
  <c r="E30" i="4" s="1"/>
  <c r="F30" i="4" s="1"/>
  <c r="B31" i="5" s="1"/>
  <c r="AA29" i="4"/>
  <c r="AB29" i="4" s="1"/>
  <c r="E30" i="5" s="1"/>
  <c r="T29" i="4"/>
  <c r="U29" i="4" s="1"/>
  <c r="D30" i="5" s="1"/>
  <c r="M29" i="4"/>
  <c r="N29" i="4" s="1"/>
  <c r="C30" i="5" s="1"/>
  <c r="D29" i="4"/>
  <c r="E29" i="4" s="1"/>
  <c r="F29" i="4" s="1"/>
  <c r="B30" i="5" s="1"/>
  <c r="AA28" i="4"/>
  <c r="AB28" i="4" s="1"/>
  <c r="E29" i="5" s="1"/>
  <c r="T28" i="4"/>
  <c r="U28" i="4" s="1"/>
  <c r="D29" i="5" s="1"/>
  <c r="M28" i="4"/>
  <c r="N28" i="4" s="1"/>
  <c r="C29" i="5" s="1"/>
  <c r="D28" i="4"/>
  <c r="E28" i="4" s="1"/>
  <c r="F28" i="4" s="1"/>
  <c r="B29" i="5" s="1"/>
  <c r="AA27" i="4"/>
  <c r="AB27" i="4" s="1"/>
  <c r="E28" i="5" s="1"/>
  <c r="T27" i="4"/>
  <c r="U27" i="4" s="1"/>
  <c r="D28" i="5" s="1"/>
  <c r="M27" i="4"/>
  <c r="N27" i="4" s="1"/>
  <c r="C28" i="5" s="1"/>
  <c r="D27" i="4"/>
  <c r="E27" i="4" s="1"/>
  <c r="F27" i="4" s="1"/>
  <c r="B28" i="5" s="1"/>
  <c r="AA26" i="4"/>
  <c r="AB26" i="4" s="1"/>
  <c r="E27" i="5" s="1"/>
  <c r="T26" i="4"/>
  <c r="U26" i="4" s="1"/>
  <c r="D27" i="5" s="1"/>
  <c r="M26" i="4"/>
  <c r="N26" i="4" s="1"/>
  <c r="C27" i="5" s="1"/>
  <c r="D26" i="4"/>
  <c r="E26" i="4" s="1"/>
  <c r="F26" i="4" s="1"/>
  <c r="B27" i="5" s="1"/>
  <c r="AA25" i="4"/>
  <c r="AB25" i="4" s="1"/>
  <c r="E26" i="5" s="1"/>
  <c r="T25" i="4"/>
  <c r="U25" i="4" s="1"/>
  <c r="D26" i="5" s="1"/>
  <c r="M25" i="4"/>
  <c r="N25" i="4" s="1"/>
  <c r="C26" i="5" s="1"/>
  <c r="D25" i="4"/>
  <c r="E25" i="4" s="1"/>
  <c r="F25" i="4" s="1"/>
  <c r="B26" i="5" s="1"/>
  <c r="AA24" i="4"/>
  <c r="AB24" i="4" s="1"/>
  <c r="E25" i="5" s="1"/>
  <c r="T24" i="4"/>
  <c r="U24" i="4" s="1"/>
  <c r="D25" i="5" s="1"/>
  <c r="M24" i="4"/>
  <c r="N24" i="4" s="1"/>
  <c r="C25" i="5" s="1"/>
  <c r="D24" i="4"/>
  <c r="E24" i="4" s="1"/>
  <c r="F24" i="4" s="1"/>
  <c r="B25" i="5" s="1"/>
  <c r="AA23" i="4"/>
  <c r="AB23" i="4" s="1"/>
  <c r="E24" i="5" s="1"/>
  <c r="T23" i="4"/>
  <c r="U23" i="4" s="1"/>
  <c r="D24" i="5" s="1"/>
  <c r="M23" i="4"/>
  <c r="N23" i="4" s="1"/>
  <c r="C24" i="5" s="1"/>
  <c r="D23" i="4"/>
  <c r="E23" i="4" s="1"/>
  <c r="F23" i="4" s="1"/>
  <c r="B24" i="5" s="1"/>
  <c r="AA22" i="4"/>
  <c r="AB22" i="4" s="1"/>
  <c r="E23" i="5" s="1"/>
  <c r="T22" i="4"/>
  <c r="U22" i="4" s="1"/>
  <c r="D23" i="5" s="1"/>
  <c r="M22" i="4"/>
  <c r="N22" i="4" s="1"/>
  <c r="C23" i="5" s="1"/>
  <c r="D22" i="4"/>
  <c r="E22" i="4" s="1"/>
  <c r="F22" i="4" s="1"/>
  <c r="B23" i="5" s="1"/>
  <c r="AA21" i="4"/>
  <c r="AB21" i="4" s="1"/>
  <c r="E22" i="5" s="1"/>
  <c r="T21" i="4"/>
  <c r="U21" i="4" s="1"/>
  <c r="D22" i="5" s="1"/>
  <c r="M21" i="4"/>
  <c r="N21" i="4" s="1"/>
  <c r="C22" i="5" s="1"/>
  <c r="D21" i="4"/>
  <c r="E21" i="4" s="1"/>
  <c r="F21" i="4" s="1"/>
  <c r="B22" i="5" s="1"/>
  <c r="AA20" i="4"/>
  <c r="AB20" i="4" s="1"/>
  <c r="E21" i="5" s="1"/>
  <c r="T20" i="4"/>
  <c r="U20" i="4" s="1"/>
  <c r="D21" i="5" s="1"/>
  <c r="M20" i="4"/>
  <c r="N20" i="4" s="1"/>
  <c r="C21" i="5" s="1"/>
  <c r="D20" i="4"/>
  <c r="E20" i="4" s="1"/>
  <c r="F20" i="4" s="1"/>
  <c r="B21" i="5" s="1"/>
  <c r="AA19" i="4"/>
  <c r="AB19" i="4" s="1"/>
  <c r="E20" i="5" s="1"/>
  <c r="T19" i="4"/>
  <c r="U19" i="4" s="1"/>
  <c r="D20" i="5" s="1"/>
  <c r="M19" i="4"/>
  <c r="N19" i="4" s="1"/>
  <c r="C20" i="5" s="1"/>
  <c r="D19" i="4"/>
  <c r="E19" i="4" s="1"/>
  <c r="F19" i="4" s="1"/>
  <c r="B20" i="5" s="1"/>
  <c r="AA18" i="4"/>
  <c r="AB18" i="4" s="1"/>
  <c r="E19" i="5" s="1"/>
  <c r="T18" i="4"/>
  <c r="U18" i="4" s="1"/>
  <c r="D19" i="5" s="1"/>
  <c r="M18" i="4"/>
  <c r="N18" i="4" s="1"/>
  <c r="C19" i="5" s="1"/>
  <c r="D18" i="4"/>
  <c r="E18" i="4" s="1"/>
  <c r="F18" i="4" s="1"/>
  <c r="B19" i="5" s="1"/>
  <c r="AA17" i="4"/>
  <c r="AB17" i="4" s="1"/>
  <c r="E18" i="5" s="1"/>
  <c r="T17" i="4"/>
  <c r="U17" i="4" s="1"/>
  <c r="D18" i="5" s="1"/>
  <c r="M17" i="4"/>
  <c r="N17" i="4" s="1"/>
  <c r="C18" i="5" s="1"/>
  <c r="D17" i="4"/>
  <c r="E17" i="4" s="1"/>
  <c r="F17" i="4" s="1"/>
  <c r="B18" i="5" s="1"/>
  <c r="AA16" i="4"/>
  <c r="AB16" i="4" s="1"/>
  <c r="E17" i="5" s="1"/>
  <c r="X16" i="4"/>
  <c r="F6" i="7" s="1"/>
  <c r="T16" i="4"/>
  <c r="U16" i="4" s="1"/>
  <c r="D17" i="5" s="1"/>
  <c r="Q16" i="4"/>
  <c r="F5" i="7" s="1"/>
  <c r="M16" i="4"/>
  <c r="N16" i="4" s="1"/>
  <c r="C17" i="5" s="1"/>
  <c r="I16" i="4"/>
  <c r="F4" i="7" s="1"/>
  <c r="D16" i="4"/>
  <c r="E16" i="4" s="1"/>
  <c r="F16" i="4" s="1"/>
  <c r="B17" i="5" s="1"/>
  <c r="AA15" i="4"/>
  <c r="AB15" i="4" s="1"/>
  <c r="E16" i="5" s="1"/>
  <c r="X15" i="4"/>
  <c r="E6" i="7" s="1"/>
  <c r="T15" i="4"/>
  <c r="U15" i="4" s="1"/>
  <c r="D16" i="5" s="1"/>
  <c r="Q15" i="4"/>
  <c r="E5" i="7" s="1"/>
  <c r="M15" i="4"/>
  <c r="N15" i="4" s="1"/>
  <c r="C16" i="5" s="1"/>
  <c r="I15" i="4"/>
  <c r="E4" i="7" s="1"/>
  <c r="D15" i="4"/>
  <c r="E15" i="4" s="1"/>
  <c r="F15" i="4" s="1"/>
  <c r="B16" i="5" s="1"/>
  <c r="AA14" i="4"/>
  <c r="AB14" i="4" s="1"/>
  <c r="E15" i="5" s="1"/>
  <c r="X14" i="4"/>
  <c r="D6" i="7" s="1"/>
  <c r="T14" i="4"/>
  <c r="U14" i="4" s="1"/>
  <c r="D15" i="5" s="1"/>
  <c r="Q14" i="4"/>
  <c r="D5" i="7" s="1"/>
  <c r="M14" i="4"/>
  <c r="N14" i="4" s="1"/>
  <c r="C15" i="5" s="1"/>
  <c r="I14" i="4"/>
  <c r="D4" i="7" s="1"/>
  <c r="D14" i="4"/>
  <c r="E14" i="4" s="1"/>
  <c r="F14" i="4" s="1"/>
  <c r="B15" i="5" s="1"/>
  <c r="AA13" i="4"/>
  <c r="AB13" i="4" s="1"/>
  <c r="E14" i="5" s="1"/>
  <c r="X13" i="4"/>
  <c r="C6" i="7" s="1"/>
  <c r="T13" i="4"/>
  <c r="U13" i="4" s="1"/>
  <c r="D14" i="5" s="1"/>
  <c r="Q13" i="4"/>
  <c r="C5" i="7" s="1"/>
  <c r="M13" i="4"/>
  <c r="N13" i="4" s="1"/>
  <c r="C14" i="5" s="1"/>
  <c r="I13" i="4"/>
  <c r="C4" i="7" s="1"/>
  <c r="D13" i="4"/>
  <c r="E13" i="4" s="1"/>
  <c r="F13" i="4" s="1"/>
  <c r="B14" i="5" s="1"/>
  <c r="AA12" i="4"/>
  <c r="AB12" i="4" s="1"/>
  <c r="E13" i="5" s="1"/>
  <c r="X12" i="4"/>
  <c r="B6" i="7" s="1"/>
  <c r="T12" i="4"/>
  <c r="U12" i="4" s="1"/>
  <c r="D13" i="5" s="1"/>
  <c r="Q12" i="4"/>
  <c r="B5" i="7" s="1"/>
  <c r="M12" i="4"/>
  <c r="N12" i="4" s="1"/>
  <c r="C13" i="5" s="1"/>
  <c r="I12" i="4"/>
  <c r="B4" i="7" s="1"/>
  <c r="D12" i="4"/>
  <c r="E12" i="4" s="1"/>
  <c r="F12" i="4" s="1"/>
  <c r="B13" i="5" s="1"/>
  <c r="AA11" i="4"/>
  <c r="AB11" i="4" s="1"/>
  <c r="E12" i="5" s="1"/>
  <c r="T11" i="4"/>
  <c r="U11" i="4" s="1"/>
  <c r="D12" i="5" s="1"/>
  <c r="M11" i="4"/>
  <c r="N11" i="4" s="1"/>
  <c r="C12" i="5" s="1"/>
  <c r="D11" i="4"/>
  <c r="E11" i="4" s="1"/>
  <c r="F11" i="4" s="1"/>
  <c r="B12" i="5" s="1"/>
  <c r="AA10" i="4"/>
  <c r="AB10" i="4" s="1"/>
  <c r="E11" i="5" s="1"/>
  <c r="T10" i="4"/>
  <c r="U10" i="4" s="1"/>
  <c r="D11" i="5" s="1"/>
  <c r="M10" i="4"/>
  <c r="N10" i="4" s="1"/>
  <c r="C11" i="5" s="1"/>
  <c r="D10" i="4"/>
  <c r="E10" i="4" s="1"/>
  <c r="F10" i="4" s="1"/>
  <c r="B11" i="5" s="1"/>
  <c r="AA9" i="4"/>
  <c r="AB9" i="4" s="1"/>
  <c r="E10" i="5" s="1"/>
  <c r="T9" i="4"/>
  <c r="U9" i="4" s="1"/>
  <c r="D10" i="5" s="1"/>
  <c r="M9" i="4"/>
  <c r="N9" i="4" s="1"/>
  <c r="C10" i="5" s="1"/>
  <c r="D9" i="4"/>
  <c r="E9" i="4" s="1"/>
  <c r="F9" i="4" s="1"/>
  <c r="B10" i="5" s="1"/>
  <c r="AA8" i="4"/>
  <c r="AB8" i="4" s="1"/>
  <c r="E9" i="5" s="1"/>
  <c r="T8" i="4"/>
  <c r="U8" i="4" s="1"/>
  <c r="D9" i="5" s="1"/>
  <c r="M8" i="4"/>
  <c r="N8" i="4" s="1"/>
  <c r="C9" i="5" s="1"/>
  <c r="D8" i="4"/>
  <c r="E8" i="4" s="1"/>
  <c r="F8" i="4" s="1"/>
  <c r="B9" i="5" s="1"/>
  <c r="AA7" i="4"/>
  <c r="AB7" i="4" s="1"/>
  <c r="E8" i="5" s="1"/>
  <c r="X7" i="4"/>
  <c r="L6" i="7" s="1"/>
  <c r="T7" i="4"/>
  <c r="U7" i="4" s="1"/>
  <c r="D8" i="5" s="1"/>
  <c r="Q7" i="4"/>
  <c r="L5" i="7" s="1"/>
  <c r="M7" i="4"/>
  <c r="N7" i="4" s="1"/>
  <c r="C8" i="5" s="1"/>
  <c r="I7" i="4"/>
  <c r="L4" i="7" s="1"/>
  <c r="D7" i="4"/>
  <c r="E7" i="4" s="1"/>
  <c r="F7" i="4" s="1"/>
  <c r="B8" i="5" s="1"/>
  <c r="AA6" i="4"/>
  <c r="AB6" i="4" s="1"/>
  <c r="E7" i="5" s="1"/>
  <c r="X6" i="4"/>
  <c r="K6" i="7" s="1"/>
  <c r="T6" i="4"/>
  <c r="U6" i="4" s="1"/>
  <c r="D7" i="5" s="1"/>
  <c r="Q6" i="4"/>
  <c r="K5" i="7" s="1"/>
  <c r="M6" i="4"/>
  <c r="N6" i="4" s="1"/>
  <c r="C7" i="5" s="1"/>
  <c r="I6" i="4"/>
  <c r="K4" i="7" s="1"/>
  <c r="D6" i="4"/>
  <c r="E6" i="4" s="1"/>
  <c r="F6" i="4" s="1"/>
  <c r="B7" i="5" s="1"/>
  <c r="AA5" i="4"/>
  <c r="AB5" i="4" s="1"/>
  <c r="E6" i="5" s="1"/>
  <c r="X5" i="4"/>
  <c r="J6" i="7" s="1"/>
  <c r="T5" i="4"/>
  <c r="U5" i="4" s="1"/>
  <c r="D6" i="5" s="1"/>
  <c r="Q5" i="4"/>
  <c r="J5" i="7" s="1"/>
  <c r="M5" i="4"/>
  <c r="N5" i="4" s="1"/>
  <c r="C6" i="5" s="1"/>
  <c r="I5" i="4"/>
  <c r="J4" i="7" s="1"/>
  <c r="D5" i="4"/>
  <c r="E5" i="4" s="1"/>
  <c r="F5" i="4" s="1"/>
  <c r="B6" i="5" s="1"/>
  <c r="AA4" i="4"/>
  <c r="AB4" i="4" s="1"/>
  <c r="E5" i="5" s="1"/>
  <c r="X4" i="4"/>
  <c r="I6" i="7" s="1"/>
  <c r="T4" i="4"/>
  <c r="U4" i="4" s="1"/>
  <c r="D5" i="5" s="1"/>
  <c r="Q4" i="4"/>
  <c r="I5" i="7" s="1"/>
  <c r="M4" i="4"/>
  <c r="N4" i="4" s="1"/>
  <c r="C5" i="5" s="1"/>
  <c r="I4" i="4"/>
  <c r="I4" i="7" s="1"/>
  <c r="D4" i="4"/>
  <c r="E4" i="4" s="1"/>
  <c r="F4" i="4" s="1"/>
  <c r="B5" i="5" s="1"/>
  <c r="AA3" i="4"/>
  <c r="AB3" i="4" s="1"/>
  <c r="E4" i="5" s="1"/>
  <c r="X3" i="4"/>
  <c r="H6" i="7" s="1"/>
  <c r="T3" i="4"/>
  <c r="U3" i="4" s="1"/>
  <c r="D4" i="5" s="1"/>
  <c r="Q3" i="4"/>
  <c r="H5" i="7" s="1"/>
  <c r="M3" i="4"/>
  <c r="N3" i="4" s="1"/>
  <c r="C4" i="5" s="1"/>
  <c r="I3" i="4"/>
  <c r="H4" i="7" s="1"/>
  <c r="D3" i="4"/>
  <c r="E3" i="4" s="1"/>
  <c r="F3" i="4" s="1"/>
  <c r="B4" i="5" s="1"/>
  <c r="AA2" i="4"/>
  <c r="AB2" i="4" s="1"/>
  <c r="T2" i="4"/>
  <c r="U2" i="4" s="1"/>
  <c r="M2" i="4"/>
  <c r="N2" i="4" s="1"/>
  <c r="D2" i="4"/>
  <c r="E2" i="4" s="1"/>
  <c r="F2" i="4" s="1"/>
  <c r="W35" i="6" l="1"/>
  <c r="W39" i="6"/>
  <c r="W23" i="6"/>
  <c r="W27" i="6"/>
  <c r="W31" i="6"/>
  <c r="W2" i="6"/>
  <c r="W6" i="6"/>
  <c r="W10" i="6"/>
  <c r="W14" i="6"/>
  <c r="W18" i="6"/>
  <c r="W26" i="6"/>
  <c r="W30" i="6"/>
  <c r="W34" i="6"/>
  <c r="W38" i="6"/>
  <c r="W5" i="6"/>
  <c r="W9" i="6"/>
  <c r="W13" i="6"/>
  <c r="W17" i="6"/>
  <c r="W25" i="6"/>
  <c r="W29" i="6"/>
  <c r="W33" i="6"/>
  <c r="W37" i="6"/>
  <c r="G22" i="7"/>
  <c r="G10" i="7"/>
  <c r="M22" i="7"/>
  <c r="M23" i="7"/>
  <c r="M7" i="7"/>
  <c r="G11" i="7"/>
  <c r="G15" i="7"/>
  <c r="M8" i="7"/>
  <c r="M11" i="7"/>
  <c r="W91" i="4"/>
  <c r="W92" i="4" s="1"/>
  <c r="P20" i="4"/>
  <c r="P21" i="4" s="1"/>
  <c r="G12" i="7"/>
  <c r="M19" i="7"/>
  <c r="M9" i="7"/>
  <c r="G7" i="7"/>
  <c r="G13" i="7"/>
  <c r="M16" i="7"/>
  <c r="G20" i="7"/>
  <c r="G8" i="7"/>
  <c r="H91" i="4"/>
  <c r="H92" i="4" s="1"/>
  <c r="G9" i="7"/>
  <c r="M10" i="7"/>
  <c r="W24" i="6"/>
  <c r="W28" i="6"/>
  <c r="W32" i="6"/>
  <c r="W36" i="6"/>
  <c r="Z18" i="10"/>
  <c r="AR18" i="10" s="1"/>
  <c r="Z15" i="10"/>
  <c r="AA15" i="10" s="1"/>
  <c r="AB15" i="10" s="1"/>
  <c r="Z13" i="10"/>
  <c r="AA13" i="10" s="1"/>
  <c r="AB13" i="10" s="1"/>
  <c r="AI16" i="10"/>
  <c r="Z17" i="10"/>
  <c r="AA17" i="10" s="1"/>
  <c r="AB17" i="10" s="1"/>
  <c r="Z16" i="10"/>
  <c r="AP17" i="10"/>
  <c r="AP16" i="10"/>
  <c r="AP15" i="10"/>
  <c r="Z14" i="10"/>
  <c r="AA14" i="10" s="1"/>
  <c r="AB14" i="10" s="1"/>
  <c r="AW17" i="10"/>
  <c r="AI15" i="10"/>
  <c r="AI17" i="10"/>
  <c r="AT18" i="10"/>
  <c r="AV18" i="10"/>
  <c r="AD18" i="10"/>
  <c r="AA16" i="10"/>
  <c r="AB16" i="10" s="1"/>
  <c r="AR14" i="10"/>
  <c r="AT14" i="10"/>
  <c r="AV14" i="10"/>
  <c r="AD14" i="10"/>
  <c r="AF14" i="10"/>
  <c r="AH14" i="10"/>
  <c r="AK14" i="10"/>
  <c r="AM14" i="10"/>
  <c r="AO14" i="10"/>
  <c r="AR13" i="10"/>
  <c r="O35" i="5"/>
  <c r="N35" i="5"/>
  <c r="N50" i="5"/>
  <c r="O50" i="5"/>
  <c r="K375" i="4"/>
  <c r="S3" i="5"/>
  <c r="S70" i="5" s="1"/>
  <c r="B3" i="5"/>
  <c r="K358" i="4"/>
  <c r="C3" i="5"/>
  <c r="C70" i="5" s="1"/>
  <c r="K359" i="4"/>
  <c r="M3" i="5"/>
  <c r="M70" i="5" s="1"/>
  <c r="K369" i="4"/>
  <c r="N40" i="5"/>
  <c r="O40" i="5"/>
  <c r="N68" i="5"/>
  <c r="O68" i="5"/>
  <c r="Q3" i="5"/>
  <c r="Q70" i="5" s="1"/>
  <c r="K373" i="4"/>
  <c r="O23" i="5"/>
  <c r="N23" i="5"/>
  <c r="O53" i="5"/>
  <c r="N53" i="5"/>
  <c r="O58" i="5"/>
  <c r="N58" i="5"/>
  <c r="E3" i="5"/>
  <c r="E70" i="5" s="1"/>
  <c r="K361" i="4"/>
  <c r="N28" i="5"/>
  <c r="O28" i="5"/>
  <c r="N38" i="5"/>
  <c r="O38" i="5"/>
  <c r="N56" i="5"/>
  <c r="O56" i="5"/>
  <c r="D3" i="5"/>
  <c r="D70" i="5" s="1"/>
  <c r="K360" i="4"/>
  <c r="N26" i="5"/>
  <c r="O26" i="5"/>
  <c r="O41" i="5"/>
  <c r="N41" i="5"/>
  <c r="O46" i="5"/>
  <c r="N46" i="5"/>
  <c r="O59" i="5"/>
  <c r="N59" i="5"/>
  <c r="O29" i="5"/>
  <c r="N29" i="5"/>
  <c r="N64" i="5"/>
  <c r="O64" i="5"/>
  <c r="F3" i="5"/>
  <c r="F70" i="5" s="1"/>
  <c r="K362" i="4"/>
  <c r="N12" i="5"/>
  <c r="O12" i="5"/>
  <c r="O34" i="5"/>
  <c r="N34" i="5"/>
  <c r="N44" i="5"/>
  <c r="O44" i="5"/>
  <c r="N62" i="5"/>
  <c r="O62" i="5"/>
  <c r="G3" i="5"/>
  <c r="G70" i="5" s="1"/>
  <c r="K363" i="4"/>
  <c r="K366" i="4"/>
  <c r="J3" i="5"/>
  <c r="J70" i="5" s="1"/>
  <c r="K364" i="4"/>
  <c r="H3" i="5"/>
  <c r="H70" i="5" s="1"/>
  <c r="K3" i="5"/>
  <c r="K70" i="5" s="1"/>
  <c r="K367" i="4"/>
  <c r="N20" i="5"/>
  <c r="O20" i="5"/>
  <c r="O22" i="5"/>
  <c r="N22" i="5"/>
  <c r="N32" i="5"/>
  <c r="O32" i="5"/>
  <c r="O47" i="5"/>
  <c r="N47" i="5"/>
  <c r="N52" i="5"/>
  <c r="O52" i="5"/>
  <c r="I3" i="5"/>
  <c r="I70" i="5" s="1"/>
  <c r="K365" i="4"/>
  <c r="N65" i="5"/>
  <c r="O65" i="5"/>
  <c r="Q17" i="4"/>
  <c r="X150" i="4"/>
  <c r="K20" i="7"/>
  <c r="M20" i="7" s="1"/>
  <c r="H304" i="4"/>
  <c r="H305" i="4" s="1"/>
  <c r="M6" i="7"/>
  <c r="P162" i="4"/>
  <c r="P163" i="4" s="1"/>
  <c r="K370" i="4"/>
  <c r="K18" i="7"/>
  <c r="W233" i="4"/>
  <c r="W234" i="4" s="1"/>
  <c r="N16" i="5"/>
  <c r="O16" i="5"/>
  <c r="Q292" i="4"/>
  <c r="A304" i="4"/>
  <c r="A305" i="4" s="1"/>
  <c r="V3" i="5"/>
  <c r="V70" i="5" s="1"/>
  <c r="K378" i="4"/>
  <c r="X159" i="4"/>
  <c r="I79" i="4"/>
  <c r="I88" i="4"/>
  <c r="O15" i="5"/>
  <c r="N15" i="5"/>
  <c r="X230" i="4"/>
  <c r="O27" i="5"/>
  <c r="N27" i="5"/>
  <c r="O33" i="5"/>
  <c r="N33" i="5"/>
  <c r="O39" i="5"/>
  <c r="N39" i="5"/>
  <c r="O45" i="5"/>
  <c r="N45" i="5"/>
  <c r="O57" i="5"/>
  <c r="N57" i="5"/>
  <c r="O63" i="5"/>
  <c r="N63" i="5"/>
  <c r="O69" i="5"/>
  <c r="N69" i="5"/>
  <c r="N4" i="5"/>
  <c r="O4" i="5"/>
  <c r="O17" i="5"/>
  <c r="N17" i="5"/>
  <c r="Q8" i="4"/>
  <c r="A91" i="4"/>
  <c r="A92" i="4" s="1"/>
  <c r="B150" i="4"/>
  <c r="B159" i="4"/>
  <c r="O3" i="5"/>
  <c r="K371" i="4"/>
  <c r="N3" i="5"/>
  <c r="B221" i="4"/>
  <c r="B16" i="7"/>
  <c r="G16" i="7" s="1"/>
  <c r="I230" i="4"/>
  <c r="N14" i="5"/>
  <c r="O14" i="5"/>
  <c r="O31" i="5"/>
  <c r="N31" i="5"/>
  <c r="O37" i="5"/>
  <c r="N37" i="5"/>
  <c r="O43" i="5"/>
  <c r="N43" i="5"/>
  <c r="O49" i="5"/>
  <c r="N49" i="5"/>
  <c r="O55" i="5"/>
  <c r="N55" i="5"/>
  <c r="O61" i="5"/>
  <c r="N61" i="5"/>
  <c r="O67" i="5"/>
  <c r="N67" i="5"/>
  <c r="G21" i="7"/>
  <c r="N51" i="5"/>
  <c r="W51" i="5" s="1"/>
  <c r="L18" i="7"/>
  <c r="L17" i="7"/>
  <c r="M17" i="7" s="1"/>
  <c r="O11" i="5"/>
  <c r="N11" i="5"/>
  <c r="X17" i="4"/>
  <c r="G4" i="7"/>
  <c r="H20" i="4"/>
  <c r="H21" i="4" s="1"/>
  <c r="W162" i="4"/>
  <c r="W163" i="4" s="1"/>
  <c r="O13" i="5"/>
  <c r="N13" i="5"/>
  <c r="A233" i="4"/>
  <c r="A234" i="4" s="1"/>
  <c r="B301" i="4"/>
  <c r="G14" i="7"/>
  <c r="Q88" i="4"/>
  <c r="K372" i="4"/>
  <c r="P3" i="5"/>
  <c r="P70" i="5" s="1"/>
  <c r="O10" i="5"/>
  <c r="N10" i="5"/>
  <c r="G17" i="7"/>
  <c r="P304" i="4"/>
  <c r="P305" i="4" s="1"/>
  <c r="I8" i="4"/>
  <c r="Q79" i="4"/>
  <c r="X8" i="4"/>
  <c r="L13" i="7"/>
  <c r="M13" i="7" s="1"/>
  <c r="L12" i="7"/>
  <c r="M12" i="7" s="1"/>
  <c r="I150" i="4"/>
  <c r="I159" i="4"/>
  <c r="I221" i="4"/>
  <c r="O19" i="5"/>
  <c r="N19" i="5"/>
  <c r="M21" i="7"/>
  <c r="N25" i="5"/>
  <c r="W25" i="5" s="1"/>
  <c r="M14" i="7"/>
  <c r="A162" i="4"/>
  <c r="A163" i="4" s="1"/>
  <c r="O9" i="5"/>
  <c r="N9" i="5"/>
  <c r="B230" i="4"/>
  <c r="H233" i="4"/>
  <c r="H234" i="4" s="1"/>
  <c r="R3" i="5"/>
  <c r="R70" i="5" s="1"/>
  <c r="K374" i="4"/>
  <c r="B292" i="4"/>
  <c r="I301" i="4"/>
  <c r="M4" i="7"/>
  <c r="G5" i="7"/>
  <c r="X79" i="4"/>
  <c r="X88" i="4"/>
  <c r="M15" i="7"/>
  <c r="N8" i="5"/>
  <c r="O8" i="5"/>
  <c r="Q221" i="4"/>
  <c r="G18" i="7"/>
  <c r="N24" i="5"/>
  <c r="O24" i="5"/>
  <c r="O30" i="5"/>
  <c r="N30" i="5"/>
  <c r="N36" i="5"/>
  <c r="O36" i="5"/>
  <c r="O42" i="5"/>
  <c r="N42" i="5"/>
  <c r="N48" i="5"/>
  <c r="O48" i="5"/>
  <c r="O54" i="5"/>
  <c r="N54" i="5"/>
  <c r="N60" i="5"/>
  <c r="O60" i="5"/>
  <c r="O66" i="5"/>
  <c r="N66" i="5"/>
  <c r="Q150" i="4"/>
  <c r="Q159" i="4"/>
  <c r="O7" i="5"/>
  <c r="N7" i="5"/>
  <c r="O21" i="5"/>
  <c r="N21" i="5"/>
  <c r="G19" i="7"/>
  <c r="L3" i="5"/>
  <c r="L70" i="5" s="1"/>
  <c r="K368" i="4"/>
  <c r="I17" i="4"/>
  <c r="P91" i="4"/>
  <c r="P92" i="4" s="1"/>
  <c r="M5" i="7"/>
  <c r="G6" i="7"/>
  <c r="W20" i="4"/>
  <c r="W21" i="4" s="1"/>
  <c r="H162" i="4"/>
  <c r="H163" i="4" s="1"/>
  <c r="O6" i="5"/>
  <c r="N6" i="5"/>
  <c r="O18" i="5"/>
  <c r="N18" i="5"/>
  <c r="P233" i="4"/>
  <c r="P234" i="4" s="1"/>
  <c r="K376" i="4"/>
  <c r="T3" i="5"/>
  <c r="T70" i="5" s="1"/>
  <c r="I292" i="4"/>
  <c r="Q301" i="4"/>
  <c r="B79" i="4"/>
  <c r="B88" i="4"/>
  <c r="O5" i="5"/>
  <c r="N5" i="5"/>
  <c r="X221" i="4"/>
  <c r="Q230" i="4"/>
  <c r="U3" i="5"/>
  <c r="U70" i="5" s="1"/>
  <c r="K377" i="4"/>
  <c r="X292" i="4"/>
  <c r="X301" i="4"/>
  <c r="A375" i="4"/>
  <c r="A376" i="4" s="1"/>
  <c r="W304" i="4"/>
  <c r="W305" i="4" s="1"/>
  <c r="B372" i="4"/>
  <c r="W4" i="6"/>
  <c r="B363" i="4"/>
  <c r="G23" i="7"/>
  <c r="W22" i="6"/>
  <c r="W21" i="6"/>
  <c r="W8" i="6"/>
  <c r="W12" i="6"/>
  <c r="W16" i="6"/>
  <c r="W20" i="6"/>
  <c r="W3" i="6"/>
  <c r="W7" i="6"/>
  <c r="W11" i="6"/>
  <c r="W15" i="6"/>
  <c r="W19" i="6"/>
  <c r="W46" i="5" l="1"/>
  <c r="W28" i="5"/>
  <c r="W50" i="5"/>
  <c r="AT13" i="10"/>
  <c r="AO13" i="10"/>
  <c r="AM13" i="10"/>
  <c r="AV13" i="10"/>
  <c r="AK13" i="10"/>
  <c r="AH13" i="10"/>
  <c r="AI13" i="10" s="1"/>
  <c r="W43" i="5"/>
  <c r="W66" i="5"/>
  <c r="W30" i="5"/>
  <c r="W22" i="5"/>
  <c r="W29" i="5"/>
  <c r="W56" i="5"/>
  <c r="W23" i="5"/>
  <c r="W13" i="5"/>
  <c r="W39" i="5"/>
  <c r="W53" i="5"/>
  <c r="W68" i="5"/>
  <c r="W12" i="5"/>
  <c r="W40" i="5"/>
  <c r="W35" i="5"/>
  <c r="W10" i="5"/>
  <c r="W11" i="5"/>
  <c r="W69" i="5"/>
  <c r="W27" i="5"/>
  <c r="W32" i="5"/>
  <c r="W26" i="5"/>
  <c r="W9" i="5"/>
  <c r="W15" i="5"/>
  <c r="W41" i="5"/>
  <c r="W42" i="5"/>
  <c r="W37" i="5"/>
  <c r="W57" i="5"/>
  <c r="W52" i="5"/>
  <c r="W8" i="5"/>
  <c r="W61" i="5"/>
  <c r="W17" i="5"/>
  <c r="M18" i="7"/>
  <c r="W48" i="5"/>
  <c r="W44" i="5"/>
  <c r="W4" i="5"/>
  <c r="W62" i="5"/>
  <c r="W21" i="5"/>
  <c r="W49" i="5"/>
  <c r="W65" i="5"/>
  <c r="W64" i="5"/>
  <c r="W36" i="5"/>
  <c r="W67" i="5"/>
  <c r="W31" i="5"/>
  <c r="W19" i="5"/>
  <c r="W45" i="5"/>
  <c r="W34" i="5"/>
  <c r="W59" i="5"/>
  <c r="W60" i="5"/>
  <c r="W14" i="5"/>
  <c r="W47" i="5"/>
  <c r="W38" i="5"/>
  <c r="W24" i="5"/>
  <c r="W18" i="5"/>
  <c r="W54" i="5"/>
  <c r="W55" i="5"/>
  <c r="W33" i="5"/>
  <c r="W6" i="5"/>
  <c r="W5" i="5"/>
  <c r="W7" i="5"/>
  <c r="W16" i="5"/>
  <c r="W58" i="5"/>
  <c r="W63" i="5"/>
  <c r="W20" i="5"/>
  <c r="AK18" i="10"/>
  <c r="AH18" i="10"/>
  <c r="AF18" i="10"/>
  <c r="AO18" i="10"/>
  <c r="AM18" i="10"/>
  <c r="AA18" i="10"/>
  <c r="AB18" i="10" s="1"/>
  <c r="AX16" i="10"/>
  <c r="AY16" i="10" s="1"/>
  <c r="AZ16" i="10" s="1"/>
  <c r="BA16" i="10" s="1"/>
  <c r="AX15" i="10"/>
  <c r="AY15" i="10" s="1"/>
  <c r="AZ15" i="10" s="1"/>
  <c r="BA15" i="10" s="1"/>
  <c r="AP14" i="10"/>
  <c r="AI14" i="10"/>
  <c r="AX17" i="10"/>
  <c r="AY17" i="10" s="1"/>
  <c r="AZ17" i="10" s="1"/>
  <c r="BA17" i="10" s="1"/>
  <c r="AW14" i="10"/>
  <c r="AW18" i="10"/>
  <c r="N70" i="5"/>
  <c r="W3" i="5"/>
  <c r="B70" i="5"/>
  <c r="O70" i="5"/>
  <c r="B15" i="4"/>
  <c r="E3" i="7" s="1"/>
  <c r="AP13" i="10" l="1"/>
  <c r="AW13" i="10"/>
  <c r="AP18" i="10"/>
  <c r="AI18" i="10"/>
  <c r="AX18" i="10" s="1"/>
  <c r="AY18" i="10" s="1"/>
  <c r="AZ18" i="10" s="1"/>
  <c r="BA18" i="10" s="1"/>
  <c r="AX14" i="10"/>
  <c r="AY14" i="10" s="1"/>
  <c r="AZ14" i="10" s="1"/>
  <c r="BA14" i="10" s="1"/>
  <c r="E25" i="7"/>
  <c r="E24" i="7"/>
  <c r="B13" i="4"/>
  <c r="C3" i="7" s="1"/>
  <c r="B14" i="4"/>
  <c r="D3" i="7" s="1"/>
  <c r="B12" i="4"/>
  <c r="B16" i="4"/>
  <c r="F3" i="7" s="1"/>
  <c r="AX13" i="10" l="1"/>
  <c r="AY13" i="10" s="1"/>
  <c r="AZ13" i="10" s="1"/>
  <c r="BA13" i="10" s="1"/>
  <c r="F25" i="7"/>
  <c r="F24" i="7"/>
  <c r="B3" i="7"/>
  <c r="B17" i="4"/>
  <c r="C25" i="7"/>
  <c r="C24" i="7"/>
  <c r="D25" i="7"/>
  <c r="D24" i="7"/>
  <c r="B7" i="4"/>
  <c r="L3" i="7" s="1"/>
  <c r="B6" i="4"/>
  <c r="B5" i="4"/>
  <c r="J3" i="7" s="1"/>
  <c r="B4" i="4"/>
  <c r="I3" i="7" s="1"/>
  <c r="B3" i="4"/>
  <c r="J25" i="7" l="1"/>
  <c r="J24" i="7"/>
  <c r="K3" i="7"/>
  <c r="A20" i="4"/>
  <c r="A21" i="4" s="1"/>
  <c r="L25" i="7"/>
  <c r="L24" i="7"/>
  <c r="G3" i="7"/>
  <c r="G25" i="7" s="1"/>
  <c r="B25" i="7"/>
  <c r="B24" i="7"/>
  <c r="G24" i="7" s="1"/>
  <c r="H3" i="7"/>
  <c r="B8" i="4"/>
  <c r="I25" i="7"/>
  <c r="I24" i="7"/>
  <c r="H25" i="7" l="1"/>
  <c r="H24" i="7"/>
  <c r="M3" i="7"/>
  <c r="M25" i="7" s="1"/>
  <c r="K25" i="7"/>
  <c r="K24" i="7"/>
  <c r="M24"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Smyrk Parra Bohorquez</author>
    <author>Smirk Parra</author>
    <author>francy</author>
  </authors>
  <commentList>
    <comment ref="F2" authorId="0" shapeId="0" xr:uid="{D15C3AE0-1031-4849-8932-9C1EFA42130D}">
      <text>
        <r>
          <rPr>
            <sz val="9"/>
            <color indexed="81"/>
            <rFont val="Tahoma"/>
            <family val="2"/>
          </rPr>
          <t xml:space="preserve">Identifique la fase de la actividad de acuerdo con lo establecido en el "Procedimiento para la identificación y evaluación de aspectos e impactos ambientales", las fases se dividen en:
</t>
        </r>
        <r>
          <rPr>
            <b/>
            <sz val="9"/>
            <color indexed="81"/>
            <rFont val="Tahoma"/>
            <family val="2"/>
          </rPr>
          <t>Antes:</t>
        </r>
        <r>
          <rPr>
            <sz val="9"/>
            <color indexed="81"/>
            <rFont val="Tahoma"/>
            <family val="2"/>
          </rPr>
          <t xml:space="preserve"> Hace referencia al proceso de adquisición y/o vinculación de los materiales, herramientas, insumos o servicios necesarios para que la entidad pueda desarrollar sus actividades de forma normal.
</t>
        </r>
        <r>
          <rPr>
            <b/>
            <sz val="9"/>
            <color indexed="81"/>
            <rFont val="Tahoma"/>
            <family val="2"/>
          </rPr>
          <t>Durante:</t>
        </r>
        <r>
          <rPr>
            <sz val="9"/>
            <color indexed="81"/>
            <rFont val="Tahoma"/>
            <family val="2"/>
          </rPr>
          <t xml:space="preserve"> Hace referencia al uso u operación de los diferentes materiales, herramientas, insumos o servicios adquiridos por la entidad.
</t>
        </r>
        <r>
          <rPr>
            <b/>
            <sz val="9"/>
            <color indexed="81"/>
            <rFont val="Tahoma"/>
            <family val="2"/>
          </rPr>
          <t>Después:</t>
        </r>
        <r>
          <rPr>
            <sz val="9"/>
            <color indexed="81"/>
            <rFont val="Tahoma"/>
            <family val="2"/>
          </rPr>
          <t xml:space="preserve"> En esta etapa es donde se pueden identificar las salidas y/o residuos de los diferentes materiales, herramientas, insumos o servicios utilizados por la entidad.</t>
        </r>
      </text>
    </comment>
    <comment ref="AP2" authorId="1" shapeId="0" xr:uid="{2DCAA520-F607-436C-AA15-624DB5E562CA}">
      <text>
        <r>
          <rPr>
            <sz val="9"/>
            <color indexed="81"/>
            <rFont val="Tahoma"/>
            <family val="2"/>
          </rPr>
          <t>Recuerde que se registrarán las condiciones ambientales únicamente de las sedes administrativas propias de la Unidad.</t>
        </r>
      </text>
    </comment>
    <comment ref="AQ2" authorId="1" shapeId="0" xr:uid="{C3375AB6-54FA-451B-B2F1-FB80E798961E}">
      <text>
        <r>
          <rPr>
            <sz val="9"/>
            <color indexed="81"/>
            <rFont val="Tahoma"/>
            <family val="2"/>
          </rPr>
          <t>De acuerdo con la Dirección Territorial seleccionada, por favor elija la ubicación de la sede administrativa dónde se presenta la condición ambiental que desea registrar.</t>
        </r>
      </text>
    </comment>
    <comment ref="AR2" authorId="0" shapeId="0" xr:uid="{083A4B0E-F2F3-4330-8FE4-9005C7071408}">
      <text>
        <r>
          <rPr>
            <b/>
            <sz val="9"/>
            <color indexed="81"/>
            <rFont val="Tahoma"/>
            <family val="2"/>
          </rPr>
          <t>Normal:</t>
        </r>
        <r>
          <rPr>
            <sz val="9"/>
            <color indexed="81"/>
            <rFont val="Tahoma"/>
            <family val="2"/>
          </rPr>
          <t xml:space="preserve"> Estado de operación de la actividad, equipo o proceso dentro de condiciones esperadas y sin alteraciones.
</t>
        </r>
        <r>
          <rPr>
            <b/>
            <sz val="9"/>
            <color indexed="81"/>
            <rFont val="Tahoma"/>
            <family val="2"/>
          </rPr>
          <t xml:space="preserve">Anormal: </t>
        </r>
        <r>
          <rPr>
            <sz val="9"/>
            <color indexed="81"/>
            <rFont val="Tahoma"/>
            <family val="2"/>
          </rPr>
          <t xml:space="preserve">Estado de operación de la actividad, equipo o proceso apartado de las condiciones esperadas y/o operación normal.
</t>
        </r>
        <r>
          <rPr>
            <b/>
            <sz val="9"/>
            <color indexed="81"/>
            <rFont val="Tahoma"/>
            <family val="2"/>
          </rPr>
          <t xml:space="preserve">Emergencia: </t>
        </r>
        <r>
          <rPr>
            <sz val="9"/>
            <color indexed="81"/>
            <rFont val="Tahoma"/>
            <family val="2"/>
          </rPr>
          <t>Suceso inesperado que interrumpe el funcionamiento normal de la actividad, equipo o proceso y que exige una rápida atención (incendios, derrames, fugas, suspensión de servicios públicos, inundaciones, proliferación de vectores, colapso almacenamiento de residuos, etc.).</t>
        </r>
      </text>
    </comment>
    <comment ref="AT2" authorId="0" shapeId="0" xr:uid="{2A838F77-3AD2-429F-A52A-C46B425F6FD0}">
      <text>
        <r>
          <rPr>
            <sz val="9"/>
            <color indexed="81"/>
            <rFont val="Tahoma"/>
            <family val="2"/>
          </rPr>
          <t>Partes de un ecosistema que definen su estructura y que tiene la potencialidad de ser afectados por agentes contaminantes o de deterioro ambiental.</t>
        </r>
      </text>
    </comment>
    <comment ref="AU2" authorId="0" shapeId="0" xr:uid="{6A3B3659-E919-4F88-8B3D-38F1CBE145B6}">
      <text>
        <r>
          <rPr>
            <sz val="9"/>
            <color indexed="81"/>
            <rFont val="Tahoma"/>
            <family val="2"/>
          </rPr>
          <t>Elemento de las actividades, productos o servicios de una organización que interactúa o puede interactuar con el medio ambiente.</t>
        </r>
      </text>
    </comment>
    <comment ref="AV2" authorId="0" shapeId="0" xr:uid="{F03185F6-C381-4A67-B9FD-49D6F24E28E2}">
      <text>
        <r>
          <rPr>
            <sz val="9"/>
            <color indexed="81"/>
            <rFont val="Tahoma"/>
            <family val="2"/>
          </rPr>
          <t>Cambio en el medio ambiente, ya sea adverso o beneficioso, como resultado total o parcial de los aspectos ambientales de una organización.</t>
        </r>
      </text>
    </comment>
    <comment ref="AW2" authorId="0" shapeId="0" xr:uid="{4580F8AF-DA89-4DE2-ADA7-186ABB5FDBF9}">
      <text>
        <r>
          <rPr>
            <b/>
            <sz val="9"/>
            <color indexed="81"/>
            <rFont val="Tahoma"/>
            <family val="2"/>
          </rPr>
          <t>POSITIVO:</t>
        </r>
        <r>
          <rPr>
            <sz val="9"/>
            <color indexed="81"/>
            <rFont val="Tahoma"/>
            <family val="2"/>
          </rPr>
          <t xml:space="preserve"> Cuando el impacto ambiental mejora el componente del medio ambiente en el que se presenta. 
</t>
        </r>
        <r>
          <rPr>
            <b/>
            <sz val="9"/>
            <color indexed="81"/>
            <rFont val="Tahoma"/>
            <family val="2"/>
          </rPr>
          <t xml:space="preserve">NEGATIVO: </t>
        </r>
        <r>
          <rPr>
            <sz val="9"/>
            <color indexed="81"/>
            <rFont val="Tahoma"/>
            <family val="2"/>
          </rPr>
          <t>Cuando el impacto ambiental es perjudicial para el componente del medio ambiente en el que se presenta.</t>
        </r>
      </text>
    </comment>
    <comment ref="AX2" authorId="0" shapeId="0" xr:uid="{CFFB7C08-4A9A-4BA6-811E-915F567F872E}">
      <text>
        <r>
          <rPr>
            <sz val="9"/>
            <color indexed="81"/>
            <rFont val="Tahoma"/>
            <family val="2"/>
          </rPr>
          <t>Son todos los elementos o acciones que pueden constituir un peligro para el cumplimiento de los objetivos de la Entidad.</t>
        </r>
      </text>
    </comment>
    <comment ref="AY2" authorId="0" shapeId="0" xr:uid="{FA5F1FD2-ACF4-4E52-919C-D3043E8C3F14}">
      <text>
        <r>
          <rPr>
            <sz val="9"/>
            <color indexed="81"/>
            <rFont val="Tahoma"/>
            <family val="2"/>
          </rPr>
          <t>Son los elementos del entorno que la entidad puede aprovechar para el logro efectivo de sus metas y objetivos.</t>
        </r>
      </text>
    </comment>
    <comment ref="AZ2" authorId="2" shapeId="0" xr:uid="{C98AB3A0-2994-47F8-AF41-5BECCDA96AAC}">
      <text>
        <r>
          <rPr>
            <b/>
            <sz val="9"/>
            <color indexed="81"/>
            <rFont val="Tahoma"/>
            <family val="2"/>
          </rPr>
          <t>Criterio Legal (C.L)</t>
        </r>
      </text>
    </comment>
    <comment ref="BA2" authorId="2" shapeId="0" xr:uid="{6DBC4C77-DDA6-4275-90E5-E84C2CB285CB}">
      <text>
        <r>
          <rPr>
            <b/>
            <sz val="9"/>
            <color indexed="81"/>
            <rFont val="Tahoma"/>
            <family val="2"/>
          </rPr>
          <t>Criterio Legal (C.L)</t>
        </r>
      </text>
    </comment>
    <comment ref="BB2" authorId="2" shapeId="0" xr:uid="{5A9823BC-8D2C-494B-A57D-6B034E27FF61}">
      <text>
        <r>
          <rPr>
            <b/>
            <sz val="9"/>
            <color indexed="81"/>
            <rFont val="Tahoma"/>
            <family val="2"/>
          </rPr>
          <t>Criterio Legal (C.L)</t>
        </r>
      </text>
    </comment>
    <comment ref="BC2" authorId="2" shapeId="0" xr:uid="{4B538EBF-7ED8-4FF6-B174-BB9E5C43B859}">
      <text>
        <r>
          <rPr>
            <b/>
            <sz val="9"/>
            <color indexed="81"/>
            <rFont val="Tahoma"/>
            <family val="2"/>
          </rPr>
          <t>Criterio Impacto Ambiental (C.I.A)</t>
        </r>
      </text>
    </comment>
    <comment ref="BD2" authorId="2" shapeId="0" xr:uid="{FF16A1FB-77C0-4AFD-86AA-F08060334117}">
      <text>
        <r>
          <rPr>
            <b/>
            <sz val="9"/>
            <color indexed="81"/>
            <rFont val="Tahoma"/>
            <family val="2"/>
          </rPr>
          <t>Criterio Impacto Ambiental (C.I.A)</t>
        </r>
      </text>
    </comment>
    <comment ref="BE2" authorId="2" shapeId="0" xr:uid="{E8F87B97-7288-4C6E-96AA-523C6AC97B35}">
      <text>
        <r>
          <rPr>
            <b/>
            <sz val="9"/>
            <color indexed="81"/>
            <rFont val="Tahoma"/>
            <family val="2"/>
          </rPr>
          <t>Criterio Impacto Ambiental (C.I.A)</t>
        </r>
      </text>
    </comment>
    <comment ref="BF2" authorId="2" shapeId="0" xr:uid="{D1AE18F4-EC65-4145-AC01-366ABE87E0CB}">
      <text>
        <r>
          <rPr>
            <b/>
            <sz val="9"/>
            <color indexed="81"/>
            <rFont val="Tahoma"/>
            <family val="2"/>
          </rPr>
          <t>Criterio Impacto Ambiental (C.I.A)</t>
        </r>
      </text>
    </comment>
    <comment ref="BG2" authorId="2" shapeId="0" xr:uid="{FA93AC57-3E33-4A32-BAC1-B6B76F93774A}">
      <text>
        <r>
          <rPr>
            <b/>
            <sz val="9"/>
            <color indexed="81"/>
            <rFont val="Tahoma"/>
            <family val="2"/>
          </rPr>
          <t>Criterio Partes Interesadas (C.P.I)</t>
        </r>
      </text>
    </comment>
    <comment ref="BH2" authorId="2" shapeId="0" xr:uid="{D74D5782-F696-4AB1-973F-DF5C0312A6C4}">
      <text>
        <r>
          <rPr>
            <b/>
            <sz val="9"/>
            <color indexed="81"/>
            <rFont val="Tahoma"/>
            <family val="2"/>
          </rPr>
          <t>Criterio Partes Interesadas (C.P.I)</t>
        </r>
      </text>
    </comment>
    <comment ref="BI2" authorId="2" shapeId="0" xr:uid="{DE6F1F74-B7AD-49CA-AA24-92D1EF5C29EB}">
      <text>
        <r>
          <rPr>
            <b/>
            <sz val="9"/>
            <color indexed="81"/>
            <rFont val="Tahoma"/>
            <family val="2"/>
          </rPr>
          <t>Criterio Partes Interesadas (C.P.I)</t>
        </r>
      </text>
    </comment>
    <comment ref="BM2" authorId="2" shapeId="0" xr:uid="{AA41619E-8821-4B82-B646-0371FDBBE920}">
      <text>
        <r>
          <rPr>
            <b/>
            <sz val="9"/>
            <color indexed="81"/>
            <rFont val="Tahoma"/>
            <family val="2"/>
          </rPr>
          <t>Control Administrativo (C.A)</t>
        </r>
      </text>
    </comment>
    <comment ref="BN2" authorId="2" shapeId="0" xr:uid="{69EBB819-75F3-4280-A547-1A79C1A81A02}">
      <text>
        <r>
          <rPr>
            <b/>
            <sz val="9"/>
            <color indexed="81"/>
            <rFont val="Tahoma"/>
            <family val="2"/>
          </rPr>
          <t>Control Administrativo (C.A)</t>
        </r>
      </text>
    </comment>
    <comment ref="BO2" authorId="2" shapeId="0" xr:uid="{DE9547DF-98E0-4F7C-9805-D9A180F79912}">
      <text>
        <r>
          <rPr>
            <b/>
            <sz val="9"/>
            <color indexed="81"/>
            <rFont val="Tahoma"/>
            <family val="2"/>
          </rPr>
          <t>Control Administrativo (C.A)</t>
        </r>
      </text>
    </comment>
    <comment ref="BP2" authorId="2" shapeId="0" xr:uid="{E4152EAB-A33B-4293-8859-13B9E6223A25}">
      <text>
        <r>
          <rPr>
            <b/>
            <sz val="9"/>
            <color indexed="81"/>
            <rFont val="Tahoma"/>
            <family val="2"/>
          </rPr>
          <t>Control Administrativo (C.A)</t>
        </r>
      </text>
    </comment>
    <comment ref="BQ2" authorId="2" shapeId="0" xr:uid="{D6C3A943-3ACB-4EBF-971F-423D1859EA60}">
      <text>
        <r>
          <rPr>
            <b/>
            <sz val="9"/>
            <color indexed="81"/>
            <rFont val="Tahoma"/>
            <family val="2"/>
          </rPr>
          <t>Control Operativo (C.O)</t>
        </r>
      </text>
    </comment>
    <comment ref="BR2" authorId="2" shapeId="0" xr:uid="{1B0D35E8-B06F-4D07-89D2-935570C09DE2}">
      <text>
        <r>
          <rPr>
            <b/>
            <sz val="9"/>
            <color indexed="81"/>
            <rFont val="Tahoma"/>
            <family val="2"/>
          </rPr>
          <t>Control Operativo (C.O)</t>
        </r>
      </text>
    </comment>
    <comment ref="BS2" authorId="2" shapeId="0" xr:uid="{7EC20E84-0C9F-4822-A2F3-6A259CD53392}">
      <text>
        <r>
          <rPr>
            <b/>
            <sz val="9"/>
            <color indexed="81"/>
            <rFont val="Tahoma"/>
            <family val="2"/>
          </rPr>
          <t>Control Operativo (C.O)</t>
        </r>
      </text>
    </comment>
    <comment ref="BT2" authorId="2" shapeId="0" xr:uid="{E16AD9DA-D31D-4C10-AC17-65308BFC6545}">
      <text>
        <r>
          <rPr>
            <b/>
            <sz val="9"/>
            <color indexed="81"/>
            <rFont val="Tahoma"/>
            <family val="2"/>
          </rPr>
          <t>Control Operativo (C.O)</t>
        </r>
      </text>
    </comment>
    <comment ref="BU2" authorId="2" shapeId="0" xr:uid="{07F8CC90-4191-4D1F-8F5D-0645BA2684E9}">
      <text>
        <r>
          <rPr>
            <b/>
            <sz val="9"/>
            <color indexed="81"/>
            <rFont val="Tahoma"/>
            <family val="2"/>
          </rPr>
          <t>Control Legal (C.L)</t>
        </r>
      </text>
    </comment>
    <comment ref="BV2" authorId="2" shapeId="0" xr:uid="{D527FD7A-431E-4854-8B5A-62301A1830AD}">
      <text>
        <r>
          <rPr>
            <b/>
            <sz val="9"/>
            <color indexed="81"/>
            <rFont val="Tahoma"/>
            <family val="2"/>
          </rPr>
          <t>Control Legal  (C.L)</t>
        </r>
      </text>
    </comment>
    <comment ref="BW2" authorId="2" shapeId="0" xr:uid="{499E875A-68D9-4F26-92E6-322FC804D96E}">
      <text>
        <r>
          <rPr>
            <b/>
            <sz val="9"/>
            <color indexed="81"/>
            <rFont val="Tahoma"/>
            <family val="2"/>
          </rPr>
          <t>Control Legal (C.L)</t>
        </r>
      </text>
    </comment>
    <comment ref="BX2" authorId="2" shapeId="0" xr:uid="{43755002-2847-4016-A2AB-36A7955E72D2}">
      <text>
        <r>
          <rPr>
            <b/>
            <sz val="9"/>
            <color indexed="81"/>
            <rFont val="Tahoma"/>
            <family val="2"/>
          </rPr>
          <t>Control Legal (C.L)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Smyrk Parra Bohorquez</author>
    <author>Smirk Parra</author>
  </authors>
  <commentList>
    <comment ref="P8" authorId="0" shapeId="0" xr:uid="{D071158F-65D0-4A67-A0E6-0E508E64E088}">
      <text>
        <r>
          <rPr>
            <sz val="9"/>
            <color indexed="81"/>
            <rFont val="Tahoma"/>
            <family val="2"/>
          </rPr>
          <t>Para realizar adecuadamente la calificación inicial del impacto ambiental, remítase al "Procedimiento para la identificación y evaluación de aspectos e impactos ambientales".</t>
        </r>
      </text>
    </comment>
    <comment ref="AC8" authorId="0" shapeId="0" xr:uid="{D49CCB21-73CD-4FD8-B5D8-B1378839ABFE}">
      <text>
        <r>
          <rPr>
            <sz val="9"/>
            <color indexed="81"/>
            <rFont val="Tahoma"/>
            <family val="2"/>
          </rPr>
          <t>Para realizar adecuadamente la calificación de los controles operacionales, remítase al "Procedimiento para la identificación y evaluación de aspectos e impactos ambientales"; recuerde que los controles se califican acuerdo con su aplicabilidad.</t>
        </r>
      </text>
    </comment>
    <comment ref="AY8" authorId="0" shapeId="0" xr:uid="{9017F563-C702-4ADF-8378-BAB2CF38C7C3}">
      <text>
        <r>
          <rPr>
            <sz val="9"/>
            <color indexed="81"/>
            <rFont val="Tahoma"/>
            <family val="2"/>
          </rPr>
          <t>Esta será la calificación final del impacto ambiental identificado, recuerde que este valor se obtiene luego de aplicar los controles operacionales a los impactos calificados como "Moderados" o "Alto".</t>
        </r>
      </text>
    </comment>
    <comment ref="D10" authorId="0" shapeId="0" xr:uid="{9224BAE4-6CDA-430C-8267-5BADDE0BBF06}">
      <text>
        <r>
          <rPr>
            <sz val="9"/>
            <color indexed="81"/>
            <rFont val="Tahoma"/>
            <family val="2"/>
          </rPr>
          <t xml:space="preserve">Identifique la fase de la actividad de acuerdo con lo establecido en el "Procedimiento para la identificación y evaluación de aspectos e impactos ambientales", las fases se dividen en:
</t>
        </r>
        <r>
          <rPr>
            <b/>
            <sz val="9"/>
            <color indexed="81"/>
            <rFont val="Tahoma"/>
            <family val="2"/>
          </rPr>
          <t>Antes:</t>
        </r>
        <r>
          <rPr>
            <sz val="9"/>
            <color indexed="81"/>
            <rFont val="Tahoma"/>
            <family val="2"/>
          </rPr>
          <t xml:space="preserve"> Hace referencia al proceso de adquisición y/o vinculación de los materiales, herramientas, insumos o servicios necesarios para que la entidad pueda desarrollar sus actividades de forma normal.
</t>
        </r>
        <r>
          <rPr>
            <b/>
            <sz val="9"/>
            <color indexed="81"/>
            <rFont val="Tahoma"/>
            <family val="2"/>
          </rPr>
          <t>Durante:</t>
        </r>
        <r>
          <rPr>
            <sz val="9"/>
            <color indexed="81"/>
            <rFont val="Tahoma"/>
            <family val="2"/>
          </rPr>
          <t xml:space="preserve"> Hace referencia al uso u operación de los diferentes materiales, herramientas, insumos o servicios adquiridos por la entidad.
</t>
        </r>
        <r>
          <rPr>
            <b/>
            <sz val="9"/>
            <color indexed="81"/>
            <rFont val="Tahoma"/>
            <family val="2"/>
          </rPr>
          <t>Después:</t>
        </r>
        <r>
          <rPr>
            <sz val="9"/>
            <color indexed="81"/>
            <rFont val="Tahoma"/>
            <family val="2"/>
          </rPr>
          <t xml:space="preserve"> En esta etapa es donde se pueden identificar las salidas y/o residuos de los diferentes materiales, herramientas, insumos o servicios utilizados por la entidad.</t>
        </r>
      </text>
    </comment>
    <comment ref="F10" authorId="1" shapeId="0" xr:uid="{EDD6815D-E442-436F-82B4-31AF1615F716}">
      <text>
        <r>
          <rPr>
            <sz val="9"/>
            <color indexed="81"/>
            <rFont val="Tahoma"/>
            <family val="2"/>
          </rPr>
          <t>Recuerde que se registrarán las condiciones ambientales únicamente de las sedes administrativas propias de la Unidad.</t>
        </r>
      </text>
    </comment>
    <comment ref="G10" authorId="1" shapeId="0" xr:uid="{70590A5D-4AF6-44DB-92A4-9878BA7B541E}">
      <text>
        <r>
          <rPr>
            <sz val="9"/>
            <color indexed="81"/>
            <rFont val="Tahoma"/>
            <family val="2"/>
          </rPr>
          <t>De acuerdo con la Dirección Territorial seleccionada, por favor elija la ubicación de la sede administrativa dónde se presenta la condición ambiental que desea registrar.</t>
        </r>
      </text>
    </comment>
    <comment ref="H10" authorId="0" shapeId="0" xr:uid="{D9181DAD-93FB-4AE3-A6E5-E0D1D9572C07}">
      <text>
        <r>
          <rPr>
            <b/>
            <sz val="9"/>
            <color indexed="81"/>
            <rFont val="Tahoma"/>
            <family val="2"/>
          </rPr>
          <t>Normal:</t>
        </r>
        <r>
          <rPr>
            <sz val="9"/>
            <color indexed="81"/>
            <rFont val="Tahoma"/>
            <family val="2"/>
          </rPr>
          <t xml:space="preserve"> Estado de operación de la actividad, equipo o proceso dentro de condiciones esperadas y sin alteraciones.
</t>
        </r>
        <r>
          <rPr>
            <b/>
            <sz val="9"/>
            <color indexed="81"/>
            <rFont val="Tahoma"/>
            <family val="2"/>
          </rPr>
          <t xml:space="preserve">Anormal: </t>
        </r>
        <r>
          <rPr>
            <sz val="9"/>
            <color indexed="81"/>
            <rFont val="Tahoma"/>
            <family val="2"/>
          </rPr>
          <t xml:space="preserve">Estado de operación de la actividad, equipo o proceso apartado de las condiciones esperadas y/o operación normal.
</t>
        </r>
        <r>
          <rPr>
            <b/>
            <sz val="9"/>
            <color indexed="81"/>
            <rFont val="Tahoma"/>
            <family val="2"/>
          </rPr>
          <t xml:space="preserve">Emergencia: </t>
        </r>
        <r>
          <rPr>
            <sz val="9"/>
            <color indexed="81"/>
            <rFont val="Tahoma"/>
            <family val="2"/>
          </rPr>
          <t>Suceso inesperado que interrumpe el funcionamiento normal de la actividad, equipo o proceso y que exige una rápida atención (incendios, derrames, fugas, suspensión de servicios públicos, inundaciones, proliferación de vectores, colapso almacenamiento de residuos, etc.).</t>
        </r>
      </text>
    </comment>
    <comment ref="J10" authorId="0" shapeId="0" xr:uid="{CAB79BF0-B34F-4CBB-8D6B-84D4E074F57A}">
      <text>
        <r>
          <rPr>
            <sz val="9"/>
            <color indexed="81"/>
            <rFont val="Tahoma"/>
            <family val="2"/>
          </rPr>
          <t>Partes de un ecosistema que definen su estructura y que tiene la potencialidad de ser afectados por agentes contaminantes o de deterioro ambiental.</t>
        </r>
      </text>
    </comment>
    <comment ref="K10" authorId="0" shapeId="0" xr:uid="{D5F607E5-7349-42A9-ADC9-8E004BEB7122}">
      <text>
        <r>
          <rPr>
            <sz val="9"/>
            <color indexed="81"/>
            <rFont val="Tahoma"/>
            <family val="2"/>
          </rPr>
          <t>Elemento de las actividades, productos o servicios de una organización que interactúa o puede interactuar con el medio ambiente.</t>
        </r>
      </text>
    </comment>
    <comment ref="L10" authorId="0" shapeId="0" xr:uid="{60AEC62E-14D2-4A02-9F7D-E0C1CDF9F863}">
      <text>
        <r>
          <rPr>
            <sz val="9"/>
            <color indexed="81"/>
            <rFont val="Tahoma"/>
            <family val="2"/>
          </rPr>
          <t>Cambio en el medio ambiente, ya sea adverso o beneficioso, como resultado total o parcial de los aspectos ambientales de una organización.</t>
        </r>
      </text>
    </comment>
    <comment ref="M10" authorId="0" shapeId="0" xr:uid="{B5C634E9-16B7-4805-88C2-1152CAAC56CB}">
      <text>
        <r>
          <rPr>
            <b/>
            <sz val="9"/>
            <color indexed="81"/>
            <rFont val="Tahoma"/>
            <family val="2"/>
          </rPr>
          <t>POSITIVO:</t>
        </r>
        <r>
          <rPr>
            <sz val="9"/>
            <color indexed="81"/>
            <rFont val="Tahoma"/>
            <family val="2"/>
          </rPr>
          <t xml:space="preserve"> Cuando el impacto ambiental mejora el componente del medio ambiente en el que se presenta. 
</t>
        </r>
        <r>
          <rPr>
            <b/>
            <sz val="9"/>
            <color indexed="81"/>
            <rFont val="Tahoma"/>
            <family val="2"/>
          </rPr>
          <t xml:space="preserve">NEGATIVO: </t>
        </r>
        <r>
          <rPr>
            <sz val="9"/>
            <color indexed="81"/>
            <rFont val="Tahoma"/>
            <family val="2"/>
          </rPr>
          <t>Cuando el impacto ambiental es perjudicial para el componente del medio ambiente en el que se presenta.</t>
        </r>
      </text>
    </comment>
    <comment ref="N10" authorId="0" shapeId="0" xr:uid="{78D269F6-F4BE-4A1F-A19A-1DDD177E10DE}">
      <text>
        <r>
          <rPr>
            <sz val="9"/>
            <color indexed="81"/>
            <rFont val="Tahoma"/>
            <family val="2"/>
          </rPr>
          <t>Son todos los elementos o acciones que pueden constituir un peligro para el cumplimiento de los objetivos de la Entidad.</t>
        </r>
      </text>
    </comment>
    <comment ref="O10" authorId="0" shapeId="0" xr:uid="{B9D40AF6-ACA7-418F-8FC3-2514CA680AB8}">
      <text>
        <r>
          <rPr>
            <sz val="9"/>
            <color indexed="81"/>
            <rFont val="Tahoma"/>
            <family val="2"/>
          </rPr>
          <t>Son los elementos del entorno que la entidad puede aprovechar para el logro efectivo de sus metas y objetivos.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Smyrk Parra Bohorquez</author>
  </authors>
  <commentList>
    <comment ref="P9" authorId="0" shapeId="0" xr:uid="{500BA5E2-1C43-4DA3-B7C4-4F4C997CAC6B}">
      <text>
        <r>
          <rPr>
            <sz val="9"/>
            <color indexed="81"/>
            <rFont val="Verdana"/>
            <family val="2"/>
          </rPr>
          <t>Para conocer el detalle de la metodología utilizada para determinar la significancia o calificación inicial de los impactos ambientales, por favor consulte la "Guía para la Identificación y Evaluación de Aspectos e Impactos Ambientales".</t>
        </r>
      </text>
    </comment>
    <comment ref="AC9" authorId="0" shapeId="0" xr:uid="{4135D64E-A057-4A28-A226-65459C44A3D1}">
      <text>
        <r>
          <rPr>
            <sz val="9"/>
            <color indexed="81"/>
            <rFont val="Verdana"/>
            <family val="2"/>
          </rPr>
          <t>Para realizar adecuadamente la calificación de los controles operacionales,, por favor consulte la "Guía para la Identificación y Evaluación de Aspectos e Impactos Ambientales".</t>
        </r>
      </text>
    </comment>
    <comment ref="AY9" authorId="0" shapeId="0" xr:uid="{88CA0BF9-4022-4190-8E4E-D6D01FA7AB3C}">
      <text>
        <r>
          <rPr>
            <sz val="9"/>
            <color indexed="81"/>
            <rFont val="Verdana"/>
            <family val="2"/>
          </rPr>
          <t>La significancia o calificación final del impacto ambiental identificado, se obtiene una vez se han aplicado los controles operacionales a los impactos calificados únicamente como "Moderados" o "Alto".</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RICHVALUE" minSupportedVersion="120000" copy="1" pasteAll="1" pasteValues="1" merge="1" splitFirst="1" rowColShift="1" clearFormats="1" clearComments="1" assign="1" coerce="1"/>
    <metadataType name="XLDAPR" minSupportedVersion="120000" copy="1" pasteAll="1" pasteValues="1" merge="1" splitFirst="1" rowColShift="1" clearFormats="1" clearComments="1" assign="1" coerce="1" cellMeta="1"/>
  </metadataTypes>
  <futureMetadata name="XLRICHVALUE" count="107">
    <bk>
      <extLst>
        <ext uri="{3e2802c4-a4d2-4d8b-9148-e3be6c30e623}">
          <xlrd:rvb i="0"/>
        </ext>
      </extLst>
    </bk>
    <bk>
      <extLst>
        <ext uri="{3e2802c4-a4d2-4d8b-9148-e3be6c30e623}">
          <xlrd:rvb i="10"/>
        </ext>
      </extLst>
    </bk>
    <bk>
      <extLst>
        <ext uri="{3e2802c4-a4d2-4d8b-9148-e3be6c30e623}">
          <xlrd:rvb i="21"/>
        </ext>
      </extLst>
    </bk>
    <bk>
      <extLst>
        <ext uri="{3e2802c4-a4d2-4d8b-9148-e3be6c30e623}">
          <xlrd:rvb i="32"/>
        </ext>
      </extLst>
    </bk>
    <bk>
      <extLst>
        <ext uri="{3e2802c4-a4d2-4d8b-9148-e3be6c30e623}">
          <xlrd:rvb i="549"/>
        </ext>
      </extLst>
    </bk>
    <bk>
      <extLst>
        <ext uri="{3e2802c4-a4d2-4d8b-9148-e3be6c30e623}">
          <xlrd:rvb i="29"/>
        </ext>
      </extLst>
    </bk>
    <bk>
      <extLst>
        <ext uri="{3e2802c4-a4d2-4d8b-9148-e3be6c30e623}">
          <xlrd:rvb i="72"/>
        </ext>
      </extLst>
    </bk>
    <bk>
      <extLst>
        <ext uri="{3e2802c4-a4d2-4d8b-9148-e3be6c30e623}">
          <xlrd:rvb i="560"/>
        </ext>
      </extLst>
    </bk>
    <bk>
      <extLst>
        <ext uri="{3e2802c4-a4d2-4d8b-9148-e3be6c30e623}">
          <xlrd:rvb i="141"/>
        </ext>
      </extLst>
    </bk>
    <bk>
      <extLst>
        <ext uri="{3e2802c4-a4d2-4d8b-9148-e3be6c30e623}">
          <xlrd:rvb i="73"/>
        </ext>
      </extLst>
    </bk>
    <bk>
      <extLst>
        <ext uri="{3e2802c4-a4d2-4d8b-9148-e3be6c30e623}">
          <xlrd:rvb i="145"/>
        </ext>
      </extLst>
    </bk>
    <bk>
      <extLst>
        <ext uri="{3e2802c4-a4d2-4d8b-9148-e3be6c30e623}">
          <xlrd:rvb i="150"/>
        </ext>
      </extLst>
    </bk>
    <bk>
      <extLst>
        <ext uri="{3e2802c4-a4d2-4d8b-9148-e3be6c30e623}">
          <xlrd:rvb i="76"/>
        </ext>
      </extLst>
    </bk>
    <bk>
      <extLst>
        <ext uri="{3e2802c4-a4d2-4d8b-9148-e3be6c30e623}">
          <xlrd:rvb i="172"/>
        </ext>
      </extLst>
    </bk>
    <bk>
      <extLst>
        <ext uri="{3e2802c4-a4d2-4d8b-9148-e3be6c30e623}">
          <xlrd:rvb i="93"/>
        </ext>
      </extLst>
    </bk>
    <bk>
      <extLst>
        <ext uri="{3e2802c4-a4d2-4d8b-9148-e3be6c30e623}">
          <xlrd:rvb i="571"/>
        </ext>
      </extLst>
    </bk>
    <bk>
      <extLst>
        <ext uri="{3e2802c4-a4d2-4d8b-9148-e3be6c30e623}">
          <xlrd:rvb i="331"/>
        </ext>
      </extLst>
    </bk>
    <bk>
      <extLst>
        <ext uri="{3e2802c4-a4d2-4d8b-9148-e3be6c30e623}">
          <xlrd:rvb i="85"/>
        </ext>
      </extLst>
    </bk>
    <bk>
      <extLst>
        <ext uri="{3e2802c4-a4d2-4d8b-9148-e3be6c30e623}">
          <xlrd:rvb i="579"/>
        </ext>
      </extLst>
    </bk>
    <bk>
      <extLst>
        <ext uri="{3e2802c4-a4d2-4d8b-9148-e3be6c30e623}">
          <xlrd:rvb i="177"/>
        </ext>
      </extLst>
    </bk>
    <bk>
      <extLst>
        <ext uri="{3e2802c4-a4d2-4d8b-9148-e3be6c30e623}">
          <xlrd:rvb i="78"/>
        </ext>
      </extLst>
    </bk>
    <bk>
      <extLst>
        <ext uri="{3e2802c4-a4d2-4d8b-9148-e3be6c30e623}">
          <xlrd:rvb i="590"/>
        </ext>
      </extLst>
    </bk>
    <bk>
      <extLst>
        <ext uri="{3e2802c4-a4d2-4d8b-9148-e3be6c30e623}">
          <xlrd:rvb i="258"/>
        </ext>
      </extLst>
    </bk>
    <bk>
      <extLst>
        <ext uri="{3e2802c4-a4d2-4d8b-9148-e3be6c30e623}">
          <xlrd:rvb i="82"/>
        </ext>
      </extLst>
    </bk>
    <bk>
      <extLst>
        <ext uri="{3e2802c4-a4d2-4d8b-9148-e3be6c30e623}">
          <xlrd:rvb i="36"/>
        </ext>
      </extLst>
    </bk>
    <bk>
      <extLst>
        <ext uri="{3e2802c4-a4d2-4d8b-9148-e3be6c30e623}">
          <xlrd:rvb i="196"/>
        </ext>
      </extLst>
    </bk>
    <bk>
      <extLst>
        <ext uri="{3e2802c4-a4d2-4d8b-9148-e3be6c30e623}">
          <xlrd:rvb i="96"/>
        </ext>
      </extLst>
    </bk>
    <bk>
      <extLst>
        <ext uri="{3e2802c4-a4d2-4d8b-9148-e3be6c30e623}">
          <xlrd:rvb i="601"/>
        </ext>
      </extLst>
    </bk>
    <bk>
      <extLst>
        <ext uri="{3e2802c4-a4d2-4d8b-9148-e3be6c30e623}">
          <xlrd:rvb i="231"/>
        </ext>
      </extLst>
    </bk>
    <bk>
      <extLst>
        <ext uri="{3e2802c4-a4d2-4d8b-9148-e3be6c30e623}">
          <xlrd:rvb i="74"/>
        </ext>
      </extLst>
    </bk>
    <bk>
      <extLst>
        <ext uri="{3e2802c4-a4d2-4d8b-9148-e3be6c30e623}">
          <xlrd:rvb i="612"/>
        </ext>
      </extLst>
    </bk>
    <bk>
      <extLst>
        <ext uri="{3e2802c4-a4d2-4d8b-9148-e3be6c30e623}">
          <xlrd:rvb i="358"/>
        </ext>
      </extLst>
    </bk>
    <bk>
      <extLst>
        <ext uri="{3e2802c4-a4d2-4d8b-9148-e3be6c30e623}">
          <xlrd:rvb i="86"/>
        </ext>
      </extLst>
    </bk>
    <bk>
      <extLst>
        <ext uri="{3e2802c4-a4d2-4d8b-9148-e3be6c30e623}">
          <xlrd:rvb i="262"/>
        </ext>
      </extLst>
    </bk>
    <bk>
      <extLst>
        <ext uri="{3e2802c4-a4d2-4d8b-9148-e3be6c30e623}">
          <xlrd:rvb i="79"/>
        </ext>
      </extLst>
    </bk>
    <bk>
      <extLst>
        <ext uri="{3e2802c4-a4d2-4d8b-9148-e3be6c30e623}">
          <xlrd:rvb i="159"/>
        </ext>
      </extLst>
    </bk>
    <bk>
      <extLst>
        <ext uri="{3e2802c4-a4d2-4d8b-9148-e3be6c30e623}">
          <xlrd:rvb i="200"/>
        </ext>
      </extLst>
    </bk>
    <bk>
      <extLst>
        <ext uri="{3e2802c4-a4d2-4d8b-9148-e3be6c30e623}">
          <xlrd:rvb i="268"/>
        </ext>
      </extLst>
    </bk>
    <bk>
      <extLst>
        <ext uri="{3e2802c4-a4d2-4d8b-9148-e3be6c30e623}">
          <xlrd:rvb i="80"/>
        </ext>
      </extLst>
    </bk>
    <bk>
      <extLst>
        <ext uri="{3e2802c4-a4d2-4d8b-9148-e3be6c30e623}">
          <xlrd:rvb i="623"/>
        </ext>
      </extLst>
    </bk>
    <bk>
      <extLst>
        <ext uri="{3e2802c4-a4d2-4d8b-9148-e3be6c30e623}">
          <xlrd:rvb i="205"/>
        </ext>
      </extLst>
    </bk>
    <bk>
      <extLst>
        <ext uri="{3e2802c4-a4d2-4d8b-9148-e3be6c30e623}">
          <xlrd:rvb i="81"/>
        </ext>
      </extLst>
    </bk>
    <bk>
      <extLst>
        <ext uri="{3e2802c4-a4d2-4d8b-9148-e3be6c30e623}">
          <xlrd:rvb i="634"/>
        </ext>
      </extLst>
    </bk>
    <bk>
      <extLst>
        <ext uri="{3e2802c4-a4d2-4d8b-9148-e3be6c30e623}">
          <xlrd:rvb i="214"/>
        </ext>
      </extLst>
    </bk>
    <bk>
      <extLst>
        <ext uri="{3e2802c4-a4d2-4d8b-9148-e3be6c30e623}">
          <xlrd:rvb i="91"/>
        </ext>
      </extLst>
    </bk>
    <bk>
      <extLst>
        <ext uri="{3e2802c4-a4d2-4d8b-9148-e3be6c30e623}">
          <xlrd:rvb i="645"/>
        </ext>
      </extLst>
    </bk>
    <bk>
      <extLst>
        <ext uri="{3e2802c4-a4d2-4d8b-9148-e3be6c30e623}">
          <xlrd:rvb i="223"/>
        </ext>
      </extLst>
    </bk>
    <bk>
      <extLst>
        <ext uri="{3e2802c4-a4d2-4d8b-9148-e3be6c30e623}">
          <xlrd:rvb i="75"/>
        </ext>
      </extLst>
    </bk>
    <bk>
      <extLst>
        <ext uri="{3e2802c4-a4d2-4d8b-9148-e3be6c30e623}">
          <xlrd:rvb i="656"/>
        </ext>
      </extLst>
    </bk>
    <bk>
      <extLst>
        <ext uri="{3e2802c4-a4d2-4d8b-9148-e3be6c30e623}">
          <xlrd:rvb i="314"/>
        </ext>
      </extLst>
    </bk>
    <bk>
      <extLst>
        <ext uri="{3e2802c4-a4d2-4d8b-9148-e3be6c30e623}">
          <xlrd:rvb i="92"/>
        </ext>
      </extLst>
    </bk>
    <bk>
      <extLst>
        <ext uri="{3e2802c4-a4d2-4d8b-9148-e3be6c30e623}">
          <xlrd:rvb i="667"/>
        </ext>
      </extLst>
    </bk>
    <bk>
      <extLst>
        <ext uri="{3e2802c4-a4d2-4d8b-9148-e3be6c30e623}">
          <xlrd:rvb i="168"/>
        </ext>
      </extLst>
    </bk>
    <bk>
      <extLst>
        <ext uri="{3e2802c4-a4d2-4d8b-9148-e3be6c30e623}">
          <xlrd:rvb i="323"/>
        </ext>
      </extLst>
    </bk>
    <bk>
      <extLst>
        <ext uri="{3e2802c4-a4d2-4d8b-9148-e3be6c30e623}">
          <xlrd:rvb i="678"/>
        </ext>
      </extLst>
    </bk>
    <bk>
      <extLst>
        <ext uri="{3e2802c4-a4d2-4d8b-9148-e3be6c30e623}">
          <xlrd:rvb i="8"/>
        </ext>
      </extLst>
    </bk>
    <bk>
      <extLst>
        <ext uri="{3e2802c4-a4d2-4d8b-9148-e3be6c30e623}">
          <xlrd:rvb i="83"/>
        </ext>
      </extLst>
    </bk>
    <bk>
      <extLst>
        <ext uri="{3e2802c4-a4d2-4d8b-9148-e3be6c30e623}">
          <xlrd:rvb i="235"/>
        </ext>
      </extLst>
    </bk>
    <bk>
      <extLst>
        <ext uri="{3e2802c4-a4d2-4d8b-9148-e3be6c30e623}">
          <xlrd:rvb i="17"/>
        </ext>
      </extLst>
    </bk>
    <bk>
      <extLst>
        <ext uri="{3e2802c4-a4d2-4d8b-9148-e3be6c30e623}">
          <xlrd:rvb i="70"/>
        </ext>
      </extLst>
    </bk>
    <bk>
      <extLst>
        <ext uri="{3e2802c4-a4d2-4d8b-9148-e3be6c30e623}">
          <xlrd:rvb i="117"/>
        </ext>
      </extLst>
    </bk>
    <bk>
      <extLst>
        <ext uri="{3e2802c4-a4d2-4d8b-9148-e3be6c30e623}">
          <xlrd:rvb i="240"/>
        </ext>
      </extLst>
    </bk>
    <bk>
      <extLst>
        <ext uri="{3e2802c4-a4d2-4d8b-9148-e3be6c30e623}">
          <xlrd:rvb i="98"/>
        </ext>
      </extLst>
    </bk>
    <bk>
      <extLst>
        <ext uri="{3e2802c4-a4d2-4d8b-9148-e3be6c30e623}">
          <xlrd:rvb i="371"/>
        </ext>
      </extLst>
    </bk>
    <bk>
      <extLst>
        <ext uri="{3e2802c4-a4d2-4d8b-9148-e3be6c30e623}">
          <xlrd:rvb i="122"/>
        </ext>
      </extLst>
    </bk>
    <bk>
      <extLst>
        <ext uri="{3e2802c4-a4d2-4d8b-9148-e3be6c30e623}">
          <xlrd:rvb i="99"/>
        </ext>
      </extLst>
    </bk>
    <bk>
      <extLst>
        <ext uri="{3e2802c4-a4d2-4d8b-9148-e3be6c30e623}">
          <xlrd:rvb i="380"/>
        </ext>
      </extLst>
    </bk>
    <bk>
      <extLst>
        <ext uri="{3e2802c4-a4d2-4d8b-9148-e3be6c30e623}">
          <xlrd:rvb i="376"/>
        </ext>
      </extLst>
    </bk>
    <bk>
      <extLst>
        <ext uri="{3e2802c4-a4d2-4d8b-9148-e3be6c30e623}">
          <xlrd:rvb i="84"/>
        </ext>
      </extLst>
    </bk>
    <bk>
      <extLst>
        <ext uri="{3e2802c4-a4d2-4d8b-9148-e3be6c30e623}">
          <xlrd:rvb i="244"/>
        </ext>
      </extLst>
    </bk>
    <bk>
      <extLst>
        <ext uri="{3e2802c4-a4d2-4d8b-9148-e3be6c30e623}">
          <xlrd:rvb i="386"/>
        </ext>
      </extLst>
    </bk>
    <bk>
      <extLst>
        <ext uri="{3e2802c4-a4d2-4d8b-9148-e3be6c30e623}">
          <xlrd:rvb i="87"/>
        </ext>
      </extLst>
    </bk>
    <bk>
      <extLst>
        <ext uri="{3e2802c4-a4d2-4d8b-9148-e3be6c30e623}">
          <xlrd:rvb i="272"/>
        </ext>
      </extLst>
    </bk>
    <bk>
      <extLst>
        <ext uri="{3e2802c4-a4d2-4d8b-9148-e3be6c30e623}">
          <xlrd:rvb i="249"/>
        </ext>
      </extLst>
    </bk>
    <bk>
      <extLst>
        <ext uri="{3e2802c4-a4d2-4d8b-9148-e3be6c30e623}">
          <xlrd:rvb i="77"/>
        </ext>
      </extLst>
    </bk>
    <bk>
      <extLst>
        <ext uri="{3e2802c4-a4d2-4d8b-9148-e3be6c30e623}">
          <xlrd:rvb i="181"/>
        </ext>
      </extLst>
    </bk>
    <bk>
      <extLst>
        <ext uri="{3e2802c4-a4d2-4d8b-9148-e3be6c30e623}">
          <xlrd:rvb i="277"/>
        </ext>
      </extLst>
    </bk>
    <bk>
      <extLst>
        <ext uri="{3e2802c4-a4d2-4d8b-9148-e3be6c30e623}">
          <xlrd:rvb i="88"/>
        </ext>
      </extLst>
    </bk>
    <bk>
      <extLst>
        <ext uri="{3e2802c4-a4d2-4d8b-9148-e3be6c30e623}">
          <xlrd:rvb i="689"/>
        </ext>
      </extLst>
    </bk>
    <bk>
      <extLst>
        <ext uri="{3e2802c4-a4d2-4d8b-9148-e3be6c30e623}">
          <xlrd:rvb i="187"/>
        </ext>
      </extLst>
    </bk>
    <bk>
      <extLst>
        <ext uri="{3e2802c4-a4d2-4d8b-9148-e3be6c30e623}">
          <xlrd:rvb i="71"/>
        </ext>
      </extLst>
    </bk>
    <bk>
      <extLst>
        <ext uri="{3e2802c4-a4d2-4d8b-9148-e3be6c30e623}">
          <xlrd:rvb i="126"/>
        </ext>
      </extLst>
    </bk>
    <bk>
      <extLst>
        <ext uri="{3e2802c4-a4d2-4d8b-9148-e3be6c30e623}">
          <xlrd:rvb i="286"/>
        </ext>
      </extLst>
    </bk>
    <bk>
      <extLst>
        <ext uri="{3e2802c4-a4d2-4d8b-9148-e3be6c30e623}">
          <xlrd:rvb i="89"/>
        </ext>
      </extLst>
    </bk>
    <bk>
      <extLst>
        <ext uri="{3e2802c4-a4d2-4d8b-9148-e3be6c30e623}">
          <xlrd:rvb i="290"/>
        </ext>
      </extLst>
    </bk>
    <bk>
      <extLst>
        <ext uri="{3e2802c4-a4d2-4d8b-9148-e3be6c30e623}">
          <xlrd:rvb i="132"/>
        </ext>
      </extLst>
    </bk>
    <bk>
      <extLst>
        <ext uri="{3e2802c4-a4d2-4d8b-9148-e3be6c30e623}">
          <xlrd:rvb i="90"/>
        </ext>
      </extLst>
    </bk>
    <bk>
      <extLst>
        <ext uri="{3e2802c4-a4d2-4d8b-9148-e3be6c30e623}">
          <xlrd:rvb i="700"/>
        </ext>
      </extLst>
    </bk>
    <bk>
      <extLst>
        <ext uri="{3e2802c4-a4d2-4d8b-9148-e3be6c30e623}">
          <xlrd:rvb i="295"/>
        </ext>
      </extLst>
    </bk>
    <bk>
      <extLst>
        <ext uri="{3e2802c4-a4d2-4d8b-9148-e3be6c30e623}">
          <xlrd:rvb i="94"/>
        </ext>
      </extLst>
    </bk>
    <bk>
      <extLst>
        <ext uri="{3e2802c4-a4d2-4d8b-9148-e3be6c30e623}">
          <xlrd:rvb i="711"/>
        </ext>
      </extLst>
    </bk>
    <bk>
      <extLst>
        <ext uri="{3e2802c4-a4d2-4d8b-9148-e3be6c30e623}">
          <xlrd:rvb i="305"/>
        </ext>
      </extLst>
    </bk>
    <bk>
      <extLst>
        <ext uri="{3e2802c4-a4d2-4d8b-9148-e3be6c30e623}">
          <xlrd:rvb i="95"/>
        </ext>
      </extLst>
    </bk>
    <bk>
      <extLst>
        <ext uri="{3e2802c4-a4d2-4d8b-9148-e3be6c30e623}">
          <xlrd:rvb i="344"/>
        </ext>
      </extLst>
    </bk>
    <bk>
      <extLst>
        <ext uri="{3e2802c4-a4d2-4d8b-9148-e3be6c30e623}">
          <xlrd:rvb i="340"/>
        </ext>
      </extLst>
    </bk>
    <bk>
      <extLst>
        <ext uri="{3e2802c4-a4d2-4d8b-9148-e3be6c30e623}">
          <xlrd:rvb i="721"/>
        </ext>
      </extLst>
    </bk>
    <bk>
      <extLst>
        <ext uri="{3e2802c4-a4d2-4d8b-9148-e3be6c30e623}">
          <xlrd:rvb i="349"/>
        </ext>
      </extLst>
    </bk>
    <bk>
      <extLst>
        <ext uri="{3e2802c4-a4d2-4d8b-9148-e3be6c30e623}">
          <xlrd:rvb i="97"/>
        </ext>
      </extLst>
    </bk>
    <bk>
      <extLst>
        <ext uri="{3e2802c4-a4d2-4d8b-9148-e3be6c30e623}">
          <xlrd:rvb i="731"/>
        </ext>
      </extLst>
    </bk>
    <bk>
      <extLst>
        <ext uri="{3e2802c4-a4d2-4d8b-9148-e3be6c30e623}">
          <xlrd:rvb i="742"/>
        </ext>
      </extLst>
    </bk>
    <bk>
      <extLst>
        <ext uri="{3e2802c4-a4d2-4d8b-9148-e3be6c30e623}">
          <xlrd:rvb i="367"/>
        </ext>
      </extLst>
    </bk>
    <bk>
      <extLst>
        <ext uri="{3e2802c4-a4d2-4d8b-9148-e3be6c30e623}">
          <xlrd:rvb i="113"/>
        </ext>
      </extLst>
    </bk>
    <bk>
      <extLst>
        <ext uri="{3e2802c4-a4d2-4d8b-9148-e3be6c30e623}">
          <xlrd:rvb i="743"/>
        </ext>
      </extLst>
    </bk>
    <bk>
      <extLst>
        <ext uri="{3e2802c4-a4d2-4d8b-9148-e3be6c30e623}">
          <xlrd:rvb i="744"/>
        </ext>
      </extLst>
    </bk>
    <bk>
      <extLst>
        <ext uri="{3e2802c4-a4d2-4d8b-9148-e3be6c30e623}">
          <xlrd:rvb i="751"/>
        </ext>
      </extLst>
    </bk>
    <bk>
      <extLst>
        <ext uri="{3e2802c4-a4d2-4d8b-9148-e3be6c30e623}">
          <xlrd:rvb i="752"/>
        </ext>
      </extLst>
    </bk>
    <bk>
      <extLst>
        <ext uri="{3e2802c4-a4d2-4d8b-9148-e3be6c30e623}">
          <xlrd:rvb i="753"/>
        </ext>
      </extLst>
    </bk>
  </futureMetadata>
  <futureMetadata name="XLDAPR" count="1">
    <bk>
      <extLst>
        <ext uri="{bdbb8cdc-fa1e-496e-a857-3c3f30c029c3}">
          <xda:dynamicArrayProperties fDynamic="1" fCollapsed="0"/>
        </ext>
      </extLst>
    </bk>
  </futureMetadata>
  <cellMetadata count="1">
    <bk>
      <rc t="2" v="0"/>
    </bk>
  </cellMetadata>
  <valueMetadata count="107">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bk>
      <rc t="1" v="55"/>
    </bk>
    <bk>
      <rc t="1" v="56"/>
    </bk>
    <bk>
      <rc t="1" v="57"/>
    </bk>
    <bk>
      <rc t="1" v="58"/>
    </bk>
    <bk>
      <rc t="1" v="59"/>
    </bk>
    <bk>
      <rc t="1" v="60"/>
    </bk>
    <bk>
      <rc t="1" v="61"/>
    </bk>
    <bk>
      <rc t="1" v="62"/>
    </bk>
    <bk>
      <rc t="1" v="63"/>
    </bk>
    <bk>
      <rc t="1" v="64"/>
    </bk>
    <bk>
      <rc t="1" v="65"/>
    </bk>
    <bk>
      <rc t="1" v="66"/>
    </bk>
    <bk>
      <rc t="1" v="67"/>
    </bk>
    <bk>
      <rc t="1" v="68"/>
    </bk>
    <bk>
      <rc t="1" v="69"/>
    </bk>
    <bk>
      <rc t="1" v="70"/>
    </bk>
    <bk>
      <rc t="1" v="71"/>
    </bk>
    <bk>
      <rc t="1" v="72"/>
    </bk>
    <bk>
      <rc t="1" v="73"/>
    </bk>
    <bk>
      <rc t="1" v="74"/>
    </bk>
    <bk>
      <rc t="1" v="75"/>
    </bk>
    <bk>
      <rc t="1" v="76"/>
    </bk>
    <bk>
      <rc t="1" v="77"/>
    </bk>
    <bk>
      <rc t="1" v="78"/>
    </bk>
    <bk>
      <rc t="1" v="79"/>
    </bk>
    <bk>
      <rc t="1" v="80"/>
    </bk>
    <bk>
      <rc t="1" v="81"/>
    </bk>
    <bk>
      <rc t="1" v="82"/>
    </bk>
    <bk>
      <rc t="1" v="83"/>
    </bk>
    <bk>
      <rc t="1" v="84"/>
    </bk>
    <bk>
      <rc t="1" v="85"/>
    </bk>
    <bk>
      <rc t="1" v="86"/>
    </bk>
    <bk>
      <rc t="1" v="87"/>
    </bk>
    <bk>
      <rc t="1" v="88"/>
    </bk>
    <bk>
      <rc t="1" v="89"/>
    </bk>
    <bk>
      <rc t="1" v="90"/>
    </bk>
    <bk>
      <rc t="1" v="91"/>
    </bk>
    <bk>
      <rc t="1" v="92"/>
    </bk>
    <bk>
      <rc t="1" v="93"/>
    </bk>
    <bk>
      <rc t="1" v="94"/>
    </bk>
    <bk>
      <rc t="1" v="95"/>
    </bk>
    <bk>
      <rc t="1" v="96"/>
    </bk>
    <bk>
      <rc t="1" v="97"/>
    </bk>
    <bk>
      <rc t="1" v="98"/>
    </bk>
    <bk>
      <rc t="1" v="99"/>
    </bk>
    <bk>
      <rc t="1" v="100"/>
    </bk>
    <bk>
      <rc t="1" v="101"/>
    </bk>
    <bk>
      <rc t="1" v="102"/>
    </bk>
    <bk>
      <rc t="1" v="103"/>
    </bk>
    <bk>
      <rc t="1" v="104"/>
    </bk>
    <bk>
      <rc t="1" v="105"/>
    </bk>
    <bk>
      <rc t="1" v="106"/>
    </bk>
  </valueMetadata>
</metadata>
</file>

<file path=xl/sharedStrings.xml><?xml version="1.0" encoding="utf-8"?>
<sst xmlns="http://schemas.openxmlformats.org/spreadsheetml/2006/main" count="3588" uniqueCount="933">
  <si>
    <t>Versión</t>
  </si>
  <si>
    <t>Descripción de la modificación</t>
  </si>
  <si>
    <t>Fecha de Cambio</t>
  </si>
  <si>
    <t>IDENTIFICACIÓN DE LA ACTIVIDAD</t>
  </si>
  <si>
    <t>IDENTIFICACIÓN DE ASPECTOS E IMPACTOS AMBIENTALES</t>
  </si>
  <si>
    <t>SIGNIFICANCIA INICIAL DEL IMPACTO AMBIENTAL</t>
  </si>
  <si>
    <t>APLICACIÓN DE CONTROLES OPERACIONALES</t>
  </si>
  <si>
    <t>SIGNIFICANCIA FINAL DEL IMPACTO AMBIENTAL</t>
  </si>
  <si>
    <t>DOCUMENTACIÓN Y ACTIVIDADES</t>
  </si>
  <si>
    <t>OBSERVACIONES</t>
  </si>
  <si>
    <t>Dirección Territorial</t>
  </si>
  <si>
    <t>Proceso DT - NN / Condición ambiental</t>
  </si>
  <si>
    <t>Proceso / Condición ambiental</t>
  </si>
  <si>
    <t>Fase de actividad</t>
  </si>
  <si>
    <t>Actividad o Condición ambiental</t>
  </si>
  <si>
    <t>Sede actividad</t>
  </si>
  <si>
    <t>Ubicación de Condición Ambiental</t>
  </si>
  <si>
    <t>Condición de operación
(Normal, anormal o emergencia)</t>
  </si>
  <si>
    <t>Origen de actividad</t>
  </si>
  <si>
    <t>Componente</t>
  </si>
  <si>
    <t>Aspecto</t>
  </si>
  <si>
    <t>Impacto</t>
  </si>
  <si>
    <t>Carácter</t>
  </si>
  <si>
    <t>Amenaza</t>
  </si>
  <si>
    <t>Oportunidad</t>
  </si>
  <si>
    <t>Criterio legal</t>
  </si>
  <si>
    <t>Criterio impacto ambiental</t>
  </si>
  <si>
    <t>Criterio Partes interesadas</t>
  </si>
  <si>
    <t>TOTAL CRITERIOS</t>
  </si>
  <si>
    <t>Puntaje Inicial</t>
  </si>
  <si>
    <t>Significancia Inicial</t>
  </si>
  <si>
    <t>Control administrativo</t>
  </si>
  <si>
    <t>Control operativo</t>
  </si>
  <si>
    <t>Control legal</t>
  </si>
  <si>
    <t>Total controles</t>
  </si>
  <si>
    <t>Sub Total</t>
  </si>
  <si>
    <t>Puntaje final</t>
  </si>
  <si>
    <t>Significancia Final</t>
  </si>
  <si>
    <t>Documento</t>
  </si>
  <si>
    <t>Tipo de actividad</t>
  </si>
  <si>
    <t>Descripción</t>
  </si>
  <si>
    <t>Existencia</t>
  </si>
  <si>
    <t>Cumplimiento</t>
  </si>
  <si>
    <t>Total</t>
  </si>
  <si>
    <t>Frecuencia</t>
  </si>
  <si>
    <t>Severidad</t>
  </si>
  <si>
    <t>Alcance</t>
  </si>
  <si>
    <t>Exigencia</t>
  </si>
  <si>
    <t>Gestión</t>
  </si>
  <si>
    <t>Antes</t>
  </si>
  <si>
    <t>Durante</t>
  </si>
  <si>
    <t>Después</t>
  </si>
  <si>
    <t>Código: 710,18,15-16</t>
  </si>
  <si>
    <t>Versión: 09</t>
  </si>
  <si>
    <t>Fecha: 01/09/2022</t>
  </si>
  <si>
    <t>Paginas 1 de 1</t>
  </si>
  <si>
    <t>MATRIZ PARA LA IDENTIFICACIÓN Y EVALUACIÓN DE ASPECTOS E IMPACTOS AMBIENTALES</t>
  </si>
  <si>
    <t>PROCESO DE GESTIÓN ADMINISTRATIVA</t>
  </si>
  <si>
    <t>GUÍA PARA LA IDENTIFICACIÓN Y EVALUACIÓN DE ASPECTOS E IMPACTOS AMBIENTALES</t>
  </si>
  <si>
    <t>Negativo</t>
  </si>
  <si>
    <t>Positivo</t>
  </si>
  <si>
    <t>Actualización del instrumento, cambia el nombre del
documento y se incluyen textos y algunas fotografías
para dar más claridad en el desarrollo de la actividad</t>
  </si>
  <si>
    <t xml:space="preserve">Actualización del instrumento, creación de nuevos campos con opción de lista desplegable. </t>
  </si>
  <si>
    <t>Creación de documento</t>
  </si>
  <si>
    <t>Se agrega la columna, "EMERGENCIA"</t>
  </si>
  <si>
    <t>Se cambian las columnas "+" y "-" por la columna "CARÁCTER POSITIVO O NEGATIVO"</t>
  </si>
  <si>
    <t>Se agrega la columna, "NORMATIVIDAD AMBIENTAL RELACIONADA" y "CICLO DE VIDA"</t>
  </si>
  <si>
    <t>Actualización general de los aspectos e impactos ambientales asociados al proceso.</t>
  </si>
  <si>
    <t>Se agregan las columnas de "Condición Ambiental" y "Actividades de control operacional", adicionalmente se agregan dos listas despegables, se ajusta tamaño de las celdas en general, se estandariza el tipo de fuente y se modifica el nombre de la columna AR.</t>
  </si>
  <si>
    <t>XX/XX/2025</t>
  </si>
  <si>
    <t>Procesos_NN</t>
  </si>
  <si>
    <t>Procesos_DT</t>
  </si>
  <si>
    <t>C.L</t>
  </si>
  <si>
    <t>C.I.A_</t>
  </si>
  <si>
    <t>C.P.I_</t>
  </si>
  <si>
    <t>ProcesoNN</t>
  </si>
  <si>
    <t>ProcesoDT</t>
  </si>
  <si>
    <t>Condición_Ambiental</t>
  </si>
  <si>
    <t>Proceso_/
Condición_ambiental</t>
  </si>
  <si>
    <t>Todos_los_procesos_NN</t>
  </si>
  <si>
    <t>Control_Interno_Disciplinario_NN</t>
  </si>
  <si>
    <t>Comunicación_Estratégica_NN</t>
  </si>
  <si>
    <t>Direccionamiento_Estratégico_NN</t>
  </si>
  <si>
    <t>Evaluación_Independiente_NN</t>
  </si>
  <si>
    <t>Gestión_Administrativa_NN</t>
  </si>
  <si>
    <t>Gestión_Contractual_NN</t>
  </si>
  <si>
    <t>Gestión_de_la_Información_NN</t>
  </si>
  <si>
    <t>Gestión_de_Talento_Humano_NN</t>
  </si>
  <si>
    <t>Gestión_Documental_NN</t>
  </si>
  <si>
    <t>Gestión_Financiera_NN</t>
  </si>
  <si>
    <t>Gestión_Interinstitucional_NN</t>
  </si>
  <si>
    <t>Gestión_Jurídica_NN</t>
  </si>
  <si>
    <t>Gestión_para_la_Asistencia_NN</t>
  </si>
  <si>
    <t>Participación_y_Visibilización_NN</t>
  </si>
  <si>
    <t>Prevención_Urgente_y_Atención_en_la_Inmediatez_NN</t>
  </si>
  <si>
    <t>Registro_y_Valoración_NN</t>
  </si>
  <si>
    <t>Reparación_Integral_NN</t>
  </si>
  <si>
    <t>Relación_con_el_Ciudadano_NN</t>
  </si>
  <si>
    <t>Todos_los_procesos_DT</t>
  </si>
  <si>
    <t>Comunicación_Estratégica_DT</t>
  </si>
  <si>
    <t>Gestión_Administrativa_DT</t>
  </si>
  <si>
    <t>Gestión_Contractual_DT</t>
  </si>
  <si>
    <t>Gestión_de_Talento_Humano_DT</t>
  </si>
  <si>
    <t>Gestión_Documental_DT</t>
  </si>
  <si>
    <t>Gestión_Interinstitucional_DT</t>
  </si>
  <si>
    <t>Gestión_Jurídica_DT</t>
  </si>
  <si>
    <t>Gestión_para_la_Asistencia_DT</t>
  </si>
  <si>
    <t>Participación_y_Visibilización_DT</t>
  </si>
  <si>
    <t>Prevención_Urgente_y_Atención_en_la_Inmediatez_DT</t>
  </si>
  <si>
    <t>Registro_y_Valoración_DT</t>
  </si>
  <si>
    <t>Reparación_Integral_DT</t>
  </si>
  <si>
    <t>Relación_con_el_Ciudadano_DT</t>
  </si>
  <si>
    <t>Condición_ambiental_</t>
  </si>
  <si>
    <t>Actividad_o_Condición_ambiental</t>
  </si>
  <si>
    <t>Ubicación_de_Condición_Ambiental</t>
  </si>
  <si>
    <t>Condición de operación (Normal, anormal o emergencia)</t>
  </si>
  <si>
    <t>C.L Total</t>
  </si>
  <si>
    <t>C.I.A_Total</t>
  </si>
  <si>
    <t>C.P.I_Total</t>
  </si>
  <si>
    <t>TOTAL_CRITERIOS</t>
  </si>
  <si>
    <t>Puntaje_Inicial</t>
  </si>
  <si>
    <t>Significancia_Inicial</t>
  </si>
  <si>
    <t>C.A_Total</t>
  </si>
  <si>
    <t>C.O_Total</t>
  </si>
  <si>
    <t>C.L_Total</t>
  </si>
  <si>
    <t>Total_controles</t>
  </si>
  <si>
    <t>Sub_Total</t>
  </si>
  <si>
    <t>Puntaje_final</t>
  </si>
  <si>
    <t>Significancia_Final</t>
  </si>
  <si>
    <t>CAMBIOS REALIZADOS POR VIGENCIA</t>
  </si>
  <si>
    <t>Dirección_Territorial_Antioquia</t>
  </si>
  <si>
    <t>ANTES</t>
  </si>
  <si>
    <t>Aseo, limpieza y desinfección de las áreas de la sede.</t>
  </si>
  <si>
    <t>Adelantar las actuaciones Disciplinarias y Administrativas, contra los servidores y exservidores públicos de la entidad, originadas en la incursión de faltas disciplinarias.</t>
  </si>
  <si>
    <t>Difundir la gestión institucional y la ley de Víctimas a través de los diferentes medios de comunicación tanto internos como externos</t>
  </si>
  <si>
    <t>Asesorar y realizar seguimiento y control a las solicitudes de Gestión del Cambio.</t>
  </si>
  <si>
    <t>Ejecución de auditorias, informes (SIG, Sistema control interno y de ley), seguimientos a los planes de mejoramiento, monitoreo de riesgos, evaluación de controles operacionales para el  SIG, elementos control (SCI) y asesora técnica para el sistema de control interno.</t>
  </si>
  <si>
    <t>Administrar y actualizar el inventario de bienes</t>
  </si>
  <si>
    <t>Acompañamiento al proceso de liquidación de contratos y convenios.</t>
  </si>
  <si>
    <t>Alistar y disponer las fuentes y bases de datos de información de la población víctima de acuerdo con la necesidad, en las herramientas, aplicativos y visores utilizados por la SRNI.</t>
  </si>
  <si>
    <t>Ejecutar los Planes y programas de desarrollo del talento humano a través de las capacitaciones, jornadas de bienestar, cuidado emocional y coaching, a nivel nacional y territorial</t>
  </si>
  <si>
    <t>Ejecutar las actividades para la elaboración, producción, adopción y control de la información documentada del Sistema Integrado de Gestión -SIG.</t>
  </si>
  <si>
    <t>Analizar y comparar los saldos y movimientos bancarios de cuentas aperturadas por la Unidad y el Fondo de Reparación.</t>
  </si>
  <si>
    <t>Adelantar acciones necesarias de articulación y coordinación con las entidades que conforman el Sistema Nacional de Atención y Reparación Integral a las Víctimas para el fortalecimiento de la política pública de víctimas.</t>
  </si>
  <si>
    <t>Asesorar, elaborar informes y conceptuar en relación con la línea Jurídica de la Entidad que se enmarque en los parámetros constitucionales y legales establecidos y dar respuesta a los recursos de apelación, quejas y revocatoria directas de los actos administrativos.</t>
  </si>
  <si>
    <t>Analizar, tramitar las solicitudes y realizar la colocación de recursos a los registros viables por concepto de Atención Humanitaria y Ayuda Humanitaria.</t>
  </si>
  <si>
    <t>Acompañar técnicamente el proceso de inscripción, elección e instalación de mesas de participación con las secretarias técnicas (Defensorías y Personería), en Coordinación con la Cancillería, entidades territoriales  cooperación internacional de acuerdo con las coyunturas sociopolíticas Eventos en el marco del asistencia. En el marco de la elección e instalación de la Mesa Nacional.</t>
  </si>
  <si>
    <t>Asistir y coordinar a las entidades del SNARIV en la formulación de los Planes Específicos de manera concertada con las Comunidades Negras, para la definición de medidas que den respuesta a las necesidades identificadas de prevención, protección, asistencia y atención de acuerdo con las condiciones socioculturales, regionales, geográficas, de impacto y afectación por el conflicto armado y desplazamiento forzado.</t>
  </si>
  <si>
    <t>Desarrollo de capacitaciones presenciales para nivel nacional y central, desarrolladas por el equipo de capacitaciones DRGI.</t>
  </si>
  <si>
    <t>Administrar los bienes muebles e inmuebles, de acuerdo con las condiciones y tipificación del bien.</t>
  </si>
  <si>
    <t>Notificar las Actuaciones Administrativas emitidas por la entidad a los ciudadanos, víctimas, presentantes, apoderados o, a las personas debidamente autorizadas.</t>
  </si>
  <si>
    <t>Actualización carteleras</t>
  </si>
  <si>
    <t>Apoyo a la implementación del Sistema de Gestión Ambiental</t>
  </si>
  <si>
    <t>Supervisión y/o apoyo a la supervisión de contratos</t>
  </si>
  <si>
    <t>Capacitación, inducción o reinducción de funcionarios y contratistas.</t>
  </si>
  <si>
    <t>Organización de archivo</t>
  </si>
  <si>
    <t>Adelantar gestiones para  la cooperación internacional y alianzas estratégicas en el territorio</t>
  </si>
  <si>
    <t xml:space="preserve">Consecución de insumos para dar trámite y respuesta a los requerimientos judiciales </t>
  </si>
  <si>
    <t>Apoyar proyectos agropecuarios de entidades territoriales, mediante la entrega de insumos, semillas y herramientas de uso agropecuario</t>
  </si>
  <si>
    <t xml:space="preserve">Capacitación a las mesas Municipales y Departamentales de Victimas </t>
  </si>
  <si>
    <t>Asistencia Técnica a Entes Territoriales.</t>
  </si>
  <si>
    <t>Capacitación a las enlaces de victimas en novedades de registro</t>
  </si>
  <si>
    <t>Acompañamiento a las víctimas y comunidades para el acceso a las medidas de satisfacción y rehabilitación mediante la intervención de las estrategias y protocolos de atención.</t>
  </si>
  <si>
    <t>Registrar las solicitudes e informar a la población victima, sobre los trámites y servicios de la unidad, a través de los canales de atención con el fin de lograr el acceso a la oferta institucional de la población victima</t>
  </si>
  <si>
    <t>Almacenamiento de basuras al aire libre.</t>
  </si>
  <si>
    <t>Administrativa</t>
  </si>
  <si>
    <t>Normal</t>
  </si>
  <si>
    <t>Externa</t>
  </si>
  <si>
    <t>Agua</t>
  </si>
  <si>
    <t>Almacenamiento inadecuado de productos alimenticios</t>
  </si>
  <si>
    <t>Afectación a fauna (-)</t>
  </si>
  <si>
    <t>Afectación de costumbres étnicas por desarrollo de actividades en territorio</t>
  </si>
  <si>
    <t>Adquisición de estantería y/o demás elementos que permitan un adecuado almacenamiento de residuos sólidos</t>
  </si>
  <si>
    <t>Negativo BAJO</t>
  </si>
  <si>
    <t>No se aplica</t>
  </si>
  <si>
    <t>Anexo guía para supervisión SGA</t>
  </si>
  <si>
    <t>Control</t>
  </si>
  <si>
    <t>ELIMINADOS</t>
  </si>
  <si>
    <t>Dirección_Territorial_Atlántico</t>
  </si>
  <si>
    <t>Control_Interno_Disciplinario_</t>
  </si>
  <si>
    <t>DURANTE</t>
  </si>
  <si>
    <t>Atención al público.</t>
  </si>
  <si>
    <t>Ejecutar los controles que se generen como resultado del análisis, evaluación y calificación de los aspectos e impactos ambientales, los peligros que afecten la seguridad y la salud en el trabajo, los activos de seguridad de la información y los riesgos operativos y de corrupción.</t>
  </si>
  <si>
    <t>Fortalecer la imagen de la Unidad con las diferentes partes interesadas</t>
  </si>
  <si>
    <t>Fortalecer los emprendimientos de las Víctimas.</t>
  </si>
  <si>
    <t>Formular y presentar el plan anual de auditorias, programas, instrumentos  de evaluación y informes de ley, para la evaluación independiente del SIG y el Sistema de control interno.</t>
  </si>
  <si>
    <t>Controlar y hacer seguimiento a la atención de los servicios necesarios para el buen funcionamiento de la entidad (papelería, vigilancia, seguros, transporte, aseo y cafetería)</t>
  </si>
  <si>
    <t>Realizar los procesos de contratación por medio de las minutas. De acuerdo, con la modalidad de contratación</t>
  </si>
  <si>
    <t>Gestionar el uso y apropiación de las TI en la Unidad.</t>
  </si>
  <si>
    <t>Implementar las actividades del  Sistema de Seguridad y Salud en el Trabajo, capacitaciones, jornadas en territorio, inspecciones de seguridad y salud en trabajo</t>
  </si>
  <si>
    <t xml:space="preserve">Establecer Lineamientos para la organización y conformación del Expediente Único de Víctimas. </t>
  </si>
  <si>
    <t>Analizar, ajustar y verificar los saldos de las cuentas de los estados contables.</t>
  </si>
  <si>
    <t>Asistencia técnica y seguimiento para el fortalecimiento de la política pública de víctimas.</t>
  </si>
  <si>
    <t>Dar respuesta a las acciones de tutela, requerimientos judiciales y/o avances de cumplimiento de los diferentes despachos judiciales o Entidades e instituciones del orden nacional y territorial.</t>
  </si>
  <si>
    <t>Ejecutar el cronograma y realizar el alistamiento para los fortalecimientos en las mesas de participación efectiva de las víctimas, y de las víctimas organizadas y no organizadas de acuerdo con las coyunturas socio-políticas. En cuanto a encuentros por hechos y enfoques diferenciales, coordinadores, PDET, actividades del plan de trabajo de la Mesa Nacional, actividades del plan de acción de la subdirección de participación, etc.</t>
  </si>
  <si>
    <t xml:space="preserve">Brindar asistencia técnica para formulación o actualización de Planes de Contingencia, a partir de la guía metodológica diseñada para ese propósito, así como la asistencia técnica para la formalización del apoyo subsidiario (en los casos que aplique), con la incorporación del enfoque diferencial y étnico en el fortalecimiento de la respuesta a emergencias. </t>
  </si>
  <si>
    <t>Generación de oficios de comunicación al despacho en cumplimiento a la orden judicial directa.</t>
  </si>
  <si>
    <t>Establecer lineamientos que permitan la Administración, controles y seguimiento para el manejo adecuado a los Bienes con Actividades Agropecuarias o Forestales (BAAF).</t>
  </si>
  <si>
    <t>Realizar la gestión  para el desarrollo de las estrategias complementarias para la atención y orientación, en los municipios donde no se cuentan con puntos de atención ni centros regionales a los cuales se lleva la oferta institucional con entidades del orden nacional y territorial.</t>
  </si>
  <si>
    <t>Escribir notas para web y manejo de redes sociales, toma de fotografías</t>
  </si>
  <si>
    <t>Apoyo a la supervisión de los mantenimientos correctivos y preventivos de aparatos eléctricos y electrónicos.</t>
  </si>
  <si>
    <t>Realización de jornadas de bienestar</t>
  </si>
  <si>
    <t>Traslados documentales</t>
  </si>
  <si>
    <t>Asistencia técnica y acompañamiento a los EETT en los comités de justicia transicional para el cumplimiento de la PPV</t>
  </si>
  <si>
    <t>Representación jurídica de la entidad ante las instancias judiciales de los diferentes procesos</t>
  </si>
  <si>
    <t>Apoyar proyectos de infraestructura social y comunitaria de entidades territoriales, mediante la entrega de materiales para construcción y/o dotación mobiliaria.</t>
  </si>
  <si>
    <t>Socialización y divulgación de información a mesas municipales y departamentales.</t>
  </si>
  <si>
    <t>Apoyar proyectos agropecuarios de entidades territoriales, mediante la entrega de insumos, semillas y herramientas de uso agropecuario.</t>
  </si>
  <si>
    <t>Capacitación y orientación al ministerio público en temas de toma de declaración</t>
  </si>
  <si>
    <t xml:space="preserve">Ejecución de estrategias de fortaleciendo capacidades </t>
  </si>
  <si>
    <t>Tramitar y elaborar respuesta a peticiones, quejas, reclamos y consultas impuestas por los ciudadanos, victimas, entidades y organismos de control</t>
  </si>
  <si>
    <t>Almacenamiento en contacto directo con el suelo de baterías de plomo (ácido).</t>
  </si>
  <si>
    <t>Centro regional</t>
  </si>
  <si>
    <t>Anormal</t>
  </si>
  <si>
    <t>Propia</t>
  </si>
  <si>
    <t>Aire</t>
  </si>
  <si>
    <t>Aprovechamiento del suelo</t>
  </si>
  <si>
    <t>Afectación a flora (-)</t>
  </si>
  <si>
    <t>Afectación de costumbres étnicas y no étnicas por desarrollo de actividades en territorio</t>
  </si>
  <si>
    <t>Almacenamiento de residuos sólidos en contenedores adecuados para tal fin</t>
  </si>
  <si>
    <t>Negativo MODERADO</t>
  </si>
  <si>
    <t>Se aplica ocasionalmente</t>
  </si>
  <si>
    <t>Anexo guía para supervisión SGA, registro publicidad exterior visual</t>
  </si>
  <si>
    <t>Fomento</t>
  </si>
  <si>
    <t>ADICIONADOS</t>
  </si>
  <si>
    <t>Dirección_Territorial_Bolívar_y_San_Andrés</t>
  </si>
  <si>
    <t>DESPUÉS</t>
  </si>
  <si>
    <t>Cambio y/o uso de imagen institucional</t>
  </si>
  <si>
    <t>Realizar actividades de prevención, sensibilización y socialización en temas disciplinarios, dirigidas a los servidores públicos y colaboradores de la entidad.</t>
  </si>
  <si>
    <t>Gestionar apoyo técnico y/o financiero ante la sociedad y comunidad internacional para la implementación de la Ley de Víctimas.</t>
  </si>
  <si>
    <t>Ejecución del plan de mantenimiento</t>
  </si>
  <si>
    <t>Gestionar la arquitectura empresarial en el proceso.</t>
  </si>
  <si>
    <t xml:space="preserve">Diseñar y Ejecutar el Plan Estratégico de Talento Humano - PETH. </t>
  </si>
  <si>
    <t>Implementar cada uno de los programas y actividades detalladas en los instrumentos archivísticos.</t>
  </si>
  <si>
    <t>Aplicación y ejecución de las políticas, lineamientos, planes y programas establecidos desde los sistemas de gestión de la entidad.</t>
  </si>
  <si>
    <t>Gestionar y articular la Oferta Institucional provista por las Entidades del SNARIV.</t>
  </si>
  <si>
    <t>Ejercer la defensa técnica judicial y extrajudicial de la Entidad y realizar el recaudo de las obligaciones y acreencias a favor de la Entidad y Saneamiento de bienes que se encuentran bajo la administración del FRV.</t>
  </si>
  <si>
    <t>Brindar Ayuda Humanitaria Inmediata en subsidiaridad en los componentes de alimentación y/o alojamiento temporal a través de los mecanismos especie por evento y especie periódico.</t>
  </si>
  <si>
    <t>Generación de oficios de solicitud de información a entidades externas para la obtención de insumos en el proceso de presuntas irregularidades de ingreso al registro.</t>
  </si>
  <si>
    <t>Jornadas grupales / Reparación integral / Estrategias de Recuperación Emocionales Grupales / Estrategia fortaleciendo capacidades desde el enfoque de derechos.</t>
  </si>
  <si>
    <t>Grabación de audios para noticiero de radio y tv</t>
  </si>
  <si>
    <t>Apoyo a la supervisión de los mantenimientos locativos preventivos, correctivos y adecuación de puestos de trabajo.</t>
  </si>
  <si>
    <t>Mantenimiento de extintores.</t>
  </si>
  <si>
    <t xml:space="preserve">Radicacion de Entrada de Documentos </t>
  </si>
  <si>
    <t>Realizar reuniones de apoyo a las áreas misionales y a las entidades del SNARIV en todos los niveles de Gobierno, para socialización de la oferta, la formulación y presentación de proyectos orientados a la asistencia, atención y reparación integral a las víctimas, especialmente a los procesos de Retornos y Reubicaciones, Reparación Colectiva y SPAE.</t>
  </si>
  <si>
    <t>Seguimiento a los despachos judiciales en territorio</t>
  </si>
  <si>
    <t>Atención de emergencias humanitarias (tramite de solicitudes y  requerimientos, participación en jornadas de atención asistencia humanitaria)</t>
  </si>
  <si>
    <t>Depuración DATAQUALITY</t>
  </si>
  <si>
    <t>Implementar las fases del programa de Reparación Colectiva con los Sujetos de Reparación Colectiva étnicos y no étnicos.</t>
  </si>
  <si>
    <t>Registrar las solicitudes e informar a la población victima con enfoque diferencial, sobre los trámites y servicios de la unidad, a través de los canales de atención con el fin de lograr el acceso a la oferta institucional de la población victima con enfoque diferencial</t>
  </si>
  <si>
    <t>Almacenamiento en contacto directo con el suelo de sustancia químicas con características de peligrosidad.</t>
  </si>
  <si>
    <t>Punto de atención</t>
  </si>
  <si>
    <t>Emergencia</t>
  </si>
  <si>
    <t>Mixta</t>
  </si>
  <si>
    <t>Fauna</t>
  </si>
  <si>
    <t>Aprovechamiento forestal</t>
  </si>
  <si>
    <t>Afectación a la salud humana (-)</t>
  </si>
  <si>
    <t>N/A</t>
  </si>
  <si>
    <t>Atracción y/o presencia de vectores dentro de las instalaciones</t>
  </si>
  <si>
    <t>Aplicación de gestor normativo que permita la completa y adecuada identificación de requisitos legales ambientales</t>
  </si>
  <si>
    <t>POSITIVO</t>
  </si>
  <si>
    <t>Se aplica rutinariamente</t>
  </si>
  <si>
    <t>Anexo guía para supervisión SGA, registros de mantenimiento, medición y/o calibración de salida de gases</t>
  </si>
  <si>
    <t>Prevención</t>
  </si>
  <si>
    <t>Dirección_Territorial_Caquetá_Huila</t>
  </si>
  <si>
    <t>Direccionamiento_Estratégico</t>
  </si>
  <si>
    <t xml:space="preserve">Desarrollo de actividades administrativas </t>
  </si>
  <si>
    <t>Adelantar las actuaciones disciplinarias contra los servidores, exservidores públicos y aquellos particulares señalados en la Ley disciplinaria, originadas en conductas que puedan constituir falta disciplinaria.</t>
  </si>
  <si>
    <t>Gestionar recursos, solicitar y consolidar la información a los Procesos y Direcciones Territoriales para realizar la Revisión por Dirección y Rendición de Cuentas (Eventos enmarcados en el cumplimiento de la misionalidad institucional).</t>
  </si>
  <si>
    <t>Establecer los lineamientos para obtener un control efectivo en el ofrecimiento, recepción, planeación, organización, ingreso, aseguramiento y asignación en la gestión de donaciones de bienes en especie aceptados en calidad de donación por la Unidad para las Víctimas.</t>
  </si>
  <si>
    <t>Gestionar la Estrategia y Gobierno TI en la Unidad (Estrategia TI, Actualización del PETI, Ejecución y medición desempeño del Portafolio de proyectos y operaciones TI, Proyecto TI estructurado, ejecutado y cerrado conforme al modelo definido).</t>
  </si>
  <si>
    <t>Implementar la ISO 30301:2015</t>
  </si>
  <si>
    <t>Cierre contable y financiero, Razonabilidad de los Estados Financieros, Ejecución Presupuestal y Control Interno.</t>
  </si>
  <si>
    <t>Brindar Ayuda Humanitaria Inmediata en subsidiaridad en los componentes de alimentación y/o alojamiento temporal a través del mecanismo dinero.</t>
  </si>
  <si>
    <t>Gestión de formatos únicos de declaración FUD (Envió, archivo y traslado) y material físico documental allegado a gestión de la declaración.</t>
  </si>
  <si>
    <t>Operación logística de las jornadas de Reparación.</t>
  </si>
  <si>
    <t>Acompañamiento y cubrimiento de eventos a nivel municipal, departamental, y/o regional</t>
  </si>
  <si>
    <t>Aseo, limpieza y desinfección de tanques de almacenamiento de agua.</t>
  </si>
  <si>
    <t xml:space="preserve">Apoyo a las actividades de inspección. </t>
  </si>
  <si>
    <t>Participación en contínuas capacitaciones, reuniones y Comités de Justicia Transicional de manera virtual</t>
  </si>
  <si>
    <t>Representación judicial de la entidad ante las instancias jurídicas en los diferentes procesos</t>
  </si>
  <si>
    <t>Brindar asistencia técnica para formulación o actualización de Planes de Contingencia, a partir de la guía metodológica diseñada para ese propósito, así como la asistencia técnica para la formalización del apoyo subsidiario (en los casos que aplique), con la incorporación del enfoque diferencial y étnico en el fortalecimiento de la respuesta a emergencias.</t>
  </si>
  <si>
    <t>Atención de emergencias humanitarias (trámite de solicitudes y requerimientos, participación en jornadas de atención y asistencia humanitaria).</t>
  </si>
  <si>
    <t>Seguimiento a devolución de declaraciones.</t>
  </si>
  <si>
    <t>Notificación de actos administrativos de indemnización</t>
  </si>
  <si>
    <t>Ferias de servicio o jornadas móviles de atención a víctimas</t>
  </si>
  <si>
    <t>Ausencia de contenedores para manejo interno de basuras.</t>
  </si>
  <si>
    <t>Todas las sedes</t>
  </si>
  <si>
    <t>Otra</t>
  </si>
  <si>
    <t>Flora</t>
  </si>
  <si>
    <t>Captación de aguas (superficiales - subterráneas)</t>
  </si>
  <si>
    <t>Afectación a las costumbres étnicas (-)</t>
  </si>
  <si>
    <t>Aumento de carga visual por inadecuado orden y/o disponibilidad de medios para organización de elementos</t>
  </si>
  <si>
    <t>Apoyo de la alta dirección de la UARIV para inclusión de requisitos en materia ambiental en procesos contractuales</t>
  </si>
  <si>
    <t>SIN IMPACTO</t>
  </si>
  <si>
    <t>Anexo guía para supervisión SGA, RTM y EC</t>
  </si>
  <si>
    <t>Dirección_Territorial_Cauca</t>
  </si>
  <si>
    <t>Evaluación_Independiente</t>
  </si>
  <si>
    <t>Manejo de archivo, publicaciones, impresión y fotocopiado de documentos, correspondencia en medio físico.</t>
  </si>
  <si>
    <t>Apoyo a los Sistemas (Ambiental, Seguridad y Salud en el Trabajo, Sistema Integrado de Gestión, Sistema de Seguridad de la Información) en determinar los controles que se generen como resultado del análisis, evaluación y calificación de los aspectos e impactos ambientales, los peligros que afecten la seguridad y la salud en el trabajo, los activos de seguridad de la información y los riesgos operativos y de corrupción.</t>
  </si>
  <si>
    <t>Gestionar y revisar los tramites presupuestales de la Unidad Actualizar y revisar técnicamente los proyectos de inversión.</t>
  </si>
  <si>
    <t>Implementación, mantenimiento y mejora del Sistema de Gestión Ambiental, bajo norma internacional ISO 14001:2015</t>
  </si>
  <si>
    <t>Gestionar la Información.</t>
  </si>
  <si>
    <t>Proporcionar el servicio de préstamos y consulta de expedientes que se encuentren bajo la administración del Archivo de la Entidad.</t>
  </si>
  <si>
    <t>Controlar, registrar operaciones contables y legalizar desembolsos, y rendimientos financieros producto de los convenios interadministrativos suscritos por la entidad.</t>
  </si>
  <si>
    <t>Coordinar la implementación, con las entidades competentes (nacionales y territoriales) y con las autoridades étnico-territoriales (de ser el caso), las acciones para brindar la atención oportuna e integral y realizar seguimiento a las emergencias humanitarias masivas: desplazamientos masivos, confinamientos y actos de terrorismo.</t>
  </si>
  <si>
    <t>Toma de declaración mediante la herramienta toma en línea.</t>
  </si>
  <si>
    <t>Proc. Implementación PIRC comunidades campesinas, barriales, organizaciones y grupos - pueblos y comunidades étnicas y no étnicas.</t>
  </si>
  <si>
    <t>Edición de videos para su difusión tanto interna como externa</t>
  </si>
  <si>
    <t>Labores de jardinería y mantenimiento de zonas verdes.</t>
  </si>
  <si>
    <t>Asistencia técnica presencial a las EET en la planeación e implementación de la PPV</t>
  </si>
  <si>
    <t>Seguimiento a los procesos judiciales en territorio</t>
  </si>
  <si>
    <t>Brindar ayuda y atención humanitaria inmediata en subsidiaridad en los componentes de alimentación y/o alojamiento temporal a través del mecanismo dinero.</t>
  </si>
  <si>
    <t>Asistencia técnica a entes territoriales (Caracterización, capacitación, usuarios VIVANTO, cruces y subcomités de sistemas de información).</t>
  </si>
  <si>
    <t>Orienta a las victimas en la inversión adecuada de los recursos, en sus cuatro líneas de inversión</t>
  </si>
  <si>
    <t>Ausencia de entrada de vehículos automotores hasta lugar de estadía de la sede.</t>
  </si>
  <si>
    <t>Sociedad</t>
  </si>
  <si>
    <t>Consumo de agua</t>
  </si>
  <si>
    <t>Agotamiento de los recursos naturales (-)</t>
  </si>
  <si>
    <t>Aumento de generación de emisiones por cambios en necesidades del proceso</t>
  </si>
  <si>
    <t>Búsqueda y actualización de Normograma y Matriz de verificación al cumplimiento legal</t>
  </si>
  <si>
    <t>Caracterización de vertimientos</t>
  </si>
  <si>
    <t>INQUIETUDES RESPECTO A LOS CAMBIOS</t>
  </si>
  <si>
    <t>Dirección_Territorial_Central</t>
  </si>
  <si>
    <t>Manejo integral de residuos.</t>
  </si>
  <si>
    <t>Orientar y coordinar la implementación y desarrollo del Sistema Integrado de Gestión Institucional" , esto por cuanto se considera pertinente que la actividad esté alineada con las funciones de la OAP de acuerdo con lo señalado en el Decreto 4802 de 2011 del DAFP "Por el cual se establece la estructura de la Unidad Administrativa Especial para la Atención y Reparación Integral a las Víctimas.</t>
  </si>
  <si>
    <t>Radicar, clasificar, distribuir la correspondencia de la Unidad tanto interna como externa.</t>
  </si>
  <si>
    <t>Gestionar la seguridad y privacidad de la información (Disposición del medio con control de cifrado para el almacenamiento de información, Ejecución de actividades orientadas a la protección de la información según incidente, Usuarios creados en sistemas de información según procedimiento)</t>
  </si>
  <si>
    <t>Radicar, clasificar y distribuir la correspondencia de la Unidad tanto interna como externa.</t>
  </si>
  <si>
    <t>Desembolsos o colocaciones requeridas por las dependencias, proveedores, contratistas, servicios públicos, anticipos por comisiones y gastos de desplazamiento, pagos a municipios y demás beneficiarios finales.</t>
  </si>
  <si>
    <t>Registrar la trazabilidad de las novedades o actualización y/o requerimientos en los aplicativos del RUV aplicadas en el Formato Trazabilidad de Cambios Novedades.</t>
  </si>
  <si>
    <t>Realizar la Comercialización de los bienes administrados por el FRV.</t>
  </si>
  <si>
    <t>Cambio de imágenes institucionales y actualización de información</t>
  </si>
  <si>
    <t>Manejo Integral de Plagas.</t>
  </si>
  <si>
    <t xml:space="preserve">Acompañamiento a la Direccion Territorial Antioquia en las reuniones, solicitudes y peticiones de las diferentes Entidades y Usuarios </t>
  </si>
  <si>
    <t>Retornos y reubicación individual y colectiva</t>
  </si>
  <si>
    <t>Ausencia de mantenimiento de redes eléctricas.</t>
  </si>
  <si>
    <t>Suelo</t>
  </si>
  <si>
    <t>Consumo de bolsas plásticas para almacenamiento de residuos</t>
  </si>
  <si>
    <t>Alteración al medio ambiente laboral (-)</t>
  </si>
  <si>
    <t>Aumento de generación de ondas electromagnéticas por cambios en necesidades del proceso</t>
  </si>
  <si>
    <t>Búsqueda y actualización de Normograma y matriz de Verificación al Cumplimiento Legal Ambiental</t>
  </si>
  <si>
    <t>Comunicación de suspensión del servicio público</t>
  </si>
  <si>
    <t>Cambios por redacción</t>
  </si>
  <si>
    <t>Dirección_Territorial_Cesar_y_Guajira</t>
  </si>
  <si>
    <t>Servicio de cafetería y consumo de alimentos dentro de la sede.</t>
  </si>
  <si>
    <t>Gestionar apoyo técnico y/o financiero ante la sociedad civil, sector privado y comunidad internacional para la implementación de la Ley de Víctimas</t>
  </si>
  <si>
    <t>Seguimiento al trámite de los pagos a proveedores, efectuar la verificación y aceptación de facturas y cuentas de cobro de los arrendamientos y servicios públicos de la UARIV</t>
  </si>
  <si>
    <t>Gestionar servicios e infraestructura TI ( Sistema de Información/Aplicación funcional, Sede dotada tecnológicamente, Validación de inventario de dotación tecnológica instalada, Usuario con dotación tecnológica puntual instalada, Soporte tecnológico ejecutado, Correo institucional creado/modificado o eliminado, Acceso a servidores y bases de datos otorgado, Servicios de telefonía y/o funcionalidades especiales atendidos).</t>
  </si>
  <si>
    <t>Realizar el acompañamiento y Asesoría a los colaboradores de la Unidad, para garantizar la adecuada organización de los archivos de la Entidad, en cumplimiento a los lineamientos formulados</t>
  </si>
  <si>
    <t>Expedir los certificados de disponibilidad presupuestal (CDP) y Registros Presupuestales (RP).</t>
  </si>
  <si>
    <t>Implementar y hacer seguimiento a las medidas de Prevención, Protección, Asistencia y Atención para Comunidades Negras protocolizadas en los Planes Específicos, con énfasis en el cumplimiento de las que correspondan a la Unidad para las Víctimas y sus diferentes Direcciones Misionales.</t>
  </si>
  <si>
    <t>Remitir el oficio de devolución en el que se relacionan las causales de devolución de la declaración FUD, a las oficinas de ministerio público y consulados (a través del grupo de atención a víctimas en el exterior).</t>
  </si>
  <si>
    <t>Realizar la liquidación y pago de indemnizaciones a víctimas por vía judicial en el desarrollo del proceso de Justicia y Paz.</t>
  </si>
  <si>
    <t>Participación en capacitaciones realizadas de manera virtual y/o al interior de la sede (comité)</t>
  </si>
  <si>
    <t>Identificar y verificar riesgos de violaciones de derechos humanos e infracciones al Derecho Internacional Humanitario a través del seguimiento diario a las situaciones de orden público relacionadas con el conflicto armado en el territorio nacional</t>
  </si>
  <si>
    <t>Cargue de soporte a la herramienta INDEMNIZA de actos administrativos  notificados o que con novedades</t>
  </si>
  <si>
    <t>Ausencia de servicio de acueducto de agua potable.</t>
  </si>
  <si>
    <t>Consumo de combustibles</t>
  </si>
  <si>
    <t>Aporte a la economía del país (+)</t>
  </si>
  <si>
    <t>Aumento de la generación de residuos sólidos por vuelta a la presencialidad</t>
  </si>
  <si>
    <t>Capacitación de posibles uso del recurso recolectado</t>
  </si>
  <si>
    <t>Descripción de necesidad de uso de agua lluvia</t>
  </si>
  <si>
    <t>Dirección_Territorial_Chocó</t>
  </si>
  <si>
    <t>Gestión_de_la_Información</t>
  </si>
  <si>
    <t>Controlar y hacer seguimiento a la administración y mantenimiento de los bienes muebles e inmuebles de la entidad</t>
  </si>
  <si>
    <t>Gestionar sistemas de información (Sistema de Información / Aplicación en producción).</t>
  </si>
  <si>
    <t>Realizar los traslados y transferencias documentales de acuerdo con los lineamientos técnicos y normativos.</t>
  </si>
  <si>
    <t>Garantizar que los recursos que no pudieron ser pagados sean depositados en el Tesorero Nacional para que estén disponibles.</t>
  </si>
  <si>
    <t>Participar en los escenarios interinstitucionales de coordinación para la prevención y la protección - CIPRAT, CERREM, GTER, CIPRUNNA, con el objetivo de aportar insumos para la toma de decisiones.</t>
  </si>
  <si>
    <t xml:space="preserve">Generar oficios de solicitud de información que aporte información en la solución de recursos que atiende la vía administrativa </t>
  </si>
  <si>
    <t>Todos los procedimientos de la Subdirección de Reparación Individual.</t>
  </si>
  <si>
    <t>Identificar y verificar riesgos de violaciones de derechos humanos e infracciones al Derecho Internacional Humanitario a través del seguimiento diario a las situaciones de orden público relacionadas con el conflicto armado en el territorio nacional.</t>
  </si>
  <si>
    <t xml:space="preserve">Orientación y Asesoria en la implementación para la Participación efectiva de las victimas </t>
  </si>
  <si>
    <t>Ausencia de servicio de recolección de basuras.</t>
  </si>
  <si>
    <t>Consumo de energía eléctrica</t>
  </si>
  <si>
    <t>Aumento de carga de rellenos sanitarios (-)</t>
  </si>
  <si>
    <t>Aumento del consumo de refrigerantes por inadecuadas prácticas ambientales y/o daños en equipos que hagan uso de este</t>
  </si>
  <si>
    <t>Comunicación de plan de actividades al grupo implementador del SGA con el fin de identificar requisitos legales en materia ambiental de acuerdo con aplicabilidad</t>
  </si>
  <si>
    <t>Estudio de medición</t>
  </si>
  <si>
    <t>Dirección_Territorial_Córdoba</t>
  </si>
  <si>
    <t>Uso de impresoras, fotocopiadoras, computadores, equipos de comunicación y en general equipos eléctricos y electrónicos y periféricos de computadores y uso de software y hardware</t>
  </si>
  <si>
    <t>Gestionar la cultura y apropiación de las TI en la Unidad</t>
  </si>
  <si>
    <t>Establecer Lineamientos para la organización y conformación de los Expedientes físicos y electrónicos de la UNIDAD</t>
  </si>
  <si>
    <t>Preparar el Programa Anual de Caja.</t>
  </si>
  <si>
    <t>Adelantar las acciones para la identificación de riesgos humanitarios alertando y orientando a las entidades territoriales sobre las acciones contempladas para fortalecer la capacidad de respuesta garantizando el goce efectivo al derecho del mínimo vital en eventos de tipo individual y/o masivos (desplazamientos, confinamientos y actos de terrorismo), a través de la coordinación y seguimiento en los Comités Territoriales de Justicia Transicional - CTJT y/o los Subcomités de Prevención Protección y Garantías de No Repetición - SPPGNR de acuerdo con los eventos identificados.</t>
  </si>
  <si>
    <t xml:space="preserve">Generación de acta relacionado con las actualizaciones sustanciales que se realicen en el registro único de una víctima y que debe reposar como copia en el historial de víctimas de cada declaración. </t>
  </si>
  <si>
    <t xml:space="preserve">Seguimiento a la entrega de unidades de negocio, en el marco del procedimiento Esquemas Especiales de Acompañamiento Familiar - EEAF, a través de un operador. </t>
  </si>
  <si>
    <t>Dar trámite a las solicitudes o requerimientos de las partes interesadas relacionadas con la asistencia humanitaria (Atención y ayuda humanitaria).</t>
  </si>
  <si>
    <t>Baja frecuencia en la limpieza de equipos (aires acondicionados, hornos microondas, grecas, bombas hidráulicas, etc)</t>
  </si>
  <si>
    <t>Consumo de extintores</t>
  </si>
  <si>
    <t>Conservación de fauna (+)</t>
  </si>
  <si>
    <t>Aumento del consumo del recurso por cambios en necesidades del proceso</t>
  </si>
  <si>
    <t>Control operacional y/o supervisión durante ejecución de mantenimiento</t>
  </si>
  <si>
    <t>Estudios previos, anexo guía para supervisión SGA, normograma, matriz de verificación al cumplimiento legal</t>
  </si>
  <si>
    <t>Dirección_Territorial_Eje_Cafetero</t>
  </si>
  <si>
    <t xml:space="preserve">Uso de medios de transporte para desplazamiento de funcionarios y contratistas. </t>
  </si>
  <si>
    <t>Realización del Comité Técnico de Sostenibilidad del sistema contable.</t>
  </si>
  <si>
    <t>Viabilización de proyectos para entrega de unidades productivas, en el marco del procedimiento Esquemas Especiales de Acompañamiento Comunitario - EEAC, a través de un operador.</t>
  </si>
  <si>
    <t>Participar en espacios en los cuales se requiera abordar temas referentes al componente de asistencia humanitaria en el marco de la politica pública de víctimas.</t>
  </si>
  <si>
    <t>Atención de emergencias humanitarias.</t>
  </si>
  <si>
    <t>Cercanía a autopistas de alto flujo.</t>
  </si>
  <si>
    <t>Consumo de fertilizantes</t>
  </si>
  <si>
    <t>Conservación de flora (+)</t>
  </si>
  <si>
    <t>Aumento del consumo del recurso por incremento de necesidad de traslado de personal, materiales, mensajería, etc.</t>
  </si>
  <si>
    <t>Disminución de generación de residuos sólidos en sede con el fin de evitar colapso del cuarto de almacenamiento</t>
  </si>
  <si>
    <t>Estudios previos, anexo guía para supervisión SGA, normograma, matriz de verificación al cumplimiento legal, guía de buenas prácticas ambientales</t>
  </si>
  <si>
    <t>Dirección_Territorial_Magdalena</t>
  </si>
  <si>
    <t>Gestión_Financiera</t>
  </si>
  <si>
    <t>Uso de unidades sanitarias.</t>
  </si>
  <si>
    <t>Realizar los procesos de contratación por medio de las minutas, de acuerdo con la modalidad de contratación definida por la UARIV.</t>
  </si>
  <si>
    <t>Entrega de cartas de indemnización</t>
  </si>
  <si>
    <t>Realizar jornadas de atención y orientación a las víctimas</t>
  </si>
  <si>
    <t>Atención de emergencias humanitarias y coordinar la implementación con las entidades competentes (nacionales y territoriales) y con las autoridades étnico-territoriales (de ser el caso), las acciones para brindar la atención inmediata e integral y realizar seguimiento en desplazamientos, confinamientos y actos de terrorismo</t>
  </si>
  <si>
    <t>Cercanía a lugares de alto flujo peatonal del cuál se genere ruido alto y constante.</t>
  </si>
  <si>
    <t xml:space="preserve">Consumo de insumos comestibles de cafetería </t>
  </si>
  <si>
    <t>Conservación de las costumbres étnicas (+)</t>
  </si>
  <si>
    <t>Aumento del consumo del recurso por malas prácticas ambientales y/o cambios en los procesos</t>
  </si>
  <si>
    <t>Divulgación del Procedimiento Operativo Normalizado relacionado dentro del plan de emergencia</t>
  </si>
  <si>
    <t>Fichas técnicas de productos</t>
  </si>
  <si>
    <t>Dirección_Territorial_Magdalena_Medio</t>
  </si>
  <si>
    <t>Organizar y conformar los expedientes físicos y electronicos de acuerdo con las Tablas de Retención Documental - TRD</t>
  </si>
  <si>
    <t>Realizar Reuniones de Seguimiento al PAC para programar los desembolsos acordes con los pagos establecidos en los compromisos suscritos, y evaluar la ejecución de este, con el fin de evitar sanciones por cupos autorizados no utilizados.</t>
  </si>
  <si>
    <t>Identificar y verificar riesgos de violaciones de derechos humanos e infracciones al Derecho Internacional Humanitario a partir del reporte de bitácora diaria de eventos.</t>
  </si>
  <si>
    <t>Cercanía a rellenos sanitarios y/o lugares con alta presencia de basuras.</t>
  </si>
  <si>
    <t xml:space="preserve">Consumo de insumos no comestibles de cafetería </t>
  </si>
  <si>
    <t>Contaminación de cuerpos hídricos (-)</t>
  </si>
  <si>
    <t>Aumento del consumo del recurso por malas prácticas ambientales y/o daños en aparatos eléctricos y electrónicos</t>
  </si>
  <si>
    <t>Ejecución de actividades que permitan dar cumplimiento con los requisitos legales y otros requisitos asociados</t>
  </si>
  <si>
    <t>Fichas técnicas de productos y matriz de compatibilidad</t>
  </si>
  <si>
    <t>Dirección_Territorial_Meta_y_Llanos_Orientales</t>
  </si>
  <si>
    <t>Registrar operaciones contables que generan pago.</t>
  </si>
  <si>
    <t>Misiones de verificacion de Emergencias</t>
  </si>
  <si>
    <t>Cercanía a subestaciones eléctricas.</t>
  </si>
  <si>
    <t>Consumo de materiales de construcción</t>
  </si>
  <si>
    <t>Contaminación del aire (-)</t>
  </si>
  <si>
    <t>Aumento del consumo del recurso por malas prácticas ambientales y/o daños en red hídrica</t>
  </si>
  <si>
    <t>Elaboración de Procedimiento Operativo Normalizado relacionado con condición ambiental</t>
  </si>
  <si>
    <t>Fichas técnicas, Plan de Gestión Integral de Residuos Sólidos, certificado de disposición final, licencia ambiental</t>
  </si>
  <si>
    <t>Dirección_Territorial_Nariño</t>
  </si>
  <si>
    <t>Reportes de información exógena.</t>
  </si>
  <si>
    <t>Cercanía de obras y/o construcciones que generen emisiones nocivas o altos niveles de ruido.</t>
  </si>
  <si>
    <t>Consumo de papel</t>
  </si>
  <si>
    <t>Contaminación del suelo (-)</t>
  </si>
  <si>
    <t>Aumento del consumo del recurso por vuelta a la presencialidad</t>
  </si>
  <si>
    <t>Establecimiento de actividades que permitan la conservación de las costumbres étnicas</t>
  </si>
  <si>
    <t>Guía de buenas prácticas ambientales, calendario ambiental, SUMA, registros de capacitación</t>
  </si>
  <si>
    <t>Dirección_Territorial_Norte_de_Santander_Arauca</t>
  </si>
  <si>
    <t>Revisar, liquidar y registrar los trámites de pagos.</t>
  </si>
  <si>
    <t>Colapso de almacenamiento de residuos sólidos.</t>
  </si>
  <si>
    <t>Consumo de plaguicidas</t>
  </si>
  <si>
    <t>Contaminación visual (-)</t>
  </si>
  <si>
    <t>Ausencia de disponibilidad y/o personal entrenado para uso del equipo de atención de emergencia ambientales</t>
  </si>
  <si>
    <t>Establecimiento de actividades que permitan la conservación de las costumbres étnicas y no étnicas</t>
  </si>
  <si>
    <t>Guía de buenas prácticas ambientales, estudios previos, anexo guía para supervisión SGA, normograma, matriz de verificación al cumplimiento legal</t>
  </si>
  <si>
    <t>Dirección_Territorial_Putumayo</t>
  </si>
  <si>
    <t>Garantizar que los recursos no ejecutados, sean reintegrados a la Dirección del Tesoro Nacional</t>
  </si>
  <si>
    <t>Custodia u operación de animales en actividades internas o externas.</t>
  </si>
  <si>
    <t>Consumo de sustancias químicas</t>
  </si>
  <si>
    <t>Disminución de carga en los rellenos sanitarios (+)</t>
  </si>
  <si>
    <t>Ausencia de mantenimiento y/o revisiones periódicas de redes eléctricas</t>
  </si>
  <si>
    <t>Establecimiento de buenas prácticas ambientales asociadas al consumo del recurso</t>
  </si>
  <si>
    <t>Guía de buenas prácticas ambientales, matriz de seguimiento a programas, estudios previos, anexo guía para supervisión SGA, normograma, matriz de verificación al cumplimiento legal</t>
  </si>
  <si>
    <t>Dirección_Territorial_Santander</t>
  </si>
  <si>
    <t>Deficiencia de servicio de recolección de basuras (frecuencia y rutas de recolección).</t>
  </si>
  <si>
    <t>Consumo de tóner</t>
  </si>
  <si>
    <t>Disminución de consumo de agua (+)</t>
  </si>
  <si>
    <t>Ausencia de participación de funcionarios, contratistas y operadores en jornadas de fortalecimiento de cultura y/o conocimientos ambientales</t>
  </si>
  <si>
    <t>Establecimiento de lineamientos en materia ambiental en procesos contractuales buscando adquirir insumos amigables con el medio ambiente</t>
  </si>
  <si>
    <t>Guía de buenas prácticas ambientales, normograma, matriz de verificación al cumplimiento legal</t>
  </si>
  <si>
    <t>Dirección_Territorial_Sucre</t>
  </si>
  <si>
    <t>Derrames de sustancias químicas peligrosas (aceites, hidrocarburos, tintas, tóner, luminarias, sustancias vencidas, etc.).</t>
  </si>
  <si>
    <t>Conversión a medios tecnológicos</t>
  </si>
  <si>
    <t>Disminución de consumo de energía (+)</t>
  </si>
  <si>
    <t>Ausencia de participación y/o correcto desarrollo de la actividad programada</t>
  </si>
  <si>
    <t>Establecimiento de lineamientos en materia ambiental en procesos contractuales buscando mejora en eficiencia de consumo de combustibles</t>
  </si>
  <si>
    <t>Guía de buenas prácticas ambientales, Plan de Gestión Integral de Residuos Sólidos</t>
  </si>
  <si>
    <t>Dirección_Territorial_Urabá</t>
  </si>
  <si>
    <t>Emisiones nocivas (olores, polución, esmog, etc.) generadas por actividades y/o fuentes móviles al interior de la sede.</t>
  </si>
  <si>
    <t>Definición de criterios ambientales para adquisición de productos y/o servicios</t>
  </si>
  <si>
    <t>Disminución de consumo de papel (+)</t>
  </si>
  <si>
    <t>Ausencia y/o inadecuada identificación y almacenamiento de elementos</t>
  </si>
  <si>
    <t>Establecimiento de lineamientos en materia ambiental en procesos contractuales buscando reducir la generación de emisiones</t>
  </si>
  <si>
    <t>Instructivo de mantenimiento</t>
  </si>
  <si>
    <t>Dirección_Territorial_Valle_del_Cauca</t>
  </si>
  <si>
    <t>Emisiones nocivas (olores, polución, esmog, etc.) generadas por edificaciones vecinas.</t>
  </si>
  <si>
    <t>Desarrollo de actividades económicas.</t>
  </si>
  <si>
    <t>Disminución de contaminación al cuerpos hídricos (+)</t>
  </si>
  <si>
    <t>Contaminación del suelo e incumplimiento de requisitos legales en materia ambiental</t>
  </si>
  <si>
    <t>Fomento de ahorro y reutilización de materiales para reducir la cantidad de residuos generados</t>
  </si>
  <si>
    <t>Instructivo de mantenimiento, plan de mantenimiento, registros de mantenimiento</t>
  </si>
  <si>
    <t>Nivel_Nacional</t>
  </si>
  <si>
    <t>Estadía en terrenos con topografía de difícil acceso y/o tránsito.</t>
  </si>
  <si>
    <t>Educación ambiental</t>
  </si>
  <si>
    <t>Disminución de contaminación al suelo (+)</t>
  </si>
  <si>
    <t>Fallas y/o inadecuado funcionamiento del medio tecnológico</t>
  </si>
  <si>
    <t>Fortalecimiento de conocimiento y cultura ambiental asociada con el manejo integral de residuos líquidos</t>
  </si>
  <si>
    <t>Matriz de seguimiento a programas, guía de buenas prácticas ambientales, estudios previos</t>
  </si>
  <si>
    <t>Estadía en una zona con alto nivel de delincuencia.</t>
  </si>
  <si>
    <t>Emisiones de olores ofensivos</t>
  </si>
  <si>
    <t>Disminución de huella de carbono (+)</t>
  </si>
  <si>
    <t>Generación de impactos ambientales adicionales por realización de malas prácticas ambientales</t>
  </si>
  <si>
    <t>Fortalecimiento de conocimiento y cultura ambiental asociada con el manejo integral de residuos sólidos</t>
  </si>
  <si>
    <t>Estadía en una zona con presencia de grupos u organizaciones al margen de la ley.</t>
  </si>
  <si>
    <t>Generación de carga visual</t>
  </si>
  <si>
    <t>Disminución de vectores que ocasionan enfermedades para el ser humanos (+)</t>
  </si>
  <si>
    <t>Inadecuada segregación del residuo sólido generado</t>
  </si>
  <si>
    <t>Fortalecimiento de cultura ambiental de personas que hagan uso del recurso y/o establecimiento de recomendaciones ambientales en cambios de procesos</t>
  </si>
  <si>
    <t>Normograma, matriz de verificación al cumplimiento legal, anexo guía para supervisión SGA</t>
  </si>
  <si>
    <t>Estadía en una zona usada generalmente como punto de encuentro o paso de manifestaciones, marchas, protestas y demás.</t>
  </si>
  <si>
    <t>Generación de emisiones atmosféricas fuentes fijas</t>
  </si>
  <si>
    <t>Emisión de gases efecto invernadero (-)</t>
  </si>
  <si>
    <t>Inadecuado manejo integral del residuo líquido generado</t>
  </si>
  <si>
    <t>Fortalecimiento de cultura ambiental de personas que hagan uso del recurso y/o revisiones periódicas de los equipos eléctricos y electrónicos</t>
  </si>
  <si>
    <t>Normograma, matriz de verificación al cumplimiento legal, estudio de medición de ruido</t>
  </si>
  <si>
    <t>Estadía en zona con fuertes corrientes de vientos.</t>
  </si>
  <si>
    <t>Generación de emisiones atmosféricas fuentes móviles</t>
  </si>
  <si>
    <t>Fomento de buenas prácticas ambientales (+)</t>
  </si>
  <si>
    <t>Inadecuado manejo integral del residuo sólido generado</t>
  </si>
  <si>
    <t>Fortalecimiento de cultura ambiental de personas que hagan uso del recurso y/o revisiones periódicas de los equipos que usen este recurso</t>
  </si>
  <si>
    <t>Otro</t>
  </si>
  <si>
    <t>Estadía en zona de altos niveles de precipitación.</t>
  </si>
  <si>
    <t>Generación de ondas electromagnéticas</t>
  </si>
  <si>
    <t>Generación / Fomento de educación  y conciencia ambiental (+)</t>
  </si>
  <si>
    <t>Inadecuado uso y/o disposición de residuos peligrosos generados</t>
  </si>
  <si>
    <t>Fortalecimiento de cultura ambiental de personas que hagan uso del recurso y/o revisiones periódicas de los equipos y puntos hídricos</t>
  </si>
  <si>
    <t>Plan de emergencias</t>
  </si>
  <si>
    <t>Estadía en zona de riesgo de derrumbe.</t>
  </si>
  <si>
    <t>Generación de residuos aprovechables (CARTÓN)</t>
  </si>
  <si>
    <t>Generación de empleo (+)</t>
  </si>
  <si>
    <t>Incompleta identificación de requisitos legales ambientales vigentes aplicables</t>
  </si>
  <si>
    <t>Identificación de fuente de vibraciones y corrección de las mismas</t>
  </si>
  <si>
    <t>Plan de Gestión Integral de Residuos Sólidos - PGIRS</t>
  </si>
  <si>
    <t>Estadía en zonas con altas temperaturas constantes.</t>
  </si>
  <si>
    <t>Generación de residuos aprovechables (METAL)</t>
  </si>
  <si>
    <t>Manejo integral de residuos sólidos (+)</t>
  </si>
  <si>
    <t>Incumplimiento de requisitos legales aplicables por desconocimiento y/o insuficiencia de recursos</t>
  </si>
  <si>
    <t>Identificación de fuente del olor ofensivo y corrección del mismo</t>
  </si>
  <si>
    <t>Plan de Gestión Integral de residuos sólidos, matriz de seguimiento a programas</t>
  </si>
  <si>
    <t>Estadía en zonas con bajas temperaturas constantes.</t>
  </si>
  <si>
    <t>Generación de residuos aprovechables (OTRO)</t>
  </si>
  <si>
    <t>Incumplimiento de requisitos legales asociados con la generación y descarga de vertimientos</t>
  </si>
  <si>
    <t>Identificación de fuente del ruido excesivo y corrección del mismo</t>
  </si>
  <si>
    <t>Plan de Gestión Integral de residuos sólidos, matriz de seguimiento a programas, certificados de aprovechamiento</t>
  </si>
  <si>
    <t>Estadía en zonas con cuerpos de agua con riesgo de desbordamiento.</t>
  </si>
  <si>
    <t>Generación de residuos aprovechables (PAPEL)</t>
  </si>
  <si>
    <t>Incumplimiento de requisitos legales en materia ambiental</t>
  </si>
  <si>
    <t>Identificación temprana de la suspensión y racionalización del uso del recurso</t>
  </si>
  <si>
    <t>Plan de Gestión Integral de residuos sólidos, matriz de seguimiento a programas, certificados de disposición final, licencia ambiental</t>
  </si>
  <si>
    <t>Estadía en zonas con cuerpos de agua que representen riesgo de inundación.</t>
  </si>
  <si>
    <t>Generación de residuos aprovechables (PLÁSTICO)</t>
  </si>
  <si>
    <t>Preservación de áreas protegidas (+)</t>
  </si>
  <si>
    <t>Incumplimiento del requisito legal por desconocimiento y/o no tramite del mismo</t>
  </si>
  <si>
    <t>Identificación y seguimiento de equipos sujetos a mantenimiento periódico presentes en sede</t>
  </si>
  <si>
    <t>Plan de Manejo Ambiental - PMA</t>
  </si>
  <si>
    <t>Estadía en zonas con dificultades de acceso al recurso.</t>
  </si>
  <si>
    <t>Generación de residuos aprovechables (VIDRIO)</t>
  </si>
  <si>
    <t>Preservación de la calidad del aire (+)</t>
  </si>
  <si>
    <t>Incumplimiento del requsiitolegal por desconocimiento y/o no tramité del mismo</t>
  </si>
  <si>
    <t>Implementación de check list en actividades de revisión y/o aprobación de proceso contractual con el fin de evitar ocurrencia de condición ambiental</t>
  </si>
  <si>
    <t>Plan de trabajo, descripción de actividades</t>
  </si>
  <si>
    <t>Estadía en zonas de riesgo sísmico.</t>
  </si>
  <si>
    <t>Generación de residuos de manejo especial  (LUMINARIAS)</t>
  </si>
  <si>
    <t>Reducción de afectación al medio ambiente (+)</t>
  </si>
  <si>
    <t>Manipulación inadecuada en la cadena de distribución y entrega de productos alimenticios</t>
  </si>
  <si>
    <t>Inclusión de responsabilidad de participación en actividades convocadas desde el SGA en matriz de roles, responsabilidades, autoridades y competencias</t>
  </si>
  <si>
    <t>Planificación de actividades a desarrollar</t>
  </si>
  <si>
    <t>Existencia de aires acondicionados.</t>
  </si>
  <si>
    <t>Generación de residuos de manejo especial (LLANTAS USADAS)</t>
  </si>
  <si>
    <t>Incremento  de la demanda de bienes y servicios (+)</t>
  </si>
  <si>
    <t>Materialización de la emergencia ambiental por aumento de generación de residuos sólidos</t>
  </si>
  <si>
    <t>Minimización de generación de residuos sólidos y solicitud de restablecimiento del servicio público</t>
  </si>
  <si>
    <t>Proceso contractual de arrendamiento de sede</t>
  </si>
  <si>
    <t>Existencia de almacén de sustancias químicas.</t>
  </si>
  <si>
    <t>Generación de residuos de manejo especial (MEDICAMENTOS VENCIDOS)</t>
  </si>
  <si>
    <t>Aumento en los niveles de ruido (-)</t>
  </si>
  <si>
    <t>Materialización de la emergencia ambiental por daños en redes hidráulicas</t>
  </si>
  <si>
    <t>Registro de publicidad exterior visual</t>
  </si>
  <si>
    <t>Existencia de ascensores.</t>
  </si>
  <si>
    <t>Generación de residuos de manejo especial (PILAS O BATERÍAS)</t>
  </si>
  <si>
    <t>Incremento de la concentración de material particulado (-)</t>
  </si>
  <si>
    <t>Materialización de la emergencia ambiental por inadecuado manejo integral de residuos sólidos peligrosos</t>
  </si>
  <si>
    <t>Soportes de RTM y EC</t>
  </si>
  <si>
    <t>Existencia de calderas.</t>
  </si>
  <si>
    <t>Generación de residuos de manejo especial (RAEE´S)</t>
  </si>
  <si>
    <t>Incremento de la oferta hídrica para consumo humano (-)</t>
  </si>
  <si>
    <t>Materialización de riesgos asociados con la condición ambiental</t>
  </si>
  <si>
    <t>Realización de actividad de mantenimiento y/o revisión con el fin de evitar ocurrencia de condición ambiental</t>
  </si>
  <si>
    <t>Existencia de contenedores en mal estado y/o desactualizados.</t>
  </si>
  <si>
    <t>Generación de residuos de manejo especial (RCD´S)</t>
  </si>
  <si>
    <t>Incremento de la huella de carbono (-)</t>
  </si>
  <si>
    <t>Realización de prácticas que permitan disminuir la generación de ondas electromagnéticas</t>
  </si>
  <si>
    <t>Existencia de equipos ahorradores al interior de las sedes.</t>
  </si>
  <si>
    <t>Generación de residuos ordinarios</t>
  </si>
  <si>
    <t>No especificación de necesidades de acceso de personal y vehículos a sede en proceso contractual</t>
  </si>
  <si>
    <t>Realizar jornadas enfocadas a mejorar la carga visual del espacio en donde se presente</t>
  </si>
  <si>
    <t>Existencia de equipos de bombeo de agua.</t>
  </si>
  <si>
    <t>Generación de residuos orgánicos</t>
  </si>
  <si>
    <t>No especificación de necesidades de climatización de sede en proceso contractual</t>
  </si>
  <si>
    <t>Realizar mantenimientos y/o revisiones de funcionamiento periódicas del medio tecnológico empleado</t>
  </si>
  <si>
    <t>Existencia de humedad al interior de las sedes.</t>
  </si>
  <si>
    <t>Generación de residuos peligrosos (ACEITES USADOS)</t>
  </si>
  <si>
    <t>No especificación de necesidades de estado de redes hidráulicas en sede en proceso contractual</t>
  </si>
  <si>
    <t>Realizar revisiones y/o mantenimientos de la red sanitaria existente</t>
  </si>
  <si>
    <t>Existencia de iluminación con potencial de causar fatiga visual.</t>
  </si>
  <si>
    <t>Generación de residuos peligrosos (EXTINTORES)</t>
  </si>
  <si>
    <t>No especificación de necesidades de existencia de paneles eléctricos en sede en proceso contractual</t>
  </si>
  <si>
    <t>Realizar un manejo integral de plagas con la periodicidad adecuada para evitar presencia de vectores dentro de las instalaciones</t>
  </si>
  <si>
    <t>Existencia de Kit de derrames.</t>
  </si>
  <si>
    <t>Generación de residuos peligrosos (PLAGUICIDAS)</t>
  </si>
  <si>
    <t>No especificación de necesidades de existencia de redes de alcantarillado en sede en proceso contractual</t>
  </si>
  <si>
    <t>Solicitud de extensión de invitación de participación a enlaces SIG y adecuada planificación del desarrollo de actividades</t>
  </si>
  <si>
    <t>Existencia de maquinaria (Prensas, tornos, equipos de presurización, excavadoras).</t>
  </si>
  <si>
    <t>Generación de residuos peligrosos (RESIDUOS CON PINTURA)</t>
  </si>
  <si>
    <t>No especificación de necesidades de manejo de fauna de sede en proceso contractual</t>
  </si>
  <si>
    <t>Solicitud de permiso de uso de suelo y/o licencias de construcción de la edificación</t>
  </si>
  <si>
    <t>Existencia de procesos o actividades que generen excesivas cantidades de basuras.</t>
  </si>
  <si>
    <t>Generación de residuos peligrosos (RESIDUOS CON TINTA)</t>
  </si>
  <si>
    <t>No especificación de necesidades de recolección de residuos sólidos en sede en proceso contractual</t>
  </si>
  <si>
    <t>Solicitud de restablecimiento del servicio público</t>
  </si>
  <si>
    <t>Existencia de red contra incendios.</t>
  </si>
  <si>
    <t>Generación de residuos peligrosos (RESIDUOS DE ATENCIÓN MÉDICA)</t>
  </si>
  <si>
    <t>No especificación de necesidades de redes de alcantarillado de sede en proceso contractual</t>
  </si>
  <si>
    <t>Uso de generadores eléctricos y solicitud de restablecimiento del servicio público</t>
  </si>
  <si>
    <t>Existencia de redes hidráulicas expuestas.</t>
  </si>
  <si>
    <t>Generación de residuos peligrosos (RESIDUOS DE FERTILIZANTES)</t>
  </si>
  <si>
    <t>No especificación de necesidades de suministro de acueducto en sede en proceso contractual</t>
  </si>
  <si>
    <t>Verificación de existencia de equipo y entrenamiento de adecuado uso de este</t>
  </si>
  <si>
    <t>Existencia de tanques de almacenamiento de agua elevados o a nivel del suelo.</t>
  </si>
  <si>
    <t xml:space="preserve">Generación de residuos peligrosos (RESIDUOS QUÍMICOS) </t>
  </si>
  <si>
    <t>No especificación de necesidades de ubicación de sede en proceso contractual</t>
  </si>
  <si>
    <t>Verificación de identificación y correcto almacenamiento de elementos</t>
  </si>
  <si>
    <t>Existencia de tanques de almacenamiento de agua subterráneos.</t>
  </si>
  <si>
    <t xml:space="preserve">Generación de residuos peligrosos (TÓNERES) </t>
  </si>
  <si>
    <t>No especificación de necesidades de ubicación y/o estudios de sismo resistencia de sede en proceso contractual</t>
  </si>
  <si>
    <t>Verificación de las condiciones óptimas para el almacenamiento adecuado de los alimentos que se entreguen</t>
  </si>
  <si>
    <t>Existencia de vehículos de carga (Camiones, montacargas, etc.).</t>
  </si>
  <si>
    <t>Generación de ruido</t>
  </si>
  <si>
    <t>No inclusión de requisitos en materia ambiental en los procesos contractuales de la UARIV</t>
  </si>
  <si>
    <t>Cambio en la modalidad para el desarrollo de las actividades lo que permite la disminución del consumo de recursos</t>
  </si>
  <si>
    <t>Existencia de vehículos de transporte (Sedanes, camionetas, motocicletas, etc.).</t>
  </si>
  <si>
    <t>Generación de vibraciones</t>
  </si>
  <si>
    <t>No realización de mantenimiento de equipos de aire acondicionado</t>
  </si>
  <si>
    <t>Explotación de recursos naturales.</t>
  </si>
  <si>
    <t>Identificación de requisitos legales ambientales y otros requisitos</t>
  </si>
  <si>
    <t>No realización de mantenimiento de equipos de ascensores</t>
  </si>
  <si>
    <t>Frecuencia de recolección de basuras distantes.</t>
  </si>
  <si>
    <t>Intervención a comunidades étnicas y no étnicas</t>
  </si>
  <si>
    <t>No realización de mantenimiento de equipos de bombeo de agua</t>
  </si>
  <si>
    <t>Fugas y derrames de residuos peligrosos y/o sustancias peligrosas.</t>
  </si>
  <si>
    <t>Mantenimiento de aires acondicionados</t>
  </si>
  <si>
    <t>No realización de mantenimiento de equipos de calderas</t>
  </si>
  <si>
    <t>Generación de vertimientos de tipo industrial.</t>
  </si>
  <si>
    <t>Mantenimiento de aparatos eléctricos y/o electrónicos</t>
  </si>
  <si>
    <t>No realización de mantenimiento de equipos de red contra incendios</t>
  </si>
  <si>
    <t>Incumplimiento frente al uso del suelo.</t>
  </si>
  <si>
    <t>Mantenimiento de ascensores</t>
  </si>
  <si>
    <t>No realización de mantenimiento de maquinaria presente en sede</t>
  </si>
  <si>
    <t>Inexistencia de espacios para el acopio de residuos aprovechables, peligrosos y/o sustancias químicas.</t>
  </si>
  <si>
    <t>Mantenimiento de vehículos</t>
  </si>
  <si>
    <t>No realización de mantenimiento de plantas eléctricas y/o generadores de energía eléctrica</t>
  </si>
  <si>
    <t>Inexistencia de paneles de control.</t>
  </si>
  <si>
    <t>Mantenimiento locativo</t>
  </si>
  <si>
    <t>No realización de mantenimiento de redes de alta tensión</t>
  </si>
  <si>
    <t>Inexistencia de redes de alcantarillado público.</t>
  </si>
  <si>
    <t>No realización de mantenimiento de redes de media tensión</t>
  </si>
  <si>
    <t>Inundación por falla de infraestructura hidráulica.</t>
  </si>
  <si>
    <t>No realización de mantenimiento de tanque de agua elevados y/o a nivel de suelo</t>
  </si>
  <si>
    <t>Realización de actividades de compensación ambiental</t>
  </si>
  <si>
    <t>No realización de mantenimiento de tanque de agua subterráneos</t>
  </si>
  <si>
    <t>Presencia aledaña de zonas ambientales protegidas.</t>
  </si>
  <si>
    <t>Uso de publicidad exterior visual</t>
  </si>
  <si>
    <t>No realización de mantenimiento de vehículos, RTM y EC</t>
  </si>
  <si>
    <t>Presencia de cultivos ilícitos en zonas de desarrollo de actividades</t>
  </si>
  <si>
    <t>Uso de refrigerantes</t>
  </si>
  <si>
    <t>No realización de mantenimientos locativos a la infraestructura disponible para la Entidad.</t>
  </si>
  <si>
    <t>Presencia de especies con potencial riesgo de trasmisión de enfermedades dentro de instalaciones (mosquitos, roedores, iguanas, serpientes, etc.).</t>
  </si>
  <si>
    <t>Vertimiento de aguas residuales domésticas a sistemas de alcantarillado</t>
  </si>
  <si>
    <t>Presencia de especies de fauna protegidas en zonas de desarrollo de actividades.</t>
  </si>
  <si>
    <t>Vertimiento de aguas residuales domésticas al suelo</t>
  </si>
  <si>
    <t>Presencia de vectores por consumo y/o almacenamiento de comestibles de cafetería</t>
  </si>
  <si>
    <t>Presencia de especies de flora ornamentales y/o protegidas en zonas de desarrollo de actividades.</t>
  </si>
  <si>
    <t>Vertimiento de aguas residuales industriales a sistemas de alcantarillado</t>
  </si>
  <si>
    <t>Presencia extendida y/o permanente de altos niveles de ruido</t>
  </si>
  <si>
    <t>Presencia de fauna dentro de instalaciones.</t>
  </si>
  <si>
    <t>Vertimiento de aguas residuales industriales al suelo</t>
  </si>
  <si>
    <t>Presencia extendida y/o permanente de olores ofensivos</t>
  </si>
  <si>
    <t>Presencia de material particulado generado por vectores y/o fuentes móviles.</t>
  </si>
  <si>
    <t>Generación de enfermedades de interes en salud pública</t>
  </si>
  <si>
    <t>Presencia extendida y/o permanente de vibraciones</t>
  </si>
  <si>
    <t>Presencia de redes de alta tensión (torres metálicas).</t>
  </si>
  <si>
    <t>Generación de dotación con imagen institucional  desactualizada - RME</t>
  </si>
  <si>
    <t>Suspensión de actividades de la Unidad para las Víctimas</t>
  </si>
  <si>
    <t>Presencia de redes de media tensión (transformadores).</t>
  </si>
  <si>
    <t>Uso de agua lluvia para actividades de consumo humano</t>
  </si>
  <si>
    <t>Presencia de redes hidráulicas antiguas.</t>
  </si>
  <si>
    <t>Uso inadecuado del suelo y/o indisponibilidad de documentación de permiso de uso del suelo</t>
  </si>
  <si>
    <t>Presencia de suministro de agua no potable o apta para el consumo humano.</t>
  </si>
  <si>
    <t>Vertimiento directo a suelos por daños en red sanitaria</t>
  </si>
  <si>
    <t>Presencia de tanques sépticos.</t>
  </si>
  <si>
    <t>Ausencia de mantenimiento y/o revisiones periódicas de redes hidráulicas</t>
  </si>
  <si>
    <t>Presencia de vías de acceso en mal estado.</t>
  </si>
  <si>
    <t>Presencia de volcanes.</t>
  </si>
  <si>
    <t>Recolección y uso de aguas lluvias.</t>
  </si>
  <si>
    <t>Recolección y uso de aguas subterráneas</t>
  </si>
  <si>
    <t>Medellín</t>
  </si>
  <si>
    <t>Barranquilla</t>
  </si>
  <si>
    <t>Cartagena</t>
  </si>
  <si>
    <t>Florencia</t>
  </si>
  <si>
    <t>Popayán</t>
  </si>
  <si>
    <t>Bogotá</t>
  </si>
  <si>
    <t>Riohacha</t>
  </si>
  <si>
    <t>Quibdó</t>
  </si>
  <si>
    <t>Montería</t>
  </si>
  <si>
    <t>Armenia</t>
  </si>
  <si>
    <t>Santa_Marta</t>
  </si>
  <si>
    <t>Barrancabermeja</t>
  </si>
  <si>
    <t>Yopal</t>
  </si>
  <si>
    <t>Pasto</t>
  </si>
  <si>
    <t>Arauca</t>
  </si>
  <si>
    <t>Mocoa</t>
  </si>
  <si>
    <t>Bucaramanga</t>
  </si>
  <si>
    <t>Sincelejo</t>
  </si>
  <si>
    <t>Apartadó</t>
  </si>
  <si>
    <t>Cali</t>
  </si>
  <si>
    <t>San_Cayetano</t>
  </si>
  <si>
    <t>Riesgo de caída de árboles.</t>
  </si>
  <si>
    <t>Neiva</t>
  </si>
  <si>
    <t>Ibagué</t>
  </si>
  <si>
    <t>Valledupar</t>
  </si>
  <si>
    <t>Manizales</t>
  </si>
  <si>
    <t>Villavicencio</t>
  </si>
  <si>
    <t>Cúcuta</t>
  </si>
  <si>
    <t>Ruido generado por la incidencia externa y/o interna de equipos.</t>
  </si>
  <si>
    <t>Otros</t>
  </si>
  <si>
    <t>Tunja</t>
  </si>
  <si>
    <t>Pereira</t>
  </si>
  <si>
    <t>San_José_del_Guaviare</t>
  </si>
  <si>
    <t>Suspensión de servicio público de acueducto.</t>
  </si>
  <si>
    <t>Puerto_Carreño</t>
  </si>
  <si>
    <t>Suspensión de servicio público de aseo.</t>
  </si>
  <si>
    <t>Leticia</t>
  </si>
  <si>
    <t>Suspensión de servicio público de energía</t>
  </si>
  <si>
    <t>Mitú</t>
  </si>
  <si>
    <t>Uso de fertilizantes, plaguicidas, herbicidas, insecticidas y/o fungicidas.</t>
  </si>
  <si>
    <t>Inírida</t>
  </si>
  <si>
    <t>Uso de plantas eléctricas y/o generadores de energía.</t>
  </si>
  <si>
    <t>Vertimiento directo a cuerpos de agua.</t>
  </si>
  <si>
    <t>Vibraciones ocasionadas por el tránsito de personas al interior de la sede.</t>
  </si>
  <si>
    <t>Vibraciones ocasionas por el flujo de vehículos de carga pesada al interior de la sede.</t>
  </si>
  <si>
    <t>Suspensión constante o periódica del servicio público.</t>
  </si>
  <si>
    <t xml:space="preserve">Existencia de zonas con el potencial de ser Inundables </t>
  </si>
  <si>
    <t>Existencia de almacenamiento temporal de residuos aprovechables, orgánicos y ordinarios actualizados</t>
  </si>
  <si>
    <t>ANTIOQUIA</t>
  </si>
  <si>
    <t>ATLÁNTICO</t>
  </si>
  <si>
    <t>BOLÍVAR Y SAN ANDRÉS</t>
  </si>
  <si>
    <t>CAQUETÁ - HUILA</t>
  </si>
  <si>
    <t>FINAL</t>
  </si>
  <si>
    <t>SIN IMPACTO AMBIENTAL</t>
  </si>
  <si>
    <t>IMPACTO AMBIENTAL POSITIVO</t>
  </si>
  <si>
    <t>IMPACTO AMBIENTAL NEGATIVO BAJO</t>
  </si>
  <si>
    <t>IMPACTO AMBIENTAL NEGATIVO MODERADO</t>
  </si>
  <si>
    <t>IMPACTO AMBIENTAL NEGATIVO ALTO</t>
  </si>
  <si>
    <t>sumas iguales</t>
  </si>
  <si>
    <t>INICIAL</t>
  </si>
  <si>
    <t>EFICACIA</t>
  </si>
  <si>
    <t>CAUCA</t>
  </si>
  <si>
    <t>CENTRAL</t>
  </si>
  <si>
    <t>CÉSAR - GUAJIRA</t>
  </si>
  <si>
    <t>CHOCÓ</t>
  </si>
  <si>
    <t>CÓRDOBA</t>
  </si>
  <si>
    <t>EJE CAFETERO</t>
  </si>
  <si>
    <t>MAGDALENA</t>
  </si>
  <si>
    <t>MAGDALENA MEDIO</t>
  </si>
  <si>
    <t>META - LLANOS ORIENTALES</t>
  </si>
  <si>
    <t>NARIÑO</t>
  </si>
  <si>
    <t>NORTE DE SANTANDER</t>
  </si>
  <si>
    <t>PUTUMAYO</t>
  </si>
  <si>
    <t>SANTANDER</t>
  </si>
  <si>
    <t>SUCRE</t>
  </si>
  <si>
    <t>URABÁ</t>
  </si>
  <si>
    <t>VALLE</t>
  </si>
  <si>
    <t>NIVEL NACIONAL</t>
  </si>
  <si>
    <t>CANTIDAD DE ASPECTOS AMBIENTALES IDENTIFICADOS</t>
  </si>
  <si>
    <t>SEDE</t>
  </si>
  <si>
    <t>Antioquia</t>
  </si>
  <si>
    <t>Cambios</t>
  </si>
  <si>
    <t>Atlántico</t>
  </si>
  <si>
    <t>No cambios</t>
  </si>
  <si>
    <t>Bolívar y San Andrés</t>
  </si>
  <si>
    <t>Caquetá-Huila</t>
  </si>
  <si>
    <t>Cauca</t>
  </si>
  <si>
    <t>Central</t>
  </si>
  <si>
    <t>Cesar y Guajira</t>
  </si>
  <si>
    <t>Chocó</t>
  </si>
  <si>
    <t>Córdoba</t>
  </si>
  <si>
    <t>Eje Cafetero</t>
  </si>
  <si>
    <t>Magdalena</t>
  </si>
  <si>
    <t>Magdalena Medio</t>
  </si>
  <si>
    <t>Meta-Llanos Orientales</t>
  </si>
  <si>
    <t>Nariño</t>
  </si>
  <si>
    <t>Norte de Santander</t>
  </si>
  <si>
    <t>Putumayo</t>
  </si>
  <si>
    <t>Santander</t>
  </si>
  <si>
    <t>Sucre</t>
  </si>
  <si>
    <t>Urabá</t>
  </si>
  <si>
    <t>Valle</t>
  </si>
  <si>
    <t>Nivel Nacional</t>
  </si>
  <si>
    <t xml:space="preserve"> </t>
  </si>
  <si>
    <t>DT's</t>
  </si>
  <si>
    <t>Criterio</t>
  </si>
  <si>
    <t>Legal</t>
  </si>
  <si>
    <t>Impacto ambiental</t>
  </si>
  <si>
    <t>Partes interesadas</t>
  </si>
  <si>
    <t>SubTotal</t>
  </si>
  <si>
    <t>NOMBRE DEL FORMATO</t>
  </si>
  <si>
    <t>Código:</t>
  </si>
  <si>
    <t>NOMBRE DEL PROCESO</t>
  </si>
  <si>
    <t>Versión:</t>
  </si>
  <si>
    <t>NOMBRE DEL PROCEDIMIENTO</t>
  </si>
  <si>
    <t>Fecha: DD/MM/AA</t>
  </si>
  <si>
    <t>Paginas</t>
  </si>
  <si>
    <t>GUÍA PARA LA IDENTIFICACIÓN Y EVALUACIÓN DE ASPECTOS E IMPACTOS</t>
  </si>
  <si>
    <t>ESTRUCTURA REQUERIDA PARA FORMATO DE ACUERDO A LAS NECESIDADES DEL PROCESO</t>
  </si>
  <si>
    <t>DIRECCIÓN TERRITORIAL</t>
  </si>
  <si>
    <t>DEPARTAMENTO</t>
  </si>
  <si>
    <t>PAÍS</t>
  </si>
  <si>
    <t>13</t>
  </si>
  <si>
    <t>15</t>
  </si>
  <si>
    <t>17</t>
  </si>
  <si>
    <t>18</t>
  </si>
  <si>
    <t>19</t>
  </si>
  <si>
    <t>85</t>
  </si>
  <si>
    <t>20</t>
  </si>
  <si>
    <t>27</t>
  </si>
  <si>
    <t>23</t>
  </si>
  <si>
    <t>25</t>
  </si>
  <si>
    <t>94</t>
  </si>
  <si>
    <t>95</t>
  </si>
  <si>
    <t>41</t>
  </si>
  <si>
    <t>44</t>
  </si>
  <si>
    <t>47</t>
  </si>
  <si>
    <t>50</t>
  </si>
  <si>
    <t>52</t>
  </si>
  <si>
    <t>54</t>
  </si>
  <si>
    <t>86</t>
  </si>
  <si>
    <t>63</t>
  </si>
  <si>
    <t>66</t>
  </si>
  <si>
    <t>68</t>
  </si>
  <si>
    <t>70</t>
  </si>
  <si>
    <t>73</t>
  </si>
  <si>
    <t>76</t>
  </si>
  <si>
    <t>97</t>
  </si>
  <si>
    <t>99</t>
  </si>
  <si>
    <t>11001</t>
  </si>
  <si>
    <t>68081</t>
  </si>
  <si>
    <t>05045</t>
  </si>
  <si>
    <t>Etiquetas de fila</t>
  </si>
  <si>
    <t>Total general</t>
  </si>
  <si>
    <t>Caquetá Huila</t>
  </si>
  <si>
    <t>Meta y Llanos Orientales</t>
  </si>
  <si>
    <t>División de administración 1 (estado/provincia/otro)</t>
  </si>
  <si>
    <t>Capital/ciudad principal</t>
  </si>
  <si>
    <t>Departamento</t>
  </si>
  <si>
    <t>Cesar - La Guajira</t>
  </si>
  <si>
    <t>Norte de Santander y Arauca</t>
  </si>
  <si>
    <t>Urabá - Darién</t>
  </si>
  <si>
    <t>Nombre</t>
  </si>
  <si>
    <t>Población</t>
  </si>
  <si>
    <t>14</t>
  </si>
  <si>
    <t>Valle del Cauca</t>
  </si>
  <si>
    <t>Cartagena de Indias</t>
  </si>
  <si>
    <t>Santa Marta</t>
  </si>
  <si>
    <t>Puerto Carreño</t>
  </si>
  <si>
    <t>San José del Guaviare</t>
  </si>
  <si>
    <t>Turbo</t>
  </si>
  <si>
    <t>Chigorodó</t>
  </si>
  <si>
    <t>Carepa</t>
  </si>
  <si>
    <t>Necoclí</t>
  </si>
  <si>
    <t>Puerto Wilches</t>
  </si>
  <si>
    <t>Yondó</t>
  </si>
  <si>
    <t>Cimitarra</t>
  </si>
  <si>
    <t>Puerto Berrío</t>
  </si>
  <si>
    <t>Simití</t>
  </si>
  <si>
    <t>San Pablo</t>
  </si>
  <si>
    <t>San Martín</t>
  </si>
  <si>
    <t>El Banco</t>
  </si>
  <si>
    <t>Ariguaní</t>
  </si>
  <si>
    <t>Ciénaga</t>
  </si>
  <si>
    <t>Bogotá D.C.</t>
  </si>
  <si>
    <t>Bolívar</t>
  </si>
  <si>
    <t>Cesar</t>
  </si>
  <si>
    <t>Colombia</t>
  </si>
  <si>
    <t>Caquetá</t>
  </si>
  <si>
    <t>Huila</t>
  </si>
  <si>
    <t>Cundinamarca</t>
  </si>
  <si>
    <t>Tolima</t>
  </si>
  <si>
    <t>Boyacá</t>
  </si>
  <si>
    <t>La Guajira</t>
  </si>
  <si>
    <t>Quindío</t>
  </si>
  <si>
    <t>Caldas</t>
  </si>
  <si>
    <t>Risaralda</t>
  </si>
  <si>
    <t>Guainía</t>
  </si>
  <si>
    <t>Amazonas</t>
  </si>
  <si>
    <t>Vaupés</t>
  </si>
  <si>
    <t>Vichada</t>
  </si>
  <si>
    <t>Guaviare</t>
  </si>
  <si>
    <t>Meta</t>
  </si>
  <si>
    <t>Casanare</t>
  </si>
  <si>
    <t>11002</t>
  </si>
  <si>
    <t>Bogotá D.C. urbana</t>
  </si>
  <si>
    <t>FORMATO MATRIZ PARA LA IDENTIFICACIÓN Y EVALUACIÓN DE ASPECTOS E IMPACTOS AMBIENTALES</t>
  </si>
  <si>
    <t>SISTEMA DE GESTIÓN AMBIENTAL</t>
  </si>
  <si>
    <t>Paginas 1 de ___</t>
  </si>
  <si>
    <t>NOMBRE DE LA DIRECCIÓN TERRITORIAL O SEDE PRINCIPAL DE LA ENTIDAD</t>
  </si>
  <si>
    <t>Identificación de aspectos e impactos ambientales</t>
  </si>
  <si>
    <t>Evaluación de los impactos ambientales identificados</t>
  </si>
  <si>
    <t>Total Significancia Inicial</t>
  </si>
  <si>
    <t>Total Significancia Final</t>
  </si>
  <si>
    <t>Enfoque de atenciónde los impactos y documentación asociada</t>
  </si>
  <si>
    <t>Condición de operación
Normal
Anormal
Emergencia</t>
  </si>
  <si>
    <t>1. MATRIZ DE IDENTIFICACIÓN Y EVALUACIÓN DE ASPECTOS E IMPACTOS AMBIENTALES 
(Por favor hacer clic sobre las imágenes para acceder a la información)</t>
  </si>
  <si>
    <t>2. ANÁLISIS DETERMINACIÓN SIGNIFICANCIA INICIAL
(Por favor hacer clic sobre las imágenes para acceder a la información)</t>
  </si>
  <si>
    <t>3. ANÁLISIS DETERMINACIÓN SIGNIFICANCIA FINAL
(Por favor hacer clic sobre las imágenes para acceder a la información)</t>
  </si>
  <si>
    <t>4. ANÁLISIS IDENTIFICACIÓN DE ASPECTOS AMBIENTALES GENERADOS
(Por favor hacer clic sobre las imágenes para acceder a la información)</t>
  </si>
  <si>
    <t>DEPARTAMENTO2</t>
  </si>
  <si>
    <t>* En la hoja "Mapa de inicio" se cambia la imagen del mapa de Colombia por el gráfico cloroplético y cambio de tamaño de fuente de la enumeración para se vea mas lúdico, ya que permite identificar la DT al hacer clic en el cuadro de color.
* En la hoja "Matriz DT-NN", se agrega el listado despegable de los ítems de  "Dirección Territorial", "Proceso DT - NN / Condición ambiental", "Proceso / Condición ambiental", "Fase de actividad", "Actividad o Condición ambiental", " Sede actividad", "Ubicación de Condición Ambiental", "Condición de operación (Normal, anormal o emergencia)", "Origen de actividad", "Componente", "Aspecto", "Impacto", "Carácter", "Amenaza", "Oportunidad", "Criterio legal", "Criterio impacto ambiental", "Criterio Partes interesadas", "Controles operacionales", "Significancia Inicial", "Significancia Final" y "Tipo de actividad"   en el cuerpo del formato para articularlo con la matriz que es socializada por vigencia.
* Actualización del proceso asociado y el documento que justifica el formato.
* Modificación de imágenes y estructura de forma de la hoja "C. DT-NN"; igualmente, se articula los vínculos tal que, se dirijan a la hoja deseada.
*Inclusión del encabezado "(Por favor hacer clic sobre las imágenes para acceder a la información)" y enumeración de cada ítem contenido en la hoja "C. DT-NN".
*Ajustes de forma de los gráficos correspondientes de las hojas "SI_DT-NN", "SF_DT-NN" y "AA_DT-NN".</t>
  </si>
  <si>
    <r>
      <rPr>
        <b/>
        <sz val="9"/>
        <color rgb="FFFF0000"/>
        <rFont val="Verdana"/>
        <family val="2"/>
      </rPr>
      <t>Nota:</t>
    </r>
    <r>
      <rPr>
        <sz val="9"/>
        <color rgb="FFFF0000"/>
        <rFont val="Verdana"/>
        <family val="2"/>
      </rPr>
      <t xml:space="preserve"> Se debe registrar el control de cambios, pero esta hoja no se publica.</t>
    </r>
  </si>
  <si>
    <t>Código: 162,18,15-16</t>
  </si>
  <si>
    <t>Versión: 10</t>
  </si>
  <si>
    <t>Inclusión de nuevas columnas tipos de sede, riesgos, oportunidades y controles operacionales.
Se añaden columnas al formato, se modifica el encabezado del documento, se ajustan la lista despegable del formato para facilitar su diligenciamiento.</t>
  </si>
  <si>
    <t>Fecha: 03/07/2025</t>
  </si>
  <si>
    <t xml:space="preserve">Paginas 1 de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</si>
</sst>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7" x14ac:knownFonts="1">
    <font>
      <sz val="8"/>
      <color theme="1"/>
      <name val="Calibri"/>
      <family val="2"/>
      <scheme val="minor"/>
    </font>
    <font>
      <sz val="11"/>
      <color theme="1"/>
      <name val="Calibri"/>
      <family val="2"/>
      <scheme val="minor"/>
    </font>
    <font>
      <sz val="11"/>
      <color theme="1"/>
      <name val="Calibri"/>
      <family val="2"/>
      <scheme val="minor"/>
    </font>
    <font>
      <b/>
      <sz val="9"/>
      <color rgb="FFFFFFFF"/>
      <name val="Verdana"/>
      <family val="2"/>
    </font>
    <font>
      <sz val="9"/>
      <color theme="1"/>
      <name val="Verdana"/>
      <family val="2"/>
    </font>
    <font>
      <sz val="9"/>
      <color rgb="FFFF0000"/>
      <name val="Verdana"/>
      <family val="2"/>
    </font>
    <font>
      <b/>
      <sz val="9"/>
      <color rgb="FFFF0000"/>
      <name val="Verdana"/>
      <family val="2"/>
    </font>
    <font>
      <sz val="11"/>
      <color theme="1"/>
      <name val="Arial"/>
      <family val="2"/>
    </font>
    <font>
      <b/>
      <sz val="9"/>
      <color theme="0"/>
      <name val="Verdana"/>
      <family val="2"/>
    </font>
    <font>
      <sz val="9"/>
      <color indexed="81"/>
      <name val="Tahoma"/>
      <family val="2"/>
    </font>
    <font>
      <b/>
      <sz val="9"/>
      <color indexed="81"/>
      <name val="Tahoma"/>
      <family val="2"/>
    </font>
    <font>
      <sz val="9"/>
      <color theme="0"/>
      <name val="Verdana"/>
      <family val="2"/>
    </font>
    <font>
      <sz val="8"/>
      <color theme="1"/>
      <name val="Calibri"/>
      <family val="2"/>
      <scheme val="minor"/>
    </font>
    <font>
      <b/>
      <sz val="9"/>
      <name val="Verdana"/>
      <family val="2"/>
    </font>
    <font>
      <sz val="9"/>
      <name val="Verdana"/>
      <family val="2"/>
    </font>
    <font>
      <sz val="10"/>
      <name val="Verdana"/>
      <family val="2"/>
    </font>
    <font>
      <sz val="10"/>
      <color theme="1"/>
      <name val="Verdana"/>
      <family val="2"/>
    </font>
    <font>
      <b/>
      <sz val="10"/>
      <color theme="1"/>
      <name val="Verdana"/>
      <family val="2"/>
    </font>
    <font>
      <sz val="11"/>
      <name val="Arial"/>
      <family val="2"/>
    </font>
    <font>
      <sz val="10"/>
      <name val="Arial"/>
      <family val="2"/>
    </font>
    <font>
      <sz val="8"/>
      <color theme="1"/>
      <name val="Verdana"/>
      <family val="2"/>
    </font>
    <font>
      <sz val="9"/>
      <color rgb="FF000000"/>
      <name val="Verdana"/>
      <family val="2"/>
    </font>
    <font>
      <sz val="9"/>
      <color rgb="FF000000"/>
      <name val="Arial"/>
      <family val="2"/>
    </font>
    <font>
      <b/>
      <sz val="8"/>
      <color theme="0"/>
      <name val="Arial"/>
      <family val="2"/>
    </font>
    <font>
      <sz val="8"/>
      <color theme="1"/>
      <name val="Arial"/>
      <family val="2"/>
    </font>
    <font>
      <sz val="8"/>
      <name val="Arial"/>
      <family val="2"/>
    </font>
    <font>
      <sz val="8"/>
      <color theme="0"/>
      <name val="Arial"/>
      <family val="2"/>
    </font>
    <font>
      <b/>
      <sz val="10"/>
      <color theme="1"/>
      <name val="Arial"/>
      <family val="2"/>
    </font>
    <font>
      <sz val="10"/>
      <color theme="1"/>
      <name val="Arial"/>
      <family val="2"/>
    </font>
    <font>
      <b/>
      <sz val="11"/>
      <color theme="1"/>
      <name val="Arial"/>
      <family val="2"/>
    </font>
    <font>
      <b/>
      <sz val="8"/>
      <color theme="1"/>
      <name val="Arial"/>
      <family val="2"/>
    </font>
    <font>
      <sz val="11"/>
      <color theme="0"/>
      <name val="Arial"/>
      <family val="2"/>
    </font>
    <font>
      <b/>
      <sz val="11"/>
      <color theme="0"/>
      <name val="Arial"/>
      <family val="2"/>
    </font>
    <font>
      <b/>
      <sz val="9"/>
      <color theme="1"/>
      <name val="Arial"/>
      <family val="2"/>
    </font>
    <font>
      <b/>
      <sz val="11"/>
      <name val="Arial"/>
      <family val="2"/>
    </font>
    <font>
      <sz val="8"/>
      <name val="Calibri"/>
      <family val="2"/>
      <scheme val="minor"/>
    </font>
    <font>
      <b/>
      <sz val="10"/>
      <name val="Verdana"/>
      <family val="2"/>
    </font>
    <font>
      <sz val="9"/>
      <color theme="1"/>
      <name val="Calibri"/>
      <family val="2"/>
      <scheme val="minor"/>
    </font>
    <font>
      <sz val="9"/>
      <color rgb="FF808080"/>
      <name val="Verdana"/>
      <family val="2"/>
    </font>
    <font>
      <b/>
      <sz val="10"/>
      <color rgb="FF808080"/>
      <name val="Verdana"/>
      <family val="2"/>
    </font>
    <font>
      <sz val="10"/>
      <color rgb="FF808080"/>
      <name val="Verdana"/>
      <family val="2"/>
    </font>
    <font>
      <b/>
      <sz val="9"/>
      <color rgb="FF808080"/>
      <name val="Verdana"/>
      <family val="2"/>
    </font>
    <font>
      <sz val="8"/>
      <color rgb="FF808080"/>
      <name val="Calibri"/>
      <family val="2"/>
      <scheme val="minor"/>
    </font>
    <font>
      <sz val="10"/>
      <color rgb="FF808080"/>
      <name val="Calibri"/>
      <family val="2"/>
      <scheme val="minor"/>
    </font>
    <font>
      <sz val="14"/>
      <color theme="1"/>
      <name val="Verdana"/>
      <family val="2"/>
    </font>
    <font>
      <sz val="9"/>
      <color indexed="81"/>
      <name val="Verdana"/>
      <family val="2"/>
    </font>
    <font>
      <b/>
      <sz val="13"/>
      <color theme="0"/>
      <name val="Verdana"/>
      <family val="2"/>
    </font>
  </fonts>
  <fills count="52">
    <fill>
      <patternFill patternType="none"/>
    </fill>
    <fill>
      <patternFill patternType="gray125"/>
    </fill>
    <fill>
      <patternFill patternType="solid">
        <fgColor theme="0" tint="-0.34998626667073579"/>
        <bgColor indexed="64"/>
      </patternFill>
    </fill>
    <fill>
      <patternFill patternType="solid">
        <fgColor theme="3" tint="-0.249977111117893"/>
        <bgColor rgb="FFA7C4FF"/>
      </patternFill>
    </fill>
    <fill>
      <patternFill patternType="solid">
        <fgColor rgb="FF607796"/>
        <bgColor rgb="FFA7C4FF"/>
      </patternFill>
    </fill>
    <fill>
      <patternFill patternType="solid">
        <fgColor theme="9" tint="-0.249977111117893"/>
        <bgColor rgb="FFA7C4FF"/>
      </patternFill>
    </fill>
    <fill>
      <patternFill patternType="solid">
        <fgColor rgb="FF607796"/>
        <bgColor indexed="64"/>
      </patternFill>
    </fill>
    <fill>
      <patternFill patternType="solid">
        <fgColor theme="3" tint="-0.249977111117893"/>
        <bgColor indexed="64"/>
      </patternFill>
    </fill>
    <fill>
      <patternFill patternType="solid">
        <fgColor rgb="FFFFFF00"/>
        <bgColor indexed="64"/>
      </patternFill>
    </fill>
    <fill>
      <patternFill patternType="solid">
        <fgColor rgb="FFFFC000"/>
        <bgColor rgb="FFA7C4FF"/>
      </patternFill>
    </fill>
    <fill>
      <patternFill patternType="solid">
        <fgColor rgb="FF0E5A58"/>
        <bgColor rgb="FFA7C4FF"/>
      </patternFill>
    </fill>
    <fill>
      <patternFill patternType="solid">
        <fgColor rgb="FF106A59"/>
        <bgColor rgb="FFA7C4FF"/>
      </patternFill>
    </fill>
    <fill>
      <patternFill patternType="solid">
        <fgColor rgb="FFFFC000"/>
        <bgColor indexed="64"/>
      </patternFill>
    </fill>
    <fill>
      <patternFill patternType="solid">
        <fgColor theme="8" tint="-0.499984740745262"/>
        <bgColor indexed="64"/>
      </patternFill>
    </fill>
    <fill>
      <patternFill patternType="solid">
        <fgColor theme="4" tint="-0.499984740745262"/>
        <bgColor indexed="64"/>
      </patternFill>
    </fill>
    <fill>
      <patternFill patternType="solid">
        <fgColor theme="9" tint="-0.499984740745262"/>
        <bgColor rgb="FFA7C4FF"/>
      </patternFill>
    </fill>
    <fill>
      <patternFill patternType="solid">
        <fgColor theme="9" tint="-0.499984740745262"/>
        <bgColor indexed="64"/>
      </patternFill>
    </fill>
    <fill>
      <patternFill patternType="solid">
        <fgColor theme="0"/>
        <bgColor indexed="64"/>
      </patternFill>
    </fill>
    <fill>
      <patternFill patternType="solid">
        <fgColor theme="4" tint="0.39997558519241921"/>
        <bgColor rgb="FFA7C4FF"/>
      </patternFill>
    </fill>
    <fill>
      <patternFill patternType="solid">
        <fgColor theme="4" tint="0.39997558519241921"/>
        <bgColor indexed="64"/>
      </patternFill>
    </fill>
    <fill>
      <patternFill patternType="solid">
        <fgColor theme="3" tint="0.39997558519241921"/>
        <bgColor indexed="64"/>
      </patternFill>
    </fill>
    <fill>
      <patternFill patternType="solid">
        <fgColor theme="9" tint="0.39997558519241921"/>
        <bgColor indexed="64"/>
      </patternFill>
    </fill>
    <fill>
      <patternFill patternType="solid">
        <fgColor theme="3" tint="0.39997558519241921"/>
        <bgColor rgb="FFA7C4FF"/>
      </patternFill>
    </fill>
    <fill>
      <patternFill patternType="solid">
        <fgColor theme="5" tint="0.39997558519241921"/>
        <bgColor indexed="64"/>
      </patternFill>
    </fill>
    <fill>
      <patternFill patternType="solid">
        <fgColor theme="7" tint="0.79998168889431442"/>
        <bgColor indexed="64"/>
      </patternFill>
    </fill>
    <fill>
      <patternFill patternType="solid">
        <fgColor theme="0" tint="-0.14999847407452621"/>
        <bgColor theme="0" tint="-0.14999847407452621"/>
      </patternFill>
    </fill>
    <fill>
      <patternFill patternType="solid">
        <fgColor rgb="FFF4B084"/>
        <bgColor indexed="64"/>
      </patternFill>
    </fill>
    <fill>
      <patternFill patternType="solid">
        <fgColor theme="8" tint="0.59999389629810485"/>
        <bgColor indexed="64"/>
      </patternFill>
    </fill>
    <fill>
      <patternFill patternType="solid">
        <fgColor rgb="FFA9D08E"/>
        <bgColor indexed="64"/>
      </patternFill>
    </fill>
    <fill>
      <patternFill patternType="solid">
        <fgColor theme="9" tint="0.59999389629810485"/>
        <bgColor indexed="64"/>
      </patternFill>
    </fill>
    <fill>
      <patternFill patternType="solid">
        <fgColor rgb="FFFCB6C8"/>
        <bgColor indexed="64"/>
      </patternFill>
    </fill>
    <fill>
      <patternFill patternType="solid">
        <fgColor rgb="FF7BFDBF"/>
        <bgColor indexed="64"/>
      </patternFill>
    </fill>
    <fill>
      <patternFill patternType="solid">
        <fgColor theme="7" tint="0.59999389629810485"/>
        <bgColor indexed="64"/>
      </patternFill>
    </fill>
    <fill>
      <patternFill patternType="solid">
        <fgColor rgb="FF00B0F0"/>
        <bgColor indexed="64"/>
      </patternFill>
    </fill>
    <fill>
      <patternFill patternType="solid">
        <fgColor rgb="FF4472C4"/>
        <bgColor rgb="FF4472C4"/>
      </patternFill>
    </fill>
    <fill>
      <patternFill patternType="solid">
        <fgColor theme="4" tint="0.79998168889431442"/>
        <bgColor theme="4" tint="0.79998168889431442"/>
      </patternFill>
    </fill>
    <fill>
      <patternFill patternType="solid">
        <fgColor rgb="FFD9E1F2"/>
        <bgColor rgb="FFD9E1F2"/>
      </patternFill>
    </fill>
    <fill>
      <patternFill patternType="solid">
        <fgColor theme="0" tint="-0.34998626667073579"/>
        <bgColor rgb="FF8EAADB"/>
      </patternFill>
    </fill>
    <fill>
      <patternFill patternType="solid">
        <fgColor rgb="FFFFFF00"/>
        <bgColor rgb="FFFFFF00"/>
      </patternFill>
    </fill>
    <fill>
      <patternFill patternType="solid">
        <fgColor theme="0" tint="-0.499984740745262"/>
        <bgColor indexed="64"/>
      </patternFill>
    </fill>
    <fill>
      <patternFill patternType="solid">
        <fgColor rgb="FF808080"/>
        <bgColor indexed="64"/>
      </patternFill>
    </fill>
    <fill>
      <patternFill patternType="solid">
        <fgColor rgb="FF104D4C"/>
        <bgColor rgb="FFA7C4FF"/>
      </patternFill>
    </fill>
    <fill>
      <patternFill patternType="solid">
        <fgColor rgb="FF156563"/>
        <bgColor rgb="FFA7C4FF"/>
      </patternFill>
    </fill>
    <fill>
      <patternFill patternType="solid">
        <fgColor rgb="FF0C3A39"/>
        <bgColor indexed="64"/>
      </patternFill>
    </fill>
    <fill>
      <patternFill patternType="solid">
        <fgColor rgb="FF156D47"/>
        <bgColor indexed="64"/>
      </patternFill>
    </fill>
    <fill>
      <patternFill patternType="solid">
        <fgColor rgb="FF0E2C3A"/>
        <bgColor indexed="64"/>
      </patternFill>
    </fill>
    <fill>
      <patternFill patternType="solid">
        <fgColor rgb="FF154357"/>
        <bgColor indexed="64"/>
      </patternFill>
    </fill>
    <fill>
      <patternFill patternType="solid">
        <fgColor rgb="FF1E5F7C"/>
        <bgColor indexed="64"/>
      </patternFill>
    </fill>
    <fill>
      <patternFill patternType="solid">
        <fgColor rgb="FF156D47"/>
        <bgColor rgb="FFA7C4FF"/>
      </patternFill>
    </fill>
    <fill>
      <patternFill patternType="solid">
        <fgColor rgb="FF1B8D5C"/>
        <bgColor indexed="64"/>
      </patternFill>
    </fill>
    <fill>
      <patternFill patternType="solid">
        <fgColor rgb="FF115739"/>
        <bgColor indexed="64"/>
      </patternFill>
    </fill>
    <fill>
      <patternFill patternType="solid">
        <fgColor theme="1" tint="0.34998626667073579"/>
        <bgColor indexed="64"/>
      </patternFill>
    </fill>
  </fills>
  <borders count="86">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style="medium">
        <color indexed="64"/>
      </left>
      <right style="medium">
        <color indexed="64"/>
      </right>
      <top style="thin">
        <color auto="1"/>
      </top>
      <bottom style="thin">
        <color auto="1"/>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style="medium">
        <color indexed="64"/>
      </bottom>
      <diagonal/>
    </border>
    <border>
      <left style="thin">
        <color indexed="64"/>
      </left>
      <right/>
      <top style="thin">
        <color indexed="64"/>
      </top>
      <bottom style="medium">
        <color indexed="64"/>
      </bottom>
      <diagonal/>
    </border>
    <border>
      <left style="medium">
        <color indexed="64"/>
      </left>
      <right style="thin">
        <color auto="1"/>
      </right>
      <top/>
      <bottom/>
      <diagonal/>
    </border>
    <border>
      <left style="thin">
        <color indexed="64"/>
      </left>
      <right style="thin">
        <color indexed="64"/>
      </right>
      <top/>
      <bottom/>
      <diagonal/>
    </border>
    <border>
      <left style="medium">
        <color indexed="64"/>
      </left>
      <right style="thin">
        <color auto="1"/>
      </right>
      <top style="thin">
        <color auto="1"/>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theme="1"/>
      </left>
      <right/>
      <top/>
      <bottom/>
      <diagonal/>
    </border>
    <border>
      <left/>
      <right/>
      <top/>
      <bottom style="thin">
        <color rgb="FF000000"/>
      </bottom>
      <diagonal/>
    </border>
    <border>
      <left/>
      <right/>
      <top style="thin">
        <color rgb="FF000000"/>
      </top>
      <bottom/>
      <diagonal/>
    </border>
    <border>
      <left style="thin">
        <color rgb="FF000000"/>
      </left>
      <right/>
      <top style="thin">
        <color rgb="FF000000"/>
      </top>
      <bottom/>
      <diagonal/>
    </border>
    <border>
      <left style="thin">
        <color rgb="FF000000"/>
      </left>
      <right/>
      <top style="thin">
        <color indexed="64"/>
      </top>
      <bottom/>
      <diagonal/>
    </border>
    <border>
      <left style="thin">
        <color rgb="FF000000"/>
      </left>
      <right style="thin">
        <color indexed="64"/>
      </right>
      <top/>
      <bottom/>
      <diagonal/>
    </border>
    <border>
      <left style="thin">
        <color rgb="FF000000"/>
      </left>
      <right style="thin">
        <color indexed="64"/>
      </right>
      <top style="thin">
        <color rgb="FF000000"/>
      </top>
      <bottom/>
      <diagonal/>
    </border>
    <border>
      <left style="thin">
        <color rgb="FF000000"/>
      </left>
      <right style="thin">
        <color rgb="FF000000"/>
      </right>
      <top style="thin">
        <color rgb="FF000000"/>
      </top>
      <bottom/>
      <diagonal/>
    </border>
    <border>
      <left style="thin">
        <color rgb="FF000000"/>
      </left>
      <right style="thin">
        <color indexed="64"/>
      </right>
      <top style="thin">
        <color rgb="FF000000"/>
      </top>
      <bottom style="thin">
        <color rgb="FF000000"/>
      </bottom>
      <diagonal/>
    </border>
    <border>
      <left style="medium">
        <color indexed="64"/>
      </left>
      <right style="medium">
        <color indexed="64"/>
      </right>
      <top style="thin">
        <color auto="1"/>
      </top>
      <bottom/>
      <diagonal/>
    </border>
    <border>
      <left/>
      <right style="medium">
        <color indexed="64"/>
      </right>
      <top style="thin">
        <color auto="1"/>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9">
    <xf numFmtId="0" fontId="0" fillId="0" borderId="0"/>
    <xf numFmtId="0" fontId="7" fillId="0" borderId="0"/>
    <xf numFmtId="0" fontId="2" fillId="0" borderId="0"/>
    <xf numFmtId="0" fontId="2" fillId="0" borderId="0"/>
    <xf numFmtId="0" fontId="2" fillId="0" borderId="0"/>
    <xf numFmtId="9" fontId="2" fillId="0" borderId="0" applyFont="0" applyFill="0" applyBorder="0" applyAlignment="0" applyProtection="0"/>
    <xf numFmtId="0" fontId="19" fillId="0" borderId="0"/>
    <xf numFmtId="0" fontId="2" fillId="0" borderId="0"/>
    <xf numFmtId="0" fontId="1" fillId="0" borderId="0"/>
  </cellStyleXfs>
  <cellXfs count="623">
    <xf numFmtId="0" fontId="0" fillId="0" borderId="0" xfId="0"/>
    <xf numFmtId="0" fontId="4" fillId="0" borderId="0" xfId="0" applyFont="1"/>
    <xf numFmtId="0" fontId="4" fillId="0" borderId="0" xfId="0" applyFont="1" applyAlignment="1">
      <alignment vertical="center"/>
    </xf>
    <xf numFmtId="0" fontId="5" fillId="0" borderId="0" xfId="0" applyFont="1" applyAlignment="1">
      <alignment vertical="center"/>
    </xf>
    <xf numFmtId="0" fontId="8" fillId="15" borderId="16" xfId="1" applyFont="1" applyFill="1" applyBorder="1" applyAlignment="1" applyProtection="1">
      <alignment horizontal="center" vertical="center" wrapText="1"/>
      <protection locked="0"/>
    </xf>
    <xf numFmtId="14" fontId="4" fillId="0" borderId="3" xfId="0" applyNumberFormat="1" applyFont="1" applyBorder="1" applyAlignment="1">
      <alignment horizontal="center" vertical="center"/>
    </xf>
    <xf numFmtId="14" fontId="16" fillId="0" borderId="3" xfId="1" applyNumberFormat="1" applyFont="1" applyBorder="1" applyAlignment="1">
      <alignment horizontal="center" vertical="center" wrapText="1"/>
    </xf>
    <xf numFmtId="0" fontId="15" fillId="0" borderId="3" xfId="3" applyFont="1" applyBorder="1" applyAlignment="1">
      <alignment horizontal="center" vertical="center" wrapText="1"/>
    </xf>
    <xf numFmtId="0" fontId="7" fillId="0" borderId="0" xfId="1"/>
    <xf numFmtId="14" fontId="15" fillId="0" borderId="3" xfId="3" applyNumberFormat="1" applyFont="1" applyBorder="1" applyAlignment="1">
      <alignment horizontal="center" vertical="center" wrapText="1"/>
    </xf>
    <xf numFmtId="0" fontId="16" fillId="0" borderId="3" xfId="1" applyFont="1" applyBorder="1" applyAlignment="1">
      <alignment horizontal="justify" vertical="center" wrapText="1"/>
    </xf>
    <xf numFmtId="0" fontId="15" fillId="0" borderId="3" xfId="3" applyFont="1" applyBorder="1" applyAlignment="1">
      <alignment horizontal="justify" vertical="center" wrapText="1"/>
    </xf>
    <xf numFmtId="0" fontId="4" fillId="0" borderId="3" xfId="0" applyFont="1" applyBorder="1" applyAlignment="1">
      <alignment horizontal="justify" vertical="center" wrapText="1"/>
    </xf>
    <xf numFmtId="0" fontId="4" fillId="0" borderId="0" xfId="1" applyFont="1" applyAlignment="1">
      <alignment horizontal="center" vertical="center" wrapText="1"/>
    </xf>
    <xf numFmtId="0" fontId="4" fillId="0" borderId="0" xfId="1" applyFont="1" applyAlignment="1">
      <alignment horizontal="center" vertical="center"/>
    </xf>
    <xf numFmtId="0" fontId="4" fillId="0" borderId="0" xfId="1" applyFont="1" applyAlignment="1">
      <alignment vertical="center"/>
    </xf>
    <xf numFmtId="0" fontId="8" fillId="3" borderId="0" xfId="1" applyFont="1" applyFill="1" applyAlignment="1" applyProtection="1">
      <alignment horizontal="center" vertical="center" wrapText="1"/>
      <protection locked="0"/>
    </xf>
    <xf numFmtId="0" fontId="13" fillId="18" borderId="0" xfId="1" applyFont="1" applyFill="1" applyAlignment="1" applyProtection="1">
      <alignment horizontal="center" vertical="center" wrapText="1"/>
      <protection locked="0"/>
    </xf>
    <xf numFmtId="0" fontId="13" fillId="19" borderId="0" xfId="1" applyFont="1" applyFill="1" applyAlignment="1" applyProtection="1">
      <alignment horizontal="center" vertical="center" wrapText="1"/>
      <protection locked="0"/>
    </xf>
    <xf numFmtId="0" fontId="13" fillId="20" borderId="0" xfId="1" applyFont="1" applyFill="1" applyAlignment="1">
      <alignment horizontal="center" vertical="center" wrapText="1"/>
    </xf>
    <xf numFmtId="0" fontId="13" fillId="19" borderId="0" xfId="1" applyFont="1" applyFill="1" applyAlignment="1">
      <alignment horizontal="center" vertical="center" wrapText="1"/>
    </xf>
    <xf numFmtId="0" fontId="13" fillId="21" borderId="0" xfId="1" applyFont="1" applyFill="1" applyAlignment="1">
      <alignment horizontal="center" vertical="center" wrapText="1"/>
    </xf>
    <xf numFmtId="0" fontId="13" fillId="21" borderId="73" xfId="1" applyFont="1" applyFill="1" applyBorder="1" applyAlignment="1">
      <alignment horizontal="center" vertical="center" wrapText="1"/>
    </xf>
    <xf numFmtId="0" fontId="13" fillId="21" borderId="40" xfId="1" applyFont="1" applyFill="1" applyBorder="1" applyAlignment="1">
      <alignment horizontal="center" vertical="center" wrapText="1"/>
    </xf>
    <xf numFmtId="0" fontId="13" fillId="22" borderId="0" xfId="1" applyFont="1" applyFill="1" applyAlignment="1" applyProtection="1">
      <alignment horizontal="center" vertical="center" wrapText="1"/>
      <protection locked="0"/>
    </xf>
    <xf numFmtId="0" fontId="8" fillId="4" borderId="0" xfId="1" applyFont="1" applyFill="1" applyAlignment="1" applyProtection="1">
      <alignment horizontal="center" vertical="center" wrapText="1"/>
      <protection locked="0"/>
    </xf>
    <xf numFmtId="0" fontId="8" fillId="5" borderId="0" xfId="1" applyFont="1" applyFill="1" applyAlignment="1" applyProtection="1">
      <alignment horizontal="center" vertical="center" wrapText="1"/>
      <protection locked="0"/>
    </xf>
    <xf numFmtId="0" fontId="8" fillId="3" borderId="74" xfId="1" applyFont="1" applyFill="1" applyBorder="1" applyAlignment="1" applyProtection="1">
      <alignment horizontal="center" vertical="center" wrapText="1"/>
      <protection locked="0"/>
    </xf>
    <xf numFmtId="0" fontId="8" fillId="3" borderId="74" xfId="1" applyFont="1" applyFill="1" applyBorder="1" applyAlignment="1" applyProtection="1">
      <alignment vertical="center" wrapText="1"/>
      <protection locked="0"/>
    </xf>
    <xf numFmtId="0" fontId="11" fillId="7" borderId="0" xfId="1" applyFont="1" applyFill="1" applyAlignment="1" applyProtection="1">
      <alignment horizontal="center" vertical="center" wrapText="1"/>
      <protection locked="0"/>
    </xf>
    <xf numFmtId="0" fontId="8" fillId="6" borderId="0" xfId="1" applyFont="1" applyFill="1" applyAlignment="1" applyProtection="1">
      <alignment horizontal="center" vertical="center" wrapText="1"/>
      <protection locked="0"/>
    </xf>
    <xf numFmtId="0" fontId="8" fillId="6" borderId="0" xfId="1" applyFont="1" applyFill="1" applyAlignment="1">
      <alignment horizontal="center" vertical="center" wrapText="1"/>
    </xf>
    <xf numFmtId="0" fontId="21" fillId="0" borderId="58" xfId="1" applyFont="1" applyBorder="1" applyAlignment="1">
      <alignment horizontal="center" vertical="center" wrapText="1"/>
    </xf>
    <xf numFmtId="0" fontId="21" fillId="0" borderId="58" xfId="1" applyFont="1" applyBorder="1" applyAlignment="1">
      <alignment horizontal="center" vertical="center"/>
    </xf>
    <xf numFmtId="0" fontId="4" fillId="0" borderId="58" xfId="1" applyFont="1" applyBorder="1" applyAlignment="1">
      <alignment horizontal="center" vertical="center"/>
    </xf>
    <xf numFmtId="0" fontId="4" fillId="0" borderId="58" xfId="1" applyFont="1" applyBorder="1" applyAlignment="1">
      <alignment horizontal="center" vertical="center" wrapText="1"/>
    </xf>
    <xf numFmtId="0" fontId="4" fillId="23" borderId="58" xfId="1" applyFont="1" applyFill="1" applyBorder="1" applyAlignment="1">
      <alignment horizontal="center" vertical="center" wrapText="1"/>
    </xf>
    <xf numFmtId="0" fontId="4" fillId="24" borderId="58" xfId="1" applyFont="1" applyFill="1" applyBorder="1" applyAlignment="1">
      <alignment horizontal="center" vertical="center" wrapText="1"/>
    </xf>
    <xf numFmtId="0" fontId="4" fillId="0" borderId="75" xfId="1" applyFont="1" applyBorder="1" applyAlignment="1">
      <alignment horizontal="center" vertical="center" wrapText="1"/>
    </xf>
    <xf numFmtId="0" fontId="4" fillId="0" borderId="57" xfId="1" applyFont="1" applyBorder="1" applyAlignment="1">
      <alignment horizontal="center" vertical="center" wrapText="1"/>
    </xf>
    <xf numFmtId="0" fontId="4" fillId="25" borderId="76" xfId="1" applyFont="1" applyFill="1" applyBorder="1" applyAlignment="1">
      <alignment horizontal="center" vertical="center" wrapText="1"/>
    </xf>
    <xf numFmtId="0" fontId="4" fillId="25" borderId="77" xfId="1" applyFont="1" applyFill="1" applyBorder="1" applyAlignment="1">
      <alignment horizontal="center" vertical="center" wrapText="1"/>
    </xf>
    <xf numFmtId="0" fontId="4" fillId="23" borderId="57" xfId="1" applyFont="1" applyFill="1" applyBorder="1" applyAlignment="1">
      <alignment horizontal="center" vertical="center" wrapText="1"/>
    </xf>
    <xf numFmtId="0" fontId="4" fillId="0" borderId="58" xfId="1" applyFont="1" applyBorder="1" applyAlignment="1">
      <alignment vertical="center"/>
    </xf>
    <xf numFmtId="0" fontId="22" fillId="0" borderId="58" xfId="1" applyFont="1" applyBorder="1" applyAlignment="1">
      <alignment horizontal="center" vertical="center"/>
    </xf>
    <xf numFmtId="0" fontId="22" fillId="0" borderId="58" xfId="1" applyFont="1" applyBorder="1" applyAlignment="1">
      <alignment horizontal="center" vertical="center" wrapText="1"/>
    </xf>
    <xf numFmtId="0" fontId="4" fillId="0" borderId="56" xfId="1" applyFont="1" applyBorder="1" applyAlignment="1">
      <alignment horizontal="center" vertical="center"/>
    </xf>
    <xf numFmtId="0" fontId="4" fillId="0" borderId="56" xfId="1" applyFont="1" applyBorder="1" applyAlignment="1">
      <alignment horizontal="center" vertical="center" wrapText="1"/>
    </xf>
    <xf numFmtId="0" fontId="4" fillId="0" borderId="55" xfId="1" applyFont="1" applyBorder="1" applyAlignment="1">
      <alignment horizontal="center" vertical="center"/>
    </xf>
    <xf numFmtId="0" fontId="4" fillId="0" borderId="57" xfId="1" applyFont="1" applyBorder="1" applyAlignment="1">
      <alignment horizontal="center" vertical="center"/>
    </xf>
    <xf numFmtId="0" fontId="4" fillId="0" borderId="75" xfId="1" applyFont="1" applyBorder="1" applyAlignment="1">
      <alignment horizontal="center" vertical="center"/>
    </xf>
    <xf numFmtId="0" fontId="20" fillId="26" borderId="3" xfId="1" applyFont="1" applyFill="1" applyBorder="1" applyAlignment="1">
      <alignment horizontal="center" vertical="center" wrapText="1"/>
    </xf>
    <xf numFmtId="0" fontId="4" fillId="27" borderId="58" xfId="1" applyFont="1" applyFill="1" applyBorder="1" applyAlignment="1">
      <alignment horizontal="center" vertical="center" wrapText="1"/>
    </xf>
    <xf numFmtId="0" fontId="4" fillId="0" borderId="76" xfId="1" applyFont="1" applyBorder="1" applyAlignment="1">
      <alignment horizontal="center" vertical="center" wrapText="1"/>
    </xf>
    <xf numFmtId="0" fontId="4" fillId="0" borderId="78" xfId="1" applyFont="1" applyBorder="1" applyAlignment="1">
      <alignment horizontal="center" vertical="center" wrapText="1"/>
    </xf>
    <xf numFmtId="0" fontId="4" fillId="21" borderId="57" xfId="1" applyFont="1" applyFill="1" applyBorder="1" applyAlignment="1">
      <alignment horizontal="center" vertical="center" wrapText="1"/>
    </xf>
    <xf numFmtId="0" fontId="4" fillId="0" borderId="75" xfId="1" applyFont="1" applyBorder="1" applyAlignment="1">
      <alignment vertical="center"/>
    </xf>
    <xf numFmtId="0" fontId="20" fillId="28" borderId="3" xfId="1" applyFont="1" applyFill="1" applyBorder="1" applyAlignment="1">
      <alignment horizontal="center" vertical="center" wrapText="1"/>
    </xf>
    <xf numFmtId="0" fontId="4" fillId="21" borderId="58" xfId="1" applyFont="1" applyFill="1" applyBorder="1" applyAlignment="1">
      <alignment horizontal="center" vertical="center" wrapText="1"/>
    </xf>
    <xf numFmtId="0" fontId="4" fillId="25" borderId="79" xfId="1" applyFont="1" applyFill="1" applyBorder="1" applyAlignment="1">
      <alignment horizontal="center" vertical="center" wrapText="1"/>
    </xf>
    <xf numFmtId="0" fontId="4" fillId="29" borderId="80" xfId="1" applyFont="1" applyFill="1" applyBorder="1" applyAlignment="1">
      <alignment horizontal="center" vertical="center" wrapText="1"/>
    </xf>
    <xf numFmtId="0" fontId="4" fillId="0" borderId="80" xfId="1" applyFont="1" applyBorder="1" applyAlignment="1">
      <alignment horizontal="center" vertical="center" wrapText="1"/>
    </xf>
    <xf numFmtId="0" fontId="20" fillId="30" borderId="3" xfId="1" applyFont="1" applyFill="1" applyBorder="1" applyAlignment="1">
      <alignment horizontal="center" vertical="center" wrapText="1"/>
    </xf>
    <xf numFmtId="0" fontId="21" fillId="21" borderId="58" xfId="1" applyFont="1" applyFill="1" applyBorder="1" applyAlignment="1">
      <alignment horizontal="center" vertical="center" wrapText="1"/>
    </xf>
    <xf numFmtId="0" fontId="4" fillId="0" borderId="79" xfId="1" applyFont="1" applyBorder="1" applyAlignment="1">
      <alignment horizontal="center" vertical="center" wrapText="1"/>
    </xf>
    <xf numFmtId="0" fontId="4" fillId="21" borderId="80" xfId="1" applyFont="1" applyFill="1" applyBorder="1" applyAlignment="1">
      <alignment horizontal="center" vertical="center" wrapText="1"/>
    </xf>
    <xf numFmtId="0" fontId="20" fillId="31" borderId="3" xfId="1" applyFont="1" applyFill="1" applyBorder="1" applyAlignment="1">
      <alignment horizontal="center" vertical="center" wrapText="1"/>
    </xf>
    <xf numFmtId="0" fontId="20" fillId="32" borderId="3" xfId="1" applyFont="1" applyFill="1" applyBorder="1" applyAlignment="1">
      <alignment horizontal="center" vertical="center" wrapText="1"/>
    </xf>
    <xf numFmtId="0" fontId="4" fillId="29" borderId="75" xfId="1" applyFont="1" applyFill="1" applyBorder="1" applyAlignment="1">
      <alignment horizontal="center" vertical="center" wrapText="1"/>
    </xf>
    <xf numFmtId="0" fontId="21" fillId="0" borderId="0" xfId="1" applyFont="1" applyAlignment="1">
      <alignment horizontal="center" vertical="center" wrapText="1"/>
    </xf>
    <xf numFmtId="0" fontId="4" fillId="0" borderId="81" xfId="1" applyFont="1" applyBorder="1" applyAlignment="1">
      <alignment horizontal="center" vertical="center" wrapText="1"/>
    </xf>
    <xf numFmtId="0" fontId="20" fillId="27" borderId="3" xfId="1" applyFont="1" applyFill="1" applyBorder="1" applyAlignment="1">
      <alignment horizontal="center" vertical="center" wrapText="1"/>
    </xf>
    <xf numFmtId="0" fontId="4" fillId="33" borderId="57" xfId="1" applyFont="1" applyFill="1" applyBorder="1" applyAlignment="1">
      <alignment horizontal="center" vertical="center" wrapText="1"/>
    </xf>
    <xf numFmtId="0" fontId="4" fillId="27" borderId="75" xfId="1" applyFont="1" applyFill="1" applyBorder="1" applyAlignment="1">
      <alignment horizontal="center" vertical="center" wrapText="1"/>
    </xf>
    <xf numFmtId="0" fontId="4" fillId="21" borderId="75" xfId="1" applyFont="1" applyFill="1" applyBorder="1" applyAlignment="1">
      <alignment horizontal="center" vertical="center" wrapText="1"/>
    </xf>
    <xf numFmtId="0" fontId="4" fillId="29" borderId="0" xfId="1" applyFont="1" applyFill="1" applyAlignment="1">
      <alignment horizontal="center" vertical="center" wrapText="1"/>
    </xf>
    <xf numFmtId="0" fontId="4" fillId="29" borderId="75" xfId="1" applyFont="1" applyFill="1" applyBorder="1" applyAlignment="1">
      <alignment vertical="center" wrapText="1"/>
    </xf>
    <xf numFmtId="0" fontId="21" fillId="0" borderId="75" xfId="1" applyFont="1" applyBorder="1" applyAlignment="1">
      <alignment horizontal="center" vertical="center" wrapText="1"/>
    </xf>
    <xf numFmtId="0" fontId="22" fillId="0" borderId="75" xfId="1" applyFont="1" applyBorder="1" applyAlignment="1">
      <alignment horizontal="center" vertical="center" wrapText="1"/>
    </xf>
    <xf numFmtId="0" fontId="4" fillId="0" borderId="3" xfId="1" applyFont="1" applyBorder="1" applyAlignment="1">
      <alignment horizontal="center" vertical="center" wrapText="1"/>
    </xf>
    <xf numFmtId="0" fontId="3" fillId="34" borderId="43" xfId="1" applyFont="1" applyFill="1" applyBorder="1" applyAlignment="1">
      <alignment horizontal="center" vertical="center" wrapText="1"/>
    </xf>
    <xf numFmtId="0" fontId="21" fillId="0" borderId="54" xfId="1" applyFont="1" applyBorder="1" applyAlignment="1">
      <alignment horizontal="center" vertical="center" wrapText="1"/>
    </xf>
    <xf numFmtId="0" fontId="21" fillId="35" borderId="54" xfId="1" applyFont="1" applyFill="1" applyBorder="1" applyAlignment="1">
      <alignment horizontal="center" vertical="center" wrapText="1"/>
    </xf>
    <xf numFmtId="0" fontId="21" fillId="36" borderId="42" xfId="1" applyFont="1" applyFill="1" applyBorder="1" applyAlignment="1">
      <alignment horizontal="center" vertical="center" wrapText="1"/>
    </xf>
    <xf numFmtId="0" fontId="21" fillId="0" borderId="42" xfId="1" applyFont="1" applyBorder="1" applyAlignment="1">
      <alignment horizontal="center" vertical="center" wrapText="1"/>
    </xf>
    <xf numFmtId="0" fontId="21" fillId="36" borderId="54" xfId="1" applyFont="1" applyFill="1" applyBorder="1" applyAlignment="1">
      <alignment horizontal="center" vertical="center" wrapText="1"/>
    </xf>
    <xf numFmtId="0" fontId="21" fillId="35" borderId="42" xfId="1" applyFont="1" applyFill="1" applyBorder="1" applyAlignment="1">
      <alignment horizontal="center" vertical="center" wrapText="1"/>
    </xf>
    <xf numFmtId="0" fontId="21" fillId="0" borderId="53" xfId="1" applyFont="1" applyBorder="1" applyAlignment="1">
      <alignment horizontal="center" vertical="center" wrapText="1"/>
    </xf>
    <xf numFmtId="0" fontId="21" fillId="0" borderId="13" xfId="1" applyFont="1" applyBorder="1" applyAlignment="1">
      <alignment horizontal="center" vertical="center" wrapText="1"/>
    </xf>
    <xf numFmtId="0" fontId="21" fillId="36" borderId="53" xfId="1" applyFont="1" applyFill="1" applyBorder="1" applyAlignment="1">
      <alignment horizontal="center" vertical="center" wrapText="1"/>
    </xf>
    <xf numFmtId="0" fontId="4" fillId="0" borderId="0" xfId="0" applyFont="1" applyAlignment="1">
      <alignment horizontal="center" vertical="center" wrapText="1"/>
    </xf>
    <xf numFmtId="0" fontId="21" fillId="0" borderId="12" xfId="1" applyFont="1" applyBorder="1" applyAlignment="1" applyProtection="1">
      <alignment horizontal="center" vertical="center" wrapText="1"/>
      <protection locked="0"/>
    </xf>
    <xf numFmtId="0" fontId="21" fillId="0" borderId="15" xfId="1" applyFont="1" applyBorder="1" applyAlignment="1" applyProtection="1">
      <alignment horizontal="center" vertical="center" wrapText="1"/>
      <protection locked="0"/>
    </xf>
    <xf numFmtId="0" fontId="21" fillId="0" borderId="8" xfId="1" applyFont="1" applyBorder="1" applyAlignment="1" applyProtection="1">
      <alignment horizontal="center" vertical="center" wrapText="1"/>
      <protection locked="0"/>
    </xf>
    <xf numFmtId="0" fontId="21" fillId="0" borderId="9" xfId="1" applyFont="1" applyBorder="1" applyAlignment="1" applyProtection="1">
      <alignment horizontal="center" vertical="center" wrapText="1"/>
      <protection locked="0"/>
    </xf>
    <xf numFmtId="0" fontId="21" fillId="0" borderId="7" xfId="1" applyFont="1" applyBorder="1" applyAlignment="1" applyProtection="1">
      <alignment horizontal="center" vertical="center" wrapText="1"/>
      <protection locked="0"/>
    </xf>
    <xf numFmtId="0" fontId="21" fillId="0" borderId="8" xfId="1" applyFont="1" applyBorder="1" applyAlignment="1">
      <alignment horizontal="center" vertical="center" wrapText="1"/>
    </xf>
    <xf numFmtId="0" fontId="21" fillId="0" borderId="7" xfId="1" applyFont="1" applyBorder="1" applyAlignment="1" applyProtection="1">
      <alignment horizontal="center" vertical="center" textRotation="90" wrapText="1"/>
      <protection locked="0"/>
    </xf>
    <xf numFmtId="0" fontId="21" fillId="0" borderId="8" xfId="1" applyFont="1" applyBorder="1" applyAlignment="1">
      <alignment horizontal="center" vertical="center" textRotation="90" wrapText="1"/>
    </xf>
    <xf numFmtId="0" fontId="21" fillId="0" borderId="8" xfId="1" applyFont="1" applyBorder="1" applyAlignment="1" applyProtection="1">
      <alignment horizontal="center" vertical="center" textRotation="90" wrapText="1"/>
      <protection locked="0"/>
    </xf>
    <xf numFmtId="0" fontId="21" fillId="0" borderId="9" xfId="1" applyFont="1" applyBorder="1" applyAlignment="1">
      <alignment horizontal="center" vertical="center" textRotation="90" wrapText="1"/>
    </xf>
    <xf numFmtId="0" fontId="21" fillId="0" borderId="9" xfId="1" applyFont="1" applyBorder="1" applyAlignment="1">
      <alignment horizontal="center" vertical="center" wrapText="1"/>
    </xf>
    <xf numFmtId="1" fontId="21" fillId="0" borderId="6" xfId="1" applyNumberFormat="1" applyFont="1" applyBorder="1" applyAlignment="1">
      <alignment horizontal="center" vertical="center" wrapText="1"/>
    </xf>
    <xf numFmtId="1" fontId="21" fillId="0" borderId="7" xfId="1" applyNumberFormat="1" applyFont="1" applyBorder="1" applyAlignment="1">
      <alignment horizontal="center" vertical="center" wrapText="1"/>
    </xf>
    <xf numFmtId="0" fontId="21" fillId="0" borderId="11" xfId="1" applyFont="1" applyBorder="1" applyAlignment="1" applyProtection="1">
      <alignment horizontal="center" vertical="center" wrapText="1"/>
      <protection locked="0"/>
    </xf>
    <xf numFmtId="0" fontId="21" fillId="0" borderId="0" xfId="0" applyFont="1"/>
    <xf numFmtId="0" fontId="8" fillId="15" borderId="66" xfId="1" applyFont="1" applyFill="1" applyBorder="1" applyAlignment="1" applyProtection="1">
      <alignment horizontal="center" vertical="center" textRotation="90" wrapText="1"/>
      <protection locked="0"/>
    </xf>
    <xf numFmtId="0" fontId="8" fillId="15" borderId="14" xfId="1" applyFont="1" applyFill="1" applyBorder="1" applyAlignment="1" applyProtection="1">
      <alignment horizontal="center" vertical="center" textRotation="90" wrapText="1"/>
      <protection locked="0"/>
    </xf>
    <xf numFmtId="0" fontId="13" fillId="9" borderId="66" xfId="1" applyFont="1" applyFill="1" applyBorder="1" applyAlignment="1" applyProtection="1">
      <alignment horizontal="center" vertical="center" textRotation="90" wrapText="1"/>
      <protection locked="0"/>
    </xf>
    <xf numFmtId="0" fontId="13" fillId="9" borderId="14" xfId="1" applyFont="1" applyFill="1" applyBorder="1" applyAlignment="1" applyProtection="1">
      <alignment horizontal="center" vertical="center" textRotation="90" wrapText="1"/>
      <protection locked="0"/>
    </xf>
    <xf numFmtId="0" fontId="21" fillId="0" borderId="3" xfId="1" applyFont="1" applyBorder="1" applyAlignment="1" applyProtection="1">
      <alignment horizontal="center" vertical="center" wrapText="1"/>
      <protection locked="0"/>
    </xf>
    <xf numFmtId="0" fontId="21" fillId="0" borderId="3" xfId="1" applyFont="1" applyBorder="1" applyAlignment="1">
      <alignment horizontal="center" vertical="center" wrapText="1"/>
    </xf>
    <xf numFmtId="0" fontId="21" fillId="0" borderId="3" xfId="1" applyFont="1" applyBorder="1" applyAlignment="1" applyProtection="1">
      <alignment horizontal="center" vertical="center" textRotation="90" wrapText="1"/>
      <protection locked="0"/>
    </xf>
    <xf numFmtId="0" fontId="21" fillId="0" borderId="3" xfId="1" applyFont="1" applyBorder="1" applyAlignment="1">
      <alignment horizontal="center" vertical="center" textRotation="90" wrapText="1"/>
    </xf>
    <xf numFmtId="0" fontId="21" fillId="0" borderId="22" xfId="1" applyFont="1" applyBorder="1" applyAlignment="1" applyProtection="1">
      <alignment horizontal="center" vertical="center" wrapText="1"/>
      <protection locked="0"/>
    </xf>
    <xf numFmtId="0" fontId="21" fillId="0" borderId="23" xfId="1" applyFont="1" applyBorder="1" applyAlignment="1" applyProtection="1">
      <alignment horizontal="center" vertical="center" wrapText="1"/>
      <protection locked="0"/>
    </xf>
    <xf numFmtId="0" fontId="21" fillId="0" borderId="23" xfId="1" applyFont="1" applyBorder="1" applyAlignment="1">
      <alignment horizontal="center" vertical="center" wrapText="1"/>
    </xf>
    <xf numFmtId="0" fontId="21" fillId="0" borderId="23" xfId="1" applyFont="1" applyBorder="1" applyAlignment="1" applyProtection="1">
      <alignment horizontal="center" vertical="center" textRotation="90" wrapText="1"/>
      <protection locked="0"/>
    </xf>
    <xf numFmtId="0" fontId="21" fillId="0" borderId="23" xfId="1" applyFont="1" applyBorder="1" applyAlignment="1">
      <alignment horizontal="center" vertical="center" textRotation="90" wrapText="1"/>
    </xf>
    <xf numFmtId="0" fontId="21" fillId="0" borderId="24" xfId="1" applyFont="1" applyBorder="1" applyAlignment="1" applyProtection="1">
      <alignment horizontal="center" vertical="center" wrapText="1"/>
      <protection locked="0"/>
    </xf>
    <xf numFmtId="0" fontId="21" fillId="0" borderId="15" xfId="1" applyFont="1" applyBorder="1" applyAlignment="1">
      <alignment horizontal="center" vertical="center" wrapText="1"/>
    </xf>
    <xf numFmtId="0" fontId="21" fillId="0" borderId="24" xfId="1" applyFont="1" applyBorder="1" applyAlignment="1">
      <alignment horizontal="center" vertical="center" wrapText="1"/>
    </xf>
    <xf numFmtId="0" fontId="21" fillId="0" borderId="12" xfId="1" applyFont="1" applyBorder="1" applyAlignment="1" applyProtection="1">
      <alignment horizontal="center" vertical="center" textRotation="90" wrapText="1"/>
      <protection locked="0"/>
    </xf>
    <xf numFmtId="0" fontId="21" fillId="0" borderId="22" xfId="1" applyFont="1" applyBorder="1" applyAlignment="1" applyProtection="1">
      <alignment horizontal="center" vertical="center" textRotation="90" wrapText="1"/>
      <protection locked="0"/>
    </xf>
    <xf numFmtId="1" fontId="21" fillId="0" borderId="12" xfId="1" applyNumberFormat="1" applyFont="1" applyBorder="1" applyAlignment="1">
      <alignment horizontal="center" vertical="center" wrapText="1"/>
    </xf>
    <xf numFmtId="1" fontId="21" fillId="0" borderId="22" xfId="1" applyNumberFormat="1" applyFont="1" applyBorder="1" applyAlignment="1">
      <alignment horizontal="center" vertical="center" wrapText="1"/>
    </xf>
    <xf numFmtId="0" fontId="21" fillId="0" borderId="18" xfId="1" applyFont="1" applyBorder="1" applyAlignment="1" applyProtection="1">
      <alignment horizontal="center" vertical="center" wrapText="1"/>
      <protection locked="0"/>
    </xf>
    <xf numFmtId="0" fontId="21" fillId="0" borderId="26" xfId="1" applyFont="1" applyBorder="1" applyAlignment="1" applyProtection="1">
      <alignment horizontal="center" vertical="center" wrapText="1"/>
      <protection locked="0"/>
    </xf>
    <xf numFmtId="0" fontId="4" fillId="0" borderId="20" xfId="1" applyFont="1" applyBorder="1" applyAlignment="1" applyProtection="1">
      <alignment horizontal="center" vertical="center" wrapText="1"/>
      <protection locked="0"/>
    </xf>
    <xf numFmtId="0" fontId="4" fillId="0" borderId="8" xfId="1" applyFont="1" applyBorder="1" applyAlignment="1" applyProtection="1">
      <alignment horizontal="center" vertical="center" wrapText="1"/>
      <protection locked="0"/>
    </xf>
    <xf numFmtId="0" fontId="13" fillId="9" borderId="61" xfId="1" applyFont="1" applyFill="1" applyBorder="1" applyAlignment="1" applyProtection="1">
      <alignment horizontal="center" vertical="center" wrapText="1"/>
      <protection locked="0"/>
    </xf>
    <xf numFmtId="0" fontId="13" fillId="9" borderId="67" xfId="1" applyFont="1" applyFill="1" applyBorder="1" applyAlignment="1" applyProtection="1">
      <alignment horizontal="center" vertical="center" wrapText="1"/>
      <protection locked="0"/>
    </xf>
    <xf numFmtId="0" fontId="13" fillId="9" borderId="16" xfId="1" applyFont="1" applyFill="1" applyBorder="1" applyAlignment="1" applyProtection="1">
      <alignment horizontal="center" vertical="center" textRotation="90" wrapText="1"/>
      <protection locked="0"/>
    </xf>
    <xf numFmtId="0" fontId="21" fillId="0" borderId="15" xfId="1" applyFont="1" applyBorder="1" applyAlignment="1">
      <alignment horizontal="center" vertical="center" textRotation="90" wrapText="1"/>
    </xf>
    <xf numFmtId="0" fontId="21" fillId="0" borderId="24" xfId="1" applyFont="1" applyBorder="1" applyAlignment="1">
      <alignment horizontal="center" vertical="center" textRotation="90" wrapText="1"/>
    </xf>
    <xf numFmtId="1" fontId="21" fillId="0" borderId="71" xfId="1" applyNumberFormat="1" applyFont="1" applyBorder="1" applyAlignment="1">
      <alignment horizontal="center" vertical="center" wrapText="1"/>
    </xf>
    <xf numFmtId="1" fontId="21" fillId="0" borderId="72" xfId="1" applyNumberFormat="1" applyFont="1" applyBorder="1" applyAlignment="1">
      <alignment horizontal="center" vertical="center" wrapText="1"/>
    </xf>
    <xf numFmtId="0" fontId="8" fillId="15" borderId="31" xfId="1" applyFont="1" applyFill="1" applyBorder="1" applyAlignment="1" applyProtection="1">
      <alignment horizontal="center" vertical="center" wrapText="1"/>
      <protection locked="0"/>
    </xf>
    <xf numFmtId="0" fontId="8" fillId="15" borderId="32" xfId="1" applyFont="1" applyFill="1" applyBorder="1" applyAlignment="1" applyProtection="1">
      <alignment horizontal="center" vertical="center" wrapText="1"/>
      <protection locked="0"/>
    </xf>
    <xf numFmtId="164" fontId="21" fillId="0" borderId="10" xfId="1" applyNumberFormat="1" applyFont="1" applyBorder="1" applyAlignment="1">
      <alignment horizontal="center" vertical="center" wrapText="1"/>
    </xf>
    <xf numFmtId="164" fontId="21" fillId="0" borderId="17" xfId="1" applyNumberFormat="1" applyFont="1" applyBorder="1" applyAlignment="1">
      <alignment horizontal="center" vertical="center" wrapText="1"/>
    </xf>
    <xf numFmtId="164" fontId="21" fillId="0" borderId="25" xfId="1" applyNumberFormat="1" applyFont="1" applyBorder="1" applyAlignment="1">
      <alignment horizontal="center" vertical="center" wrapText="1"/>
    </xf>
    <xf numFmtId="0" fontId="21" fillId="0" borderId="84" xfId="1" applyFont="1" applyBorder="1" applyAlignment="1">
      <alignment horizontal="center" vertical="center" wrapText="1"/>
    </xf>
    <xf numFmtId="0" fontId="21" fillId="0" borderId="63" xfId="1" applyFont="1" applyBorder="1" applyAlignment="1">
      <alignment horizontal="center" vertical="center" wrapText="1"/>
    </xf>
    <xf numFmtId="0" fontId="8" fillId="15" borderId="33" xfId="1" applyFont="1" applyFill="1" applyBorder="1" applyAlignment="1" applyProtection="1">
      <alignment horizontal="center" vertical="center" wrapText="1"/>
      <protection locked="0"/>
    </xf>
    <xf numFmtId="0" fontId="21" fillId="0" borderId="11" xfId="1" applyFont="1" applyBorder="1" applyAlignment="1">
      <alignment horizontal="center" vertical="center" wrapText="1"/>
    </xf>
    <xf numFmtId="0" fontId="21" fillId="0" borderId="18" xfId="1" applyFont="1" applyBorder="1" applyAlignment="1">
      <alignment horizontal="center" vertical="center" wrapText="1"/>
    </xf>
    <xf numFmtId="0" fontId="21" fillId="0" borderId="26" xfId="1" applyFont="1" applyBorder="1" applyAlignment="1">
      <alignment horizontal="center" vertical="center" wrapText="1"/>
    </xf>
    <xf numFmtId="0" fontId="24" fillId="0" borderId="0" xfId="7" applyFont="1" applyAlignment="1">
      <alignment horizontal="justify" vertical="center"/>
    </xf>
    <xf numFmtId="0" fontId="12" fillId="0" borderId="0" xfId="7" applyFont="1" applyAlignment="1">
      <alignment horizontal="justify" vertical="center"/>
    </xf>
    <xf numFmtId="0" fontId="24" fillId="38" borderId="29" xfId="7" applyFont="1" applyFill="1" applyBorder="1" applyAlignment="1">
      <alignment horizontal="justify" vertical="center"/>
    </xf>
    <xf numFmtId="0" fontId="24" fillId="0" borderId="30" xfId="7" applyFont="1" applyBorder="1" applyAlignment="1">
      <alignment horizontal="justify" vertical="center"/>
    </xf>
    <xf numFmtId="0" fontId="24" fillId="38" borderId="31" xfId="7" applyFont="1" applyFill="1" applyBorder="1" applyAlignment="1">
      <alignment horizontal="justify" vertical="center"/>
    </xf>
    <xf numFmtId="0" fontId="24" fillId="0" borderId="32" xfId="7" applyFont="1" applyBorder="1" applyAlignment="1">
      <alignment horizontal="justify" vertical="center"/>
    </xf>
    <xf numFmtId="0" fontId="24" fillId="0" borderId="33" xfId="7" applyFont="1" applyBorder="1" applyAlignment="1">
      <alignment horizontal="justify" vertical="center"/>
    </xf>
    <xf numFmtId="0" fontId="24" fillId="0" borderId="29" xfId="7" applyFont="1" applyBorder="1" applyAlignment="1">
      <alignment horizontal="justify" vertical="center"/>
    </xf>
    <xf numFmtId="9" fontId="24" fillId="0" borderId="29" xfId="7" applyNumberFormat="1" applyFont="1" applyBorder="1" applyAlignment="1">
      <alignment horizontal="justify" vertical="center"/>
    </xf>
    <xf numFmtId="0" fontId="24" fillId="8" borderId="0" xfId="7" applyFont="1" applyFill="1" applyAlignment="1">
      <alignment horizontal="justify" vertical="center"/>
    </xf>
    <xf numFmtId="0" fontId="24" fillId="0" borderId="0" xfId="7" applyFont="1" applyAlignment="1">
      <alignment horizontal="justify" vertical="center" wrapText="1"/>
    </xf>
    <xf numFmtId="0" fontId="24" fillId="0" borderId="0" xfId="7" applyFont="1" applyAlignment="1">
      <alignment vertical="center"/>
    </xf>
    <xf numFmtId="0" fontId="24" fillId="0" borderId="0" xfId="7" applyFont="1" applyAlignment="1">
      <alignment vertical="center" wrapText="1"/>
    </xf>
    <xf numFmtId="0" fontId="24" fillId="0" borderId="34" xfId="7" applyFont="1" applyBorder="1" applyAlignment="1">
      <alignment horizontal="justify" vertical="center"/>
    </xf>
    <xf numFmtId="0" fontId="24" fillId="0" borderId="35" xfId="7" applyFont="1" applyBorder="1" applyAlignment="1">
      <alignment horizontal="justify" vertical="center"/>
    </xf>
    <xf numFmtId="0" fontId="24" fillId="0" borderId="35" xfId="7" applyFont="1" applyBorder="1" applyAlignment="1">
      <alignment horizontal="justify" vertical="center" wrapText="1"/>
    </xf>
    <xf numFmtId="0" fontId="24" fillId="0" borderId="28" xfId="7" applyFont="1" applyBorder="1" applyAlignment="1">
      <alignment horizontal="justify" vertical="center"/>
    </xf>
    <xf numFmtId="0" fontId="25" fillId="0" borderId="32" xfId="7" applyFont="1" applyBorder="1" applyAlignment="1">
      <alignment horizontal="justify" vertical="center"/>
    </xf>
    <xf numFmtId="0" fontId="25" fillId="0" borderId="0" xfId="7" applyFont="1" applyAlignment="1">
      <alignment horizontal="justify" vertical="center"/>
    </xf>
    <xf numFmtId="0" fontId="24" fillId="0" borderId="31" xfId="7" applyFont="1" applyBorder="1" applyAlignment="1">
      <alignment horizontal="center" vertical="center"/>
    </xf>
    <xf numFmtId="0" fontId="24" fillId="0" borderId="32" xfId="7" applyFont="1" applyBorder="1" applyAlignment="1">
      <alignment horizontal="center" vertical="center"/>
    </xf>
    <xf numFmtId="0" fontId="24" fillId="0" borderId="33" xfId="7" applyFont="1" applyBorder="1" applyAlignment="1">
      <alignment horizontal="center" vertical="center"/>
    </xf>
    <xf numFmtId="0" fontId="27" fillId="29" borderId="20" xfId="1" applyFont="1" applyFill="1" applyBorder="1" applyAlignment="1">
      <alignment horizontal="center" vertical="center" wrapText="1"/>
    </xf>
    <xf numFmtId="0" fontId="28" fillId="0" borderId="3" xfId="1" applyFont="1" applyBorder="1" applyAlignment="1">
      <alignment horizontal="center" vertical="center" wrapText="1"/>
    </xf>
    <xf numFmtId="0" fontId="12" fillId="0" borderId="0" xfId="7" applyFont="1" applyAlignment="1">
      <alignment horizontal="left" vertical="center"/>
    </xf>
    <xf numFmtId="0" fontId="7" fillId="0" borderId="3" xfId="1" applyBorder="1" applyAlignment="1">
      <alignment horizontal="center" vertical="center"/>
    </xf>
    <xf numFmtId="0" fontId="7" fillId="0" borderId="3" xfId="1" applyBorder="1" applyAlignment="1">
      <alignment horizontal="center" vertical="center" wrapText="1"/>
    </xf>
    <xf numFmtId="0" fontId="29" fillId="0" borderId="3" xfId="1" applyFont="1" applyBorder="1" applyAlignment="1">
      <alignment horizontal="center" vertical="center" wrapText="1"/>
    </xf>
    <xf numFmtId="0" fontId="29" fillId="0" borderId="3" xfId="1" applyFont="1" applyBorder="1" applyAlignment="1">
      <alignment horizontal="center" vertical="center"/>
    </xf>
    <xf numFmtId="0" fontId="7" fillId="0" borderId="0" xfId="1" applyAlignment="1">
      <alignment horizontal="center" vertical="center"/>
    </xf>
    <xf numFmtId="0" fontId="24" fillId="0" borderId="3" xfId="7" applyFont="1" applyBorder="1" applyAlignment="1">
      <alignment horizontal="center" vertical="center"/>
    </xf>
    <xf numFmtId="0" fontId="18" fillId="0" borderId="3" xfId="1" applyFont="1" applyBorder="1" applyAlignment="1">
      <alignment horizontal="center" vertical="center" wrapText="1"/>
    </xf>
    <xf numFmtId="0" fontId="18" fillId="0" borderId="3" xfId="1" applyFont="1" applyBorder="1" applyAlignment="1">
      <alignment horizontal="center" vertical="center"/>
    </xf>
    <xf numFmtId="0" fontId="18" fillId="0" borderId="20" xfId="1" applyFont="1" applyBorder="1" applyAlignment="1">
      <alignment horizontal="center" vertical="center"/>
    </xf>
    <xf numFmtId="0" fontId="30" fillId="0" borderId="3" xfId="7" applyFont="1" applyBorder="1" applyAlignment="1">
      <alignment horizontal="center" vertical="center"/>
    </xf>
    <xf numFmtId="0" fontId="31" fillId="0" borderId="3" xfId="1" applyFont="1" applyBorder="1" applyAlignment="1">
      <alignment horizontal="center" vertical="center" wrapText="1"/>
    </xf>
    <xf numFmtId="0" fontId="31" fillId="0" borderId="3" xfId="1" applyFont="1" applyBorder="1" applyAlignment="1">
      <alignment horizontal="center" vertical="center"/>
    </xf>
    <xf numFmtId="0" fontId="32" fillId="0" borderId="3" xfId="1" applyFont="1" applyBorder="1" applyAlignment="1">
      <alignment horizontal="center" vertical="center"/>
    </xf>
    <xf numFmtId="0" fontId="32" fillId="0" borderId="0" xfId="1" applyFont="1" applyAlignment="1">
      <alignment horizontal="center" vertical="center"/>
    </xf>
    <xf numFmtId="0" fontId="31" fillId="0" borderId="0" xfId="1" applyFont="1" applyAlignment="1">
      <alignment horizontal="center" vertical="center"/>
    </xf>
    <xf numFmtId="0" fontId="32" fillId="0" borderId="53" xfId="1" applyFont="1" applyBorder="1" applyAlignment="1">
      <alignment horizontal="center" vertical="center" wrapText="1"/>
    </xf>
    <xf numFmtId="0" fontId="7" fillId="0" borderId="0" xfId="1" applyAlignment="1">
      <alignment horizontal="center" vertical="center" wrapText="1"/>
    </xf>
    <xf numFmtId="0" fontId="32" fillId="0" borderId="3" xfId="1" applyFont="1" applyBorder="1" applyAlignment="1">
      <alignment horizontal="center" vertical="center" wrapText="1"/>
    </xf>
    <xf numFmtId="0" fontId="7" fillId="0" borderId="53" xfId="1" applyBorder="1" applyAlignment="1">
      <alignment horizontal="center" vertical="center"/>
    </xf>
    <xf numFmtId="0" fontId="33" fillId="0" borderId="7"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10" xfId="1" applyFont="1" applyBorder="1" applyAlignment="1">
      <alignment horizontal="center" vertical="center" wrapText="1"/>
    </xf>
    <xf numFmtId="0" fontId="4" fillId="0" borderId="53" xfId="1" applyFont="1" applyBorder="1" applyAlignment="1">
      <alignment horizontal="center" vertical="center" wrapText="1"/>
    </xf>
    <xf numFmtId="0" fontId="18" fillId="0" borderId="12" xfId="1" applyFont="1" applyBorder="1" applyAlignment="1">
      <alignment horizontal="center" vertical="center" wrapText="1"/>
    </xf>
    <xf numFmtId="0" fontId="7" fillId="0" borderId="15" xfId="1" applyBorder="1" applyAlignment="1">
      <alignment horizontal="center" vertical="center"/>
    </xf>
    <xf numFmtId="0" fontId="18" fillId="0" borderId="17" xfId="1" applyFont="1" applyBorder="1" applyAlignment="1">
      <alignment horizontal="center" vertical="center" wrapText="1"/>
    </xf>
    <xf numFmtId="0" fontId="4" fillId="0" borderId="53" xfId="7" applyFont="1" applyBorder="1" applyAlignment="1">
      <alignment horizontal="center" vertical="center"/>
    </xf>
    <xf numFmtId="0" fontId="14" fillId="0" borderId="53" xfId="7" applyFont="1" applyBorder="1" applyAlignment="1">
      <alignment horizontal="center" vertical="center"/>
    </xf>
    <xf numFmtId="0" fontId="18" fillId="0" borderId="0" xfId="1" applyFont="1" applyAlignment="1">
      <alignment horizontal="center" vertical="center"/>
    </xf>
    <xf numFmtId="0" fontId="33" fillId="0" borderId="53" xfId="7" applyFont="1" applyBorder="1" applyAlignment="1">
      <alignment horizontal="center" vertical="center"/>
    </xf>
    <xf numFmtId="0" fontId="34" fillId="0" borderId="15" xfId="1" applyFont="1" applyBorder="1" applyAlignment="1">
      <alignment horizontal="center" vertical="center"/>
    </xf>
    <xf numFmtId="0" fontId="33" fillId="0" borderId="53" xfId="1" applyFont="1" applyBorder="1" applyAlignment="1">
      <alignment horizontal="center" vertical="center" wrapText="1"/>
    </xf>
    <xf numFmtId="0" fontId="18" fillId="0" borderId="22" xfId="1" applyFont="1" applyBorder="1" applyAlignment="1">
      <alignment horizontal="center" vertical="center" wrapText="1"/>
    </xf>
    <xf numFmtId="0" fontId="7" fillId="0" borderId="28" xfId="1" applyBorder="1" applyAlignment="1">
      <alignment horizontal="center" vertical="center"/>
    </xf>
    <xf numFmtId="0" fontId="32" fillId="0" borderId="22" xfId="1" applyFont="1" applyBorder="1" applyAlignment="1">
      <alignment horizontal="center" vertical="center" wrapText="1"/>
    </xf>
    <xf numFmtId="0" fontId="34" fillId="0" borderId="59" xfId="1" applyFont="1" applyBorder="1" applyAlignment="1">
      <alignment horizontal="center" vertical="center" wrapText="1"/>
    </xf>
    <xf numFmtId="0" fontId="32" fillId="0" borderId="59" xfId="1" applyFont="1" applyBorder="1" applyAlignment="1">
      <alignment horizontal="center" vertical="center" wrapText="1"/>
    </xf>
    <xf numFmtId="0" fontId="4" fillId="0" borderId="0" xfId="1" applyFont="1"/>
    <xf numFmtId="0" fontId="16" fillId="17" borderId="0" xfId="1" applyFont="1" applyFill="1" applyAlignment="1">
      <alignment horizontal="center" vertical="center"/>
    </xf>
    <xf numFmtId="0" fontId="4" fillId="0" borderId="12" xfId="1" applyFont="1" applyBorder="1" applyAlignment="1" applyProtection="1">
      <alignment horizontal="center" vertical="center" wrapText="1"/>
      <protection locked="0"/>
    </xf>
    <xf numFmtId="0" fontId="4" fillId="0" borderId="15" xfId="1" applyFont="1" applyBorder="1" applyAlignment="1" applyProtection="1">
      <alignment horizontal="center" vertical="center" wrapText="1"/>
      <protection locked="0"/>
    </xf>
    <xf numFmtId="0" fontId="4" fillId="0" borderId="3" xfId="1" applyFont="1" applyBorder="1" applyAlignment="1" applyProtection="1">
      <alignment horizontal="center" vertical="center" wrapText="1"/>
      <protection locked="0"/>
    </xf>
    <xf numFmtId="0" fontId="4" fillId="0" borderId="17" xfId="1" applyFont="1" applyBorder="1" applyAlignment="1" applyProtection="1">
      <alignment horizontal="center" vertical="center" wrapText="1"/>
      <protection locked="0"/>
    </xf>
    <xf numFmtId="0" fontId="4" fillId="0" borderId="3" xfId="1" applyFont="1" applyBorder="1" applyAlignment="1" applyProtection="1">
      <alignment horizontal="center" vertical="center" textRotation="90" wrapText="1"/>
      <protection locked="0"/>
    </xf>
    <xf numFmtId="0" fontId="4" fillId="0" borderId="18" xfId="1" applyFont="1" applyBorder="1" applyAlignment="1" applyProtection="1">
      <alignment horizontal="center" vertical="center" wrapText="1"/>
      <protection locked="0"/>
    </xf>
    <xf numFmtId="0" fontId="4" fillId="0" borderId="0" xfId="1" applyFont="1" applyAlignment="1">
      <alignment wrapText="1"/>
    </xf>
    <xf numFmtId="0" fontId="7" fillId="17" borderId="0" xfId="1" applyFill="1"/>
    <xf numFmtId="0" fontId="2" fillId="17" borderId="0" xfId="7" applyFill="1"/>
    <xf numFmtId="0" fontId="8" fillId="10" borderId="50" xfId="1" applyFont="1" applyFill="1" applyBorder="1" applyAlignment="1" applyProtection="1">
      <alignment horizontal="center" vertical="center" wrapText="1"/>
      <protection locked="0"/>
    </xf>
    <xf numFmtId="0" fontId="8" fillId="10" borderId="0" xfId="1" applyFont="1" applyFill="1" applyAlignment="1" applyProtection="1">
      <alignment horizontal="center" vertical="center" wrapText="1"/>
      <protection locked="0"/>
    </xf>
    <xf numFmtId="0" fontId="8" fillId="10" borderId="43" xfId="1" applyFont="1" applyFill="1" applyBorder="1" applyAlignment="1" applyProtection="1">
      <alignment horizontal="center" vertical="center" wrapText="1"/>
      <protection locked="0"/>
    </xf>
    <xf numFmtId="0" fontId="8" fillId="10" borderId="70" xfId="1" applyFont="1" applyFill="1" applyBorder="1" applyAlignment="1" applyProtection="1">
      <alignment horizontal="center" vertical="center" wrapText="1"/>
      <protection locked="0"/>
    </xf>
    <xf numFmtId="0" fontId="8" fillId="11" borderId="52" xfId="1" applyFont="1" applyFill="1" applyBorder="1" applyAlignment="1" applyProtection="1">
      <alignment horizontal="center" vertical="center" wrapText="1"/>
      <protection locked="0"/>
    </xf>
    <xf numFmtId="0" fontId="8" fillId="11" borderId="20" xfId="1" applyFont="1" applyFill="1" applyBorder="1" applyAlignment="1" applyProtection="1">
      <alignment horizontal="center" vertical="center" wrapText="1"/>
      <protection locked="0"/>
    </xf>
    <xf numFmtId="0" fontId="8" fillId="11" borderId="21" xfId="1" applyFont="1" applyFill="1" applyBorder="1" applyAlignment="1" applyProtection="1">
      <alignment horizontal="center" vertical="center" wrapText="1"/>
      <protection locked="0"/>
    </xf>
    <xf numFmtId="0" fontId="8" fillId="15" borderId="43" xfId="1" applyFont="1" applyFill="1" applyBorder="1" applyAlignment="1" applyProtection="1">
      <alignment horizontal="center" vertical="center" wrapText="1"/>
      <protection locked="0"/>
    </xf>
    <xf numFmtId="0" fontId="8" fillId="15" borderId="0" xfId="1" applyFont="1" applyFill="1" applyAlignment="1" applyProtection="1">
      <alignment horizontal="center" vertical="center" wrapText="1"/>
      <protection locked="0"/>
    </xf>
    <xf numFmtId="0" fontId="13" fillId="9" borderId="45" xfId="1" applyFont="1" applyFill="1" applyBorder="1" applyAlignment="1" applyProtection="1">
      <alignment horizontal="center" vertical="center" wrapText="1"/>
      <protection locked="0"/>
    </xf>
    <xf numFmtId="0" fontId="13" fillId="9" borderId="44" xfId="1" applyFont="1" applyFill="1" applyBorder="1" applyAlignment="1" applyProtection="1">
      <alignment horizontal="center" vertical="center" wrapText="1"/>
      <protection locked="0"/>
    </xf>
    <xf numFmtId="0" fontId="13" fillId="9" borderId="70" xfId="1" applyFont="1" applyFill="1" applyBorder="1" applyAlignment="1" applyProtection="1">
      <alignment horizontal="center" vertical="center" wrapText="1"/>
      <protection locked="0"/>
    </xf>
    <xf numFmtId="0" fontId="8" fillId="16" borderId="52" xfId="1" applyFont="1" applyFill="1" applyBorder="1" applyAlignment="1" applyProtection="1">
      <alignment horizontal="center" vertical="center" wrapText="1"/>
      <protection locked="0"/>
    </xf>
    <xf numFmtId="0" fontId="8" fillId="16" borderId="65" xfId="1" applyFont="1" applyFill="1" applyBorder="1" applyAlignment="1" applyProtection="1">
      <alignment horizontal="center" vertical="center" wrapText="1"/>
      <protection locked="0"/>
    </xf>
    <xf numFmtId="0" fontId="8" fillId="16" borderId="51" xfId="1" applyFont="1" applyFill="1" applyBorder="1" applyAlignment="1" applyProtection="1">
      <alignment horizontal="center" vertical="center" wrapText="1"/>
      <protection locked="0"/>
    </xf>
    <xf numFmtId="0" fontId="8" fillId="13" borderId="52" xfId="1" applyFont="1" applyFill="1" applyBorder="1" applyAlignment="1" applyProtection="1">
      <alignment horizontal="center" vertical="center" wrapText="1"/>
      <protection locked="0"/>
    </xf>
    <xf numFmtId="0" fontId="8" fillId="13" borderId="20" xfId="1" applyFont="1" applyFill="1" applyBorder="1" applyAlignment="1" applyProtection="1">
      <alignment horizontal="center" vertical="center" wrapText="1"/>
      <protection locked="0"/>
    </xf>
    <xf numFmtId="0" fontId="8" fillId="13" borderId="21" xfId="1" applyFont="1" applyFill="1" applyBorder="1" applyAlignment="1" applyProtection="1">
      <alignment horizontal="center" vertical="center" wrapText="1"/>
      <protection locked="0"/>
    </xf>
    <xf numFmtId="0" fontId="4" fillId="0" borderId="52" xfId="1" applyFont="1" applyBorder="1" applyAlignment="1" applyProtection="1">
      <alignment horizontal="center" vertical="center" wrapText="1"/>
      <protection locked="0"/>
    </xf>
    <xf numFmtId="0" fontId="4" fillId="0" borderId="21" xfId="1" applyFont="1" applyBorder="1" applyAlignment="1" applyProtection="1">
      <alignment horizontal="center" vertical="center" wrapText="1"/>
      <protection locked="0"/>
    </xf>
    <xf numFmtId="0" fontId="4" fillId="0" borderId="41" xfId="1" applyFont="1" applyBorder="1" applyAlignment="1" applyProtection="1">
      <alignment horizontal="center" vertical="center" wrapText="1"/>
      <protection locked="0"/>
    </xf>
    <xf numFmtId="0" fontId="4" fillId="0" borderId="20" xfId="1" applyFont="1" applyBorder="1" applyAlignment="1" applyProtection="1">
      <alignment horizontal="center" vertical="center" textRotation="90" wrapText="1"/>
      <protection locked="0"/>
    </xf>
    <xf numFmtId="0" fontId="4" fillId="0" borderId="69" xfId="1" applyFont="1" applyBorder="1" applyAlignment="1" applyProtection="1">
      <alignment horizontal="center" vertical="center" wrapText="1"/>
      <protection locked="0"/>
    </xf>
    <xf numFmtId="0" fontId="4" fillId="0" borderId="28" xfId="0" applyFont="1" applyBorder="1" applyAlignment="1">
      <alignment vertical="center" wrapText="1"/>
    </xf>
    <xf numFmtId="0" fontId="4" fillId="8" borderId="85" xfId="0" applyFont="1" applyFill="1" applyBorder="1" applyAlignment="1">
      <alignment vertical="center" wrapText="1"/>
    </xf>
    <xf numFmtId="0" fontId="4" fillId="0" borderId="0" xfId="0" applyFont="1" applyAlignment="1">
      <alignment horizontal="center" vertical="center"/>
    </xf>
    <xf numFmtId="0" fontId="17" fillId="2" borderId="3" xfId="0" applyFont="1" applyFill="1" applyBorder="1" applyAlignment="1">
      <alignment horizontal="center" vertical="center"/>
    </xf>
    <xf numFmtId="1" fontId="4" fillId="0" borderId="0" xfId="0" applyNumberFormat="1" applyFont="1"/>
    <xf numFmtId="49" fontId="4" fillId="0" borderId="0" xfId="0" applyNumberFormat="1" applyFont="1"/>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36" fillId="2" borderId="3" xfId="0" applyFont="1" applyFill="1" applyBorder="1" applyAlignment="1">
      <alignment horizontal="center" vertical="center"/>
    </xf>
    <xf numFmtId="0" fontId="35" fillId="0" borderId="0" xfId="0" applyFont="1"/>
    <xf numFmtId="0" fontId="14" fillId="0" borderId="0" xfId="0" applyFont="1"/>
    <xf numFmtId="0" fontId="16" fillId="0" borderId="3" xfId="3" applyFont="1" applyBorder="1" applyAlignment="1">
      <alignment horizontal="center" vertical="center" wrapText="1"/>
    </xf>
    <xf numFmtId="0" fontId="13" fillId="0" borderId="43" xfId="1" applyFont="1" applyBorder="1" applyAlignment="1">
      <alignment horizontal="center" vertical="center" wrapText="1"/>
    </xf>
    <xf numFmtId="0" fontId="13" fillId="8" borderId="43" xfId="1" applyFont="1" applyFill="1" applyBorder="1" applyAlignment="1">
      <alignment horizontal="center" vertical="center" wrapText="1"/>
    </xf>
    <xf numFmtId="1" fontId="0" fillId="0" borderId="0" xfId="0" applyNumberFormat="1"/>
    <xf numFmtId="0" fontId="16" fillId="8" borderId="3" xfId="3" applyFont="1" applyFill="1" applyBorder="1" applyAlignment="1">
      <alignment horizontal="center" vertical="center" wrapText="1"/>
    </xf>
    <xf numFmtId="0" fontId="4" fillId="0" borderId="3" xfId="0" applyFont="1" applyBorder="1" applyAlignment="1">
      <alignment horizontal="center" vertical="center"/>
    </xf>
    <xf numFmtId="0" fontId="13" fillId="8" borderId="3" xfId="1" applyFont="1" applyFill="1" applyBorder="1" applyAlignment="1">
      <alignment horizontal="center" vertical="center" wrapText="1"/>
    </xf>
    <xf numFmtId="0" fontId="16" fillId="0" borderId="0" xfId="3" applyFont="1" applyAlignment="1">
      <alignment horizontal="center" vertical="center" wrapText="1"/>
    </xf>
    <xf numFmtId="0" fontId="16" fillId="8" borderId="0" xfId="3" applyFont="1" applyFill="1" applyAlignment="1">
      <alignment horizontal="center" vertical="center" wrapText="1"/>
    </xf>
    <xf numFmtId="0" fontId="13" fillId="0" borderId="3" xfId="1" applyFont="1" applyBorder="1" applyAlignment="1">
      <alignment horizontal="center" vertical="center" wrapText="1"/>
    </xf>
    <xf numFmtId="1" fontId="36" fillId="2" borderId="3" xfId="0" applyNumberFormat="1" applyFont="1" applyFill="1" applyBorder="1" applyAlignment="1">
      <alignment horizontal="center" vertical="center"/>
    </xf>
    <xf numFmtId="0" fontId="4" fillId="0" borderId="3" xfId="0" applyFont="1" applyBorder="1"/>
    <xf numFmtId="0" fontId="37" fillId="0" borderId="3" xfId="0" applyFont="1" applyBorder="1" applyAlignment="1">
      <alignment horizontal="center" vertical="center"/>
    </xf>
    <xf numFmtId="0" fontId="4" fillId="0" borderId="3" xfId="3" applyFont="1" applyBorder="1" applyAlignment="1">
      <alignment horizontal="center" vertical="center" wrapText="1"/>
    </xf>
    <xf numFmtId="0" fontId="37" fillId="0" borderId="3" xfId="0" applyFont="1" applyBorder="1" applyAlignment="1">
      <alignment horizontal="center"/>
    </xf>
    <xf numFmtId="0" fontId="4" fillId="0" borderId="3" xfId="0" applyFont="1" applyBorder="1" applyAlignment="1">
      <alignment horizontal="center"/>
    </xf>
    <xf numFmtId="0" fontId="4" fillId="39" borderId="0" xfId="0" applyFont="1" applyFill="1"/>
    <xf numFmtId="0" fontId="0" fillId="39" borderId="0" xfId="0" applyFill="1"/>
    <xf numFmtId="1" fontId="4" fillId="39" borderId="0" xfId="0" applyNumberFormat="1" applyFont="1" applyFill="1"/>
    <xf numFmtId="0" fontId="4" fillId="39" borderId="0" xfId="0" applyFont="1" applyFill="1" applyAlignment="1">
      <alignment horizontal="center" vertical="center"/>
    </xf>
    <xf numFmtId="0" fontId="35" fillId="39" borderId="0" xfId="0" applyFont="1" applyFill="1"/>
    <xf numFmtId="0" fontId="14" fillId="39" borderId="0" xfId="0" applyFont="1" applyFill="1"/>
    <xf numFmtId="1" fontId="0" fillId="39" borderId="0" xfId="0" applyNumberFormat="1" applyFill="1"/>
    <xf numFmtId="0" fontId="16" fillId="39" borderId="0" xfId="3" applyFont="1" applyFill="1" applyAlignment="1">
      <alignment horizontal="center" vertical="center" wrapText="1"/>
    </xf>
    <xf numFmtId="49" fontId="4" fillId="39" borderId="0" xfId="0" applyNumberFormat="1" applyFont="1" applyFill="1"/>
    <xf numFmtId="0" fontId="38" fillId="40" borderId="0" xfId="0" applyFont="1" applyFill="1"/>
    <xf numFmtId="0" fontId="39" fillId="40" borderId="0" xfId="0" applyFont="1" applyFill="1" applyAlignment="1">
      <alignment horizontal="center" vertical="center"/>
    </xf>
    <xf numFmtId="1" fontId="39" fillId="40" borderId="0" xfId="0" applyNumberFormat="1" applyFont="1" applyFill="1" applyAlignment="1">
      <alignment horizontal="center" vertical="center"/>
    </xf>
    <xf numFmtId="0" fontId="40" fillId="40" borderId="0" xfId="3" applyFont="1" applyFill="1" applyAlignment="1">
      <alignment horizontal="center" vertical="center" wrapText="1"/>
    </xf>
    <xf numFmtId="0" fontId="41" fillId="40" borderId="0" xfId="1" applyFont="1" applyFill="1" applyAlignment="1">
      <alignment horizontal="center" vertical="center" wrapText="1"/>
    </xf>
    <xf numFmtId="0" fontId="38" fillId="40" borderId="0" xfId="0" applyFont="1" applyFill="1" applyAlignment="1">
      <alignment horizontal="center" vertical="center"/>
    </xf>
    <xf numFmtId="0" fontId="39" fillId="40" borderId="0" xfId="3" applyFont="1" applyFill="1" applyAlignment="1">
      <alignment horizontal="center" vertical="center" wrapText="1"/>
    </xf>
    <xf numFmtId="0" fontId="42" fillId="40" borderId="0" xfId="0" applyFont="1" applyFill="1"/>
    <xf numFmtId="1" fontId="42" fillId="40" borderId="0" xfId="0" applyNumberFormat="1" applyFont="1" applyFill="1"/>
    <xf numFmtId="49" fontId="43" fillId="40" borderId="0" xfId="0" applyNumberFormat="1" applyFont="1" applyFill="1"/>
    <xf numFmtId="0" fontId="4" fillId="0" borderId="29" xfId="0" applyFont="1" applyBorder="1" applyAlignment="1">
      <alignment vertical="center"/>
    </xf>
    <xf numFmtId="0" fontId="4" fillId="0" borderId="30" xfId="0" applyFont="1" applyBorder="1" applyAlignment="1">
      <alignment vertical="center"/>
    </xf>
    <xf numFmtId="0" fontId="44" fillId="0" borderId="0" xfId="1" applyFont="1"/>
    <xf numFmtId="0" fontId="4" fillId="0" borderId="85" xfId="0" applyFont="1" applyBorder="1" applyAlignment="1">
      <alignment vertical="center" wrapText="1"/>
    </xf>
    <xf numFmtId="0" fontId="4" fillId="0" borderId="1" xfId="0" applyFont="1" applyBorder="1" applyAlignment="1">
      <alignment vertical="center" wrapText="1"/>
    </xf>
    <xf numFmtId="0" fontId="8" fillId="48" borderId="62" xfId="1" applyFont="1" applyFill="1" applyBorder="1" applyAlignment="1">
      <alignment horizontal="center" vertical="top" textRotation="90" wrapText="1"/>
    </xf>
    <xf numFmtId="0" fontId="8" fillId="48" borderId="59" xfId="1" applyFont="1" applyFill="1" applyBorder="1" applyAlignment="1">
      <alignment horizontal="center" textRotation="90" wrapText="1"/>
    </xf>
    <xf numFmtId="0" fontId="8" fillId="48" borderId="60" xfId="1" applyFont="1" applyFill="1" applyBorder="1" applyAlignment="1">
      <alignment horizontal="center" vertical="top" textRotation="90" wrapText="1"/>
    </xf>
    <xf numFmtId="0" fontId="8" fillId="48" borderId="59" xfId="1" applyFont="1" applyFill="1" applyBorder="1" applyAlignment="1">
      <alignment horizontal="center" vertical="top" textRotation="90" wrapText="1"/>
    </xf>
    <xf numFmtId="0" fontId="8" fillId="48" borderId="46" xfId="1" applyFont="1" applyFill="1" applyBorder="1" applyAlignment="1">
      <alignment horizontal="center" vertical="center" textRotation="90" wrapText="1"/>
    </xf>
    <xf numFmtId="0" fontId="8" fillId="49" borderId="62" xfId="1" applyFont="1" applyFill="1" applyBorder="1" applyAlignment="1">
      <alignment horizontal="center" vertical="top" textRotation="90" wrapText="1"/>
    </xf>
    <xf numFmtId="0" fontId="8" fillId="49" borderId="59" xfId="1" applyFont="1" applyFill="1" applyBorder="1" applyAlignment="1">
      <alignment horizontal="center" vertical="top" textRotation="90" wrapText="1"/>
    </xf>
    <xf numFmtId="0" fontId="8" fillId="49" borderId="60" xfId="1" applyFont="1" applyFill="1" applyBorder="1" applyAlignment="1">
      <alignment horizontal="center" vertical="top" textRotation="90" wrapText="1"/>
    </xf>
    <xf numFmtId="0" fontId="8" fillId="49" borderId="59" xfId="1" applyFont="1" applyFill="1" applyBorder="1" applyAlignment="1">
      <alignment horizontal="center" vertical="center" textRotation="90" wrapText="1"/>
    </xf>
    <xf numFmtId="0" fontId="8" fillId="49" borderId="60" xfId="1" applyFont="1" applyFill="1" applyBorder="1" applyAlignment="1">
      <alignment horizontal="center" vertical="center" textRotation="90" wrapText="1"/>
    </xf>
    <xf numFmtId="0" fontId="4" fillId="0" borderId="52" xfId="1" applyFont="1" applyBorder="1" applyAlignment="1">
      <alignment horizontal="center" vertical="center" wrapText="1"/>
    </xf>
    <xf numFmtId="0" fontId="4" fillId="0" borderId="20" xfId="1" applyFont="1" applyBorder="1" applyAlignment="1">
      <alignment horizontal="center" vertical="center" wrapText="1"/>
    </xf>
    <xf numFmtId="0" fontId="4" fillId="0" borderId="41" xfId="1" applyFont="1" applyBorder="1" applyAlignment="1">
      <alignment horizontal="center" vertical="center" wrapText="1"/>
    </xf>
    <xf numFmtId="0" fontId="4" fillId="0" borderId="19" xfId="1" applyFont="1" applyBorder="1" applyAlignment="1">
      <alignment horizontal="center" vertical="center" wrapText="1"/>
    </xf>
    <xf numFmtId="164" fontId="4" fillId="0" borderId="52" xfId="1" applyNumberFormat="1" applyFont="1" applyBorder="1" applyAlignment="1">
      <alignment horizontal="center" vertical="center" wrapText="1"/>
    </xf>
    <xf numFmtId="0" fontId="4" fillId="0" borderId="69" xfId="1" applyFont="1" applyBorder="1" applyAlignment="1">
      <alignment horizontal="center" vertical="center" wrapText="1"/>
    </xf>
    <xf numFmtId="0" fontId="4" fillId="0" borderId="52" xfId="1" applyFont="1" applyBorder="1" applyAlignment="1">
      <alignment horizontal="center" vertical="center" textRotation="90" wrapText="1"/>
    </xf>
    <xf numFmtId="0" fontId="4" fillId="0" borderId="20" xfId="1" applyFont="1" applyBorder="1" applyAlignment="1">
      <alignment horizontal="center" vertical="center" textRotation="90" wrapText="1"/>
    </xf>
    <xf numFmtId="0" fontId="4" fillId="0" borderId="21" xfId="1" applyFont="1" applyBorder="1" applyAlignment="1">
      <alignment horizontal="center" vertical="center" textRotation="90" wrapText="1"/>
    </xf>
    <xf numFmtId="0" fontId="4" fillId="0" borderId="21" xfId="1" applyFont="1" applyBorder="1" applyAlignment="1">
      <alignment horizontal="center" vertical="center" wrapText="1"/>
    </xf>
    <xf numFmtId="1" fontId="4" fillId="0" borderId="69" xfId="1" applyNumberFormat="1" applyFont="1" applyBorder="1" applyAlignment="1">
      <alignment horizontal="center" vertical="center" wrapText="1"/>
    </xf>
    <xf numFmtId="1" fontId="4" fillId="0" borderId="52" xfId="1" applyNumberFormat="1" applyFont="1" applyBorder="1" applyAlignment="1">
      <alignment horizontal="center" vertical="center" wrapText="1"/>
    </xf>
    <xf numFmtId="0" fontId="4" fillId="0" borderId="70" xfId="1" applyFont="1" applyBorder="1" applyAlignment="1">
      <alignment horizontal="center" vertical="center" wrapText="1"/>
    </xf>
    <xf numFmtId="0" fontId="4" fillId="0" borderId="12" xfId="1" applyFont="1" applyBorder="1" applyAlignment="1">
      <alignment horizontal="center" vertical="center" wrapText="1"/>
    </xf>
    <xf numFmtId="0" fontId="4" fillId="0" borderId="17" xfId="1" applyFont="1" applyBorder="1" applyAlignment="1">
      <alignment horizontal="center" vertical="center" wrapText="1"/>
    </xf>
    <xf numFmtId="164" fontId="4" fillId="0" borderId="12" xfId="1" applyNumberFormat="1" applyFont="1" applyBorder="1" applyAlignment="1">
      <alignment horizontal="center" vertical="center" wrapText="1"/>
    </xf>
    <xf numFmtId="0" fontId="4" fillId="0" borderId="18" xfId="1" applyFont="1" applyBorder="1" applyAlignment="1">
      <alignment horizontal="center" vertical="center" wrapText="1"/>
    </xf>
    <xf numFmtId="0" fontId="4" fillId="0" borderId="12" xfId="1" applyFont="1" applyBorder="1" applyAlignment="1">
      <alignment horizontal="center" vertical="center" textRotation="90" wrapText="1"/>
    </xf>
    <xf numFmtId="0" fontId="4" fillId="0" borderId="3" xfId="1" applyFont="1" applyBorder="1" applyAlignment="1">
      <alignment horizontal="center" vertical="center" textRotation="90" wrapText="1"/>
    </xf>
    <xf numFmtId="0" fontId="4" fillId="0" borderId="15" xfId="1" applyFont="1" applyBorder="1" applyAlignment="1">
      <alignment horizontal="center" vertical="center" textRotation="90" wrapText="1"/>
    </xf>
    <xf numFmtId="0" fontId="4" fillId="0" borderId="15" xfId="1" applyFont="1" applyBorder="1" applyAlignment="1">
      <alignment horizontal="center" vertical="center" wrapText="1"/>
    </xf>
    <xf numFmtId="1" fontId="4" fillId="0" borderId="18" xfId="1" applyNumberFormat="1" applyFont="1" applyBorder="1" applyAlignment="1">
      <alignment horizontal="center" vertical="center" wrapText="1"/>
    </xf>
    <xf numFmtId="1" fontId="4" fillId="0" borderId="12" xfId="1" applyNumberFormat="1" applyFont="1" applyBorder="1" applyAlignment="1">
      <alignment horizontal="center" vertical="center" wrapText="1"/>
    </xf>
    <xf numFmtId="0" fontId="4" fillId="0" borderId="71" xfId="1" applyFont="1" applyBorder="1" applyAlignment="1">
      <alignment horizontal="center" vertical="center" wrapText="1"/>
    </xf>
    <xf numFmtId="0" fontId="20" fillId="0" borderId="3" xfId="1" applyFont="1" applyBorder="1" applyAlignment="1">
      <alignment horizontal="center" vertical="center" wrapText="1"/>
    </xf>
    <xf numFmtId="0" fontId="23" fillId="37" borderId="36" xfId="7" applyFont="1" applyFill="1" applyBorder="1" applyAlignment="1">
      <alignment horizontal="center" vertical="center"/>
    </xf>
    <xf numFmtId="0" fontId="23" fillId="2" borderId="37" xfId="7" applyFont="1" applyFill="1" applyBorder="1" applyAlignment="1">
      <alignment horizontal="center" vertical="center"/>
    </xf>
    <xf numFmtId="0" fontId="23" fillId="2" borderId="38" xfId="7" applyFont="1" applyFill="1" applyBorder="1" applyAlignment="1">
      <alignment horizontal="center" vertical="center"/>
    </xf>
    <xf numFmtId="0" fontId="23" fillId="37" borderId="31" xfId="7" applyFont="1" applyFill="1" applyBorder="1" applyAlignment="1">
      <alignment horizontal="center" vertical="center"/>
    </xf>
    <xf numFmtId="0" fontId="23" fillId="2" borderId="32" xfId="7" applyFont="1" applyFill="1" applyBorder="1" applyAlignment="1">
      <alignment horizontal="center" vertical="center"/>
    </xf>
    <xf numFmtId="0" fontId="23" fillId="2" borderId="33" xfId="7" applyFont="1" applyFill="1" applyBorder="1" applyAlignment="1">
      <alignment horizontal="center" vertical="center"/>
    </xf>
    <xf numFmtId="0" fontId="24" fillId="0" borderId="32" xfId="7" applyFont="1" applyBorder="1" applyAlignment="1">
      <alignment horizontal="left" vertical="center"/>
    </xf>
    <xf numFmtId="0" fontId="24" fillId="0" borderId="0" xfId="7" applyFont="1" applyAlignment="1">
      <alignment horizontal="left" vertical="center"/>
    </xf>
    <xf numFmtId="0" fontId="24" fillId="0" borderId="35" xfId="7" applyFont="1" applyBorder="1" applyAlignment="1">
      <alignment horizontal="left" vertical="center"/>
    </xf>
    <xf numFmtId="0" fontId="26" fillId="37" borderId="31" xfId="7" applyFont="1" applyFill="1" applyBorder="1" applyAlignment="1">
      <alignment horizontal="center" vertical="center"/>
    </xf>
    <xf numFmtId="0" fontId="26" fillId="2" borderId="32" xfId="7" applyFont="1" applyFill="1" applyBorder="1" applyAlignment="1">
      <alignment horizontal="center" vertical="center"/>
    </xf>
    <xf numFmtId="0" fontId="26" fillId="2" borderId="33" xfId="7" applyFont="1" applyFill="1" applyBorder="1" applyAlignment="1">
      <alignment horizontal="center" vertical="center"/>
    </xf>
    <xf numFmtId="0" fontId="23" fillId="37" borderId="32" xfId="7" applyFont="1" applyFill="1" applyBorder="1" applyAlignment="1">
      <alignment horizontal="center" vertical="center"/>
    </xf>
    <xf numFmtId="0" fontId="23" fillId="37" borderId="33" xfId="7" applyFont="1" applyFill="1" applyBorder="1" applyAlignment="1">
      <alignment horizontal="center" vertical="center"/>
    </xf>
    <xf numFmtId="0" fontId="27" fillId="29" borderId="36" xfId="1" applyFont="1" applyFill="1" applyBorder="1" applyAlignment="1">
      <alignment horizontal="center" vertical="center"/>
    </xf>
    <xf numFmtId="0" fontId="27" fillId="29" borderId="37" xfId="1" applyFont="1" applyFill="1" applyBorder="1" applyAlignment="1">
      <alignment horizontal="center" vertical="center"/>
    </xf>
    <xf numFmtId="0" fontId="27" fillId="29" borderId="38" xfId="1" applyFont="1" applyFill="1" applyBorder="1" applyAlignment="1">
      <alignment horizontal="center" vertical="center"/>
    </xf>
    <xf numFmtId="0" fontId="17" fillId="0" borderId="36" xfId="1" applyFont="1" applyBorder="1" applyAlignment="1">
      <alignment horizontal="center" vertical="center"/>
    </xf>
    <xf numFmtId="0" fontId="17" fillId="0" borderId="37" xfId="1" applyFont="1" applyBorder="1" applyAlignment="1">
      <alignment horizontal="center" vertical="center"/>
    </xf>
    <xf numFmtId="0" fontId="17" fillId="0" borderId="38" xfId="1" applyFont="1" applyBorder="1" applyAlignment="1">
      <alignment horizontal="center" vertical="center"/>
    </xf>
    <xf numFmtId="0" fontId="5" fillId="0" borderId="31" xfId="0" applyFont="1" applyBorder="1" applyAlignment="1">
      <alignment horizontal="center" vertical="center"/>
    </xf>
    <xf numFmtId="0" fontId="4" fillId="0" borderId="32" xfId="0" applyFont="1" applyBorder="1" applyAlignment="1">
      <alignment horizontal="center" vertical="center"/>
    </xf>
    <xf numFmtId="0" fontId="4" fillId="0" borderId="33" xfId="0" applyFont="1" applyBorder="1" applyAlignment="1">
      <alignment horizontal="center" vertical="center"/>
    </xf>
    <xf numFmtId="0" fontId="4" fillId="0" borderId="29" xfId="0" applyFont="1" applyBorder="1" applyAlignment="1">
      <alignment horizontal="center" vertical="center"/>
    </xf>
    <xf numFmtId="0" fontId="4" fillId="0" borderId="0" xfId="0" applyFont="1" applyAlignment="1">
      <alignment horizontal="center" vertical="center"/>
    </xf>
    <xf numFmtId="0" fontId="4" fillId="0" borderId="30" xfId="0" applyFont="1" applyBorder="1" applyAlignment="1">
      <alignment horizontal="center" vertical="center"/>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28" xfId="0" applyFont="1" applyBorder="1" applyAlignment="1">
      <alignment horizontal="center" vertical="center"/>
    </xf>
    <xf numFmtId="0" fontId="3" fillId="2" borderId="1"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4" fillId="0" borderId="1" xfId="0" applyFont="1" applyBorder="1" applyAlignment="1">
      <alignment horizontal="left" vertical="center"/>
    </xf>
    <xf numFmtId="0" fontId="4" fillId="0" borderId="27" xfId="0" applyFont="1" applyBorder="1" applyAlignment="1">
      <alignment horizontal="left" vertical="center"/>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1" xfId="0" applyFont="1" applyBorder="1" applyAlignment="1">
      <alignment vertical="center" wrapText="1"/>
    </xf>
    <xf numFmtId="0" fontId="4" fillId="0" borderId="27" xfId="0" applyFont="1" applyBorder="1" applyAlignment="1">
      <alignment vertical="center" wrapText="1"/>
    </xf>
    <xf numFmtId="0" fontId="16" fillId="17" borderId="31" xfId="1" applyFont="1" applyFill="1" applyBorder="1" applyAlignment="1">
      <alignment horizontal="center" vertical="center"/>
    </xf>
    <xf numFmtId="0" fontId="16" fillId="17" borderId="32" xfId="1" applyFont="1" applyFill="1" applyBorder="1" applyAlignment="1">
      <alignment horizontal="center" vertical="center"/>
    </xf>
    <xf numFmtId="0" fontId="16" fillId="17" borderId="33" xfId="1" applyFont="1" applyFill="1" applyBorder="1" applyAlignment="1">
      <alignment horizontal="center" vertical="center"/>
    </xf>
    <xf numFmtId="0" fontId="16" fillId="17" borderId="29" xfId="1" applyFont="1" applyFill="1" applyBorder="1" applyAlignment="1">
      <alignment horizontal="center" vertical="center"/>
    </xf>
    <xf numFmtId="0" fontId="16" fillId="17" borderId="0" xfId="1" applyFont="1" applyFill="1" applyAlignment="1">
      <alignment horizontal="center" vertical="center"/>
    </xf>
    <xf numFmtId="0" fontId="16" fillId="17" borderId="30" xfId="1" applyFont="1" applyFill="1" applyBorder="1" applyAlignment="1">
      <alignment horizontal="center" vertical="center"/>
    </xf>
    <xf numFmtId="0" fontId="16" fillId="17" borderId="34" xfId="1" applyFont="1" applyFill="1" applyBorder="1" applyAlignment="1">
      <alignment horizontal="center" vertical="center"/>
    </xf>
    <xf numFmtId="0" fontId="16" fillId="17" borderId="35" xfId="1" applyFont="1" applyFill="1" applyBorder="1" applyAlignment="1">
      <alignment horizontal="center" vertical="center"/>
    </xf>
    <xf numFmtId="0" fontId="16" fillId="17" borderId="28" xfId="1" applyFont="1" applyFill="1" applyBorder="1" applyAlignment="1">
      <alignment horizontal="center" vertical="center"/>
    </xf>
    <xf numFmtId="0" fontId="4" fillId="8" borderId="1" xfId="0" applyFont="1" applyFill="1" applyBorder="1" applyAlignment="1">
      <alignment horizontal="left" vertical="center"/>
    </xf>
    <xf numFmtId="0" fontId="4" fillId="8" borderId="27" xfId="0" applyFont="1" applyFill="1" applyBorder="1" applyAlignment="1">
      <alignment horizontal="left" vertical="center"/>
    </xf>
    <xf numFmtId="0" fontId="4" fillId="0" borderId="27" xfId="0" applyFont="1" applyBorder="1" applyAlignment="1">
      <alignment horizontal="center" vertical="center" wrapText="1"/>
    </xf>
    <xf numFmtId="0" fontId="4" fillId="8" borderId="1" xfId="0" applyFont="1" applyFill="1" applyBorder="1" applyAlignment="1">
      <alignment vertical="center" wrapText="1"/>
    </xf>
    <xf numFmtId="0" fontId="4" fillId="8" borderId="27" xfId="0" applyFont="1" applyFill="1" applyBorder="1" applyAlignment="1">
      <alignment vertical="center" wrapText="1"/>
    </xf>
    <xf numFmtId="0" fontId="8" fillId="13" borderId="15" xfId="1" applyFont="1" applyFill="1" applyBorder="1" applyAlignment="1" applyProtection="1">
      <alignment horizontal="center" vertical="center" wrapText="1"/>
      <protection locked="0"/>
    </xf>
    <xf numFmtId="0" fontId="8" fillId="13" borderId="16" xfId="1" applyFont="1" applyFill="1" applyBorder="1" applyAlignment="1" applyProtection="1">
      <alignment horizontal="center" vertical="center" wrapText="1"/>
      <protection locked="0"/>
    </xf>
    <xf numFmtId="0" fontId="8" fillId="15" borderId="12" xfId="1" applyFont="1" applyFill="1" applyBorder="1" applyAlignment="1" applyProtection="1">
      <alignment horizontal="center" vertical="center" wrapText="1"/>
      <protection locked="0"/>
    </xf>
    <xf numFmtId="0" fontId="8" fillId="15" borderId="66" xfId="1" applyFont="1" applyFill="1" applyBorder="1" applyAlignment="1" applyProtection="1">
      <alignment horizontal="center" vertical="center" wrapText="1"/>
      <protection locked="0"/>
    </xf>
    <xf numFmtId="0" fontId="8" fillId="15" borderId="14" xfId="1" applyFont="1" applyFill="1" applyBorder="1" applyAlignment="1" applyProtection="1">
      <alignment horizontal="center" vertical="center" wrapText="1"/>
      <protection locked="0"/>
    </xf>
    <xf numFmtId="0" fontId="8" fillId="15" borderId="65" xfId="1" applyFont="1" applyFill="1" applyBorder="1" applyAlignment="1" applyProtection="1">
      <alignment horizontal="center" vertical="center" wrapText="1"/>
      <protection locked="0"/>
    </xf>
    <xf numFmtId="0" fontId="8" fillId="15" borderId="16" xfId="1" applyFont="1" applyFill="1" applyBorder="1" applyAlignment="1" applyProtection="1">
      <alignment horizontal="center" vertical="center" wrapText="1"/>
      <protection locked="0"/>
    </xf>
    <xf numFmtId="0" fontId="8" fillId="15" borderId="51" xfId="1" applyFont="1" applyFill="1" applyBorder="1" applyAlignment="1" applyProtection="1">
      <alignment horizontal="center" vertical="center" wrapText="1"/>
      <protection locked="0"/>
    </xf>
    <xf numFmtId="0" fontId="8" fillId="13" borderId="12" xfId="1" applyFont="1" applyFill="1" applyBorder="1" applyAlignment="1" applyProtection="1">
      <alignment horizontal="center" vertical="center" wrapText="1"/>
      <protection locked="0"/>
    </xf>
    <xf numFmtId="0" fontId="8" fillId="13" borderId="66" xfId="1" applyFont="1" applyFill="1" applyBorder="1" applyAlignment="1" applyProtection="1">
      <alignment horizontal="center" vertical="center" wrapText="1"/>
      <protection locked="0"/>
    </xf>
    <xf numFmtId="0" fontId="8" fillId="13" borderId="3" xfId="1" applyFont="1" applyFill="1" applyBorder="1" applyAlignment="1" applyProtection="1">
      <alignment horizontal="center" vertical="center" wrapText="1"/>
      <protection locked="0"/>
    </xf>
    <xf numFmtId="0" fontId="8" fillId="13" borderId="14" xfId="1" applyFont="1" applyFill="1" applyBorder="1" applyAlignment="1" applyProtection="1">
      <alignment horizontal="center" vertical="center" wrapText="1"/>
      <protection locked="0"/>
    </xf>
    <xf numFmtId="0" fontId="8" fillId="11" borderId="3" xfId="1" applyFont="1" applyFill="1" applyBorder="1" applyAlignment="1" applyProtection="1">
      <alignment horizontal="center" vertical="center" wrapText="1"/>
      <protection locked="0"/>
    </xf>
    <xf numFmtId="0" fontId="8" fillId="11" borderId="14" xfId="1" applyFont="1" applyFill="1" applyBorder="1" applyAlignment="1" applyProtection="1">
      <alignment horizontal="center" vertical="center" wrapText="1"/>
      <protection locked="0"/>
    </xf>
    <xf numFmtId="0" fontId="8" fillId="11" borderId="15" xfId="1" applyFont="1" applyFill="1" applyBorder="1" applyAlignment="1" applyProtection="1">
      <alignment horizontal="center" vertical="center" wrapText="1"/>
      <protection locked="0"/>
    </xf>
    <xf numFmtId="0" fontId="8" fillId="11" borderId="16" xfId="1" applyFont="1" applyFill="1" applyBorder="1" applyAlignment="1" applyProtection="1">
      <alignment horizontal="center" vertical="center" wrapText="1"/>
      <protection locked="0"/>
    </xf>
    <xf numFmtId="0" fontId="13" fillId="9" borderId="7" xfId="1" applyFont="1" applyFill="1" applyBorder="1" applyAlignment="1" applyProtection="1">
      <alignment horizontal="center" vertical="center" wrapText="1"/>
      <protection locked="0"/>
    </xf>
    <xf numFmtId="0" fontId="13" fillId="9" borderId="8" xfId="1" applyFont="1" applyFill="1" applyBorder="1" applyAlignment="1" applyProtection="1">
      <alignment horizontal="center" vertical="center" wrapText="1"/>
      <protection locked="0"/>
    </xf>
    <xf numFmtId="0" fontId="13" fillId="9" borderId="9" xfId="1" applyFont="1" applyFill="1" applyBorder="1" applyAlignment="1" applyProtection="1">
      <alignment horizontal="center" vertical="center" wrapText="1"/>
      <protection locked="0"/>
    </xf>
    <xf numFmtId="0" fontId="14" fillId="12" borderId="71" xfId="1" applyFont="1" applyFill="1" applyBorder="1" applyAlignment="1" applyProtection="1">
      <alignment horizontal="center" vertical="center" wrapText="1"/>
      <protection locked="0"/>
    </xf>
    <xf numFmtId="0" fontId="14" fillId="12" borderId="83" xfId="1" applyFont="1" applyFill="1" applyBorder="1" applyAlignment="1" applyProtection="1">
      <alignment horizontal="center" vertical="center" wrapText="1"/>
      <protection locked="0"/>
    </xf>
    <xf numFmtId="0" fontId="8" fillId="15" borderId="7" xfId="1" applyFont="1" applyFill="1" applyBorder="1" applyAlignment="1" applyProtection="1">
      <alignment horizontal="center" vertical="center" wrapText="1"/>
      <protection locked="0"/>
    </xf>
    <xf numFmtId="0" fontId="8" fillId="15" borderId="8" xfId="1" applyFont="1" applyFill="1" applyBorder="1" applyAlignment="1" applyProtection="1">
      <alignment horizontal="center" vertical="center" wrapText="1"/>
      <protection locked="0"/>
    </xf>
    <xf numFmtId="0" fontId="8" fillId="15" borderId="9" xfId="1" applyFont="1" applyFill="1" applyBorder="1" applyAlignment="1" applyProtection="1">
      <alignment horizontal="center" vertical="center" wrapText="1"/>
      <protection locked="0"/>
    </xf>
    <xf numFmtId="0" fontId="8" fillId="15" borderId="17" xfId="1" applyFont="1" applyFill="1" applyBorder="1" applyAlignment="1" applyProtection="1">
      <alignment horizontal="center" vertical="center" wrapText="1"/>
      <protection locked="0"/>
    </xf>
    <xf numFmtId="0" fontId="8" fillId="15" borderId="39" xfId="1" applyFont="1" applyFill="1" applyBorder="1" applyAlignment="1" applyProtection="1">
      <alignment horizontal="center" vertical="center" wrapText="1"/>
      <protection locked="0"/>
    </xf>
    <xf numFmtId="0" fontId="8" fillId="15" borderId="13" xfId="1" applyFont="1" applyFill="1" applyBorder="1" applyAlignment="1" applyProtection="1">
      <alignment horizontal="center" vertical="center" wrapText="1"/>
      <protection locked="0"/>
    </xf>
    <xf numFmtId="0" fontId="8" fillId="15" borderId="40" xfId="1" applyFont="1" applyFill="1" applyBorder="1" applyAlignment="1" applyProtection="1">
      <alignment horizontal="center" vertical="center" wrapText="1"/>
      <protection locked="0"/>
    </xf>
    <xf numFmtId="0" fontId="8" fillId="15" borderId="1" xfId="1" applyFont="1" applyFill="1" applyBorder="1" applyAlignment="1" applyProtection="1">
      <alignment horizontal="center" vertical="center" wrapText="1"/>
      <protection locked="0"/>
    </xf>
    <xf numFmtId="0" fontId="8" fillId="15" borderId="2" xfId="1" applyFont="1" applyFill="1" applyBorder="1" applyAlignment="1" applyProtection="1">
      <alignment horizontal="center" vertical="center" wrapText="1"/>
      <protection locked="0"/>
    </xf>
    <xf numFmtId="0" fontId="8" fillId="16" borderId="7" xfId="1" applyFont="1" applyFill="1" applyBorder="1" applyAlignment="1" applyProtection="1">
      <alignment horizontal="center" vertical="center" wrapText="1"/>
      <protection locked="0"/>
    </xf>
    <xf numFmtId="0" fontId="8" fillId="16" borderId="8" xfId="1" applyFont="1" applyFill="1" applyBorder="1" applyAlignment="1" applyProtection="1">
      <alignment horizontal="center" vertical="center" wrapText="1"/>
      <protection locked="0"/>
    </xf>
    <xf numFmtId="0" fontId="8" fillId="16" borderId="9" xfId="1" applyFont="1" applyFill="1" applyBorder="1" applyAlignment="1" applyProtection="1">
      <alignment horizontal="center" vertical="center" wrapText="1"/>
      <protection locked="0"/>
    </xf>
    <xf numFmtId="0" fontId="8" fillId="13" borderId="7" xfId="1" applyFont="1" applyFill="1" applyBorder="1" applyAlignment="1" applyProtection="1">
      <alignment horizontal="center" vertical="center" wrapText="1"/>
      <protection locked="0"/>
    </xf>
    <xf numFmtId="0" fontId="8" fillId="13" borderId="8" xfId="1" applyFont="1" applyFill="1" applyBorder="1" applyAlignment="1" applyProtection="1">
      <alignment horizontal="center" vertical="center" wrapText="1"/>
      <protection locked="0"/>
    </xf>
    <xf numFmtId="0" fontId="8" fillId="13" borderId="9" xfId="1" applyFont="1" applyFill="1" applyBorder="1" applyAlignment="1" applyProtection="1">
      <alignment horizontal="center" vertical="center" wrapText="1"/>
      <protection locked="0"/>
    </xf>
    <xf numFmtId="0" fontId="8" fillId="14" borderId="11" xfId="1" applyFont="1" applyFill="1" applyBorder="1" applyAlignment="1" applyProtection="1">
      <alignment horizontal="center" vertical="center" wrapText="1"/>
      <protection locked="0"/>
    </xf>
    <xf numFmtId="0" fontId="8" fillId="14" borderId="69" xfId="1" applyFont="1" applyFill="1" applyBorder="1" applyAlignment="1" applyProtection="1">
      <alignment horizontal="center" vertical="center" wrapText="1"/>
      <protection locked="0"/>
    </xf>
    <xf numFmtId="0" fontId="8" fillId="14" borderId="18" xfId="1" applyFont="1" applyFill="1" applyBorder="1" applyAlignment="1" applyProtection="1">
      <alignment horizontal="center" vertical="center" wrapText="1"/>
      <protection locked="0"/>
    </xf>
    <xf numFmtId="0" fontId="8" fillId="14" borderId="82" xfId="1" applyFont="1" applyFill="1" applyBorder="1" applyAlignment="1" applyProtection="1">
      <alignment horizontal="center" vertical="center" wrapText="1"/>
      <protection locked="0"/>
    </xf>
    <xf numFmtId="0" fontId="8" fillId="10" borderId="12" xfId="1" applyFont="1" applyFill="1" applyBorder="1" applyAlignment="1" applyProtection="1">
      <alignment horizontal="center" vertical="center" wrapText="1"/>
      <protection locked="0"/>
    </xf>
    <xf numFmtId="0" fontId="8" fillId="10" borderId="66" xfId="1" applyFont="1" applyFill="1" applyBorder="1" applyAlignment="1" applyProtection="1">
      <alignment horizontal="center" vertical="center" wrapText="1"/>
      <protection locked="0"/>
    </xf>
    <xf numFmtId="0" fontId="8" fillId="10" borderId="13" xfId="1" applyFont="1" applyFill="1" applyBorder="1" applyAlignment="1" applyProtection="1">
      <alignment horizontal="center" vertical="center" wrapText="1"/>
      <protection locked="0"/>
    </xf>
    <xf numFmtId="0" fontId="8" fillId="10" borderId="40" xfId="1" applyFont="1" applyFill="1" applyBorder="1" applyAlignment="1" applyProtection="1">
      <alignment horizontal="center" vertical="center" wrapText="1"/>
      <protection locked="0"/>
    </xf>
    <xf numFmtId="0" fontId="8" fillId="10" borderId="3" xfId="1" applyFont="1" applyFill="1" applyBorder="1" applyAlignment="1" applyProtection="1">
      <alignment horizontal="center" vertical="center" wrapText="1"/>
      <protection locked="0"/>
    </xf>
    <xf numFmtId="0" fontId="8" fillId="10" borderId="14" xfId="1" applyFont="1" applyFill="1" applyBorder="1" applyAlignment="1" applyProtection="1">
      <alignment horizontal="center" vertical="center" wrapText="1"/>
      <protection locked="0"/>
    </xf>
    <xf numFmtId="0" fontId="8" fillId="10" borderId="65" xfId="1" applyFont="1" applyFill="1" applyBorder="1" applyAlignment="1" applyProtection="1">
      <alignment horizontal="center" vertical="center" wrapText="1"/>
      <protection locked="0"/>
    </xf>
    <xf numFmtId="0" fontId="8" fillId="10" borderId="15" xfId="1" applyFont="1" applyFill="1" applyBorder="1" applyAlignment="1" applyProtection="1">
      <alignment horizontal="center" vertical="center" wrapText="1"/>
      <protection locked="0"/>
    </xf>
    <xf numFmtId="0" fontId="8" fillId="10" borderId="16" xfId="1" applyFont="1" applyFill="1" applyBorder="1" applyAlignment="1" applyProtection="1">
      <alignment horizontal="center" vertical="center" wrapText="1"/>
      <protection locked="0"/>
    </xf>
    <xf numFmtId="0" fontId="8" fillId="11" borderId="12" xfId="1" applyFont="1" applyFill="1" applyBorder="1" applyAlignment="1" applyProtection="1">
      <alignment horizontal="center" vertical="center" wrapText="1"/>
      <protection locked="0"/>
    </xf>
    <xf numFmtId="0" fontId="8" fillId="11" borderId="66" xfId="1" applyFont="1" applyFill="1" applyBorder="1" applyAlignment="1" applyProtection="1">
      <alignment horizontal="center" vertical="center" wrapText="1"/>
      <protection locked="0"/>
    </xf>
    <xf numFmtId="0" fontId="8" fillId="10" borderId="4" xfId="1" applyFont="1" applyFill="1" applyBorder="1" applyAlignment="1" applyProtection="1">
      <alignment horizontal="center" vertical="center" wrapText="1"/>
      <protection locked="0"/>
    </xf>
    <xf numFmtId="0" fontId="8" fillId="10" borderId="5" xfId="1" applyFont="1" applyFill="1" applyBorder="1" applyAlignment="1" applyProtection="1">
      <alignment horizontal="center" vertical="center" wrapText="1"/>
      <protection locked="0"/>
    </xf>
    <xf numFmtId="0" fontId="8" fillId="10" borderId="6" xfId="1" applyFont="1" applyFill="1" applyBorder="1" applyAlignment="1" applyProtection="1">
      <alignment horizontal="center" vertical="center" wrapText="1"/>
      <protection locked="0"/>
    </xf>
    <xf numFmtId="0" fontId="3" fillId="2" borderId="31" xfId="0" applyFont="1" applyFill="1" applyBorder="1" applyAlignment="1">
      <alignment horizontal="center" vertical="center" wrapText="1"/>
    </xf>
    <xf numFmtId="0" fontId="3" fillId="2" borderId="32" xfId="0" applyFont="1" applyFill="1" applyBorder="1" applyAlignment="1">
      <alignment horizontal="center" vertical="center" wrapText="1"/>
    </xf>
    <xf numFmtId="0" fontId="3" fillId="2" borderId="33"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2" borderId="0" xfId="0" applyFont="1" applyFill="1" applyAlignment="1">
      <alignment horizontal="center" vertical="center" wrapText="1"/>
    </xf>
    <xf numFmtId="0" fontId="3" fillId="2" borderId="30" xfId="0" applyFont="1" applyFill="1" applyBorder="1" applyAlignment="1">
      <alignment horizontal="center" vertical="center" wrapText="1"/>
    </xf>
    <xf numFmtId="0" fontId="3" fillId="2" borderId="34" xfId="0" applyFont="1" applyFill="1" applyBorder="1" applyAlignment="1">
      <alignment horizontal="center" vertical="center" wrapText="1"/>
    </xf>
    <xf numFmtId="0" fontId="3" fillId="2" borderId="35"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8" fillId="11" borderId="7" xfId="1" applyFont="1" applyFill="1" applyBorder="1" applyAlignment="1" applyProtection="1">
      <alignment horizontal="center" vertical="center" wrapText="1"/>
      <protection locked="0"/>
    </xf>
    <xf numFmtId="0" fontId="8" fillId="11" borderId="8" xfId="1" applyFont="1" applyFill="1" applyBorder="1" applyAlignment="1" applyProtection="1">
      <alignment horizontal="center" vertical="center" wrapText="1"/>
      <protection locked="0"/>
    </xf>
    <xf numFmtId="0" fontId="8" fillId="11" borderId="9" xfId="1" applyFont="1" applyFill="1" applyBorder="1" applyAlignment="1" applyProtection="1">
      <alignment horizontal="center" vertical="center" wrapText="1"/>
      <protection locked="0"/>
    </xf>
    <xf numFmtId="0" fontId="8" fillId="15" borderId="31" xfId="1" applyFont="1" applyFill="1" applyBorder="1" applyAlignment="1" applyProtection="1">
      <alignment horizontal="center" vertical="center" wrapText="1"/>
      <protection locked="0"/>
    </xf>
    <xf numFmtId="0" fontId="8" fillId="15" borderId="32" xfId="1" applyFont="1" applyFill="1" applyBorder="1" applyAlignment="1" applyProtection="1">
      <alignment horizontal="center" vertical="center" wrapText="1"/>
      <protection locked="0"/>
    </xf>
    <xf numFmtId="0" fontId="8" fillId="15" borderId="5" xfId="1" applyFont="1" applyFill="1" applyBorder="1" applyAlignment="1" applyProtection="1">
      <alignment horizontal="center" vertical="center" wrapText="1"/>
      <protection locked="0"/>
    </xf>
    <xf numFmtId="0" fontId="8" fillId="15" borderId="33" xfId="1" applyFont="1" applyFill="1" applyBorder="1" applyAlignment="1" applyProtection="1">
      <alignment horizontal="center" vertical="center" wrapText="1"/>
      <protection locked="0"/>
    </xf>
    <xf numFmtId="0" fontId="13" fillId="9" borderId="61" xfId="1" applyFont="1" applyFill="1" applyBorder="1" applyAlignment="1" applyProtection="1">
      <alignment horizontal="center" vertical="center" wrapText="1"/>
      <protection locked="0"/>
    </xf>
    <xf numFmtId="0" fontId="13" fillId="9" borderId="67" xfId="1" applyFont="1" applyFill="1" applyBorder="1" applyAlignment="1" applyProtection="1">
      <alignment horizontal="center" vertical="center" wrapText="1"/>
      <protection locked="0"/>
    </xf>
    <xf numFmtId="0" fontId="4" fillId="8" borderId="31" xfId="0" applyFont="1" applyFill="1" applyBorder="1" applyAlignment="1">
      <alignment horizontal="left" vertical="center"/>
    </xf>
    <xf numFmtId="0" fontId="4" fillId="8" borderId="32" xfId="0" applyFont="1" applyFill="1" applyBorder="1" applyAlignment="1">
      <alignment horizontal="left" vertical="center"/>
    </xf>
    <xf numFmtId="0" fontId="4" fillId="8" borderId="33" xfId="0" applyFont="1" applyFill="1" applyBorder="1" applyAlignment="1">
      <alignment horizontal="left" vertical="center"/>
    </xf>
    <xf numFmtId="0" fontId="4" fillId="8" borderId="34" xfId="0" applyFont="1" applyFill="1" applyBorder="1" applyAlignment="1">
      <alignment horizontal="left" vertical="center"/>
    </xf>
    <xf numFmtId="0" fontId="4" fillId="8" borderId="35" xfId="0" applyFont="1" applyFill="1" applyBorder="1" applyAlignment="1">
      <alignment horizontal="left" vertical="center"/>
    </xf>
    <xf numFmtId="0" fontId="4" fillId="8" borderId="28" xfId="0" applyFont="1" applyFill="1" applyBorder="1" applyAlignment="1">
      <alignment horizontal="left" vertical="center"/>
    </xf>
    <xf numFmtId="0" fontId="4" fillId="8" borderId="31" xfId="0" applyFont="1" applyFill="1" applyBorder="1" applyAlignment="1">
      <alignment horizontal="left" vertical="center" wrapText="1"/>
    </xf>
    <xf numFmtId="0" fontId="4" fillId="8" borderId="32" xfId="0" applyFont="1" applyFill="1" applyBorder="1" applyAlignment="1">
      <alignment horizontal="left" vertical="center" wrapText="1"/>
    </xf>
    <xf numFmtId="0" fontId="4" fillId="8" borderId="33" xfId="0" applyFont="1" applyFill="1" applyBorder="1" applyAlignment="1">
      <alignment horizontal="left" vertical="center" wrapText="1"/>
    </xf>
    <xf numFmtId="0" fontId="4" fillId="8" borderId="34" xfId="0" applyFont="1" applyFill="1" applyBorder="1" applyAlignment="1">
      <alignment horizontal="left" vertical="center" wrapText="1"/>
    </xf>
    <xf numFmtId="0" fontId="4" fillId="8" borderId="35" xfId="0" applyFont="1" applyFill="1" applyBorder="1" applyAlignment="1">
      <alignment horizontal="left" vertical="center" wrapText="1"/>
    </xf>
    <xf numFmtId="0" fontId="4" fillId="8" borderId="28" xfId="0" applyFont="1" applyFill="1" applyBorder="1" applyAlignment="1">
      <alignment horizontal="left" vertical="center" wrapText="1"/>
    </xf>
    <xf numFmtId="0" fontId="4" fillId="8" borderId="36" xfId="0" applyFont="1" applyFill="1" applyBorder="1" applyAlignment="1">
      <alignment horizontal="left" vertical="center" wrapText="1"/>
    </xf>
    <xf numFmtId="0" fontId="4" fillId="8" borderId="37" xfId="0" applyFont="1" applyFill="1" applyBorder="1" applyAlignment="1">
      <alignment horizontal="left" vertical="center" wrapText="1"/>
    </xf>
    <xf numFmtId="0" fontId="4" fillId="8" borderId="38" xfId="0" applyFont="1" applyFill="1" applyBorder="1" applyAlignment="1">
      <alignment horizontal="left" vertical="center" wrapText="1"/>
    </xf>
    <xf numFmtId="0" fontId="4" fillId="0" borderId="36" xfId="0" applyFont="1" applyBorder="1" applyAlignment="1">
      <alignment horizontal="left" vertical="center" wrapText="1"/>
    </xf>
    <xf numFmtId="0" fontId="4" fillId="0" borderId="37" xfId="0" applyFont="1" applyBorder="1" applyAlignment="1">
      <alignment horizontal="left" vertical="center" wrapText="1"/>
    </xf>
    <xf numFmtId="0" fontId="4" fillId="0" borderId="38" xfId="0" applyFont="1" applyBorder="1" applyAlignment="1">
      <alignment horizontal="left" vertical="center" wrapText="1"/>
    </xf>
    <xf numFmtId="0" fontId="4" fillId="0" borderId="31" xfId="0" applyFont="1" applyBorder="1" applyAlignment="1">
      <alignment horizontal="center" vertical="center" wrapText="1"/>
    </xf>
    <xf numFmtId="0" fontId="4" fillId="0" borderId="3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4" xfId="0" applyFont="1" applyBorder="1" applyAlignment="1">
      <alignment horizontal="center" vertical="center" wrapText="1"/>
    </xf>
    <xf numFmtId="0" fontId="4" fillId="0" borderId="35" xfId="0" applyFont="1" applyBorder="1" applyAlignment="1">
      <alignment horizontal="center" vertical="center" wrapText="1"/>
    </xf>
    <xf numFmtId="0" fontId="4" fillId="0" borderId="28" xfId="0" applyFont="1" applyBorder="1" applyAlignment="1">
      <alignment horizontal="center" vertical="center" wrapText="1"/>
    </xf>
    <xf numFmtId="0" fontId="4" fillId="17" borderId="31" xfId="0" applyFont="1" applyFill="1" applyBorder="1" applyAlignment="1">
      <alignment horizontal="center" vertical="center"/>
    </xf>
    <xf numFmtId="0" fontId="4" fillId="17" borderId="32" xfId="0" applyFont="1" applyFill="1" applyBorder="1" applyAlignment="1">
      <alignment horizontal="center" vertical="center"/>
    </xf>
    <xf numFmtId="0" fontId="4" fillId="17" borderId="33" xfId="0" applyFont="1" applyFill="1" applyBorder="1" applyAlignment="1">
      <alignment horizontal="center" vertical="center"/>
    </xf>
    <xf numFmtId="0" fontId="4" fillId="17" borderId="29" xfId="0" applyFont="1" applyFill="1" applyBorder="1" applyAlignment="1">
      <alignment horizontal="center" vertical="center"/>
    </xf>
    <xf numFmtId="0" fontId="4" fillId="17" borderId="0" xfId="0" applyFont="1" applyFill="1" applyAlignment="1">
      <alignment horizontal="center" vertical="center"/>
    </xf>
    <xf numFmtId="0" fontId="4" fillId="17" borderId="30" xfId="0" applyFont="1" applyFill="1" applyBorder="1" applyAlignment="1">
      <alignment horizontal="center" vertical="center"/>
    </xf>
    <xf numFmtId="0" fontId="4" fillId="17" borderId="34" xfId="0" applyFont="1" applyFill="1" applyBorder="1" applyAlignment="1">
      <alignment horizontal="center" vertical="center"/>
    </xf>
    <xf numFmtId="0" fontId="4" fillId="17" borderId="35" xfId="0" applyFont="1" applyFill="1" applyBorder="1" applyAlignment="1">
      <alignment horizontal="center" vertical="center"/>
    </xf>
    <xf numFmtId="0" fontId="4" fillId="17" borderId="28" xfId="0" applyFont="1" applyFill="1" applyBorder="1" applyAlignment="1">
      <alignment horizontal="center" vertical="center"/>
    </xf>
    <xf numFmtId="0" fontId="8" fillId="51" borderId="31" xfId="0" applyFont="1" applyFill="1" applyBorder="1" applyAlignment="1">
      <alignment horizontal="center" vertical="center"/>
    </xf>
    <xf numFmtId="0" fontId="8" fillId="51" borderId="32" xfId="0" applyFont="1" applyFill="1" applyBorder="1" applyAlignment="1">
      <alignment horizontal="center" vertical="center"/>
    </xf>
    <xf numFmtId="0" fontId="8" fillId="51" borderId="33" xfId="0" applyFont="1" applyFill="1" applyBorder="1" applyAlignment="1">
      <alignment horizontal="center" vertical="center"/>
    </xf>
    <xf numFmtId="0" fontId="8" fillId="51" borderId="34" xfId="0" applyFont="1" applyFill="1" applyBorder="1" applyAlignment="1">
      <alignment horizontal="center" vertical="center"/>
    </xf>
    <xf numFmtId="0" fontId="8" fillId="51" borderId="35" xfId="0" applyFont="1" applyFill="1" applyBorder="1" applyAlignment="1">
      <alignment horizontal="center" vertical="center"/>
    </xf>
    <xf numFmtId="0" fontId="8" fillId="51" borderId="28" xfId="0" applyFont="1" applyFill="1" applyBorder="1" applyAlignment="1">
      <alignment horizontal="center" vertical="center"/>
    </xf>
    <xf numFmtId="0" fontId="8" fillId="51" borderId="36" xfId="1" applyFont="1" applyFill="1" applyBorder="1" applyAlignment="1">
      <alignment horizontal="center" vertical="center" wrapText="1"/>
    </xf>
    <xf numFmtId="0" fontId="8" fillId="51" borderId="37" xfId="1" applyFont="1" applyFill="1" applyBorder="1" applyAlignment="1">
      <alignment horizontal="center" vertical="center" wrapText="1"/>
    </xf>
    <xf numFmtId="0" fontId="8" fillId="51" borderId="38" xfId="1" applyFont="1" applyFill="1" applyBorder="1" applyAlignment="1">
      <alignment horizontal="center" vertical="center" wrapText="1"/>
    </xf>
    <xf numFmtId="0" fontId="8" fillId="51" borderId="36" xfId="0" applyFont="1" applyFill="1" applyBorder="1" applyAlignment="1">
      <alignment horizontal="center" vertical="center" wrapText="1"/>
    </xf>
    <xf numFmtId="0" fontId="8" fillId="51" borderId="37" xfId="0" applyFont="1" applyFill="1" applyBorder="1" applyAlignment="1">
      <alignment horizontal="center" vertical="center"/>
    </xf>
    <xf numFmtId="0" fontId="8" fillId="51" borderId="38" xfId="0" applyFont="1" applyFill="1" applyBorder="1" applyAlignment="1">
      <alignment horizontal="center" vertical="center"/>
    </xf>
    <xf numFmtId="0" fontId="8" fillId="46" borderId="47" xfId="1" applyFont="1" applyFill="1" applyBorder="1" applyAlignment="1">
      <alignment horizontal="center" vertical="center" wrapText="1"/>
    </xf>
    <xf numFmtId="0" fontId="8" fillId="46" borderId="48" xfId="1" applyFont="1" applyFill="1" applyBorder="1" applyAlignment="1">
      <alignment horizontal="center" vertical="center" wrapText="1"/>
    </xf>
    <xf numFmtId="0" fontId="8" fillId="46" borderId="49" xfId="1" applyFont="1" applyFill="1" applyBorder="1" applyAlignment="1">
      <alignment horizontal="center" vertical="center" wrapText="1"/>
    </xf>
    <xf numFmtId="0" fontId="8" fillId="47" borderId="11" xfId="1" applyFont="1" applyFill="1" applyBorder="1" applyAlignment="1">
      <alignment horizontal="center" vertical="center" wrapText="1"/>
    </xf>
    <xf numFmtId="0" fontId="8" fillId="47" borderId="69" xfId="1" applyFont="1" applyFill="1" applyBorder="1" applyAlignment="1">
      <alignment horizontal="center" vertical="center" wrapText="1"/>
    </xf>
    <xf numFmtId="0" fontId="8" fillId="47" borderId="18" xfId="1" applyFont="1" applyFill="1" applyBorder="1" applyAlignment="1">
      <alignment horizontal="center" vertical="center" wrapText="1"/>
    </xf>
    <xf numFmtId="0" fontId="8" fillId="47" borderId="26" xfId="1" applyFont="1" applyFill="1" applyBorder="1" applyAlignment="1">
      <alignment horizontal="center" vertical="center" wrapText="1"/>
    </xf>
    <xf numFmtId="0" fontId="8" fillId="41" borderId="7" xfId="1" applyFont="1" applyFill="1" applyBorder="1" applyAlignment="1">
      <alignment horizontal="center" vertical="center" wrapText="1"/>
    </xf>
    <xf numFmtId="0" fontId="8" fillId="41" borderId="12" xfId="1" applyFont="1" applyFill="1" applyBorder="1" applyAlignment="1">
      <alignment horizontal="center" vertical="center" wrapText="1"/>
    </xf>
    <xf numFmtId="0" fontId="8" fillId="41" borderId="22" xfId="1" applyFont="1" applyFill="1" applyBorder="1" applyAlignment="1">
      <alignment horizontal="center" vertical="center" wrapText="1"/>
    </xf>
    <xf numFmtId="0" fontId="8" fillId="41" borderId="8" xfId="1" applyFont="1" applyFill="1" applyBorder="1" applyAlignment="1">
      <alignment horizontal="center" vertical="center" wrapText="1"/>
    </xf>
    <xf numFmtId="0" fontId="8" fillId="41" borderId="3" xfId="1" applyFont="1" applyFill="1" applyBorder="1" applyAlignment="1">
      <alignment horizontal="center" vertical="center" wrapText="1"/>
    </xf>
    <xf numFmtId="0" fontId="8" fillId="41" borderId="23" xfId="1" applyFont="1" applyFill="1" applyBorder="1" applyAlignment="1">
      <alignment horizontal="center" vertical="center" wrapText="1"/>
    </xf>
    <xf numFmtId="0" fontId="8" fillId="41" borderId="9" xfId="1" applyFont="1" applyFill="1" applyBorder="1" applyAlignment="1">
      <alignment horizontal="center" vertical="center" wrapText="1"/>
    </xf>
    <xf numFmtId="0" fontId="8" fillId="41" borderId="15" xfId="1" applyFont="1" applyFill="1" applyBorder="1" applyAlignment="1">
      <alignment horizontal="center" vertical="center" wrapText="1"/>
    </xf>
    <xf numFmtId="0" fontId="8" fillId="41" borderId="24" xfId="1" applyFont="1" applyFill="1" applyBorder="1" applyAlignment="1">
      <alignment horizontal="center" vertical="center" wrapText="1"/>
    </xf>
    <xf numFmtId="0" fontId="8" fillId="42" borderId="61" xfId="1" applyFont="1" applyFill="1" applyBorder="1" applyAlignment="1">
      <alignment horizontal="center" vertical="center" wrapText="1"/>
    </xf>
    <xf numFmtId="0" fontId="8" fillId="42" borderId="64" xfId="1" applyFont="1" applyFill="1" applyBorder="1" applyAlignment="1">
      <alignment horizontal="center" vertical="center" wrapText="1"/>
    </xf>
    <xf numFmtId="0" fontId="8" fillId="42" borderId="62" xfId="1" applyFont="1" applyFill="1" applyBorder="1" applyAlignment="1">
      <alignment horizontal="center" vertical="center" wrapText="1"/>
    </xf>
    <xf numFmtId="0" fontId="8" fillId="41" borderId="31" xfId="1" applyFont="1" applyFill="1" applyBorder="1" applyAlignment="1">
      <alignment horizontal="center" vertical="center" wrapText="1"/>
    </xf>
    <xf numFmtId="0" fontId="8" fillId="41" borderId="32" xfId="1" applyFont="1" applyFill="1" applyBorder="1" applyAlignment="1">
      <alignment horizontal="center" vertical="center" wrapText="1"/>
    </xf>
    <xf numFmtId="0" fontId="8" fillId="41" borderId="33" xfId="1" applyFont="1" applyFill="1" applyBorder="1" applyAlignment="1">
      <alignment horizontal="center" vertical="center" wrapText="1"/>
    </xf>
    <xf numFmtId="0" fontId="8" fillId="42" borderId="47" xfId="1" applyFont="1" applyFill="1" applyBorder="1" applyAlignment="1">
      <alignment horizontal="center" vertical="center" wrapText="1"/>
    </xf>
    <xf numFmtId="0" fontId="8" fillId="42" borderId="48" xfId="1" applyFont="1" applyFill="1" applyBorder="1" applyAlignment="1">
      <alignment horizontal="center" vertical="center" wrapText="1"/>
    </xf>
    <xf numFmtId="0" fontId="8" fillId="42" borderId="49" xfId="1" applyFont="1" applyFill="1" applyBorder="1" applyAlignment="1">
      <alignment horizontal="center" vertical="center" wrapText="1"/>
    </xf>
    <xf numFmtId="0" fontId="8" fillId="48" borderId="36" xfId="1" applyFont="1" applyFill="1" applyBorder="1" applyAlignment="1">
      <alignment horizontal="center" vertical="center" wrapText="1"/>
    </xf>
    <xf numFmtId="0" fontId="8" fillId="48" borderId="37" xfId="1" applyFont="1" applyFill="1" applyBorder="1" applyAlignment="1">
      <alignment horizontal="center" vertical="center" wrapText="1"/>
    </xf>
    <xf numFmtId="0" fontId="8" fillId="48" borderId="38" xfId="1" applyFont="1" applyFill="1" applyBorder="1" applyAlignment="1">
      <alignment horizontal="center" vertical="center" wrapText="1"/>
    </xf>
    <xf numFmtId="0" fontId="8" fillId="49" borderId="61" xfId="1" applyFont="1" applyFill="1" applyBorder="1" applyAlignment="1">
      <alignment horizontal="center" vertical="center" wrapText="1"/>
    </xf>
    <xf numFmtId="0" fontId="8" fillId="49" borderId="67" xfId="1" applyFont="1" applyFill="1" applyBorder="1" applyAlignment="1">
      <alignment horizontal="center" vertical="center" wrapText="1"/>
    </xf>
    <xf numFmtId="0" fontId="8" fillId="49" borderId="68" xfId="1" applyFont="1" applyFill="1" applyBorder="1" applyAlignment="1">
      <alignment horizontal="center" vertical="center" wrapText="1"/>
    </xf>
    <xf numFmtId="0" fontId="8" fillId="44" borderId="47" xfId="1" applyFont="1" applyFill="1" applyBorder="1" applyAlignment="1">
      <alignment horizontal="center" vertical="center" wrapText="1"/>
    </xf>
    <xf numFmtId="0" fontId="8" fillId="44" borderId="48" xfId="1" applyFont="1" applyFill="1" applyBorder="1" applyAlignment="1">
      <alignment horizontal="center" vertical="center" wrapText="1"/>
    </xf>
    <xf numFmtId="0" fontId="8" fillId="44" borderId="49" xfId="1" applyFont="1" applyFill="1" applyBorder="1" applyAlignment="1">
      <alignment horizontal="center" vertical="center" wrapText="1"/>
    </xf>
    <xf numFmtId="0" fontId="8" fillId="42" borderId="67" xfId="1" applyFont="1" applyFill="1" applyBorder="1" applyAlignment="1">
      <alignment horizontal="center" vertical="center" wrapText="1"/>
    </xf>
    <xf numFmtId="0" fontId="8" fillId="42" borderId="65" xfId="1" applyFont="1" applyFill="1" applyBorder="1" applyAlignment="1">
      <alignment horizontal="center" vertical="center" wrapText="1"/>
    </xf>
    <xf numFmtId="0" fontId="8" fillId="42" borderId="59" xfId="1" applyFont="1" applyFill="1" applyBorder="1" applyAlignment="1">
      <alignment horizontal="center" vertical="center" wrapText="1"/>
    </xf>
    <xf numFmtId="0" fontId="8" fillId="48" borderId="34" xfId="1" applyFont="1" applyFill="1" applyBorder="1" applyAlignment="1">
      <alignment horizontal="center" vertical="center" wrapText="1"/>
    </xf>
    <xf numFmtId="0" fontId="8" fillId="48" borderId="35" xfId="1" applyFont="1" applyFill="1" applyBorder="1" applyAlignment="1">
      <alignment horizontal="center" vertical="center" wrapText="1"/>
    </xf>
    <xf numFmtId="0" fontId="8" fillId="48" borderId="47" xfId="1" applyFont="1" applyFill="1" applyBorder="1" applyAlignment="1">
      <alignment horizontal="center" vertical="center" wrapText="1"/>
    </xf>
    <xf numFmtId="0" fontId="8" fillId="48" borderId="48" xfId="1" applyFont="1" applyFill="1" applyBorder="1" applyAlignment="1">
      <alignment horizontal="center" vertical="center" wrapText="1"/>
    </xf>
    <xf numFmtId="0" fontId="8" fillId="48" borderId="49" xfId="1" applyFont="1" applyFill="1" applyBorder="1" applyAlignment="1">
      <alignment horizontal="center" vertical="center" wrapText="1"/>
    </xf>
    <xf numFmtId="0" fontId="8" fillId="42" borderId="68" xfId="1" applyFont="1" applyFill="1" applyBorder="1" applyAlignment="1">
      <alignment horizontal="center" vertical="center" wrapText="1"/>
    </xf>
    <xf numFmtId="0" fontId="8" fillId="42" borderId="51" xfId="1" applyFont="1" applyFill="1" applyBorder="1" applyAlignment="1">
      <alignment horizontal="center" vertical="center" wrapText="1"/>
    </xf>
    <xf numFmtId="0" fontId="8" fillId="42" borderId="60" xfId="1" applyFont="1" applyFill="1" applyBorder="1" applyAlignment="1">
      <alignment horizontal="center" vertical="center" wrapText="1"/>
    </xf>
    <xf numFmtId="0" fontId="8" fillId="46" borderId="51" xfId="1" applyFont="1" applyFill="1" applyBorder="1" applyAlignment="1">
      <alignment horizontal="center" vertical="center" wrapText="1"/>
    </xf>
    <xf numFmtId="0" fontId="8" fillId="46" borderId="60" xfId="1" applyFont="1" applyFill="1" applyBorder="1" applyAlignment="1">
      <alignment horizontal="center" vertical="center" wrapText="1"/>
    </xf>
    <xf numFmtId="0" fontId="8" fillId="48" borderId="7" xfId="1" applyFont="1" applyFill="1" applyBorder="1" applyAlignment="1">
      <alignment horizontal="center" vertical="center" wrapText="1"/>
    </xf>
    <xf numFmtId="0" fontId="8" fillId="48" borderId="12" xfId="1" applyFont="1" applyFill="1" applyBorder="1" applyAlignment="1">
      <alignment horizontal="center" vertical="center" wrapText="1"/>
    </xf>
    <xf numFmtId="0" fontId="8" fillId="48" borderId="22" xfId="1" applyFont="1" applyFill="1" applyBorder="1" applyAlignment="1">
      <alignment horizontal="center" vertical="center" wrapText="1"/>
    </xf>
    <xf numFmtId="0" fontId="8" fillId="48" borderId="84" xfId="1" applyFont="1" applyFill="1" applyBorder="1" applyAlignment="1">
      <alignment horizontal="center" vertical="center" wrapText="1"/>
    </xf>
    <xf numFmtId="0" fontId="8" fillId="48" borderId="53" xfId="1" applyFont="1" applyFill="1" applyBorder="1" applyAlignment="1">
      <alignment horizontal="center" vertical="center" wrapText="1"/>
    </xf>
    <xf numFmtId="0" fontId="8" fillId="48" borderId="63" xfId="1" applyFont="1" applyFill="1" applyBorder="1" applyAlignment="1">
      <alignment horizontal="center" vertical="center" wrapText="1"/>
    </xf>
    <xf numFmtId="0" fontId="8" fillId="48" borderId="11" xfId="1" applyFont="1" applyFill="1" applyBorder="1" applyAlignment="1">
      <alignment horizontal="center" vertical="center" wrapText="1"/>
    </xf>
    <xf numFmtId="0" fontId="8" fillId="48" borderId="18" xfId="1" applyFont="1" applyFill="1" applyBorder="1" applyAlignment="1">
      <alignment horizontal="center" vertical="center" wrapText="1"/>
    </xf>
    <xf numFmtId="0" fontId="8" fillId="48" borderId="26" xfId="1" applyFont="1" applyFill="1" applyBorder="1" applyAlignment="1">
      <alignment horizontal="center" vertical="center" wrapText="1"/>
    </xf>
    <xf numFmtId="0" fontId="8" fillId="49" borderId="31" xfId="1" applyFont="1" applyFill="1" applyBorder="1" applyAlignment="1">
      <alignment horizontal="center" vertical="center" wrapText="1"/>
    </xf>
    <xf numFmtId="0" fontId="8" fillId="49" borderId="32" xfId="1" applyFont="1" applyFill="1" applyBorder="1" applyAlignment="1">
      <alignment horizontal="center" vertical="center" wrapText="1"/>
    </xf>
    <xf numFmtId="0" fontId="8" fillId="49" borderId="33" xfId="1" applyFont="1" applyFill="1" applyBorder="1" applyAlignment="1">
      <alignment horizontal="center" vertical="center" wrapText="1"/>
    </xf>
    <xf numFmtId="0" fontId="8" fillId="49" borderId="34" xfId="1" applyFont="1" applyFill="1" applyBorder="1" applyAlignment="1">
      <alignment horizontal="center" vertical="center" wrapText="1"/>
    </xf>
    <xf numFmtId="0" fontId="8" fillId="49" borderId="35" xfId="1" applyFont="1" applyFill="1" applyBorder="1" applyAlignment="1">
      <alignment horizontal="center" vertical="center" wrapText="1"/>
    </xf>
    <xf numFmtId="0" fontId="8" fillId="49" borderId="28" xfId="1" applyFont="1" applyFill="1" applyBorder="1" applyAlignment="1">
      <alignment horizontal="center" vertical="center" wrapText="1"/>
    </xf>
    <xf numFmtId="0" fontId="8" fillId="46" borderId="64" xfId="1" applyFont="1" applyFill="1" applyBorder="1" applyAlignment="1">
      <alignment horizontal="center" vertical="center" wrapText="1"/>
    </xf>
    <xf numFmtId="0" fontId="8" fillId="46" borderId="62" xfId="1" applyFont="1" applyFill="1" applyBorder="1" applyAlignment="1">
      <alignment horizontal="center" vertical="center" wrapText="1"/>
    </xf>
    <xf numFmtId="0" fontId="8" fillId="48" borderId="64" xfId="1" applyFont="1" applyFill="1" applyBorder="1" applyAlignment="1">
      <alignment horizontal="center" vertical="center" textRotation="90" wrapText="1"/>
    </xf>
    <xf numFmtId="0" fontId="8" fillId="48" borderId="62" xfId="1" applyFont="1" applyFill="1" applyBorder="1" applyAlignment="1">
      <alignment horizontal="center" vertical="center" textRotation="90" wrapText="1"/>
    </xf>
    <xf numFmtId="0" fontId="8" fillId="48" borderId="65" xfId="1" applyFont="1" applyFill="1" applyBorder="1" applyAlignment="1">
      <alignment horizontal="center" vertical="center" textRotation="90" wrapText="1"/>
    </xf>
    <xf numFmtId="0" fontId="8" fillId="48" borderId="59" xfId="1" applyFont="1" applyFill="1" applyBorder="1" applyAlignment="1">
      <alignment horizontal="center" vertical="center" textRotation="90" wrapText="1"/>
    </xf>
    <xf numFmtId="0" fontId="8" fillId="48" borderId="51" xfId="1" applyFont="1" applyFill="1" applyBorder="1" applyAlignment="1">
      <alignment horizontal="center" vertical="center" wrapText="1"/>
    </xf>
    <xf numFmtId="0" fontId="8" fillId="48" borderId="60" xfId="1" applyFont="1" applyFill="1" applyBorder="1" applyAlignment="1">
      <alignment horizontal="center" vertical="center" wrapText="1"/>
    </xf>
    <xf numFmtId="0" fontId="8" fillId="49" borderId="1" xfId="1" applyFont="1" applyFill="1" applyBorder="1" applyAlignment="1">
      <alignment horizontal="center" vertical="center" wrapText="1"/>
    </xf>
    <xf numFmtId="0" fontId="8" fillId="49" borderId="2" xfId="1" applyFont="1" applyFill="1" applyBorder="1" applyAlignment="1">
      <alignment horizontal="center" vertical="center" wrapText="1"/>
    </xf>
    <xf numFmtId="0" fontId="8" fillId="49" borderId="27" xfId="1" applyFont="1" applyFill="1" applyBorder="1" applyAlignment="1">
      <alignment horizontal="center" vertical="center" wrapText="1"/>
    </xf>
    <xf numFmtId="0" fontId="8" fillId="46" borderId="65" xfId="1" applyFont="1" applyFill="1" applyBorder="1" applyAlignment="1">
      <alignment horizontal="center" vertical="center" wrapText="1"/>
    </xf>
    <xf numFmtId="0" fontId="8" fillId="46" borderId="59" xfId="1" applyFont="1" applyFill="1" applyBorder="1" applyAlignment="1">
      <alignment horizontal="center" vertical="center" wrapText="1"/>
    </xf>
    <xf numFmtId="0" fontId="46" fillId="43" borderId="36" xfId="1" applyFont="1" applyFill="1" applyBorder="1" applyAlignment="1">
      <alignment horizontal="center" vertical="center" wrapText="1"/>
    </xf>
    <xf numFmtId="0" fontId="46" fillId="43" borderId="37" xfId="1" applyFont="1" applyFill="1" applyBorder="1" applyAlignment="1">
      <alignment horizontal="center" vertical="center" wrapText="1"/>
    </xf>
    <xf numFmtId="0" fontId="46" fillId="43" borderId="38" xfId="1" applyFont="1" applyFill="1" applyBorder="1" applyAlignment="1">
      <alignment horizontal="center" vertical="center" wrapText="1"/>
    </xf>
    <xf numFmtId="0" fontId="46" fillId="50" borderId="36" xfId="1" applyFont="1" applyFill="1" applyBorder="1" applyAlignment="1">
      <alignment horizontal="center" vertical="center" wrapText="1"/>
    </xf>
    <xf numFmtId="0" fontId="46" fillId="50" borderId="37" xfId="1" applyFont="1" applyFill="1" applyBorder="1" applyAlignment="1">
      <alignment horizontal="center" vertical="center" wrapText="1"/>
    </xf>
    <xf numFmtId="0" fontId="46" fillId="50" borderId="38" xfId="1" applyFont="1" applyFill="1" applyBorder="1" applyAlignment="1">
      <alignment horizontal="center" vertical="center" wrapText="1"/>
    </xf>
    <xf numFmtId="0" fontId="46" fillId="45" borderId="36" xfId="1" applyFont="1" applyFill="1" applyBorder="1" applyAlignment="1">
      <alignment horizontal="center" vertical="center" wrapText="1"/>
    </xf>
    <xf numFmtId="0" fontId="46" fillId="45" borderId="37" xfId="1" applyFont="1" applyFill="1" applyBorder="1" applyAlignment="1">
      <alignment horizontal="center" vertical="center" wrapText="1"/>
    </xf>
    <xf numFmtId="0" fontId="46" fillId="45" borderId="38" xfId="1" applyFont="1" applyFill="1" applyBorder="1" applyAlignment="1">
      <alignment horizontal="center" vertical="center" wrapText="1"/>
    </xf>
    <xf numFmtId="0" fontId="8" fillId="0" borderId="64" xfId="1" applyFont="1" applyBorder="1" applyAlignment="1">
      <alignment horizontal="center" vertical="center" wrapText="1"/>
    </xf>
    <xf numFmtId="0" fontId="8" fillId="0" borderId="65" xfId="1" applyFont="1" applyBorder="1" applyAlignment="1">
      <alignment horizontal="center" vertical="center" wrapText="1"/>
    </xf>
    <xf numFmtId="0" fontId="8" fillId="0" borderId="51" xfId="1" applyFont="1" applyBorder="1" applyAlignment="1">
      <alignment horizontal="center" vertical="center" wrapText="1"/>
    </xf>
    <xf numFmtId="0" fontId="4" fillId="0" borderId="31" xfId="0" applyFont="1" applyBorder="1" applyAlignment="1" applyProtection="1">
      <alignment horizontal="left" vertical="center"/>
      <protection locked="0"/>
    </xf>
    <xf numFmtId="0" fontId="4" fillId="0" borderId="32" xfId="0" applyFont="1" applyBorder="1" applyAlignment="1" applyProtection="1">
      <alignment horizontal="left" vertical="center"/>
      <protection locked="0"/>
    </xf>
    <xf numFmtId="0" fontId="4" fillId="0" borderId="33" xfId="0" applyFont="1" applyBorder="1" applyAlignment="1" applyProtection="1">
      <alignment horizontal="left" vertical="center"/>
      <protection locked="0"/>
    </xf>
    <xf numFmtId="0" fontId="4" fillId="0" borderId="34" xfId="0" applyFont="1" applyBorder="1" applyAlignment="1" applyProtection="1">
      <alignment horizontal="left" vertical="center"/>
      <protection locked="0"/>
    </xf>
    <xf numFmtId="0" fontId="4" fillId="0" borderId="35" xfId="0" applyFont="1" applyBorder="1" applyAlignment="1" applyProtection="1">
      <alignment horizontal="left" vertical="center"/>
      <protection locked="0"/>
    </xf>
    <xf numFmtId="0" fontId="4" fillId="0" borderId="28" xfId="0" applyFont="1" applyBorder="1" applyAlignment="1" applyProtection="1">
      <alignment horizontal="left" vertical="center"/>
      <protection locked="0"/>
    </xf>
    <xf numFmtId="0" fontId="4" fillId="0" borderId="31" xfId="0" applyFont="1" applyBorder="1" applyAlignment="1" applyProtection="1">
      <alignment horizontal="left" vertical="center" wrapText="1"/>
      <protection locked="0"/>
    </xf>
    <xf numFmtId="0" fontId="4" fillId="0" borderId="32" xfId="0" applyFont="1" applyBorder="1" applyAlignment="1" applyProtection="1">
      <alignment horizontal="left" vertical="center" wrapText="1"/>
      <protection locked="0"/>
    </xf>
    <xf numFmtId="0" fontId="4" fillId="0" borderId="33" xfId="0" applyFont="1" applyBorder="1" applyAlignment="1" applyProtection="1">
      <alignment horizontal="left" vertical="center" wrapText="1"/>
      <protection locked="0"/>
    </xf>
    <xf numFmtId="0" fontId="4" fillId="0" borderId="34" xfId="0" applyFont="1" applyBorder="1" applyAlignment="1" applyProtection="1">
      <alignment horizontal="left" vertical="center" wrapText="1"/>
      <protection locked="0"/>
    </xf>
    <xf numFmtId="0" fontId="4" fillId="0" borderId="35" xfId="0" applyFont="1" applyBorder="1" applyAlignment="1" applyProtection="1">
      <alignment horizontal="left" vertical="center" wrapText="1"/>
      <protection locked="0"/>
    </xf>
    <xf numFmtId="0" fontId="4" fillId="0" borderId="28" xfId="0" applyFont="1" applyBorder="1" applyAlignment="1" applyProtection="1">
      <alignment horizontal="left" vertical="center" wrapText="1"/>
      <protection locked="0"/>
    </xf>
    <xf numFmtId="0" fontId="4" fillId="0" borderId="36" xfId="0" applyFont="1" applyBorder="1" applyAlignment="1" applyProtection="1">
      <alignment horizontal="left" vertical="center" wrapText="1"/>
      <protection locked="0"/>
    </xf>
    <xf numFmtId="0" fontId="4" fillId="0" borderId="37" xfId="0" applyFont="1" applyBorder="1" applyAlignment="1" applyProtection="1">
      <alignment horizontal="left" vertical="center" wrapText="1"/>
      <protection locked="0"/>
    </xf>
    <xf numFmtId="0" fontId="4" fillId="0" borderId="38" xfId="0" applyFont="1" applyBorder="1" applyAlignment="1" applyProtection="1">
      <alignment horizontal="left" vertical="center" wrapText="1"/>
      <protection locked="0"/>
    </xf>
    <xf numFmtId="0" fontId="5" fillId="0" borderId="32" xfId="0" applyFont="1" applyBorder="1" applyAlignment="1">
      <alignment horizontal="center" vertical="center"/>
    </xf>
    <xf numFmtId="0" fontId="5" fillId="0" borderId="33" xfId="0" applyFont="1" applyBorder="1" applyAlignment="1">
      <alignment horizontal="center" vertical="center"/>
    </xf>
    <xf numFmtId="0" fontId="5" fillId="0" borderId="29" xfId="0" applyFont="1" applyBorder="1" applyAlignment="1">
      <alignment horizontal="center" vertical="center"/>
    </xf>
    <xf numFmtId="0" fontId="5" fillId="0" borderId="0" xfId="0" applyFont="1" applyAlignment="1">
      <alignment horizontal="center" vertical="center"/>
    </xf>
    <xf numFmtId="0" fontId="5" fillId="0" borderId="30" xfId="0" applyFont="1" applyBorder="1" applyAlignment="1">
      <alignment horizontal="center" vertical="center"/>
    </xf>
    <xf numFmtId="0" fontId="5" fillId="0" borderId="34" xfId="0" applyFont="1" applyBorder="1" applyAlignment="1">
      <alignment horizontal="center" vertical="center"/>
    </xf>
    <xf numFmtId="0" fontId="5" fillId="0" borderId="35" xfId="0" applyFont="1" applyBorder="1" applyAlignment="1">
      <alignment horizontal="center" vertical="center"/>
    </xf>
    <xf numFmtId="0" fontId="5" fillId="0" borderId="28" xfId="0" applyFont="1" applyBorder="1" applyAlignment="1">
      <alignment horizontal="center" vertical="center"/>
    </xf>
    <xf numFmtId="0" fontId="7" fillId="0" borderId="32" xfId="1" applyBorder="1" applyAlignment="1">
      <alignment horizontal="center"/>
    </xf>
    <xf numFmtId="0" fontId="7" fillId="0" borderId="0" xfId="1" applyAlignment="1">
      <alignment horizontal="center"/>
    </xf>
    <xf numFmtId="0" fontId="4" fillId="0" borderId="31" xfId="0" applyFont="1" applyBorder="1" applyAlignment="1">
      <alignment horizontal="left" vertical="center"/>
    </xf>
    <xf numFmtId="0" fontId="4" fillId="0" borderId="32" xfId="0" applyFont="1" applyBorder="1" applyAlignment="1">
      <alignment horizontal="left" vertical="center"/>
    </xf>
    <xf numFmtId="0" fontId="4" fillId="0" borderId="34" xfId="0" applyFont="1" applyBorder="1" applyAlignment="1">
      <alignment horizontal="left" vertical="center"/>
    </xf>
    <xf numFmtId="0" fontId="4" fillId="0" borderId="35" xfId="0" applyFont="1" applyBorder="1" applyAlignment="1">
      <alignment horizontal="left" vertical="center"/>
    </xf>
    <xf numFmtId="0" fontId="4" fillId="0" borderId="31" xfId="0" applyFont="1" applyBorder="1" applyAlignment="1">
      <alignment horizontal="left" vertical="center" wrapText="1"/>
    </xf>
    <xf numFmtId="0" fontId="4" fillId="0" borderId="32" xfId="0" applyFont="1" applyBorder="1" applyAlignment="1">
      <alignment horizontal="left" vertical="center" wrapText="1"/>
    </xf>
    <xf numFmtId="0" fontId="4" fillId="0" borderId="34" xfId="0" applyFont="1" applyBorder="1" applyAlignment="1">
      <alignment horizontal="left" vertical="center" wrapText="1"/>
    </xf>
    <xf numFmtId="0" fontId="4" fillId="0" borderId="35" xfId="0" applyFont="1" applyBorder="1" applyAlignment="1">
      <alignment horizontal="left" vertical="center" wrapText="1"/>
    </xf>
    <xf numFmtId="0" fontId="3" fillId="2" borderId="3" xfId="0" applyFont="1" applyFill="1" applyBorder="1" applyAlignment="1">
      <alignment horizontal="center" vertical="center" wrapText="1"/>
    </xf>
  </cellXfs>
  <cellStyles count="9">
    <cellStyle name="Normal" xfId="0" builtinId="0"/>
    <cellStyle name="Normal 2" xfId="3" xr:uid="{C938989C-CA69-4C98-BDD5-66D287F73E5E}"/>
    <cellStyle name="Normal 2 2" xfId="6" xr:uid="{FCCA81C7-F899-4E88-BF08-DEBF604BDDB3}"/>
    <cellStyle name="Normal 3" xfId="2" xr:uid="{0DE1ADA0-7A5C-420E-ABBB-0B443AF79942}"/>
    <cellStyle name="Normal 3 2" xfId="4" xr:uid="{3EAFCE46-C018-49EF-BA77-D5CB1892D2A7}"/>
    <cellStyle name="Normal 4" xfId="1" xr:uid="{554B19BF-7A75-4E76-B045-01E848C567D2}"/>
    <cellStyle name="Normal 5" xfId="7" xr:uid="{E30FDEB8-5B08-4E02-BC3A-5C3EB72EF437}"/>
    <cellStyle name="Normal 6" xfId="8" xr:uid="{CBE5443C-D676-4BDB-BD17-9E4337992E23}"/>
    <cellStyle name="Porcentaje 2" xfId="5" xr:uid="{9B3AF46F-E7C0-4CF1-A5C3-E26816C4518B}"/>
  </cellStyles>
  <dxfs count="653">
    <dxf>
      <fill>
        <patternFill>
          <bgColor rgb="FF00B050"/>
        </patternFill>
      </fill>
    </dxf>
    <dxf>
      <fill>
        <patternFill>
          <bgColor theme="4" tint="0.79998168889431442"/>
        </patternFill>
      </fill>
    </dxf>
    <dxf>
      <fill>
        <patternFill>
          <bgColor rgb="FFC00000"/>
        </patternFill>
      </fill>
    </dxf>
    <dxf>
      <fill>
        <patternFill>
          <bgColor theme="5"/>
        </patternFill>
      </fill>
    </dxf>
    <dxf>
      <fill>
        <patternFill>
          <bgColor rgb="FFFFFF00"/>
        </patternFill>
      </fill>
    </dxf>
    <dxf>
      <fill>
        <patternFill>
          <bgColor rgb="FF00B050"/>
        </patternFill>
      </fill>
    </dxf>
    <dxf>
      <fill>
        <patternFill>
          <bgColor rgb="FF00B050"/>
        </patternFill>
      </fill>
    </dxf>
    <dxf>
      <fill>
        <patternFill>
          <bgColor theme="4" tint="0.79998168889431442"/>
        </patternFill>
      </fill>
    </dxf>
    <dxf>
      <fill>
        <patternFill>
          <bgColor rgb="FFC00000"/>
        </patternFill>
      </fill>
    </dxf>
    <dxf>
      <fill>
        <patternFill>
          <bgColor theme="5"/>
        </patternFill>
      </fill>
    </dxf>
    <dxf>
      <fill>
        <patternFill>
          <bgColor rgb="FFFFFF00"/>
        </patternFill>
      </fill>
    </dxf>
    <dxf>
      <fill>
        <patternFill>
          <bgColor rgb="FF00B050"/>
        </patternFill>
      </fill>
    </dxf>
    <dxf>
      <fill>
        <patternFill>
          <bgColor rgb="FF00B050"/>
        </patternFill>
      </fill>
    </dxf>
    <dxf>
      <fill>
        <patternFill>
          <bgColor theme="4" tint="0.79998168889431442"/>
        </patternFill>
      </fill>
    </dxf>
    <dxf>
      <fill>
        <patternFill>
          <bgColor rgb="FFC00000"/>
        </patternFill>
      </fill>
    </dxf>
    <dxf>
      <fill>
        <patternFill>
          <bgColor theme="5"/>
        </patternFill>
      </fill>
    </dxf>
    <dxf>
      <fill>
        <patternFill>
          <bgColor rgb="FFFFFF00"/>
        </patternFill>
      </fill>
    </dxf>
    <dxf>
      <fill>
        <patternFill>
          <bgColor rgb="FF00B050"/>
        </patternFill>
      </fill>
    </dxf>
    <dxf>
      <fill>
        <patternFill>
          <bgColor rgb="FFFFFF00"/>
        </patternFill>
      </fill>
    </dxf>
    <dxf>
      <fill>
        <patternFill>
          <bgColor theme="5"/>
        </patternFill>
      </fill>
    </dxf>
    <dxf>
      <fill>
        <patternFill>
          <bgColor rgb="FFC00000"/>
        </patternFill>
      </fill>
    </dxf>
    <dxf>
      <fill>
        <patternFill>
          <bgColor rgb="FFFFFF00"/>
        </patternFill>
      </fill>
    </dxf>
    <dxf>
      <fill>
        <patternFill>
          <bgColor theme="5"/>
        </patternFill>
      </fill>
    </dxf>
    <dxf>
      <fill>
        <patternFill>
          <bgColor rgb="FFC00000"/>
        </patternFill>
      </fill>
    </dxf>
    <dxf>
      <fill>
        <patternFill>
          <bgColor rgb="FFFFFF00"/>
        </patternFill>
      </fill>
    </dxf>
    <dxf>
      <fill>
        <patternFill>
          <bgColor theme="5"/>
        </patternFill>
      </fill>
    </dxf>
    <dxf>
      <fill>
        <patternFill>
          <bgColor rgb="FFC00000"/>
        </patternFill>
      </fill>
    </dxf>
    <dxf>
      <fill>
        <patternFill>
          <bgColor rgb="FF00B050"/>
        </patternFill>
      </fill>
    </dxf>
    <dxf>
      <fill>
        <patternFill>
          <bgColor theme="4" tint="0.79998168889431442"/>
        </patternFill>
      </fill>
    </dxf>
    <dxf>
      <fill>
        <patternFill>
          <bgColor rgb="FF00B050"/>
        </patternFill>
      </fill>
    </dxf>
    <dxf>
      <fill>
        <patternFill>
          <bgColor theme="4" tint="0.79998168889431442"/>
        </patternFill>
      </fill>
    </dxf>
    <dxf>
      <fill>
        <patternFill>
          <bgColor rgb="FF00B050"/>
        </patternFill>
      </fill>
    </dxf>
    <dxf>
      <fill>
        <patternFill>
          <bgColor theme="4" tint="0.79998168889431442"/>
        </patternFill>
      </fill>
    </dxf>
    <dxf>
      <fill>
        <patternFill>
          <bgColor theme="5"/>
        </patternFill>
      </fill>
    </dxf>
    <dxf>
      <fill>
        <patternFill>
          <bgColor rgb="FF00B050"/>
        </patternFill>
      </fill>
    </dxf>
    <dxf>
      <fill>
        <patternFill>
          <bgColor rgb="FFFFFF00"/>
        </patternFill>
      </fill>
    </dxf>
    <dxf>
      <fill>
        <patternFill>
          <bgColor rgb="FFC00000"/>
        </patternFill>
      </fill>
    </dxf>
    <dxf>
      <fill>
        <patternFill>
          <bgColor theme="4" tint="0.79998168889431442"/>
        </patternFill>
      </fill>
    </dxf>
    <dxf>
      <fill>
        <patternFill>
          <bgColor theme="5"/>
        </patternFill>
      </fill>
    </dxf>
    <dxf>
      <fill>
        <patternFill>
          <bgColor rgb="FF00B050"/>
        </patternFill>
      </fill>
    </dxf>
    <dxf>
      <fill>
        <patternFill>
          <bgColor rgb="FFFFFF00"/>
        </patternFill>
      </fill>
    </dxf>
    <dxf>
      <fill>
        <patternFill>
          <bgColor rgb="FFC00000"/>
        </patternFill>
      </fill>
    </dxf>
    <dxf>
      <fill>
        <patternFill>
          <bgColor theme="4" tint="0.79998168889431442"/>
        </patternFill>
      </fill>
    </dxf>
    <dxf>
      <fill>
        <patternFill>
          <bgColor theme="5"/>
        </patternFill>
      </fill>
    </dxf>
    <dxf>
      <fill>
        <patternFill>
          <bgColor rgb="FF00B050"/>
        </patternFill>
      </fill>
    </dxf>
    <dxf>
      <fill>
        <patternFill>
          <bgColor rgb="FFFFFF00"/>
        </patternFill>
      </fill>
    </dxf>
    <dxf>
      <fill>
        <patternFill>
          <bgColor rgb="FFC00000"/>
        </patternFill>
      </fill>
    </dxf>
    <dxf>
      <fill>
        <patternFill>
          <bgColor theme="4" tint="0.79998168889431442"/>
        </patternFill>
      </fill>
    </dxf>
    <dxf>
      <fill>
        <patternFill>
          <bgColor theme="5"/>
        </patternFill>
      </fill>
    </dxf>
    <dxf>
      <fill>
        <patternFill>
          <bgColor rgb="FF00B050"/>
        </patternFill>
      </fill>
    </dxf>
    <dxf>
      <fill>
        <patternFill>
          <bgColor rgb="FFFFFF00"/>
        </patternFill>
      </fill>
    </dxf>
    <dxf>
      <fill>
        <patternFill>
          <bgColor rgb="FFC00000"/>
        </patternFill>
      </fill>
    </dxf>
    <dxf>
      <fill>
        <patternFill>
          <bgColor theme="4" tint="0.79998168889431442"/>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D9E1F2"/>
        </patternFill>
      </fill>
    </dxf>
    <dxf>
      <fill>
        <patternFill>
          <bgColor rgb="FFC00000"/>
        </patternFill>
      </fill>
    </dxf>
    <dxf>
      <fill>
        <patternFill>
          <bgColor rgb="FFED7D31"/>
        </patternFill>
      </fill>
    </dxf>
    <dxf>
      <fill>
        <patternFill>
          <bgColor rgb="FFFFFF00"/>
        </patternFill>
      </fill>
    </dxf>
    <dxf>
      <fill>
        <patternFill>
          <bgColor rgb="FF00B050"/>
        </patternFill>
      </fill>
    </dxf>
    <dxf>
      <fill>
        <patternFill>
          <bgColor rgb="FF00B050"/>
        </patternFill>
      </fill>
    </dxf>
    <dxf>
      <fill>
        <patternFill>
          <bgColor rgb="FFD9E1F2"/>
        </patternFill>
      </fill>
    </dxf>
    <dxf>
      <fill>
        <patternFill>
          <bgColor rgb="FFC00000"/>
        </patternFill>
      </fill>
    </dxf>
    <dxf>
      <fill>
        <patternFill>
          <bgColor rgb="FFED7D31"/>
        </patternFill>
      </fill>
    </dxf>
    <dxf>
      <fill>
        <patternFill>
          <bgColor rgb="FFFFFF00"/>
        </patternFill>
      </fill>
    </dxf>
    <dxf>
      <fill>
        <patternFill>
          <bgColor rgb="FF00B050"/>
        </patternFill>
      </fill>
    </dxf>
    <dxf>
      <fill>
        <patternFill>
          <bgColor rgb="FFFFFF00"/>
        </patternFill>
      </fill>
    </dxf>
    <dxf>
      <fill>
        <patternFill>
          <bgColor rgb="FFED7D31"/>
        </patternFill>
      </fill>
    </dxf>
    <dxf>
      <fill>
        <patternFill>
          <bgColor rgb="FFC00000"/>
        </patternFill>
      </fill>
    </dxf>
    <dxf>
      <fill>
        <patternFill>
          <bgColor rgb="FFFFFF00"/>
        </patternFill>
      </fill>
    </dxf>
    <dxf>
      <fill>
        <patternFill>
          <bgColor rgb="FFED7D31"/>
        </patternFill>
      </fill>
    </dxf>
    <dxf>
      <fill>
        <patternFill>
          <bgColor rgb="FFC00000"/>
        </patternFill>
      </fill>
    </dxf>
    <dxf>
      <fill>
        <patternFill>
          <bgColor rgb="FF00B050"/>
        </patternFill>
      </fill>
    </dxf>
    <dxf>
      <fill>
        <patternFill>
          <bgColor rgb="FFD9E1F2"/>
        </patternFill>
      </fill>
    </dxf>
    <dxf>
      <fill>
        <patternFill>
          <bgColor rgb="FF00B050"/>
        </patternFill>
      </fill>
    </dxf>
    <dxf>
      <fill>
        <patternFill>
          <bgColor rgb="FFD9E1F2"/>
        </patternFill>
      </fill>
    </dxf>
    <dxf>
      <fill>
        <patternFill>
          <bgColor rgb="FFED7D31"/>
        </patternFill>
      </fill>
    </dxf>
    <dxf>
      <fill>
        <patternFill>
          <bgColor rgb="FF00B050"/>
        </patternFill>
      </fill>
    </dxf>
    <dxf>
      <fill>
        <patternFill>
          <bgColor rgb="FFFFFF00"/>
        </patternFill>
      </fill>
    </dxf>
    <dxf>
      <fill>
        <patternFill>
          <bgColor rgb="FFC00000"/>
        </patternFill>
      </fill>
    </dxf>
    <dxf>
      <fill>
        <patternFill>
          <bgColor rgb="FFD9E1F2"/>
        </patternFill>
      </fill>
    </dxf>
    <dxf>
      <fill>
        <patternFill>
          <bgColor rgb="FFED7D31"/>
        </patternFill>
      </fill>
    </dxf>
    <dxf>
      <fill>
        <patternFill>
          <bgColor rgb="FF00B050"/>
        </patternFill>
      </fill>
    </dxf>
    <dxf>
      <fill>
        <patternFill>
          <bgColor rgb="FFFFFF00"/>
        </patternFill>
      </fill>
    </dxf>
    <dxf>
      <fill>
        <patternFill>
          <bgColor rgb="FFC00000"/>
        </patternFill>
      </fill>
    </dxf>
    <dxf>
      <fill>
        <patternFill>
          <bgColor rgb="FFD9E1F2"/>
        </patternFill>
      </fill>
    </dxf>
    <dxf>
      <fill>
        <patternFill>
          <bgColor rgb="FFFFFF00"/>
        </patternFill>
      </fill>
    </dxf>
    <dxf>
      <fill>
        <patternFill>
          <bgColor rgb="FF00B050"/>
        </patternFill>
      </fill>
    </dxf>
    <dxf>
      <font>
        <strike val="0"/>
        <outline val="0"/>
        <shadow val="0"/>
        <u val="none"/>
        <vertAlign val="baseline"/>
        <color rgb="FF808080"/>
      </font>
      <numFmt numFmtId="0" formatCode="General"/>
      <fill>
        <patternFill patternType="solid">
          <fgColor indexed="64"/>
          <bgColor rgb="FF808080"/>
        </patternFill>
      </fill>
    </dxf>
    <dxf>
      <font>
        <strike val="0"/>
        <outline val="0"/>
        <shadow val="0"/>
        <u val="none"/>
        <vertAlign val="baseline"/>
        <color rgb="FF808080"/>
      </font>
      <numFmt numFmtId="0" formatCode="General"/>
      <fill>
        <patternFill patternType="solid">
          <fgColor indexed="64"/>
          <bgColor rgb="FF808080"/>
        </patternFill>
      </fill>
    </dxf>
    <dxf>
      <font>
        <b val="0"/>
        <i val="0"/>
        <strike val="0"/>
        <condense val="0"/>
        <extend val="0"/>
        <outline val="0"/>
        <shadow val="0"/>
        <u val="none"/>
        <vertAlign val="baseline"/>
        <sz val="9"/>
        <color rgb="FF808080"/>
        <name val="Verdana"/>
        <family val="2"/>
        <scheme val="none"/>
      </font>
      <numFmt numFmtId="0" formatCode="General"/>
      <fill>
        <patternFill patternType="solid">
          <fgColor indexed="64"/>
          <bgColor rgb="FF808080"/>
        </patternFill>
      </fill>
      <alignment horizontal="center" vertical="center" textRotation="0" wrapText="0" indent="0" justifyLastLine="0" shrinkToFit="0" readingOrder="0"/>
    </dxf>
    <dxf>
      <font>
        <b/>
        <i val="0"/>
        <strike val="0"/>
        <condense val="0"/>
        <extend val="0"/>
        <outline val="0"/>
        <shadow val="0"/>
        <u val="none"/>
        <vertAlign val="baseline"/>
        <sz val="10"/>
        <color rgb="FF808080"/>
        <name val="Verdana"/>
        <family val="2"/>
        <scheme val="none"/>
      </font>
      <fill>
        <patternFill patternType="solid">
          <fgColor indexed="64"/>
          <bgColor rgb="FF808080"/>
        </patternFill>
      </fill>
      <alignment horizontal="center" vertical="center" textRotation="0" wrapText="1" indent="0" justifyLastLine="0" shrinkToFit="0" readingOrder="0"/>
    </dxf>
    <dxf>
      <font>
        <b/>
        <i val="0"/>
        <strike val="0"/>
        <condense val="0"/>
        <extend val="0"/>
        <outline val="0"/>
        <shadow val="0"/>
        <u val="none"/>
        <vertAlign val="baseline"/>
        <sz val="9"/>
        <color rgb="FF808080"/>
        <name val="Verdana"/>
        <family val="2"/>
        <scheme val="none"/>
      </font>
      <fill>
        <patternFill patternType="solid">
          <fgColor indexed="64"/>
          <bgColor rgb="FF808080"/>
        </patternFill>
      </fill>
      <alignment horizontal="center" vertical="center" textRotation="0" wrapText="1" indent="0" justifyLastLine="0" shrinkToFit="0" readingOrder="0"/>
    </dxf>
    <dxf>
      <font>
        <b val="0"/>
        <i val="0"/>
        <strike val="0"/>
        <condense val="0"/>
        <extend val="0"/>
        <outline val="0"/>
        <shadow val="0"/>
        <u val="none"/>
        <vertAlign val="baseline"/>
        <sz val="10"/>
        <color rgb="FF808080"/>
        <name val="Verdana"/>
        <family val="2"/>
        <scheme val="none"/>
      </font>
      <numFmt numFmtId="0" formatCode="General"/>
      <fill>
        <patternFill patternType="solid">
          <fgColor indexed="64"/>
          <bgColor rgb="FF808080"/>
        </patternFill>
      </fill>
      <alignment horizontal="center" vertical="center" textRotation="0" wrapText="1" indent="0" justifyLastLine="0" shrinkToFit="0" readingOrder="0"/>
    </dxf>
    <dxf>
      <border outline="0">
        <top style="thin">
          <color rgb="FF000000"/>
        </top>
      </border>
    </dxf>
    <dxf>
      <border outline="0">
        <left style="thin">
          <color rgb="FF000000"/>
        </left>
        <right style="thin">
          <color rgb="FF000000"/>
        </right>
        <top style="thin">
          <color auto="1"/>
        </top>
        <bottom style="thin">
          <color auto="1"/>
        </bottom>
      </border>
    </dxf>
    <dxf>
      <font>
        <strike val="0"/>
        <outline val="0"/>
        <shadow val="0"/>
        <u val="none"/>
        <vertAlign val="baseline"/>
        <color rgb="FF808080"/>
        <family val="2"/>
      </font>
      <numFmt numFmtId="0" formatCode="General"/>
      <fill>
        <patternFill patternType="solid">
          <fgColor rgb="FF000000"/>
          <bgColor rgb="FF808080"/>
        </patternFill>
      </fill>
    </dxf>
    <dxf>
      <border outline="0">
        <bottom style="thin">
          <color rgb="FF000000"/>
        </bottom>
      </border>
    </dxf>
    <dxf>
      <font>
        <b/>
        <i val="0"/>
        <strike val="0"/>
        <condense val="0"/>
        <extend val="0"/>
        <outline val="0"/>
        <shadow val="0"/>
        <u val="none"/>
        <vertAlign val="baseline"/>
        <sz val="10"/>
        <color rgb="FF808080"/>
        <name val="Verdana"/>
        <family val="2"/>
        <scheme val="none"/>
      </font>
      <fill>
        <patternFill patternType="solid">
          <fgColor indexed="64"/>
          <bgColor rgb="FF80808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9"/>
        <color rgb="FF808080"/>
        <name val="Verdana"/>
        <family val="2"/>
        <scheme val="none"/>
      </font>
      <numFmt numFmtId="0" formatCode="General"/>
      <fill>
        <patternFill patternType="solid">
          <fgColor indexed="64"/>
          <bgColor rgb="FF808080"/>
        </patternFill>
      </fill>
    </dxf>
    <dxf>
      <font>
        <strike val="0"/>
        <outline val="0"/>
        <shadow val="0"/>
        <u val="none"/>
        <vertAlign val="baseline"/>
        <color rgb="FF808080"/>
      </font>
      <numFmt numFmtId="0" formatCode="General"/>
      <fill>
        <patternFill patternType="solid">
          <fgColor indexed="64"/>
          <bgColor rgb="FF808080"/>
        </patternFill>
      </fill>
    </dxf>
    <dxf>
      <font>
        <strike val="0"/>
        <outline val="0"/>
        <shadow val="0"/>
        <u val="none"/>
        <vertAlign val="baseline"/>
        <color rgb="FF808080"/>
      </font>
      <numFmt numFmtId="0" formatCode="General"/>
      <fill>
        <patternFill patternType="solid">
          <fgColor indexed="64"/>
          <bgColor rgb="FF808080"/>
        </patternFill>
      </fill>
    </dxf>
    <dxf>
      <font>
        <b val="0"/>
        <i val="0"/>
        <strike val="0"/>
        <condense val="0"/>
        <extend val="0"/>
        <outline val="0"/>
        <shadow val="0"/>
        <u val="none"/>
        <vertAlign val="baseline"/>
        <sz val="10"/>
        <color rgb="FF808080"/>
        <name val="Verdana"/>
        <family val="2"/>
        <scheme val="none"/>
      </font>
      <numFmt numFmtId="0" formatCode="General"/>
      <fill>
        <patternFill patternType="solid">
          <fgColor indexed="64"/>
          <bgColor rgb="FF808080"/>
        </patternFill>
      </fill>
      <alignment horizontal="center" vertical="center" textRotation="0" wrapText="1" indent="0" justifyLastLine="0" shrinkToFit="0" readingOrder="0"/>
    </dxf>
    <dxf>
      <font>
        <b val="0"/>
        <i val="0"/>
        <strike val="0"/>
        <condense val="0"/>
        <extend val="0"/>
        <outline val="0"/>
        <shadow val="0"/>
        <u val="none"/>
        <vertAlign val="baseline"/>
        <sz val="10"/>
        <color rgb="FF808080"/>
        <name val="Verdana"/>
        <family val="2"/>
        <scheme val="none"/>
      </font>
      <numFmt numFmtId="0" formatCode="General"/>
      <fill>
        <patternFill patternType="solid">
          <fgColor indexed="64"/>
          <bgColor rgb="FF808080"/>
        </patternFill>
      </fill>
      <alignment horizontal="center" vertical="center" textRotation="0" wrapText="1" indent="0" justifyLastLine="0" shrinkToFit="0" readingOrder="0"/>
    </dxf>
    <dxf>
      <font>
        <b val="0"/>
        <i val="0"/>
        <strike val="0"/>
        <condense val="0"/>
        <extend val="0"/>
        <outline val="0"/>
        <shadow val="0"/>
        <u val="none"/>
        <vertAlign val="baseline"/>
        <sz val="10"/>
        <color rgb="FF808080"/>
        <name val="Verdana"/>
        <family val="2"/>
        <scheme val="none"/>
      </font>
      <numFmt numFmtId="0" formatCode="General"/>
      <fill>
        <patternFill patternType="solid">
          <fgColor indexed="64"/>
          <bgColor rgb="FF808080"/>
        </patternFill>
      </fill>
      <alignment horizontal="center" vertical="center" textRotation="0" wrapText="1" indent="0" justifyLastLine="0" shrinkToFit="0" readingOrder="0"/>
    </dxf>
    <dxf>
      <border outline="0">
        <top style="thin">
          <color rgb="FF000000"/>
        </top>
      </border>
    </dxf>
    <dxf>
      <border outline="0">
        <left style="thin">
          <color rgb="FF000000"/>
        </left>
        <right style="thin">
          <color rgb="FF000000"/>
        </right>
        <top style="thin">
          <color auto="1"/>
        </top>
        <bottom style="thin">
          <color auto="1"/>
        </bottom>
      </border>
    </dxf>
    <dxf>
      <font>
        <strike val="0"/>
        <outline val="0"/>
        <shadow val="0"/>
        <u val="none"/>
        <vertAlign val="baseline"/>
        <color rgb="FF808080"/>
        <family val="2"/>
      </font>
      <numFmt numFmtId="0" formatCode="General"/>
      <fill>
        <patternFill patternType="solid">
          <fgColor rgb="FF000000"/>
          <bgColor rgb="FF808080"/>
        </patternFill>
      </fill>
    </dxf>
    <dxf>
      <border outline="0">
        <bottom style="thin">
          <color rgb="FF000000"/>
        </bottom>
      </border>
    </dxf>
    <dxf>
      <font>
        <b/>
        <i val="0"/>
        <strike val="0"/>
        <condense val="0"/>
        <extend val="0"/>
        <outline val="0"/>
        <shadow val="0"/>
        <u val="none"/>
        <vertAlign val="baseline"/>
        <sz val="10"/>
        <color rgb="FF808080"/>
        <name val="Verdana"/>
        <family val="2"/>
        <scheme val="none"/>
      </font>
      <fill>
        <patternFill patternType="solid">
          <fgColor indexed="64"/>
          <bgColor rgb="FF808080"/>
        </patternFill>
      </fill>
      <alignment horizontal="center" vertical="center" textRotation="0" wrapText="0" indent="0" justifyLastLine="0" shrinkToFit="0" readingOrder="0"/>
      <border diagonalUp="0" diagonalDown="0">
        <left style="thin">
          <color rgb="FF808080"/>
        </left>
        <right style="thin">
          <color rgb="FF808080"/>
        </right>
        <top/>
        <bottom/>
        <vertical style="thin">
          <color rgb="FF808080"/>
        </vertical>
        <horizontal style="thin">
          <color rgb="FF808080"/>
        </horizontal>
      </border>
    </dxf>
    <dxf>
      <font>
        <sz val="9"/>
        <name val="Verdana"/>
        <family val="2"/>
        <scheme val="none"/>
      </font>
      <numFmt numFmtId="0" formatCode="General"/>
      <fill>
        <patternFill patternType="none">
          <fgColor indexed="64"/>
          <bgColor indexed="65"/>
        </patternFill>
      </fill>
      <border diagonalUp="0" diagonalDown="0">
        <left style="thin">
          <color indexed="64"/>
        </left>
        <right/>
        <top style="thin">
          <color indexed="64"/>
        </top>
        <bottom style="thin">
          <color indexed="64"/>
        </bottom>
        <vertical style="thin">
          <color indexed="64"/>
        </vertical>
        <horizontal style="thin">
          <color indexed="64"/>
        </horizontal>
      </border>
    </dxf>
    <dxf>
      <numFmt numFmtId="0" formatCode="General"/>
      <fill>
        <patternFill patternType="none">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none">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Verdana"/>
        <family val="2"/>
        <scheme val="none"/>
      </font>
      <numFmt numFmtId="0" formatCode="General"/>
      <fill>
        <patternFill patternType="none">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Verdana"/>
        <family val="2"/>
        <scheme val="none"/>
      </font>
      <numFmt numFmtId="0" formatCode="General"/>
      <fill>
        <patternFill patternType="none">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Verdana"/>
        <family val="2"/>
        <scheme val="none"/>
      </font>
      <numFmt numFmtId="0" formatCode="General"/>
      <fill>
        <patternFill patternType="none">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outline="0">
        <top style="thin">
          <color indexed="64"/>
        </top>
      </border>
    </dxf>
    <dxf>
      <border outline="0">
        <left style="thin">
          <color indexed="64"/>
        </left>
        <right style="thin">
          <color indexed="64"/>
        </right>
        <top style="thin">
          <color auto="1"/>
        </top>
        <bottom style="thin">
          <color auto="1"/>
        </bottom>
      </border>
    </dxf>
    <dxf>
      <numFmt numFmtId="0" formatCode="General"/>
      <fill>
        <patternFill patternType="none">
          <bgColor auto="1"/>
        </patternFill>
      </fill>
    </dxf>
    <dxf>
      <border outline="0">
        <bottom style="thin">
          <color indexed="64"/>
        </bottom>
      </border>
    </dxf>
    <dxf>
      <font>
        <b/>
        <i val="0"/>
        <strike val="0"/>
        <condense val="0"/>
        <extend val="0"/>
        <outline val="0"/>
        <shadow val="0"/>
        <u val="none"/>
        <vertAlign val="baseline"/>
        <sz val="10"/>
        <color auto="1"/>
        <name val="Verdana"/>
        <family val="2"/>
        <scheme val="none"/>
      </font>
      <fill>
        <patternFill patternType="solid">
          <fgColor indexed="64"/>
          <bgColor theme="0" tint="-0.34998626667073579"/>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color rgb="FF808080"/>
      </font>
      <numFmt numFmtId="0" formatCode="General"/>
      <fill>
        <patternFill patternType="solid">
          <fgColor indexed="64"/>
          <bgColor rgb="FF808080"/>
        </patternFill>
      </fill>
    </dxf>
    <dxf>
      <font>
        <strike val="0"/>
        <outline val="0"/>
        <shadow val="0"/>
        <u val="none"/>
        <vertAlign val="baseline"/>
        <color rgb="FF808080"/>
      </font>
      <numFmt numFmtId="0" formatCode="General"/>
      <fill>
        <patternFill patternType="solid">
          <fgColor indexed="64"/>
          <bgColor rgb="FF808080"/>
        </patternFill>
      </fill>
    </dxf>
    <dxf>
      <font>
        <b val="0"/>
        <i val="0"/>
        <strike val="0"/>
        <condense val="0"/>
        <extend val="0"/>
        <outline val="0"/>
        <shadow val="0"/>
        <u val="none"/>
        <vertAlign val="baseline"/>
        <sz val="9"/>
        <color rgb="FF808080"/>
        <name val="Verdana"/>
        <family val="2"/>
        <scheme val="none"/>
      </font>
      <numFmt numFmtId="0" formatCode="General"/>
      <fill>
        <patternFill patternType="solid">
          <fgColor indexed="64"/>
          <bgColor rgb="FF808080"/>
        </patternFill>
      </fill>
      <alignment horizontal="center" vertical="center" textRotation="0" wrapText="0" indent="0" justifyLastLine="0" shrinkToFit="0" readingOrder="0"/>
    </dxf>
    <dxf>
      <font>
        <b/>
        <i val="0"/>
        <strike val="0"/>
        <condense val="0"/>
        <extend val="0"/>
        <outline val="0"/>
        <shadow val="0"/>
        <u val="none"/>
        <vertAlign val="baseline"/>
        <sz val="10"/>
        <color rgb="FF808080"/>
        <name val="Verdana"/>
        <family val="2"/>
        <scheme val="none"/>
      </font>
      <fill>
        <patternFill patternType="solid">
          <fgColor indexed="64"/>
          <bgColor rgb="FF808080"/>
        </patternFill>
      </fill>
      <alignment horizontal="center" vertical="center" textRotation="0" wrapText="1" indent="0" justifyLastLine="0" shrinkToFit="0" readingOrder="0"/>
    </dxf>
    <dxf>
      <font>
        <b/>
        <i val="0"/>
        <strike val="0"/>
        <condense val="0"/>
        <extend val="0"/>
        <outline val="0"/>
        <shadow val="0"/>
        <u val="none"/>
        <vertAlign val="baseline"/>
        <sz val="9"/>
        <color rgb="FF808080"/>
        <name val="Verdana"/>
        <family val="2"/>
        <scheme val="none"/>
      </font>
      <fill>
        <patternFill patternType="solid">
          <fgColor indexed="64"/>
          <bgColor rgb="FF808080"/>
        </patternFill>
      </fill>
      <alignment horizontal="center" vertical="center" textRotation="0" wrapText="1" indent="0" justifyLastLine="0" shrinkToFit="0" readingOrder="0"/>
    </dxf>
    <dxf>
      <font>
        <b val="0"/>
        <i val="0"/>
        <strike val="0"/>
        <condense val="0"/>
        <extend val="0"/>
        <outline val="0"/>
        <shadow val="0"/>
        <u val="none"/>
        <vertAlign val="baseline"/>
        <sz val="10"/>
        <color rgb="FF808080"/>
        <name val="Verdana"/>
        <family val="2"/>
        <scheme val="none"/>
      </font>
      <numFmt numFmtId="0" formatCode="General"/>
      <fill>
        <patternFill patternType="solid">
          <fgColor indexed="64"/>
          <bgColor rgb="FF808080"/>
        </patternFill>
      </fill>
      <alignment horizontal="center" vertical="center" textRotation="0" wrapText="1" indent="0" justifyLastLine="0" shrinkToFit="0" readingOrder="0"/>
    </dxf>
    <dxf>
      <border outline="0">
        <top style="thin">
          <color rgb="FF000000"/>
        </top>
      </border>
    </dxf>
    <dxf>
      <border outline="0">
        <left style="thin">
          <color rgb="FF000000"/>
        </left>
        <right style="thin">
          <color rgb="FF000000"/>
        </right>
        <top style="thin">
          <color auto="1"/>
        </top>
        <bottom style="thin">
          <color auto="1"/>
        </bottom>
      </border>
    </dxf>
    <dxf>
      <font>
        <strike val="0"/>
        <outline val="0"/>
        <shadow val="0"/>
        <u val="none"/>
        <vertAlign val="baseline"/>
        <color rgb="FF808080"/>
        <family val="2"/>
      </font>
      <numFmt numFmtId="0" formatCode="General"/>
      <fill>
        <patternFill patternType="solid">
          <fgColor indexed="64"/>
          <bgColor rgb="FF808080"/>
        </patternFill>
      </fill>
    </dxf>
    <dxf>
      <border outline="0">
        <bottom style="thin">
          <color rgb="FF000000"/>
        </bottom>
      </border>
    </dxf>
    <dxf>
      <font>
        <b/>
        <i val="0"/>
        <strike val="0"/>
        <condense val="0"/>
        <extend val="0"/>
        <outline val="0"/>
        <shadow val="0"/>
        <u val="none"/>
        <vertAlign val="baseline"/>
        <sz val="10"/>
        <color rgb="FF808080"/>
        <name val="Verdana"/>
        <family val="2"/>
        <scheme val="none"/>
      </font>
      <fill>
        <patternFill patternType="solid">
          <fgColor indexed="64"/>
          <bgColor rgb="FF80808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9"/>
        <color rgb="FF808080"/>
        <name val="Verdana"/>
        <family val="2"/>
        <scheme val="none"/>
      </font>
      <numFmt numFmtId="0" formatCode="General"/>
      <fill>
        <patternFill patternType="solid">
          <fgColor indexed="64"/>
          <bgColor rgb="FF808080"/>
        </patternFill>
      </fill>
    </dxf>
    <dxf>
      <font>
        <strike val="0"/>
        <outline val="0"/>
        <shadow val="0"/>
        <u val="none"/>
        <vertAlign val="baseline"/>
        <color rgb="FF808080"/>
      </font>
      <numFmt numFmtId="0" formatCode="General"/>
      <fill>
        <patternFill patternType="solid">
          <fgColor indexed="64"/>
          <bgColor rgb="FF808080"/>
        </patternFill>
      </fill>
    </dxf>
    <dxf>
      <font>
        <b val="0"/>
        <i val="0"/>
        <strike val="0"/>
        <condense val="0"/>
        <extend val="0"/>
        <outline val="0"/>
        <shadow val="0"/>
        <u val="none"/>
        <vertAlign val="baseline"/>
        <sz val="10"/>
        <color rgb="FF808080"/>
        <name val="Verdana"/>
        <family val="2"/>
        <scheme val="none"/>
      </font>
      <fill>
        <patternFill patternType="solid">
          <fgColor indexed="64"/>
          <bgColor rgb="FF808080"/>
        </patternFill>
      </fill>
      <alignment horizontal="center" vertical="center" textRotation="0" wrapText="1" indent="0" justifyLastLine="0" shrinkToFit="0" readingOrder="0"/>
    </dxf>
    <dxf>
      <font>
        <strike val="0"/>
        <outline val="0"/>
        <shadow val="0"/>
        <u val="none"/>
        <vertAlign val="baseline"/>
        <color rgb="FF808080"/>
      </font>
      <numFmt numFmtId="0" formatCode="General"/>
      <fill>
        <patternFill patternType="solid">
          <fgColor indexed="64"/>
          <bgColor rgb="FF808080"/>
        </patternFill>
      </fill>
    </dxf>
    <dxf>
      <font>
        <b val="0"/>
        <i val="0"/>
        <strike val="0"/>
        <condense val="0"/>
        <extend val="0"/>
        <outline val="0"/>
        <shadow val="0"/>
        <u val="none"/>
        <vertAlign val="baseline"/>
        <sz val="10"/>
        <color rgb="FF808080"/>
        <name val="Verdana"/>
        <family val="2"/>
        <scheme val="none"/>
      </font>
      <numFmt numFmtId="0" formatCode="General"/>
      <fill>
        <patternFill patternType="solid">
          <fgColor indexed="64"/>
          <bgColor rgb="FF808080"/>
        </patternFill>
      </fill>
      <alignment horizontal="center" vertical="center" textRotation="0" wrapText="1" indent="0" justifyLastLine="0" shrinkToFit="0" readingOrder="0"/>
    </dxf>
    <dxf>
      <font>
        <b val="0"/>
        <i val="0"/>
        <strike val="0"/>
        <condense val="0"/>
        <extend val="0"/>
        <outline val="0"/>
        <shadow val="0"/>
        <u val="none"/>
        <vertAlign val="baseline"/>
        <sz val="10"/>
        <color rgb="FF808080"/>
        <name val="Verdana"/>
        <family val="2"/>
        <scheme val="none"/>
      </font>
      <numFmt numFmtId="0" formatCode="General"/>
      <fill>
        <patternFill patternType="solid">
          <fgColor indexed="64"/>
          <bgColor rgb="FF808080"/>
        </patternFill>
      </fill>
      <alignment horizontal="center" vertical="center" textRotation="0" wrapText="1" indent="0" justifyLastLine="0" shrinkToFit="0" readingOrder="0"/>
    </dxf>
    <dxf>
      <font>
        <b val="0"/>
        <i val="0"/>
        <strike val="0"/>
        <condense val="0"/>
        <extend val="0"/>
        <outline val="0"/>
        <shadow val="0"/>
        <u val="none"/>
        <vertAlign val="baseline"/>
        <sz val="10"/>
        <color rgb="FF808080"/>
        <name val="Verdana"/>
        <family val="2"/>
        <scheme val="none"/>
      </font>
      <numFmt numFmtId="0" formatCode="General"/>
      <fill>
        <patternFill patternType="solid">
          <fgColor indexed="64"/>
          <bgColor rgb="FF808080"/>
        </patternFill>
      </fill>
      <alignment horizontal="center" vertical="center" textRotation="0" wrapText="1" indent="0" justifyLastLine="0" shrinkToFit="0" readingOrder="0"/>
    </dxf>
    <dxf>
      <border outline="0">
        <top style="thin">
          <color rgb="FF000000"/>
        </top>
      </border>
    </dxf>
    <dxf>
      <border outline="0">
        <left style="thin">
          <color rgb="FF000000"/>
        </left>
        <right style="thin">
          <color rgb="FF000000"/>
        </right>
        <top style="thin">
          <color auto="1"/>
        </top>
        <bottom style="thin">
          <color auto="1"/>
        </bottom>
      </border>
    </dxf>
    <dxf>
      <font>
        <strike val="0"/>
        <outline val="0"/>
        <shadow val="0"/>
        <u val="none"/>
        <vertAlign val="baseline"/>
        <color rgb="FF808080"/>
        <family val="2"/>
      </font>
      <numFmt numFmtId="0" formatCode="General"/>
      <fill>
        <patternFill patternType="solid">
          <fgColor indexed="64"/>
          <bgColor rgb="FF808080"/>
        </patternFill>
      </fill>
    </dxf>
    <dxf>
      <border outline="0">
        <bottom style="thin">
          <color rgb="FF000000"/>
        </bottom>
      </border>
    </dxf>
    <dxf>
      <font>
        <b/>
        <i val="0"/>
        <strike val="0"/>
        <condense val="0"/>
        <extend val="0"/>
        <outline val="0"/>
        <shadow val="0"/>
        <u val="none"/>
        <vertAlign val="baseline"/>
        <sz val="10"/>
        <color rgb="FF808080"/>
        <name val="Verdana"/>
        <family val="2"/>
        <scheme val="none"/>
      </font>
      <fill>
        <patternFill patternType="solid">
          <fgColor indexed="64"/>
          <bgColor rgb="FF808080"/>
        </patternFill>
      </fill>
      <alignment horizontal="center" vertical="center" textRotation="0" wrapText="0" indent="0" justifyLastLine="0" shrinkToFit="0" readingOrder="0"/>
      <border diagonalUp="0" diagonalDown="0">
        <left style="thin">
          <color rgb="FF808080"/>
        </left>
        <right style="thin">
          <color rgb="FF808080"/>
        </right>
        <top/>
        <bottom/>
        <vertical style="thin">
          <color rgb="FF808080"/>
        </vertical>
        <horizontal style="thin">
          <color rgb="FF808080"/>
        </horizontal>
      </border>
    </dxf>
    <dxf>
      <font>
        <b val="0"/>
        <i val="0"/>
        <strike val="0"/>
        <condense val="0"/>
        <extend val="0"/>
        <outline val="0"/>
        <shadow val="0"/>
        <u val="none"/>
        <vertAlign val="baseline"/>
        <sz val="9"/>
        <color theme="1"/>
        <name val="Verdana"/>
        <scheme val="none"/>
      </font>
      <alignment horizontal="center" vertical="center" textRotation="0" wrapText="1" indent="0" justifyLastLine="0" shrinkToFit="0" readingOrder="0"/>
      <border diagonalUp="0" diagonalDown="0" outline="0">
        <left style="thin">
          <color rgb="FF000000"/>
        </left>
        <right/>
        <top style="thin">
          <color rgb="FF000000"/>
        </top>
        <bottom/>
      </border>
    </dxf>
    <dxf>
      <border outline="0">
        <top style="thin">
          <color rgb="FF000000"/>
        </top>
        <bottom style="thin">
          <color rgb="FF000000"/>
        </bottom>
      </border>
    </dxf>
    <dxf>
      <font>
        <b val="0"/>
        <i val="0"/>
        <strike val="0"/>
        <condense val="0"/>
        <extend val="0"/>
        <outline val="0"/>
        <shadow val="0"/>
        <u val="none"/>
        <vertAlign val="baseline"/>
        <sz val="9"/>
        <color theme="1"/>
        <name val="Verdana"/>
        <scheme val="none"/>
      </font>
      <numFmt numFmtId="0" formatCode="General"/>
      <alignment horizontal="center" vertical="center" textRotation="0" wrapText="1" indent="0" justifyLastLine="0" shrinkToFit="0" readingOrder="0"/>
    </dxf>
    <dxf>
      <font>
        <b/>
        <i val="0"/>
        <strike val="0"/>
        <condense val="0"/>
        <extend val="0"/>
        <outline val="0"/>
        <shadow val="0"/>
        <u val="none"/>
        <vertAlign val="baseline"/>
        <sz val="9"/>
        <color auto="1"/>
        <name val="Verdana"/>
        <scheme val="none"/>
      </font>
      <numFmt numFmtId="0" formatCode="General"/>
      <fill>
        <patternFill patternType="solid">
          <fgColor indexed="64"/>
          <bgColor theme="9"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Verdana"/>
        <scheme val="none"/>
      </font>
      <numFmt numFmtId="0" formatCode="General"/>
      <fill>
        <patternFill patternType="solid">
          <fgColor theme="0" tint="-0.14999847407452621"/>
          <bgColor theme="0" tint="-0.14999847407452621"/>
        </patternFill>
      </fill>
      <alignment horizontal="center" vertical="center" textRotation="0" wrapText="1" indent="0" justifyLastLine="0" shrinkToFit="0" readingOrder="0"/>
      <border diagonalUp="0" diagonalDown="0" outline="0">
        <left style="thin">
          <color rgb="FF000000"/>
        </left>
        <right/>
        <top style="thin">
          <color indexed="64"/>
        </top>
        <bottom/>
      </border>
    </dxf>
    <dxf>
      <border outline="0">
        <right style="thin">
          <color indexed="64"/>
        </right>
        <top style="thin">
          <color rgb="FF000000"/>
        </top>
        <bottom style="thin">
          <color rgb="FF000000"/>
        </bottom>
      </border>
    </dxf>
    <dxf>
      <font>
        <b val="0"/>
        <i val="0"/>
        <strike val="0"/>
        <condense val="0"/>
        <extend val="0"/>
        <outline val="0"/>
        <shadow val="0"/>
        <u val="none"/>
        <vertAlign val="baseline"/>
        <sz val="9"/>
        <color theme="1"/>
        <name val="Verdana"/>
        <scheme val="none"/>
      </font>
      <numFmt numFmtId="0" formatCode="General"/>
      <fill>
        <patternFill patternType="solid">
          <fgColor theme="0" tint="-0.14999847407452621"/>
          <bgColor theme="0" tint="-0.14999847407452621"/>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Verdana"/>
        <scheme val="none"/>
      </font>
      <numFmt numFmtId="0" formatCode="General"/>
      <fill>
        <patternFill patternType="solid">
          <fgColor indexed="64"/>
          <bgColor theme="9" tint="0.39997558519241921"/>
        </patternFill>
      </fill>
      <alignment horizontal="center" vertical="center" textRotation="0" wrapText="1" indent="0" justifyLastLine="0" shrinkToFit="0" readingOrder="0"/>
    </dxf>
    <dxf>
      <font>
        <strike val="0"/>
        <outline val="0"/>
        <shadow val="0"/>
        <u val="none"/>
        <vertAlign val="baseline"/>
        <sz val="9"/>
      </font>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9"/>
      </font>
    </dxf>
    <dxf>
      <border outline="0">
        <bottom style="thin">
          <color indexed="64"/>
        </bottom>
      </border>
    </dxf>
    <dxf>
      <font>
        <b/>
        <i val="0"/>
        <strike val="0"/>
        <condense val="0"/>
        <extend val="0"/>
        <outline val="0"/>
        <shadow val="0"/>
        <u val="none"/>
        <vertAlign val="baseline"/>
        <sz val="9"/>
        <color rgb="FFFFFFFF"/>
        <name val="Verdana"/>
        <scheme val="none"/>
      </font>
      <fill>
        <patternFill patternType="solid">
          <fgColor rgb="FF4472C4"/>
          <bgColor rgb="FF4472C4"/>
        </patternFill>
      </fill>
      <alignment horizontal="center" vertical="center" textRotation="0" wrapText="1" indent="0" justifyLastLine="0" shrinkToFit="0" readingOrder="0"/>
    </dxf>
    <dxf>
      <font>
        <strike val="0"/>
        <outline val="0"/>
        <shadow val="0"/>
        <u val="none"/>
        <vertAlign val="baseline"/>
        <sz val="9"/>
      </font>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9"/>
      </font>
    </dxf>
    <dxf>
      <border outline="0">
        <bottom style="thin">
          <color indexed="64"/>
        </bottom>
      </border>
    </dxf>
    <dxf>
      <font>
        <b/>
        <i val="0"/>
        <strike val="0"/>
        <condense val="0"/>
        <extend val="0"/>
        <outline val="0"/>
        <shadow val="0"/>
        <u val="none"/>
        <vertAlign val="baseline"/>
        <sz val="9"/>
        <color rgb="FFFFFFFF"/>
        <name val="Verdana"/>
        <scheme val="none"/>
      </font>
      <fill>
        <patternFill patternType="solid">
          <fgColor rgb="FF4472C4"/>
          <bgColor rgb="FF4472C4"/>
        </patternFill>
      </fill>
      <alignment horizontal="center" vertical="center" textRotation="0" wrapText="1" indent="0" justifyLastLine="0" shrinkToFit="0" readingOrder="0"/>
    </dxf>
    <dxf>
      <font>
        <strike val="0"/>
        <outline val="0"/>
        <shadow val="0"/>
        <u val="none"/>
        <vertAlign val="baseline"/>
        <sz val="9"/>
      </font>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9"/>
      </font>
    </dxf>
    <dxf>
      <border outline="0">
        <bottom style="thin">
          <color indexed="64"/>
        </bottom>
      </border>
    </dxf>
    <dxf>
      <font>
        <b/>
        <i val="0"/>
        <strike val="0"/>
        <condense val="0"/>
        <extend val="0"/>
        <outline val="0"/>
        <shadow val="0"/>
        <u val="none"/>
        <vertAlign val="baseline"/>
        <sz val="9"/>
        <color rgb="FFFFFFFF"/>
        <name val="Verdana"/>
        <scheme val="none"/>
      </font>
      <fill>
        <patternFill patternType="solid">
          <fgColor rgb="FF4472C4"/>
          <bgColor rgb="FF4472C4"/>
        </patternFill>
      </fill>
      <alignment horizontal="center" vertical="center" textRotation="0" wrapText="1" indent="0" justifyLastLine="0" shrinkToFit="0" readingOrder="0"/>
    </dxf>
    <dxf>
      <font>
        <strike val="0"/>
        <outline val="0"/>
        <shadow val="0"/>
        <u val="none"/>
        <vertAlign val="baseline"/>
        <sz val="9"/>
      </font>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9"/>
      </font>
    </dxf>
    <dxf>
      <border outline="0">
        <bottom style="thin">
          <color indexed="64"/>
        </bottom>
      </border>
    </dxf>
    <dxf>
      <font>
        <b/>
        <i val="0"/>
        <strike val="0"/>
        <condense val="0"/>
        <extend val="0"/>
        <outline val="0"/>
        <shadow val="0"/>
        <u val="none"/>
        <vertAlign val="baseline"/>
        <sz val="9"/>
        <color rgb="FFFFFFFF"/>
        <name val="Verdana"/>
        <scheme val="none"/>
      </font>
      <fill>
        <patternFill patternType="solid">
          <fgColor rgb="FF4472C4"/>
          <bgColor rgb="FF4472C4"/>
        </patternFill>
      </fill>
      <alignment horizontal="center" vertical="center" textRotation="0" wrapText="1" indent="0" justifyLastLine="0" shrinkToFit="0" readingOrder="0"/>
    </dxf>
    <dxf>
      <font>
        <strike val="0"/>
        <outline val="0"/>
        <shadow val="0"/>
        <u val="none"/>
        <vertAlign val="baseline"/>
        <sz val="9"/>
      </font>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9"/>
      </font>
    </dxf>
    <dxf>
      <border outline="0">
        <bottom style="thin">
          <color indexed="64"/>
        </bottom>
      </border>
    </dxf>
    <dxf>
      <font>
        <b/>
        <i val="0"/>
        <strike val="0"/>
        <condense val="0"/>
        <extend val="0"/>
        <outline val="0"/>
        <shadow val="0"/>
        <u val="none"/>
        <vertAlign val="baseline"/>
        <sz val="9"/>
        <color rgb="FFFFFFFF"/>
        <name val="Verdana"/>
        <scheme val="none"/>
      </font>
      <fill>
        <patternFill patternType="solid">
          <fgColor rgb="FF4472C4"/>
          <bgColor rgb="FF4472C4"/>
        </patternFill>
      </fill>
      <alignment horizontal="center" vertical="center" textRotation="0" wrapText="1" indent="0" justifyLastLine="0" shrinkToFit="0" readingOrder="0"/>
    </dxf>
    <dxf>
      <font>
        <strike val="0"/>
        <outline val="0"/>
        <shadow val="0"/>
        <u val="none"/>
        <vertAlign val="baseline"/>
        <sz val="9"/>
      </font>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9"/>
      </font>
    </dxf>
    <dxf>
      <border outline="0">
        <bottom style="thin">
          <color indexed="64"/>
        </bottom>
      </border>
    </dxf>
    <dxf>
      <font>
        <b/>
        <i val="0"/>
        <strike val="0"/>
        <condense val="0"/>
        <extend val="0"/>
        <outline val="0"/>
        <shadow val="0"/>
        <u val="none"/>
        <vertAlign val="baseline"/>
        <sz val="9"/>
        <color rgb="FFFFFFFF"/>
        <name val="Verdana"/>
        <scheme val="none"/>
      </font>
      <fill>
        <patternFill patternType="solid">
          <fgColor rgb="FF4472C4"/>
          <bgColor rgb="FF4472C4"/>
        </patternFill>
      </fill>
      <alignment horizontal="center" vertical="center" textRotation="0" wrapText="1" indent="0" justifyLastLine="0" shrinkToFit="0" readingOrder="0"/>
    </dxf>
    <dxf>
      <font>
        <strike val="0"/>
        <outline val="0"/>
        <shadow val="0"/>
        <u val="none"/>
        <vertAlign val="baseline"/>
        <sz val="9"/>
      </font>
    </dxf>
    <dxf>
      <border outline="0">
        <top style="thin">
          <color indexed="64"/>
        </top>
      </border>
    </dxf>
    <dxf>
      <border outline="0">
        <right style="thin">
          <color indexed="64"/>
        </right>
        <top style="thin">
          <color indexed="64"/>
        </top>
        <bottom style="thin">
          <color indexed="64"/>
        </bottom>
      </border>
    </dxf>
    <dxf>
      <font>
        <strike val="0"/>
        <outline val="0"/>
        <shadow val="0"/>
        <u val="none"/>
        <vertAlign val="baseline"/>
        <sz val="9"/>
      </font>
    </dxf>
    <dxf>
      <border outline="0">
        <bottom style="thin">
          <color indexed="64"/>
        </bottom>
      </border>
    </dxf>
    <dxf>
      <font>
        <b/>
        <i val="0"/>
        <strike val="0"/>
        <condense val="0"/>
        <extend val="0"/>
        <outline val="0"/>
        <shadow val="0"/>
        <u val="none"/>
        <vertAlign val="baseline"/>
        <sz val="9"/>
        <color rgb="FFFFFFFF"/>
        <name val="Verdana"/>
        <scheme val="none"/>
      </font>
      <fill>
        <patternFill patternType="solid">
          <fgColor rgb="FF4472C4"/>
          <bgColor rgb="FF4472C4"/>
        </patternFill>
      </fill>
      <alignment horizontal="center" vertical="center" textRotation="0" wrapText="1" indent="0" justifyLastLine="0" shrinkToFit="0" readingOrder="0"/>
    </dxf>
    <dxf>
      <font>
        <strike val="0"/>
        <outline val="0"/>
        <shadow val="0"/>
        <u val="none"/>
        <vertAlign val="baseline"/>
        <sz val="9"/>
      </font>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9"/>
      </font>
    </dxf>
    <dxf>
      <border outline="0">
        <bottom style="thin">
          <color indexed="64"/>
        </bottom>
      </border>
    </dxf>
    <dxf>
      <font>
        <b/>
        <i val="0"/>
        <strike val="0"/>
        <condense val="0"/>
        <extend val="0"/>
        <outline val="0"/>
        <shadow val="0"/>
        <u val="none"/>
        <vertAlign val="baseline"/>
        <sz val="9"/>
        <color rgb="FFFFFFFF"/>
        <name val="Verdana"/>
        <scheme val="none"/>
      </font>
      <fill>
        <patternFill patternType="solid">
          <fgColor rgb="FF4472C4"/>
          <bgColor rgb="FF4472C4"/>
        </patternFill>
      </fill>
      <alignment horizontal="center" vertical="center" textRotation="0" wrapText="1" indent="0" justifyLastLine="0" shrinkToFit="0" readingOrder="0"/>
    </dxf>
    <dxf>
      <font>
        <b val="0"/>
        <i val="0"/>
        <strike val="0"/>
        <condense val="0"/>
        <extend val="0"/>
        <outline val="0"/>
        <shadow val="0"/>
        <u val="none"/>
        <vertAlign val="baseline"/>
        <sz val="9"/>
        <color rgb="FF000000"/>
        <name val="Verdana"/>
        <scheme val="none"/>
      </font>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border outline="0">
        <top style="thin">
          <color indexed="64"/>
        </top>
      </border>
    </dxf>
    <dxf>
      <border outline="0">
        <right style="thin">
          <color indexed="64"/>
        </right>
        <top style="thin">
          <color indexed="64"/>
        </top>
        <bottom style="thin">
          <color indexed="64"/>
        </bottom>
      </border>
    </dxf>
    <dxf>
      <font>
        <b val="0"/>
        <i val="0"/>
        <strike val="0"/>
        <condense val="0"/>
        <extend val="0"/>
        <outline val="0"/>
        <shadow val="0"/>
        <u val="none"/>
        <vertAlign val="baseline"/>
        <sz val="9"/>
        <color rgb="FF000000"/>
        <name val="Verdana"/>
        <scheme val="none"/>
      </font>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9"/>
        <color rgb="FFFFFFFF"/>
        <name val="Verdana"/>
        <scheme val="none"/>
      </font>
      <fill>
        <patternFill patternType="solid">
          <fgColor rgb="FF4472C4"/>
          <bgColor rgb="FF4472C4"/>
        </patternFill>
      </fill>
      <alignment horizontal="center" vertical="center" textRotation="0" wrapText="1" indent="0" justifyLastLine="0" shrinkToFit="0" readingOrder="0"/>
    </dxf>
    <dxf>
      <font>
        <strike val="0"/>
        <outline val="0"/>
        <shadow val="0"/>
        <u val="none"/>
        <vertAlign val="baseline"/>
        <sz val="9"/>
        <name val="Verdana"/>
        <scheme val="none"/>
      </font>
      <alignment horizontal="center" vertical="center" textRotation="0" wrapText="1" indent="0" justifyLastLine="0" shrinkToFit="0" readingOrder="0"/>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9"/>
        <name val="Verdana"/>
        <scheme val="none"/>
      </font>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9"/>
        <color rgb="FFFFFFFF"/>
        <name val="Verdana"/>
        <scheme val="none"/>
      </font>
      <fill>
        <patternFill patternType="solid">
          <fgColor rgb="FF4472C4"/>
          <bgColor rgb="FF4472C4"/>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9"/>
        <name val="Verdana"/>
        <scheme val="none"/>
      </font>
      <alignment horizontal="center" vertical="center" textRotation="0" wrapText="1" indent="0" justifyLastLine="0" shrinkToFit="0" readingOrder="0"/>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9"/>
        <name val="Verdana"/>
        <scheme val="none"/>
      </font>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9"/>
        <color rgb="FFFFFFFF"/>
        <name val="Verdana"/>
        <scheme val="none"/>
      </font>
      <fill>
        <patternFill patternType="solid">
          <fgColor rgb="FF4472C4"/>
          <bgColor rgb="FF4472C4"/>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9"/>
        <name val="Verdana"/>
        <scheme val="none"/>
      </font>
      <alignment horizontal="center" vertical="center" textRotation="0" wrapText="1" indent="0" justifyLastLine="0" shrinkToFit="0" readingOrder="0"/>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9"/>
        <name val="Verdana"/>
        <scheme val="none"/>
      </font>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9"/>
        <color rgb="FFFFFFFF"/>
        <name val="Verdana"/>
        <scheme val="none"/>
      </font>
      <fill>
        <patternFill patternType="solid">
          <fgColor rgb="FF4472C4"/>
          <bgColor rgb="FF4472C4"/>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9"/>
        <name val="Verdana"/>
        <scheme val="none"/>
      </font>
      <alignment horizontal="center" vertical="center" textRotation="0" wrapText="1" indent="0" justifyLastLine="0" shrinkToFit="0" readingOrder="0"/>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9"/>
        <name val="Verdana"/>
        <scheme val="none"/>
      </font>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9"/>
        <color rgb="FFFFFFFF"/>
        <name val="Verdana"/>
        <scheme val="none"/>
      </font>
      <fill>
        <patternFill patternType="solid">
          <fgColor rgb="FF4472C4"/>
          <bgColor rgb="FF4472C4"/>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9"/>
        <name val="Verdana"/>
        <scheme val="none"/>
      </font>
      <alignment horizontal="center" vertical="center" textRotation="0" wrapText="1" indent="0" justifyLastLine="0" shrinkToFit="0" readingOrder="0"/>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9"/>
        <name val="Verdana"/>
        <scheme val="none"/>
      </font>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9"/>
        <color rgb="FFFFFFFF"/>
        <name val="Verdana"/>
        <scheme val="none"/>
      </font>
      <fill>
        <patternFill patternType="solid">
          <fgColor rgb="FF4472C4"/>
          <bgColor rgb="FF4472C4"/>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9"/>
        <name val="Verdana"/>
        <scheme val="none"/>
      </font>
      <alignment horizontal="center" vertical="center" textRotation="0" wrapText="1" indent="0" justifyLastLine="0" shrinkToFit="0" readingOrder="0"/>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9"/>
        <name val="Verdana"/>
        <scheme val="none"/>
      </font>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9"/>
        <color rgb="FFFFFFFF"/>
        <name val="Verdana"/>
        <scheme val="none"/>
      </font>
      <fill>
        <patternFill patternType="solid">
          <fgColor rgb="FF4472C4"/>
          <bgColor rgb="FF4472C4"/>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9"/>
        <name val="Verdana"/>
        <scheme val="none"/>
      </font>
      <alignment horizontal="center" vertical="center" textRotation="0" wrapText="1" indent="0" justifyLastLine="0" shrinkToFit="0" readingOrder="0"/>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9"/>
        <name val="Verdana"/>
        <scheme val="none"/>
      </font>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9"/>
        <color rgb="FFFFFFFF"/>
        <name val="Verdana"/>
        <scheme val="none"/>
      </font>
      <fill>
        <patternFill patternType="solid">
          <fgColor rgb="FF4472C4"/>
          <bgColor rgb="FF4472C4"/>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9"/>
        <name val="Verdana"/>
        <scheme val="none"/>
      </font>
      <alignment horizontal="center" vertical="center" textRotation="0" wrapText="1" indent="0" justifyLastLine="0" shrinkToFit="0" readingOrder="0"/>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9"/>
        <name val="Verdana"/>
        <scheme val="none"/>
      </font>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9"/>
        <color rgb="FFFFFFFF"/>
        <name val="Verdana"/>
        <scheme val="none"/>
      </font>
      <fill>
        <patternFill patternType="solid">
          <fgColor rgb="FF4472C4"/>
          <bgColor rgb="FF4472C4"/>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9"/>
        <name val="Verdana"/>
        <scheme val="none"/>
      </font>
      <alignment horizontal="center" vertical="center" textRotation="0" wrapText="1" indent="0" justifyLastLine="0" shrinkToFit="0" readingOrder="0"/>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9"/>
        <name val="Verdana"/>
        <scheme val="none"/>
      </font>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9"/>
        <color rgb="FFFFFFFF"/>
        <name val="Verdana"/>
        <scheme val="none"/>
      </font>
      <fill>
        <patternFill patternType="solid">
          <fgColor rgb="FF4472C4"/>
          <bgColor rgb="FF4472C4"/>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9"/>
        <name val="Verdana"/>
        <scheme val="none"/>
      </font>
      <alignment horizontal="center" vertical="center" textRotation="0" wrapText="1" indent="0" justifyLastLine="0" shrinkToFit="0" readingOrder="0"/>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9"/>
        <name val="Verdana"/>
        <scheme val="none"/>
      </font>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9"/>
        <color rgb="FFFFFFFF"/>
        <name val="Verdana"/>
        <scheme val="none"/>
      </font>
      <fill>
        <patternFill patternType="solid">
          <fgColor rgb="FF4472C4"/>
          <bgColor rgb="FF4472C4"/>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9"/>
        <name val="Verdana"/>
        <scheme val="none"/>
      </font>
      <alignment horizontal="center" vertical="center" textRotation="0" wrapText="1" indent="0" justifyLastLine="0" shrinkToFit="0" readingOrder="0"/>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9"/>
        <name val="Verdana"/>
        <scheme val="none"/>
      </font>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9"/>
        <color rgb="FFFFFFFF"/>
        <name val="Verdana"/>
        <scheme val="none"/>
      </font>
      <fill>
        <patternFill patternType="solid">
          <fgColor rgb="FF4472C4"/>
          <bgColor rgb="FF4472C4"/>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9"/>
      </font>
    </dxf>
    <dxf>
      <border outline="0">
        <left style="thin">
          <color rgb="FF000000"/>
        </left>
        <right style="thin">
          <color rgb="FF000000"/>
        </right>
        <top style="thin">
          <color rgb="FF000000"/>
        </top>
        <bottom style="thin">
          <color rgb="FF000000"/>
        </bottom>
      </border>
    </dxf>
    <dxf>
      <font>
        <strike val="0"/>
        <outline val="0"/>
        <shadow val="0"/>
        <u val="none"/>
        <vertAlign val="baseline"/>
        <sz val="9"/>
      </font>
      <numFmt numFmtId="0" formatCode="General"/>
    </dxf>
    <dxf>
      <font>
        <b/>
        <i val="0"/>
        <strike val="0"/>
        <condense val="0"/>
        <extend val="0"/>
        <outline val="0"/>
        <shadow val="0"/>
        <u val="none"/>
        <vertAlign val="baseline"/>
        <sz val="9"/>
        <color theme="0"/>
        <name val="Verdana"/>
        <scheme val="none"/>
      </font>
      <numFmt numFmtId="0" formatCode="General"/>
      <fill>
        <patternFill patternType="solid">
          <fgColor indexed="64"/>
          <bgColor rgb="FF607796"/>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Verdana"/>
        <scheme val="none"/>
      </font>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border outline="0">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numFmt numFmtId="0" formatCode="General"/>
      <alignment horizontal="center" vertical="center" textRotation="0" wrapText="1" indent="0" justifyLastLine="0" shrinkToFit="0" readingOrder="0"/>
    </dxf>
    <dxf>
      <font>
        <b/>
        <i val="0"/>
        <strike val="0"/>
        <condense val="0"/>
        <extend val="0"/>
        <outline val="0"/>
        <shadow val="0"/>
        <u val="none"/>
        <vertAlign val="baseline"/>
        <sz val="9"/>
        <color auto="1"/>
        <name val="Verdana"/>
        <scheme val="none"/>
      </font>
      <numFmt numFmtId="0" formatCode="General"/>
      <fill>
        <patternFill patternType="solid">
          <fgColor indexed="64"/>
          <bgColor theme="9"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Verdana"/>
        <scheme val="none"/>
      </font>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border outline="0">
        <right style="thin">
          <color indexed="64"/>
        </right>
        <top style="thin">
          <color rgb="FF000000"/>
        </top>
        <bottom style="thin">
          <color rgb="FF000000"/>
        </bottom>
      </border>
    </dxf>
    <dxf>
      <font>
        <b val="0"/>
        <i val="0"/>
        <strike val="0"/>
        <condense val="0"/>
        <extend val="0"/>
        <outline val="0"/>
        <shadow val="0"/>
        <u val="none"/>
        <vertAlign val="baseline"/>
        <sz val="9"/>
        <color theme="1"/>
        <name val="Verdana"/>
        <scheme val="none"/>
      </font>
      <numFmt numFmtId="0" formatCode="General"/>
      <alignment horizontal="center" vertical="center" textRotation="0" wrapText="1" indent="0" justifyLastLine="0" shrinkToFit="0" readingOrder="0"/>
    </dxf>
    <dxf>
      <font>
        <b/>
        <i val="0"/>
        <strike val="0"/>
        <condense val="0"/>
        <extend val="0"/>
        <outline val="0"/>
        <shadow val="0"/>
        <u val="none"/>
        <vertAlign val="baseline"/>
        <sz val="9"/>
        <color auto="1"/>
        <name val="Verdana"/>
        <scheme val="none"/>
      </font>
      <numFmt numFmtId="0" formatCode="General"/>
      <fill>
        <patternFill patternType="solid">
          <fgColor indexed="64"/>
          <bgColor theme="9"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Verdana"/>
        <scheme val="none"/>
      </font>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border outline="0">
        <right style="thin">
          <color indexed="64"/>
        </right>
        <top style="thin">
          <color rgb="FF000000"/>
        </top>
        <bottom style="thin">
          <color rgb="FF000000"/>
        </bottom>
      </border>
    </dxf>
    <dxf>
      <font>
        <b val="0"/>
        <i val="0"/>
        <strike val="0"/>
        <condense val="0"/>
        <extend val="0"/>
        <outline val="0"/>
        <shadow val="0"/>
        <u val="none"/>
        <vertAlign val="baseline"/>
        <sz val="9"/>
        <color theme="1"/>
        <name val="Verdana"/>
        <scheme val="none"/>
      </font>
      <numFmt numFmtId="0" formatCode="General"/>
      <alignment horizontal="center" vertical="center" textRotation="0" wrapText="1" indent="0" justifyLastLine="0" shrinkToFit="0" readingOrder="0"/>
    </dxf>
    <dxf>
      <font>
        <b/>
        <i val="0"/>
        <strike val="0"/>
        <condense val="0"/>
        <extend val="0"/>
        <outline val="0"/>
        <shadow val="0"/>
        <u val="none"/>
        <vertAlign val="baseline"/>
        <sz val="9"/>
        <color auto="1"/>
        <name val="Verdana"/>
        <scheme val="none"/>
      </font>
      <numFmt numFmtId="0" formatCode="General"/>
      <fill>
        <patternFill patternType="solid">
          <fgColor indexed="64"/>
          <bgColor theme="9" tint="0.39997558519241921"/>
        </patternFill>
      </fill>
      <alignment horizontal="center" vertical="center" textRotation="0" wrapText="1" indent="0" justifyLastLine="0" shrinkToFit="0" readingOrder="0"/>
    </dxf>
    <dxf>
      <font>
        <strike val="0"/>
        <outline val="0"/>
        <shadow val="0"/>
        <u val="none"/>
        <vertAlign val="baseline"/>
        <sz val="9"/>
        <color theme="1"/>
        <name val="Verdana"/>
        <scheme val="none"/>
      </font>
    </dxf>
    <dxf>
      <border outline="0">
        <right style="thin">
          <color indexed="64"/>
        </right>
        <top style="thin">
          <color rgb="FF000000"/>
        </top>
        <bottom style="thin">
          <color rgb="FF000000"/>
        </bottom>
      </border>
    </dxf>
    <dxf>
      <font>
        <strike val="0"/>
        <outline val="0"/>
        <shadow val="0"/>
        <u val="none"/>
        <vertAlign val="baseline"/>
        <sz val="9"/>
        <color theme="1"/>
        <name val="Verdana"/>
        <scheme val="none"/>
      </font>
      <numFmt numFmtId="0" formatCode="General"/>
    </dxf>
    <dxf>
      <font>
        <b/>
        <i val="0"/>
        <strike val="0"/>
        <condense val="0"/>
        <extend val="0"/>
        <outline val="0"/>
        <shadow val="0"/>
        <u val="none"/>
        <vertAlign val="baseline"/>
        <sz val="9"/>
        <color auto="1"/>
        <name val="Verdana"/>
        <scheme val="none"/>
      </font>
      <numFmt numFmtId="0" formatCode="General"/>
      <fill>
        <patternFill patternType="solid">
          <fgColor indexed="64"/>
          <bgColor theme="9" tint="0.39997558519241921"/>
        </patternFill>
      </fill>
      <alignment horizontal="center" vertical="center" textRotation="0" wrapText="1" indent="0" justifyLastLine="0" shrinkToFit="0" readingOrder="0"/>
    </dxf>
    <dxf>
      <font>
        <strike val="0"/>
        <outline val="0"/>
        <shadow val="0"/>
        <u val="none"/>
        <vertAlign val="baseline"/>
        <sz val="9"/>
        <color theme="1"/>
        <name val="Verdana"/>
        <scheme val="none"/>
      </font>
    </dxf>
    <dxf>
      <border outline="0">
        <right style="thin">
          <color indexed="64"/>
        </right>
        <top style="thin">
          <color rgb="FF000000"/>
        </top>
        <bottom style="thin">
          <color rgb="FF000000"/>
        </bottom>
      </border>
    </dxf>
    <dxf>
      <font>
        <strike val="0"/>
        <outline val="0"/>
        <shadow val="0"/>
        <u val="none"/>
        <vertAlign val="baseline"/>
        <sz val="9"/>
        <color theme="1"/>
        <name val="Verdana"/>
        <scheme val="none"/>
      </font>
      <numFmt numFmtId="0" formatCode="General"/>
    </dxf>
    <dxf>
      <font>
        <b/>
        <i val="0"/>
        <strike val="0"/>
        <condense val="0"/>
        <extend val="0"/>
        <outline val="0"/>
        <shadow val="0"/>
        <u val="none"/>
        <vertAlign val="baseline"/>
        <sz val="9"/>
        <color auto="1"/>
        <name val="Verdana"/>
        <scheme val="none"/>
      </font>
      <numFmt numFmtId="0" formatCode="General"/>
      <fill>
        <patternFill patternType="solid">
          <fgColor indexed="64"/>
          <bgColor theme="9"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Verdana"/>
        <scheme val="none"/>
      </font>
      <fill>
        <patternFill patternType="solid">
          <fgColor indexed="64"/>
          <bgColor theme="5" tint="0.39997558519241921"/>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border outline="0">
        <right style="thin">
          <color indexed="64"/>
        </right>
        <top style="thin">
          <color rgb="FF000000"/>
        </top>
        <bottom style="thin">
          <color rgb="FF000000"/>
        </bottom>
      </border>
    </dxf>
    <dxf>
      <font>
        <b val="0"/>
        <i val="0"/>
        <strike val="0"/>
        <condense val="0"/>
        <extend val="0"/>
        <outline val="0"/>
        <shadow val="0"/>
        <u val="none"/>
        <vertAlign val="baseline"/>
        <sz val="9"/>
        <color theme="1"/>
        <name val="Verdana"/>
        <scheme val="none"/>
      </font>
      <numFmt numFmtId="0" formatCode="General"/>
      <fill>
        <patternFill patternType="solid">
          <fgColor indexed="64"/>
          <bgColor theme="5" tint="0.39997558519241921"/>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Verdana"/>
        <scheme val="none"/>
      </font>
      <numFmt numFmtId="0" formatCode="General"/>
      <fill>
        <patternFill patternType="solid">
          <fgColor indexed="64"/>
          <bgColor theme="9"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Verdana"/>
        <scheme val="none"/>
      </font>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border outline="0">
        <right style="thin">
          <color indexed="64"/>
        </right>
        <top style="thin">
          <color rgb="FF000000"/>
        </top>
        <bottom style="thin">
          <color rgb="FF000000"/>
        </bottom>
      </border>
    </dxf>
    <dxf>
      <font>
        <b val="0"/>
        <i val="0"/>
        <strike val="0"/>
        <condense val="0"/>
        <extend val="0"/>
        <outline val="0"/>
        <shadow val="0"/>
        <u val="none"/>
        <vertAlign val="baseline"/>
        <sz val="9"/>
        <color theme="1"/>
        <name val="Verdana"/>
        <scheme val="none"/>
      </font>
      <numFmt numFmtId="0" formatCode="General"/>
      <alignment horizontal="center" vertical="center" textRotation="0" wrapText="1" indent="0" justifyLastLine="0" shrinkToFit="0" readingOrder="0"/>
    </dxf>
    <dxf>
      <font>
        <b/>
        <i val="0"/>
        <strike val="0"/>
        <condense val="0"/>
        <extend val="0"/>
        <outline val="0"/>
        <shadow val="0"/>
        <u val="none"/>
        <vertAlign val="baseline"/>
        <sz val="9"/>
        <color auto="1"/>
        <name val="Verdana"/>
        <scheme val="none"/>
      </font>
      <numFmt numFmtId="0" formatCode="General"/>
      <fill>
        <patternFill patternType="solid">
          <fgColor indexed="64"/>
          <bgColor theme="9"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Verdana"/>
        <scheme val="none"/>
      </font>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border outline="0">
        <right style="thin">
          <color indexed="64"/>
        </right>
        <top style="thin">
          <color rgb="FF000000"/>
        </top>
        <bottom style="thin">
          <color rgb="FF000000"/>
        </bottom>
      </border>
    </dxf>
    <dxf>
      <font>
        <b val="0"/>
        <i val="0"/>
        <strike val="0"/>
        <condense val="0"/>
        <extend val="0"/>
        <outline val="0"/>
        <shadow val="0"/>
        <u val="none"/>
        <vertAlign val="baseline"/>
        <sz val="9"/>
        <color theme="1"/>
        <name val="Verdana"/>
        <scheme val="none"/>
      </font>
      <numFmt numFmtId="0" formatCode="General"/>
      <alignment horizontal="center" vertical="center" textRotation="0" wrapText="1" indent="0" justifyLastLine="0" shrinkToFit="0" readingOrder="0"/>
    </dxf>
    <dxf>
      <font>
        <b/>
        <i val="0"/>
        <strike val="0"/>
        <condense val="0"/>
        <extend val="0"/>
        <outline val="0"/>
        <shadow val="0"/>
        <u val="none"/>
        <vertAlign val="baseline"/>
        <sz val="9"/>
        <color auto="1"/>
        <name val="Verdana"/>
        <scheme val="none"/>
      </font>
      <numFmt numFmtId="0" formatCode="General"/>
      <fill>
        <patternFill patternType="solid">
          <fgColor indexed="64"/>
          <bgColor theme="9"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Verdana"/>
        <scheme val="none"/>
      </font>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border outline="0">
        <right style="thin">
          <color indexed="64"/>
        </right>
        <top style="thin">
          <color rgb="FF000000"/>
        </top>
        <bottom style="thin">
          <color rgb="FF000000"/>
        </bottom>
      </border>
    </dxf>
    <dxf>
      <font>
        <b val="0"/>
        <i val="0"/>
        <strike val="0"/>
        <condense val="0"/>
        <extend val="0"/>
        <outline val="0"/>
        <shadow val="0"/>
        <u val="none"/>
        <vertAlign val="baseline"/>
        <sz val="9"/>
        <color theme="1"/>
        <name val="Verdana"/>
        <scheme val="none"/>
      </font>
      <numFmt numFmtId="0" formatCode="General"/>
      <alignment horizontal="center" vertical="center" textRotation="0" wrapText="1" indent="0" justifyLastLine="0" shrinkToFit="0" readingOrder="0"/>
    </dxf>
    <dxf>
      <font>
        <b/>
        <i val="0"/>
        <strike val="0"/>
        <condense val="0"/>
        <extend val="0"/>
        <outline val="0"/>
        <shadow val="0"/>
        <u val="none"/>
        <vertAlign val="baseline"/>
        <sz val="9"/>
        <color auto="1"/>
        <name val="Verdana"/>
        <scheme val="none"/>
      </font>
      <numFmt numFmtId="0" formatCode="General"/>
      <fill>
        <patternFill patternType="solid">
          <fgColor indexed="64"/>
          <bgColor theme="9"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Verdana"/>
        <scheme val="none"/>
      </font>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border outline="0">
        <right style="thin">
          <color indexed="64"/>
        </right>
        <top style="thin">
          <color rgb="FF000000"/>
        </top>
        <bottom style="thin">
          <color rgb="FF000000"/>
        </bottom>
      </border>
    </dxf>
    <dxf>
      <font>
        <b val="0"/>
        <i val="0"/>
        <strike val="0"/>
        <condense val="0"/>
        <extend val="0"/>
        <outline val="0"/>
        <shadow val="0"/>
        <u val="none"/>
        <vertAlign val="baseline"/>
        <sz val="9"/>
        <color theme="1"/>
        <name val="Verdana"/>
        <scheme val="none"/>
      </font>
      <numFmt numFmtId="0" formatCode="General"/>
      <alignment horizontal="center" vertical="center" textRotation="0" wrapText="1" indent="0" justifyLastLine="0" shrinkToFit="0" readingOrder="0"/>
    </dxf>
    <dxf>
      <font>
        <b/>
        <i val="0"/>
        <strike val="0"/>
        <condense val="0"/>
        <extend val="0"/>
        <outline val="0"/>
        <shadow val="0"/>
        <u val="none"/>
        <vertAlign val="baseline"/>
        <sz val="9"/>
        <color auto="1"/>
        <name val="Verdana"/>
        <scheme val="none"/>
      </font>
      <numFmt numFmtId="0" formatCode="General"/>
      <fill>
        <patternFill patternType="solid">
          <fgColor indexed="64"/>
          <bgColor theme="9"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Verdana"/>
        <scheme val="none"/>
      </font>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border outline="0">
        <right style="thin">
          <color indexed="64"/>
        </right>
        <top style="thin">
          <color rgb="FF000000"/>
        </top>
        <bottom style="thin">
          <color rgb="FF000000"/>
        </bottom>
      </border>
    </dxf>
    <dxf>
      <font>
        <b val="0"/>
        <i val="0"/>
        <strike val="0"/>
        <condense val="0"/>
        <extend val="0"/>
        <outline val="0"/>
        <shadow val="0"/>
        <u val="none"/>
        <vertAlign val="baseline"/>
        <sz val="9"/>
        <color theme="1"/>
        <name val="Verdana"/>
        <scheme val="none"/>
      </font>
      <numFmt numFmtId="0" formatCode="General"/>
      <alignment horizontal="center" vertical="center" textRotation="0" wrapText="1" indent="0" justifyLastLine="0" shrinkToFit="0" readingOrder="0"/>
    </dxf>
    <dxf>
      <font>
        <b/>
        <i val="0"/>
        <strike val="0"/>
        <condense val="0"/>
        <extend val="0"/>
        <outline val="0"/>
        <shadow val="0"/>
        <u val="none"/>
        <vertAlign val="baseline"/>
        <sz val="9"/>
        <color auto="1"/>
        <name val="Verdana"/>
        <scheme val="none"/>
      </font>
      <numFmt numFmtId="0" formatCode="General"/>
      <fill>
        <patternFill patternType="solid">
          <fgColor indexed="64"/>
          <bgColor theme="9"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Verdana"/>
        <scheme val="none"/>
      </font>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border outline="0">
        <right style="thin">
          <color indexed="64"/>
        </right>
        <top style="thin">
          <color rgb="FF000000"/>
        </top>
        <bottom style="thin">
          <color rgb="FF000000"/>
        </bottom>
      </border>
    </dxf>
    <dxf>
      <font>
        <b val="0"/>
        <i val="0"/>
        <strike val="0"/>
        <condense val="0"/>
        <extend val="0"/>
        <outline val="0"/>
        <shadow val="0"/>
        <u val="none"/>
        <vertAlign val="baseline"/>
        <sz val="9"/>
        <color theme="1"/>
        <name val="Verdana"/>
        <scheme val="none"/>
      </font>
      <numFmt numFmtId="0" formatCode="General"/>
      <alignment horizontal="center" vertical="center" textRotation="0" wrapText="1" indent="0" justifyLastLine="0" shrinkToFit="0" readingOrder="0"/>
    </dxf>
    <dxf>
      <font>
        <b/>
        <i val="0"/>
        <strike val="0"/>
        <condense val="0"/>
        <extend val="0"/>
        <outline val="0"/>
        <shadow val="0"/>
        <u val="none"/>
        <vertAlign val="baseline"/>
        <sz val="9"/>
        <color auto="1"/>
        <name val="Verdana"/>
        <scheme val="none"/>
      </font>
      <numFmt numFmtId="0" formatCode="General"/>
      <fill>
        <patternFill patternType="solid">
          <fgColor indexed="64"/>
          <bgColor theme="9"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Verdana"/>
        <scheme val="none"/>
      </font>
      <alignment horizontal="center" vertical="center" textRotation="0" wrapText="1" indent="0" justifyLastLine="0" shrinkToFit="0" readingOrder="0"/>
      <border diagonalUp="0" diagonalDown="0" outline="0">
        <left/>
        <right/>
        <top style="thin">
          <color rgb="FF000000"/>
        </top>
        <bottom/>
      </border>
    </dxf>
    <dxf>
      <border outline="0">
        <left style="thin">
          <color rgb="FF000000"/>
        </left>
        <right style="thin">
          <color indexed="64"/>
        </right>
        <top style="thin">
          <color rgb="FF000000"/>
        </top>
        <bottom style="thin">
          <color rgb="FF000000"/>
        </bottom>
      </border>
    </dxf>
    <dxf>
      <font>
        <b val="0"/>
        <i val="0"/>
        <strike val="0"/>
        <condense val="0"/>
        <extend val="0"/>
        <outline val="0"/>
        <shadow val="0"/>
        <u val="none"/>
        <vertAlign val="baseline"/>
        <sz val="9"/>
        <color theme="1"/>
        <name val="Verdana"/>
        <scheme val="none"/>
      </font>
      <numFmt numFmtId="0" formatCode="General"/>
      <alignment horizontal="center" vertical="center" textRotation="0" wrapText="1" indent="0" justifyLastLine="0" shrinkToFit="0" readingOrder="0"/>
    </dxf>
    <dxf>
      <font>
        <b/>
        <i val="0"/>
        <strike val="0"/>
        <condense val="0"/>
        <extend val="0"/>
        <outline val="0"/>
        <shadow val="0"/>
        <u val="none"/>
        <vertAlign val="baseline"/>
        <sz val="9"/>
        <color auto="1"/>
        <name val="Verdana"/>
        <scheme val="none"/>
      </font>
      <numFmt numFmtId="0" formatCode="General"/>
      <fill>
        <patternFill patternType="solid">
          <fgColor indexed="64"/>
          <bgColor theme="4" tint="0.39997558519241921"/>
        </patternFill>
      </fill>
      <alignment horizontal="center" vertical="center" textRotation="0" wrapText="1" indent="0" justifyLastLine="0" shrinkToFit="0" readingOrder="0"/>
    </dxf>
    <dxf>
      <font>
        <strike val="0"/>
        <outline val="0"/>
        <shadow val="0"/>
        <u val="none"/>
        <vertAlign val="baseline"/>
        <sz val="9"/>
        <name val="Verdana"/>
        <scheme val="none"/>
      </font>
      <alignment horizontal="center" vertical="center" textRotation="0" wrapText="1" indent="0" justifyLastLine="0" shrinkToFit="0" readingOrder="0"/>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9"/>
        <name val="Verdana"/>
        <scheme val="none"/>
      </font>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9"/>
        <color rgb="FFFFFFFF"/>
        <name val="Verdana"/>
        <scheme val="none"/>
      </font>
      <fill>
        <patternFill patternType="solid">
          <fgColor rgb="FF4472C4"/>
          <bgColor rgb="FF4472C4"/>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theme="0"/>
        <name val="Verdana"/>
        <scheme val="none"/>
      </font>
      <fill>
        <patternFill patternType="solid">
          <fgColor indexed="64"/>
          <bgColor rgb="FF607796"/>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theme="0"/>
        <name val="Verdana"/>
        <scheme val="none"/>
      </font>
      <fill>
        <patternFill patternType="solid">
          <fgColor indexed="64"/>
          <bgColor rgb="FF607796"/>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theme="0"/>
        <name val="Verdana"/>
        <scheme val="none"/>
      </font>
      <fill>
        <patternFill patternType="solid">
          <fgColor rgb="FFA7C4FF"/>
          <bgColor theme="9"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theme="0"/>
        <name val="Verdana"/>
        <scheme val="none"/>
      </font>
      <fill>
        <patternFill patternType="solid">
          <fgColor rgb="FFA7C4FF"/>
          <bgColor theme="9"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theme="0"/>
        <name val="Verdana"/>
        <scheme val="none"/>
      </font>
      <fill>
        <patternFill patternType="solid">
          <fgColor rgb="FFA7C4FF"/>
          <bgColor theme="9"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val="0"/>
        <i val="0"/>
        <strike val="0"/>
        <condense val="0"/>
        <extend val="0"/>
        <outline val="0"/>
        <shadow val="0"/>
        <u val="none"/>
        <vertAlign val="baseline"/>
        <sz val="9"/>
        <color theme="0"/>
        <name val="Verdana"/>
        <scheme val="none"/>
      </font>
      <fill>
        <patternFill patternType="solid">
          <fgColor indexed="64"/>
          <bgColor theme="3"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border outline="0">
        <top style="thin">
          <color rgb="FF000000"/>
        </top>
      </border>
    </dxf>
    <dxf>
      <border outline="0">
        <right style="thin">
          <color rgb="FF000000"/>
        </right>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9"/>
        <color theme="0"/>
        <name val="Verdana"/>
        <scheme val="none"/>
      </font>
      <fill>
        <patternFill patternType="solid">
          <fgColor rgb="FFA7C4FF"/>
          <bgColor theme="3" tint="-0.249977111117893"/>
        </patternFill>
      </fill>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border outline="0">
        <top style="thin">
          <color rgb="FF000000"/>
        </top>
      </border>
    </dxf>
    <dxf>
      <border outline="0">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9"/>
        <color theme="0"/>
        <name val="Verdana"/>
        <scheme val="none"/>
      </font>
      <fill>
        <patternFill patternType="solid">
          <fgColor rgb="FFA7C4FF"/>
          <bgColor theme="3"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border outline="0">
        <top style="thin">
          <color rgb="FF000000"/>
        </top>
      </border>
    </dxf>
    <dxf>
      <border outline="0">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9"/>
        <color theme="0"/>
        <name val="Verdana"/>
        <scheme val="none"/>
      </font>
      <fill>
        <patternFill patternType="solid">
          <fgColor rgb="FFA7C4FF"/>
          <bgColor theme="3"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border outline="0">
        <top style="thin">
          <color rgb="FF000000"/>
        </top>
      </border>
    </dxf>
    <dxf>
      <border outline="0">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9"/>
        <color theme="0"/>
        <name val="Verdana"/>
        <scheme val="none"/>
      </font>
      <fill>
        <patternFill patternType="solid">
          <fgColor rgb="FFA7C4FF"/>
          <bgColor theme="3"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style="thin">
          <color rgb="FF000000"/>
        </left>
        <right/>
        <top style="thin">
          <color rgb="FF000000"/>
        </top>
        <bottom style="thin">
          <color rgb="FF000000"/>
        </bottom>
      </border>
    </dxf>
    <dxf>
      <border outline="0">
        <top style="thin">
          <color rgb="FF000000"/>
        </top>
      </border>
    </dxf>
    <dxf>
      <border outline="0">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9"/>
        <color theme="0"/>
        <name val="Verdana"/>
        <scheme val="none"/>
      </font>
      <fill>
        <patternFill patternType="solid">
          <fgColor rgb="FFA7C4FF"/>
          <bgColor theme="3" tint="-0.249977111117893"/>
        </patternFill>
      </fill>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border outline="0">
        <top style="thin">
          <color rgb="FF000000"/>
        </top>
      </border>
    </dxf>
    <dxf>
      <border outline="0">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9"/>
        <color theme="0"/>
        <name val="Verdana"/>
        <scheme val="none"/>
      </font>
      <fill>
        <patternFill patternType="solid">
          <fgColor rgb="FFA7C4FF"/>
          <bgColor theme="3"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border outline="0">
        <top style="thin">
          <color rgb="FF000000"/>
        </top>
      </border>
    </dxf>
    <dxf>
      <border outline="0">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9"/>
        <color theme="0"/>
        <name val="Verdana"/>
        <scheme val="none"/>
      </font>
      <fill>
        <patternFill patternType="solid">
          <fgColor rgb="FFA7C4FF"/>
          <bgColor theme="3"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style="thin">
          <color rgb="FF000000"/>
        </right>
        <top style="thin">
          <color rgb="FF000000"/>
        </top>
        <bottom style="thin">
          <color rgb="FF000000"/>
        </bottom>
      </border>
    </dxf>
    <dxf>
      <border outline="0">
        <top style="thin">
          <color rgb="FF000000"/>
        </top>
      </border>
    </dxf>
    <dxf>
      <border outline="0">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9"/>
        <color theme="0"/>
        <name val="Verdana"/>
        <scheme val="none"/>
      </font>
      <fill>
        <patternFill patternType="solid">
          <fgColor rgb="FFA7C4FF"/>
          <bgColor theme="3"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style="thin">
          <color rgb="FF000000"/>
        </right>
        <top style="thin">
          <color rgb="FF000000"/>
        </top>
        <bottom style="thin">
          <color rgb="FF000000"/>
        </bottom>
      </border>
    </dxf>
    <dxf>
      <border outline="0">
        <top style="thin">
          <color rgb="FF000000"/>
        </top>
      </border>
    </dxf>
    <dxf>
      <border outline="0">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9"/>
        <color theme="0"/>
        <name val="Verdana"/>
        <scheme val="none"/>
      </font>
      <fill>
        <patternFill patternType="solid">
          <fgColor rgb="FFA7C4FF"/>
          <bgColor theme="3" tint="-0.249977111117893"/>
        </patternFill>
      </fill>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style="thin">
          <color rgb="FF000000"/>
        </right>
        <top style="thin">
          <color rgb="FF000000"/>
        </top>
        <bottom style="thin">
          <color rgb="FF000000"/>
        </bottom>
      </border>
    </dxf>
    <dxf>
      <border outline="0">
        <top style="thin">
          <color rgb="FF000000"/>
        </top>
      </border>
    </dxf>
    <dxf>
      <border outline="0">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9"/>
        <color theme="0"/>
        <name val="Verdana"/>
        <scheme val="none"/>
      </font>
      <fill>
        <patternFill patternType="solid">
          <fgColor rgb="FFA7C4FF"/>
          <bgColor theme="3"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style="thin">
          <color rgb="FF000000"/>
        </right>
        <top style="thin">
          <color rgb="FF000000"/>
        </top>
        <bottom style="thin">
          <color rgb="FF000000"/>
        </bottom>
      </border>
    </dxf>
    <dxf>
      <border outline="0">
        <top style="thin">
          <color rgb="FF000000"/>
        </top>
      </border>
    </dxf>
    <dxf>
      <border outline="0">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9"/>
        <color theme="0"/>
        <name val="Verdana"/>
        <scheme val="none"/>
      </font>
      <fill>
        <patternFill patternType="solid">
          <fgColor rgb="FFA7C4FF"/>
          <bgColor theme="3"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style="thin">
          <color rgb="FF000000"/>
        </right>
        <top style="thin">
          <color rgb="FF000000"/>
        </top>
        <bottom style="thin">
          <color rgb="FF000000"/>
        </bottom>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9"/>
        <color theme="0"/>
        <name val="Verdana"/>
        <scheme val="none"/>
      </font>
      <fill>
        <patternFill patternType="solid">
          <fgColor rgb="FFA7C4FF"/>
          <bgColor theme="3"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theme="0"/>
        <name val="Verdana"/>
        <scheme val="none"/>
      </font>
      <fill>
        <patternFill patternType="solid">
          <fgColor rgb="FFA7C4FF"/>
          <bgColor theme="9"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theme="0"/>
        <name val="Verdana"/>
        <scheme val="none"/>
      </font>
      <fill>
        <patternFill patternType="solid">
          <fgColor rgb="FFA7C4FF"/>
          <bgColor theme="9"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theme="0"/>
        <name val="Verdana"/>
        <scheme val="none"/>
      </font>
      <fill>
        <patternFill patternType="solid">
          <fgColor rgb="FFA7C4FF"/>
          <bgColor theme="9"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style="thin">
          <color rgb="FF000000"/>
        </right>
        <top style="thin">
          <color rgb="FF000000"/>
        </top>
        <bottom style="thin">
          <color rgb="FF000000"/>
        </bottom>
      </border>
    </dxf>
    <dxf>
      <border outline="0">
        <top style="thin">
          <color rgb="FF000000"/>
        </top>
      </border>
    </dxf>
    <dxf>
      <border outline="0">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9"/>
        <color theme="0"/>
        <name val="Verdana"/>
        <scheme val="none"/>
      </font>
      <fill>
        <patternFill patternType="solid">
          <fgColor rgb="FFA7C4FF"/>
          <bgColor theme="9"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style="thin">
          <color rgb="FF000000"/>
        </right>
        <top style="thin">
          <color rgb="FF000000"/>
        </top>
        <bottom style="thin">
          <color rgb="FF000000"/>
        </bottom>
      </border>
    </dxf>
    <dxf>
      <border outline="0">
        <top style="thin">
          <color rgb="FF000000"/>
        </top>
      </border>
    </dxf>
    <dxf>
      <border outline="0">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9"/>
        <color theme="0"/>
        <name val="Verdana"/>
        <scheme val="none"/>
      </font>
      <fill>
        <patternFill patternType="solid">
          <fgColor rgb="FFA7C4FF"/>
          <bgColor theme="9"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style="thin">
          <color rgb="FF000000"/>
        </right>
        <top style="thin">
          <color rgb="FF000000"/>
        </top>
        <bottom style="thin">
          <color rgb="FF000000"/>
        </bottom>
      </border>
    </dxf>
    <dxf>
      <border outline="0">
        <top style="thin">
          <color rgb="FF000000"/>
        </top>
      </border>
    </dxf>
    <dxf>
      <border outline="0">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9"/>
        <color theme="0"/>
        <name val="Verdana"/>
        <scheme val="none"/>
      </font>
      <fill>
        <patternFill patternType="solid">
          <fgColor rgb="FFA7C4FF"/>
          <bgColor theme="9"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style="thin">
          <color rgb="FF000000"/>
        </right>
        <top style="thin">
          <color rgb="FF000000"/>
        </top>
        <bottom style="thin">
          <color rgb="FF000000"/>
        </bottom>
      </border>
    </dxf>
    <dxf>
      <border outline="0">
        <top style="thin">
          <color rgb="FF000000"/>
        </top>
      </border>
    </dxf>
    <dxf>
      <border outline="0">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9"/>
        <color theme="0"/>
        <name val="Verdana"/>
        <scheme val="none"/>
      </font>
      <fill>
        <patternFill patternType="solid">
          <fgColor rgb="FFA7C4FF"/>
          <bgColor theme="9"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style="thin">
          <color rgb="FF000000"/>
        </right>
        <top style="thin">
          <color rgb="FF000000"/>
        </top>
        <bottom style="thin">
          <color rgb="FF000000"/>
        </bottom>
      </border>
    </dxf>
    <dxf>
      <border outline="0">
        <top style="thin">
          <color rgb="FF000000"/>
        </top>
      </border>
    </dxf>
    <dxf>
      <border outline="0">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9"/>
        <color theme="0"/>
        <name val="Verdana"/>
        <scheme val="none"/>
      </font>
      <fill>
        <patternFill patternType="solid">
          <fgColor rgb="FFA7C4FF"/>
          <bgColor theme="9"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style="thin">
          <color rgb="FF000000"/>
        </right>
        <top style="thin">
          <color rgb="FF000000"/>
        </top>
        <bottom style="thin">
          <color rgb="FF000000"/>
        </bottom>
      </border>
    </dxf>
    <dxf>
      <border outline="0">
        <top style="thin">
          <color rgb="FF000000"/>
        </top>
      </border>
    </dxf>
    <dxf>
      <border outline="0">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9"/>
        <color theme="0"/>
        <name val="Verdana"/>
        <scheme val="none"/>
      </font>
      <fill>
        <patternFill patternType="solid">
          <fgColor rgb="FFA7C4FF"/>
          <bgColor theme="9"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style="thin">
          <color rgb="FF000000"/>
        </right>
        <top style="thin">
          <color rgb="FF000000"/>
        </top>
        <bottom style="thin">
          <color rgb="FF000000"/>
        </bottom>
      </border>
    </dxf>
    <dxf>
      <border outline="0">
        <top style="thin">
          <color rgb="FF000000"/>
        </top>
      </border>
    </dxf>
    <dxf>
      <border outline="0">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9"/>
        <color theme="0"/>
        <name val="Verdana"/>
        <scheme val="none"/>
      </font>
      <fill>
        <patternFill patternType="solid">
          <fgColor rgb="FFA7C4FF"/>
          <bgColor theme="9"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top style="thin">
          <color rgb="FF000000"/>
        </top>
      </border>
    </dxf>
    <dxf>
      <border outline="0">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9"/>
        <color theme="0"/>
        <name val="Verdana"/>
        <scheme val="none"/>
      </font>
      <fill>
        <patternFill patternType="solid">
          <fgColor rgb="FFA7C4FF"/>
          <bgColor theme="9"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style="thin">
          <color rgb="FF000000"/>
        </right>
        <top style="thin">
          <color rgb="FF000000"/>
        </top>
        <bottom style="thin">
          <color rgb="FF000000"/>
        </bottom>
      </border>
    </dxf>
    <dxf>
      <border outline="0">
        <top style="thin">
          <color rgb="FF000000"/>
        </top>
      </border>
    </dxf>
    <dxf>
      <border outline="0">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9"/>
        <color theme="0"/>
        <name val="Verdana"/>
        <scheme val="none"/>
      </font>
      <fill>
        <patternFill patternType="solid">
          <fgColor rgb="FFA7C4FF"/>
          <bgColor theme="9"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style="thin">
          <color rgb="FF000000"/>
        </right>
        <top style="thin">
          <color rgb="FF000000"/>
        </top>
        <bottom style="thin">
          <color rgb="FF000000"/>
        </bottom>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9"/>
        <color theme="0"/>
        <name val="Verdana"/>
        <scheme val="none"/>
      </font>
      <fill>
        <patternFill patternType="solid">
          <fgColor rgb="FFA7C4FF"/>
          <bgColor theme="9"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theme="0"/>
        <name val="Verdana"/>
        <scheme val="none"/>
      </font>
      <fill>
        <patternFill patternType="solid">
          <fgColor rgb="FFA7C4FF"/>
          <bgColor rgb="FF607796"/>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center"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center" vertical="center" textRotation="0" wrapText="0" indent="0" justifyLastLine="0" shrinkToFit="0" readingOrder="0"/>
    </dxf>
    <dxf>
      <font>
        <b/>
        <i val="0"/>
        <strike val="0"/>
        <condense val="0"/>
        <extend val="0"/>
        <outline val="0"/>
        <shadow val="0"/>
        <u val="none"/>
        <vertAlign val="baseline"/>
        <sz val="9"/>
        <color theme="0"/>
        <name val="Verdana"/>
        <scheme val="none"/>
      </font>
      <fill>
        <patternFill patternType="solid">
          <fgColor rgb="FFA7C4FF"/>
          <bgColor rgb="FF607796"/>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center"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center" vertical="center" textRotation="0" wrapText="0" indent="0" justifyLastLine="0" shrinkToFit="0" readingOrder="0"/>
    </dxf>
    <dxf>
      <font>
        <b/>
        <i val="0"/>
        <strike val="0"/>
        <condense val="0"/>
        <extend val="0"/>
        <outline val="0"/>
        <shadow val="0"/>
        <u val="none"/>
        <vertAlign val="baseline"/>
        <sz val="9"/>
        <color theme="0"/>
        <name val="Verdana"/>
        <scheme val="none"/>
      </font>
      <fill>
        <patternFill patternType="solid">
          <fgColor rgb="FFA7C4FF"/>
          <bgColor rgb="FF607796"/>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center"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center" vertical="center" textRotation="0" wrapText="0" indent="0" justifyLastLine="0" shrinkToFit="0" readingOrder="0"/>
    </dxf>
    <dxf>
      <font>
        <b/>
        <i val="0"/>
        <strike val="0"/>
        <condense val="0"/>
        <extend val="0"/>
        <outline val="0"/>
        <shadow val="0"/>
        <u val="none"/>
        <vertAlign val="baseline"/>
        <sz val="9"/>
        <color theme="0"/>
        <name val="Verdana"/>
        <scheme val="none"/>
      </font>
      <fill>
        <patternFill patternType="solid">
          <fgColor rgb="FFA7C4FF"/>
          <bgColor rgb="FF607796"/>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center"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center" vertical="center" textRotation="0" wrapText="0" indent="0" justifyLastLine="0" shrinkToFit="0" readingOrder="0"/>
    </dxf>
    <dxf>
      <font>
        <b/>
        <i val="0"/>
        <strike val="0"/>
        <condense val="0"/>
        <extend val="0"/>
        <outline val="0"/>
        <shadow val="0"/>
        <u val="none"/>
        <vertAlign val="baseline"/>
        <sz val="9"/>
        <color theme="0"/>
        <name val="Verdana"/>
        <scheme val="none"/>
      </font>
      <fill>
        <patternFill patternType="solid">
          <fgColor rgb="FFA7C4FF"/>
          <bgColor rgb="FF607796"/>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center"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center" vertical="center" textRotation="0" wrapText="0" indent="0" justifyLastLine="0" shrinkToFit="0" readingOrder="0"/>
    </dxf>
    <dxf>
      <font>
        <b/>
        <i val="0"/>
        <strike val="0"/>
        <condense val="0"/>
        <extend val="0"/>
        <outline val="0"/>
        <shadow val="0"/>
        <u val="none"/>
        <vertAlign val="baseline"/>
        <sz val="9"/>
        <color theme="0"/>
        <name val="Verdana"/>
        <scheme val="none"/>
      </font>
      <fill>
        <patternFill patternType="solid">
          <fgColor rgb="FFA7C4FF"/>
          <bgColor rgb="FF607796"/>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theme="0"/>
        <name val="Verdana"/>
        <scheme val="none"/>
      </font>
      <fill>
        <patternFill patternType="solid">
          <fgColor rgb="FFA7C4FF"/>
          <bgColor theme="3"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theme="0"/>
        <name val="Verdana"/>
        <scheme val="none"/>
      </font>
      <fill>
        <patternFill patternType="solid">
          <fgColor rgb="FFA7C4FF"/>
          <bgColor theme="3"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theme="0"/>
        <name val="Verdana"/>
        <scheme val="none"/>
      </font>
      <fill>
        <patternFill patternType="solid">
          <fgColor rgb="FFA7C4FF"/>
          <bgColor theme="3"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theme="0"/>
        <name val="Verdana"/>
        <scheme val="none"/>
      </font>
      <fill>
        <patternFill patternType="solid">
          <fgColor rgb="FFA7C4FF"/>
          <bgColor theme="3"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theme="0"/>
        <name val="Verdana"/>
        <scheme val="none"/>
      </font>
      <fill>
        <patternFill patternType="solid">
          <fgColor rgb="FFA7C4FF"/>
          <bgColor theme="3"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center" vertical="center" textRotation="0" wrapText="1"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center" vertical="center" textRotation="0" wrapText="1" indent="0" justifyLastLine="0" shrinkToFit="0" readingOrder="0"/>
    </dxf>
    <dxf>
      <font>
        <b/>
        <i val="0"/>
        <strike val="0"/>
        <condense val="0"/>
        <extend val="0"/>
        <outline val="0"/>
        <shadow val="0"/>
        <u val="none"/>
        <vertAlign val="baseline"/>
        <sz val="9"/>
        <color auto="1"/>
        <name val="Verdana"/>
        <scheme val="none"/>
      </font>
      <fill>
        <patternFill patternType="solid">
          <fgColor rgb="FFA7C4FF"/>
          <bgColor theme="3" tint="0.3999755851924192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auto="1"/>
        <name val="Verdana"/>
        <scheme val="none"/>
      </font>
      <fill>
        <patternFill patternType="solid">
          <fgColor indexed="64"/>
          <bgColor theme="4"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auto="1"/>
        <name val="Verdana"/>
        <scheme val="none"/>
      </font>
      <fill>
        <patternFill patternType="solid">
          <fgColor indexed="64"/>
          <bgColor theme="4"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auto="1"/>
        <name val="Verdana"/>
        <scheme val="none"/>
      </font>
      <fill>
        <patternFill patternType="solid">
          <fgColor indexed="64"/>
          <bgColor theme="4"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auto="1"/>
        <name val="Verdana"/>
        <scheme val="none"/>
      </font>
      <fill>
        <patternFill patternType="solid">
          <fgColor indexed="64"/>
          <bgColor theme="4"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auto="1"/>
        <name val="Verdana"/>
        <scheme val="none"/>
      </font>
      <fill>
        <patternFill patternType="solid">
          <fgColor indexed="64"/>
          <bgColor theme="4"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auto="1"/>
        <name val="Verdana"/>
        <scheme val="none"/>
      </font>
      <fill>
        <patternFill patternType="solid">
          <fgColor indexed="64"/>
          <bgColor theme="4"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auto="1"/>
        <name val="Verdana"/>
        <scheme val="none"/>
      </font>
      <fill>
        <patternFill patternType="solid">
          <fgColor indexed="64"/>
          <bgColor theme="4"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auto="1"/>
        <name val="Verdana"/>
        <scheme val="none"/>
      </font>
      <fill>
        <patternFill patternType="solid">
          <fgColor indexed="64"/>
          <bgColor theme="4"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auto="1"/>
        <name val="Verdana"/>
        <scheme val="none"/>
      </font>
      <fill>
        <patternFill patternType="solid">
          <fgColor indexed="64"/>
          <bgColor theme="4"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auto="1"/>
        <name val="Verdana"/>
        <scheme val="none"/>
      </font>
      <fill>
        <patternFill patternType="solid">
          <fgColor indexed="64"/>
          <bgColor theme="4"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auto="1"/>
        <name val="Verdana"/>
        <scheme val="none"/>
      </font>
      <fill>
        <patternFill patternType="solid">
          <fgColor indexed="64"/>
          <bgColor theme="4"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auto="1"/>
        <name val="Verdana"/>
        <scheme val="none"/>
      </font>
      <fill>
        <patternFill patternType="solid">
          <fgColor indexed="64"/>
          <bgColor theme="4"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auto="1"/>
        <name val="Verdana"/>
        <scheme val="none"/>
      </font>
      <fill>
        <patternFill patternType="solid">
          <fgColor indexed="64"/>
          <bgColor theme="4"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auto="1"/>
        <name val="Verdana"/>
        <scheme val="none"/>
      </font>
      <fill>
        <patternFill patternType="solid">
          <fgColor indexed="64"/>
          <bgColor theme="4"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auto="1"/>
        <name val="Verdana"/>
        <scheme val="none"/>
      </font>
      <fill>
        <patternFill patternType="solid">
          <fgColor indexed="64"/>
          <bgColor theme="4"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auto="1"/>
        <name val="Verdana"/>
        <scheme val="none"/>
      </font>
      <fill>
        <patternFill patternType="solid">
          <fgColor indexed="64"/>
          <bgColor theme="4"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auto="1"/>
        <name val="Verdana"/>
        <scheme val="none"/>
      </font>
      <fill>
        <patternFill patternType="solid">
          <fgColor indexed="64"/>
          <bgColor theme="4"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auto="1"/>
        <name val="Verdana"/>
        <scheme val="none"/>
      </font>
      <fill>
        <patternFill patternType="solid">
          <fgColor indexed="64"/>
          <bgColor theme="3"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theme="0"/>
        <name val="Verdana"/>
        <scheme val="none"/>
      </font>
      <fill>
        <patternFill patternType="solid">
          <fgColor rgb="FFA7C4FF"/>
          <bgColor theme="3"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0" indent="0" justifyLastLine="0" shrinkToFit="0" readingOrder="0"/>
    </dxf>
    <dxf>
      <font>
        <b/>
        <i val="0"/>
        <strike val="0"/>
        <condense val="0"/>
        <extend val="0"/>
        <outline val="0"/>
        <shadow val="0"/>
        <u val="none"/>
        <vertAlign val="baseline"/>
        <sz val="9"/>
        <color theme="0"/>
        <name val="Verdana"/>
        <scheme val="none"/>
      </font>
      <fill>
        <patternFill patternType="solid">
          <fgColor rgb="FFA7C4FF"/>
          <bgColor theme="3" tint="-0.249977111117893"/>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1"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1" indent="0" justifyLastLine="0" shrinkToFit="0" readingOrder="0"/>
    </dxf>
    <dxf>
      <font>
        <b/>
        <i val="0"/>
        <strike val="0"/>
        <condense val="0"/>
        <extend val="0"/>
        <outline val="0"/>
        <shadow val="0"/>
        <u val="none"/>
        <vertAlign val="baseline"/>
        <sz val="9"/>
        <color auto="1"/>
        <name val="Verdana"/>
        <scheme val="none"/>
      </font>
      <fill>
        <patternFill patternType="solid">
          <fgColor indexed="64"/>
          <bgColor theme="4" tint="0.3999755851924192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1"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1" indent="0" justifyLastLine="0" shrinkToFit="0" readingOrder="0"/>
    </dxf>
    <dxf>
      <font>
        <b/>
        <i val="0"/>
        <strike val="0"/>
        <condense val="0"/>
        <extend val="0"/>
        <outline val="0"/>
        <shadow val="0"/>
        <u val="none"/>
        <vertAlign val="baseline"/>
        <sz val="9"/>
        <color auto="1"/>
        <name val="Verdana"/>
        <scheme val="none"/>
      </font>
      <fill>
        <patternFill patternType="solid">
          <fgColor indexed="64"/>
          <bgColor theme="4" tint="0.3999755851924192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general" vertical="center" textRotation="0" wrapText="1"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general" vertical="center" textRotation="0" wrapText="1" indent="0" justifyLastLine="0" shrinkToFit="0" readingOrder="0"/>
    </dxf>
    <dxf>
      <font>
        <b/>
        <i val="0"/>
        <strike val="0"/>
        <condense val="0"/>
        <extend val="0"/>
        <outline val="0"/>
        <shadow val="0"/>
        <u val="none"/>
        <vertAlign val="baseline"/>
        <sz val="9"/>
        <color auto="1"/>
        <name val="Verdana"/>
        <scheme val="none"/>
      </font>
      <fill>
        <patternFill patternType="solid">
          <fgColor rgb="FFA7C4FF"/>
          <bgColor theme="4" tint="0.3999755851924192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theme="1"/>
        <name val="Verdana"/>
        <scheme val="none"/>
      </font>
      <alignment horizontal="center" vertical="center" textRotation="0" wrapText="1" indent="0" justifyLastLine="0" shrinkToFit="0" readingOrder="0"/>
      <border diagonalUp="0" diagonalDown="0" outline="0">
        <left/>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Verdana"/>
        <scheme val="none"/>
      </font>
      <alignment horizontal="center" vertical="center" textRotation="0" wrapText="1" indent="0" justifyLastLine="0" shrinkToFit="0" readingOrder="0"/>
    </dxf>
    <dxf>
      <font>
        <b/>
        <i val="0"/>
        <strike val="0"/>
        <condense val="0"/>
        <extend val="0"/>
        <outline val="0"/>
        <shadow val="0"/>
        <u val="none"/>
        <vertAlign val="baseline"/>
        <sz val="9"/>
        <color theme="0"/>
        <name val="Verdana"/>
        <scheme val="none"/>
      </font>
      <fill>
        <patternFill patternType="solid">
          <fgColor rgb="FFA7C4FF"/>
          <bgColor theme="3" tint="-0.249977111117893"/>
        </patternFill>
      </fill>
      <alignment horizontal="center" vertical="center" textRotation="0" wrapText="1" indent="0" justifyLastLine="0" shrinkToFit="0" readingOrder="0"/>
      <protection locked="0" hidden="0"/>
    </dxf>
  </dxfs>
  <tableStyles count="0" defaultTableStyle="TableStyleMedium2" defaultPivotStyle="PivotStyleLight16"/>
  <colors>
    <mruColors>
      <color rgb="FF0B3F59"/>
      <color rgb="FF012E91"/>
      <color rgb="FF285EB6"/>
      <color rgb="FF3CD06A"/>
      <color rgb="FF39D382"/>
      <color rgb="FF09473E"/>
      <color rgb="FF1C79BE"/>
      <color rgb="FF28C2CE"/>
      <color rgb="FF106A68"/>
      <color rgb="FF0E4F7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07/relationships/slicerCache" Target="slicerCaches/slicerCache4.xml"/><Relationship Id="rId39" Type="http://schemas.microsoft.com/office/2017/06/relationships/rdRichValueTypes" Target="richData/rdRichValueTypes.xml"/><Relationship Id="rId21" Type="http://schemas.openxmlformats.org/officeDocument/2006/relationships/externalLink" Target="externalLinks/externalLink2.xml"/><Relationship Id="rId34" Type="http://schemas.microsoft.com/office/2017/06/relationships/rdRichValueStructure" Target="richData/rdrichvaluestructur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07/relationships/slicerCache" Target="slicerCaches/slicerCache3.xml"/><Relationship Id="rId33" Type="http://schemas.microsoft.com/office/2017/06/relationships/rdRichValue" Target="richData/rdrichvalue.xml"/><Relationship Id="rId38" Type="http://schemas.microsoft.com/office/2017/06/relationships/rdSupportingPropertyBag" Target="richData/rdsupportingpropertybag.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2.xml"/><Relationship Id="rId32" Type="http://schemas.microsoft.com/office/2022/10/relationships/richValueRel" Target="richData/richValueRel.xml"/><Relationship Id="rId37" Type="http://schemas.microsoft.com/office/2017/06/relationships/rdSupportingPropertyBagStructure" Target="richData/rdsupportingpropertybagstructure.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7/relationships/slicerCache" Target="slicerCaches/slicerCache1.xml"/><Relationship Id="rId28" Type="http://schemas.openxmlformats.org/officeDocument/2006/relationships/styles" Target="styles.xml"/><Relationship Id="rId36" Type="http://schemas.microsoft.com/office/2017/06/relationships/richStyles" Target="richData/rich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20/07/relationships/rdRichValueWebImage" Target="richData/rdRichValueWebImag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openxmlformats.org/officeDocument/2006/relationships/theme" Target="theme/theme1.xml"/><Relationship Id="rId30" Type="http://schemas.openxmlformats.org/officeDocument/2006/relationships/sheetMetadata" Target="metadata.xml"/><Relationship Id="rId35" Type="http://schemas.microsoft.com/office/2017/06/relationships/rdArray" Target="richData/rdarray.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17.xml"/><Relationship Id="rId1" Type="http://schemas.openxmlformats.org/officeDocument/2006/relationships/themeOverride" Target="../theme/themeOverride1.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Ex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Ex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Ex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s-CO" sz="1050" b="1"/>
              <a:t>CANTIDAD DE ASPECTOS AMBIENTALES IDENTIFICADOS 2023 vs. 2024</a:t>
            </a:r>
          </a:p>
        </c:rich>
      </c:tx>
      <c:layout>
        <c:manualLayout>
          <c:xMode val="edge"/>
          <c:yMode val="edge"/>
          <c:x val="0.16373507828135866"/>
          <c:y val="8.5775597309462204E-3"/>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s-CO"/>
        </a:p>
      </c:txPr>
    </c:title>
    <c:autoTitleDeleted val="0"/>
    <c:plotArea>
      <c:layout>
        <c:manualLayout>
          <c:layoutTarget val="inner"/>
          <c:xMode val="edge"/>
          <c:yMode val="edge"/>
          <c:x val="6.7891262752520748E-2"/>
          <c:y val="6.8099156951354961E-2"/>
          <c:w val="0.92475499722997445"/>
          <c:h val="0.61328008976601434"/>
        </c:manualLayout>
      </c:layout>
      <c:barChart>
        <c:barDir val="col"/>
        <c:grouping val="clustered"/>
        <c:varyColors val="0"/>
        <c:ser>
          <c:idx val="1"/>
          <c:order val="1"/>
          <c:tx>
            <c:strRef>
              <c:f>T_Graf.!$J$357</c:f>
              <c:strCache>
                <c:ptCount val="1"/>
                <c:pt idx="0">
                  <c:v>2023</c:v>
                </c:pt>
              </c:strCache>
            </c:strRef>
          </c:tx>
          <c:spPr>
            <a:solidFill>
              <a:schemeClr val="bg1">
                <a:lumMod val="65000"/>
              </a:schemeClr>
            </a:solidFill>
            <a:ln>
              <a:solidFill>
                <a:schemeClr val="bg2">
                  <a:lumMod val="50000"/>
                </a:schemeClr>
              </a:solidFill>
            </a:ln>
            <a:effectLst/>
          </c:spPr>
          <c:invertIfNegative val="0"/>
          <c:dLbls>
            <c:dLbl>
              <c:idx val="20"/>
              <c:layout>
                <c:manualLayout>
                  <c:x val="0"/>
                  <c:y val="-9.900663344444084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2B-442D-B80E-CE3EC240EABE}"/>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T_Graf.!$H$358:$H$378</c:f>
              <c:strCache>
                <c:ptCount val="21"/>
                <c:pt idx="0">
                  <c:v>Antioquia</c:v>
                </c:pt>
                <c:pt idx="1">
                  <c:v>Atlántico</c:v>
                </c:pt>
                <c:pt idx="2">
                  <c:v>Bolívar y San Andrés</c:v>
                </c:pt>
                <c:pt idx="3">
                  <c:v>Caquetá-Huila</c:v>
                </c:pt>
                <c:pt idx="4">
                  <c:v>Cauca</c:v>
                </c:pt>
                <c:pt idx="5">
                  <c:v>Central</c:v>
                </c:pt>
                <c:pt idx="6">
                  <c:v>Cesar y Guajira</c:v>
                </c:pt>
                <c:pt idx="7">
                  <c:v>Chocó</c:v>
                </c:pt>
                <c:pt idx="8">
                  <c:v>Córdoba</c:v>
                </c:pt>
                <c:pt idx="9">
                  <c:v>Eje Cafetero</c:v>
                </c:pt>
                <c:pt idx="10">
                  <c:v>Magdalena</c:v>
                </c:pt>
                <c:pt idx="11">
                  <c:v>Magdalena Medio</c:v>
                </c:pt>
                <c:pt idx="12">
                  <c:v>Meta-Llanos Orientales</c:v>
                </c:pt>
                <c:pt idx="13">
                  <c:v>Nariño</c:v>
                </c:pt>
                <c:pt idx="14">
                  <c:v>Norte de Santander</c:v>
                </c:pt>
                <c:pt idx="15">
                  <c:v>Putumayo</c:v>
                </c:pt>
                <c:pt idx="16">
                  <c:v>Santander</c:v>
                </c:pt>
                <c:pt idx="17">
                  <c:v>Sucre</c:v>
                </c:pt>
                <c:pt idx="18">
                  <c:v>Urabá</c:v>
                </c:pt>
                <c:pt idx="19">
                  <c:v>Valle</c:v>
                </c:pt>
                <c:pt idx="20">
                  <c:v>Nivel Nacional</c:v>
                </c:pt>
              </c:strCache>
            </c:strRef>
          </c:cat>
          <c:val>
            <c:numRef>
              <c:f>T_Graf.!$J$358:$J$378</c:f>
              <c:numCache>
                <c:formatCode>General</c:formatCode>
                <c:ptCount val="21"/>
                <c:pt idx="0">
                  <c:v>356</c:v>
                </c:pt>
                <c:pt idx="1">
                  <c:v>363</c:v>
                </c:pt>
                <c:pt idx="2">
                  <c:v>352</c:v>
                </c:pt>
                <c:pt idx="3">
                  <c:v>366</c:v>
                </c:pt>
                <c:pt idx="4">
                  <c:v>360</c:v>
                </c:pt>
                <c:pt idx="5">
                  <c:v>304</c:v>
                </c:pt>
                <c:pt idx="6">
                  <c:v>382</c:v>
                </c:pt>
                <c:pt idx="7">
                  <c:v>380</c:v>
                </c:pt>
                <c:pt idx="8">
                  <c:v>359</c:v>
                </c:pt>
                <c:pt idx="9">
                  <c:v>390</c:v>
                </c:pt>
                <c:pt idx="10">
                  <c:v>359</c:v>
                </c:pt>
                <c:pt idx="11">
                  <c:v>357</c:v>
                </c:pt>
                <c:pt idx="12">
                  <c:v>468</c:v>
                </c:pt>
                <c:pt idx="13">
                  <c:v>354</c:v>
                </c:pt>
                <c:pt idx="14">
                  <c:v>367</c:v>
                </c:pt>
                <c:pt idx="15">
                  <c:v>334</c:v>
                </c:pt>
                <c:pt idx="16">
                  <c:v>355</c:v>
                </c:pt>
                <c:pt idx="17">
                  <c:v>360</c:v>
                </c:pt>
                <c:pt idx="18">
                  <c:v>361</c:v>
                </c:pt>
                <c:pt idx="19">
                  <c:v>349</c:v>
                </c:pt>
                <c:pt idx="20">
                  <c:v>860</c:v>
                </c:pt>
              </c:numCache>
            </c:numRef>
          </c:val>
          <c:extLst>
            <c:ext xmlns:c16="http://schemas.microsoft.com/office/drawing/2014/chart" uri="{C3380CC4-5D6E-409C-BE32-E72D297353CC}">
              <c16:uniqueId val="{00000001-9A2B-442D-B80E-CE3EC240EABE}"/>
            </c:ext>
          </c:extLst>
        </c:ser>
        <c:ser>
          <c:idx val="2"/>
          <c:order val="2"/>
          <c:tx>
            <c:strRef>
              <c:f>T_Graf.!$K$357</c:f>
              <c:strCache>
                <c:ptCount val="1"/>
                <c:pt idx="0">
                  <c:v>2024</c:v>
                </c:pt>
              </c:strCache>
            </c:strRef>
          </c:tx>
          <c:spPr>
            <a:solidFill>
              <a:schemeClr val="accent4"/>
            </a:solidFill>
            <a:ln>
              <a:solidFill>
                <a:schemeClr val="accent4">
                  <a:lumMod val="75000"/>
                </a:schemeClr>
              </a:solidFill>
            </a:ln>
            <a:effectLst/>
          </c:spPr>
          <c:invertIfNegative val="0"/>
          <c:dLbls>
            <c:dLbl>
              <c:idx val="1"/>
              <c:layout>
                <c:manualLayout>
                  <c:x val="1.8036055352795893E-3"/>
                  <c:y val="-3.960265337777631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2B-442D-B80E-CE3EC240EABE}"/>
                </c:ext>
              </c:extLst>
            </c:dLbl>
            <c:dLbl>
              <c:idx val="2"/>
              <c:layout>
                <c:manualLayout>
                  <c:x val="0"/>
                  <c:y val="-3.63024322629616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2B-442D-B80E-CE3EC240EABE}"/>
                </c:ext>
              </c:extLst>
            </c:dLbl>
            <c:dLbl>
              <c:idx val="3"/>
              <c:layout>
                <c:manualLayout>
                  <c:x val="0"/>
                  <c:y val="-3.300221114814692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A2B-442D-B80E-CE3EC240EABE}"/>
                </c:ext>
              </c:extLst>
            </c:dLbl>
            <c:dLbl>
              <c:idx val="4"/>
              <c:layout>
                <c:manualLayout>
                  <c:x val="0"/>
                  <c:y val="-3.300221114814692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A2B-442D-B80E-CE3EC240EABE}"/>
                </c:ext>
              </c:extLst>
            </c:dLbl>
            <c:dLbl>
              <c:idx val="5"/>
              <c:layout>
                <c:manualLayout>
                  <c:x val="0"/>
                  <c:y val="-2.310154780370284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A2B-442D-B80E-CE3EC240EABE}"/>
                </c:ext>
              </c:extLst>
            </c:dLbl>
            <c:dLbl>
              <c:idx val="6"/>
              <c:layout>
                <c:manualLayout>
                  <c:x val="-1.8036055352796555E-3"/>
                  <c:y val="-3.96026533777763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A2B-442D-B80E-CE3EC240EABE}"/>
                </c:ext>
              </c:extLst>
            </c:dLbl>
            <c:dLbl>
              <c:idx val="7"/>
              <c:layout>
                <c:manualLayout>
                  <c:x val="0"/>
                  <c:y val="-3.300221114814698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A2B-442D-B80E-CE3EC240EABE}"/>
                </c:ext>
              </c:extLst>
            </c:dLbl>
            <c:dLbl>
              <c:idx val="8"/>
              <c:layout>
                <c:manualLayout>
                  <c:x val="-1.8036055352795893E-3"/>
                  <c:y val="-2.970199003333223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A2B-442D-B80E-CE3EC240EABE}"/>
                </c:ext>
              </c:extLst>
            </c:dLbl>
            <c:dLbl>
              <c:idx val="9"/>
              <c:layout>
                <c:manualLayout>
                  <c:x val="0"/>
                  <c:y val="-2.640176891851754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A2B-442D-B80E-CE3EC240EABE}"/>
                </c:ext>
              </c:extLst>
            </c:dLbl>
            <c:dLbl>
              <c:idx val="10"/>
              <c:layout>
                <c:manualLayout>
                  <c:x val="0"/>
                  <c:y val="-3.960265337777631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A2B-442D-B80E-CE3EC240EABE}"/>
                </c:ext>
              </c:extLst>
            </c:dLbl>
            <c:dLbl>
              <c:idx val="11"/>
              <c:layout>
                <c:manualLayout>
                  <c:x val="-6.6131439004225022E-17"/>
                  <c:y val="-3.63024322629616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A2B-442D-B80E-CE3EC240EABE}"/>
                </c:ext>
              </c:extLst>
            </c:dLbl>
            <c:dLbl>
              <c:idx val="12"/>
              <c:layout>
                <c:manualLayout>
                  <c:x val="0"/>
                  <c:y val="-1.701121061725308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A2B-442D-B80E-CE3EC240EABE}"/>
                </c:ext>
              </c:extLst>
            </c:dLbl>
            <c:dLbl>
              <c:idx val="13"/>
              <c:layout>
                <c:manualLayout>
                  <c:x val="0"/>
                  <c:y val="-3.006631365561335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A2B-442D-B80E-CE3EC240EABE}"/>
                </c:ext>
              </c:extLst>
            </c:dLbl>
            <c:dLbl>
              <c:idx val="14"/>
              <c:layout>
                <c:manualLayout>
                  <c:x val="0"/>
                  <c:y val="-2.970199003333223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A2B-442D-B80E-CE3EC240EABE}"/>
                </c:ext>
              </c:extLst>
            </c:dLbl>
            <c:dLbl>
              <c:idx val="15"/>
              <c:layout>
                <c:manualLayout>
                  <c:x val="0"/>
                  <c:y val="-2.970199003333223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A2B-442D-B80E-CE3EC240EABE}"/>
                </c:ext>
              </c:extLst>
            </c:dLbl>
            <c:dLbl>
              <c:idx val="16"/>
              <c:layout>
                <c:manualLayout>
                  <c:x val="-1.3226287800845004E-16"/>
                  <c:y val="-3.300221114814692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A2B-442D-B80E-CE3EC240EABE}"/>
                </c:ext>
              </c:extLst>
            </c:dLbl>
            <c:dLbl>
              <c:idx val="17"/>
              <c:layout>
                <c:manualLayout>
                  <c:x val="-1.3226287800845004E-16"/>
                  <c:y val="-3.960265337777631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A2B-442D-B80E-CE3EC240EABE}"/>
                </c:ext>
              </c:extLst>
            </c:dLbl>
            <c:dLbl>
              <c:idx val="18"/>
              <c:layout>
                <c:manualLayout>
                  <c:x val="0"/>
                  <c:y val="-3.63024322629616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A2B-442D-B80E-CE3EC240EABE}"/>
                </c:ext>
              </c:extLst>
            </c:dLbl>
            <c:dLbl>
              <c:idx val="19"/>
              <c:layout>
                <c:manualLayout>
                  <c:x val="0"/>
                  <c:y val="-3.960265337777631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A2B-442D-B80E-CE3EC240EABE}"/>
                </c:ext>
              </c:extLst>
            </c:dLbl>
            <c:dLbl>
              <c:idx val="20"/>
              <c:layout>
                <c:manualLayout>
                  <c:x val="5.4108166058386359E-3"/>
                  <c:y val="-6.6004422296294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A2B-442D-B80E-CE3EC240EABE}"/>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T_Graf.!$H$358:$H$378</c:f>
              <c:strCache>
                <c:ptCount val="21"/>
                <c:pt idx="0">
                  <c:v>Antioquia</c:v>
                </c:pt>
                <c:pt idx="1">
                  <c:v>Atlántico</c:v>
                </c:pt>
                <c:pt idx="2">
                  <c:v>Bolívar y San Andrés</c:v>
                </c:pt>
                <c:pt idx="3">
                  <c:v>Caquetá-Huila</c:v>
                </c:pt>
                <c:pt idx="4">
                  <c:v>Cauca</c:v>
                </c:pt>
                <c:pt idx="5">
                  <c:v>Central</c:v>
                </c:pt>
                <c:pt idx="6">
                  <c:v>Cesar y Guajira</c:v>
                </c:pt>
                <c:pt idx="7">
                  <c:v>Chocó</c:v>
                </c:pt>
                <c:pt idx="8">
                  <c:v>Córdoba</c:v>
                </c:pt>
                <c:pt idx="9">
                  <c:v>Eje Cafetero</c:v>
                </c:pt>
                <c:pt idx="10">
                  <c:v>Magdalena</c:v>
                </c:pt>
                <c:pt idx="11">
                  <c:v>Magdalena Medio</c:v>
                </c:pt>
                <c:pt idx="12">
                  <c:v>Meta-Llanos Orientales</c:v>
                </c:pt>
                <c:pt idx="13">
                  <c:v>Nariño</c:v>
                </c:pt>
                <c:pt idx="14">
                  <c:v>Norte de Santander</c:v>
                </c:pt>
                <c:pt idx="15">
                  <c:v>Putumayo</c:v>
                </c:pt>
                <c:pt idx="16">
                  <c:v>Santander</c:v>
                </c:pt>
                <c:pt idx="17">
                  <c:v>Sucre</c:v>
                </c:pt>
                <c:pt idx="18">
                  <c:v>Urabá</c:v>
                </c:pt>
                <c:pt idx="19">
                  <c:v>Valle</c:v>
                </c:pt>
                <c:pt idx="20">
                  <c:v>Nivel Nacional</c:v>
                </c:pt>
              </c:strCache>
            </c:strRef>
          </c:cat>
          <c:val>
            <c:numRef>
              <c:f>T_Graf.!$K$358:$K$378</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16-9A2B-442D-B80E-CE3EC240EABE}"/>
            </c:ext>
          </c:extLst>
        </c:ser>
        <c:dLbls>
          <c:dLblPos val="outEnd"/>
          <c:showLegendKey val="0"/>
          <c:showVal val="1"/>
          <c:showCatName val="0"/>
          <c:showSerName val="0"/>
          <c:showPercent val="0"/>
          <c:showBubbleSize val="0"/>
        </c:dLbls>
        <c:gapWidth val="219"/>
        <c:overlap val="-27"/>
        <c:axId val="1763217152"/>
        <c:axId val="1763210912"/>
        <c:extLst>
          <c:ext xmlns:c15="http://schemas.microsoft.com/office/drawing/2012/chart" uri="{02D57815-91ED-43cb-92C2-25804820EDAC}">
            <c15:filteredBarSeries>
              <c15:ser>
                <c:idx val="0"/>
                <c:order val="0"/>
                <c:tx>
                  <c:strRef>
                    <c:extLst>
                      <c:ext uri="{02D57815-91ED-43cb-92C2-25804820EDAC}">
                        <c15:formulaRef>
                          <c15:sqref>T_Graf.!$I$357</c15:sqref>
                        </c15:formulaRef>
                      </c:ext>
                    </c:extLst>
                    <c:strCache>
                      <c:ptCount val="1"/>
                      <c:pt idx="0">
                        <c:v>2022</c:v>
                      </c:pt>
                    </c:strCache>
                  </c:strRef>
                </c:tx>
                <c:spPr>
                  <a:solidFill>
                    <a:schemeClr val="bg1">
                      <a:lumMod val="50000"/>
                    </a:schemeClr>
                  </a:solidFill>
                  <a:ln>
                    <a:solidFill>
                      <a:schemeClr val="bg2">
                        <a:lumMod val="2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T_Graf.!$H$358:$H$378</c15:sqref>
                        </c15:formulaRef>
                      </c:ext>
                    </c:extLst>
                    <c:strCache>
                      <c:ptCount val="21"/>
                      <c:pt idx="0">
                        <c:v>Antioquia</c:v>
                      </c:pt>
                      <c:pt idx="1">
                        <c:v>Atlántico</c:v>
                      </c:pt>
                      <c:pt idx="2">
                        <c:v>Bolívar y San Andrés</c:v>
                      </c:pt>
                      <c:pt idx="3">
                        <c:v>Caquetá-Huila</c:v>
                      </c:pt>
                      <c:pt idx="4">
                        <c:v>Cauca</c:v>
                      </c:pt>
                      <c:pt idx="5">
                        <c:v>Central</c:v>
                      </c:pt>
                      <c:pt idx="6">
                        <c:v>Cesar y Guajira</c:v>
                      </c:pt>
                      <c:pt idx="7">
                        <c:v>Chocó</c:v>
                      </c:pt>
                      <c:pt idx="8">
                        <c:v>Córdoba</c:v>
                      </c:pt>
                      <c:pt idx="9">
                        <c:v>Eje Cafetero</c:v>
                      </c:pt>
                      <c:pt idx="10">
                        <c:v>Magdalena</c:v>
                      </c:pt>
                      <c:pt idx="11">
                        <c:v>Magdalena Medio</c:v>
                      </c:pt>
                      <c:pt idx="12">
                        <c:v>Meta-Llanos Orientales</c:v>
                      </c:pt>
                      <c:pt idx="13">
                        <c:v>Nariño</c:v>
                      </c:pt>
                      <c:pt idx="14">
                        <c:v>Norte de Santander</c:v>
                      </c:pt>
                      <c:pt idx="15">
                        <c:v>Putumayo</c:v>
                      </c:pt>
                      <c:pt idx="16">
                        <c:v>Santander</c:v>
                      </c:pt>
                      <c:pt idx="17">
                        <c:v>Sucre</c:v>
                      </c:pt>
                      <c:pt idx="18">
                        <c:v>Urabá</c:v>
                      </c:pt>
                      <c:pt idx="19">
                        <c:v>Valle</c:v>
                      </c:pt>
                      <c:pt idx="20">
                        <c:v>Nivel Nacional</c:v>
                      </c:pt>
                    </c:strCache>
                  </c:strRef>
                </c:cat>
                <c:val>
                  <c:numRef>
                    <c:extLst>
                      <c:ext uri="{02D57815-91ED-43cb-92C2-25804820EDAC}">
                        <c15:formulaRef>
                          <c15:sqref>T_Graf.!$I$358:$I$378</c15:sqref>
                        </c15:formulaRef>
                      </c:ext>
                    </c:extLst>
                    <c:numCache>
                      <c:formatCode>General</c:formatCode>
                      <c:ptCount val="21"/>
                      <c:pt idx="0">
                        <c:v>360</c:v>
                      </c:pt>
                      <c:pt idx="1">
                        <c:v>361</c:v>
                      </c:pt>
                      <c:pt idx="2">
                        <c:v>359</c:v>
                      </c:pt>
                      <c:pt idx="3">
                        <c:v>371</c:v>
                      </c:pt>
                      <c:pt idx="4">
                        <c:v>359</c:v>
                      </c:pt>
                      <c:pt idx="5">
                        <c:v>381</c:v>
                      </c:pt>
                      <c:pt idx="6">
                        <c:v>373</c:v>
                      </c:pt>
                      <c:pt idx="7">
                        <c:v>367</c:v>
                      </c:pt>
                      <c:pt idx="8">
                        <c:v>363</c:v>
                      </c:pt>
                      <c:pt idx="9">
                        <c:v>387</c:v>
                      </c:pt>
                      <c:pt idx="10">
                        <c:v>360</c:v>
                      </c:pt>
                      <c:pt idx="11">
                        <c:v>365</c:v>
                      </c:pt>
                      <c:pt idx="12">
                        <c:v>434</c:v>
                      </c:pt>
                      <c:pt idx="13">
                        <c:v>365</c:v>
                      </c:pt>
                      <c:pt idx="14">
                        <c:v>372</c:v>
                      </c:pt>
                      <c:pt idx="15">
                        <c:v>360</c:v>
                      </c:pt>
                      <c:pt idx="16">
                        <c:v>359</c:v>
                      </c:pt>
                      <c:pt idx="17">
                        <c:v>357</c:v>
                      </c:pt>
                      <c:pt idx="18">
                        <c:v>362</c:v>
                      </c:pt>
                      <c:pt idx="19">
                        <c:v>357</c:v>
                      </c:pt>
                      <c:pt idx="20">
                        <c:v>830</c:v>
                      </c:pt>
                    </c:numCache>
                  </c:numRef>
                </c:val>
                <c:extLst>
                  <c:ext xmlns:c16="http://schemas.microsoft.com/office/drawing/2014/chart" uri="{C3380CC4-5D6E-409C-BE32-E72D297353CC}">
                    <c16:uniqueId val="{00000017-9A2B-442D-B80E-CE3EC240EABE}"/>
                  </c:ext>
                </c:extLst>
              </c15:ser>
            </c15:filteredBarSeries>
          </c:ext>
        </c:extLst>
      </c:barChart>
      <c:catAx>
        <c:axId val="1763217152"/>
        <c:scaling>
          <c:orientation val="minMax"/>
        </c:scaling>
        <c:delete val="0"/>
        <c:axPos val="b"/>
        <c:title>
          <c:tx>
            <c:rich>
              <a:bodyPr rot="0" spcFirstLastPara="1" vertOverflow="ellipsis" vert="horz" wrap="square" anchor="ctr" anchorCtr="1"/>
              <a:lstStyle/>
              <a:p>
                <a:pPr algn="l">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s-CO" sz="900" b="1"/>
                  <a:t>Dirección territorial y principal</a:t>
                </a:r>
              </a:p>
            </c:rich>
          </c:tx>
          <c:layout>
            <c:manualLayout>
              <c:xMode val="edge"/>
              <c:yMode val="edge"/>
              <c:x val="0.38475834029094286"/>
              <c:y val="0.92555818562678338"/>
            </c:manualLayout>
          </c:layout>
          <c:overlay val="0"/>
          <c:spPr>
            <a:noFill/>
            <a:ln>
              <a:noFill/>
            </a:ln>
            <a:effectLst/>
          </c:spPr>
          <c:txPr>
            <a:bodyPr rot="0" spcFirstLastPara="1" vertOverflow="ellipsis" vert="horz" wrap="square" anchor="ctr" anchorCtr="1"/>
            <a:lstStyle/>
            <a:p>
              <a:pPr algn="l">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crossAx val="1763210912"/>
        <c:crosses val="autoZero"/>
        <c:auto val="1"/>
        <c:lblAlgn val="ctr"/>
        <c:lblOffset val="100"/>
        <c:noMultiLvlLbl val="0"/>
      </c:catAx>
      <c:valAx>
        <c:axId val="1763210912"/>
        <c:scaling>
          <c:orientation val="minMax"/>
          <c:max val="9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s-CO" sz="900" b="1"/>
                  <a:t>Cant. aspectos (ud.)</a:t>
                </a:r>
              </a:p>
            </c:rich>
          </c:tx>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crossAx val="1763217152"/>
        <c:crosses val="autoZero"/>
        <c:crossBetween val="between"/>
        <c:majorUnit val="150"/>
      </c:valAx>
      <c:spPr>
        <a:noFill/>
        <a:ln>
          <a:noFill/>
        </a:ln>
        <a:effectLst/>
      </c:spPr>
    </c:plotArea>
    <c:legend>
      <c:legendPos val="b"/>
      <c:layout>
        <c:manualLayout>
          <c:xMode val="edge"/>
          <c:yMode val="edge"/>
          <c:x val="3.2837539566507243E-2"/>
          <c:y val="0.93337505085839267"/>
          <c:w val="0.2458510384878482"/>
          <c:h val="6.6624802205966935E-2"/>
        </c:manualLayout>
      </c:layou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solidFill>
            <a:sysClr val="windowText" lastClr="000000"/>
          </a:solidFill>
          <a:latin typeface="Verdana" panose="020B0604030504040204" pitchFamily="34" charset="0"/>
          <a:ea typeface="Verdana" panose="020B0604030504040204" pitchFamily="34" charset="0"/>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vert="horz"/>
          <a:lstStyle/>
          <a:p>
            <a:pPr>
              <a:defRPr sz="1600">
                <a:solidFill>
                  <a:sysClr val="windowText" lastClr="000000"/>
                </a:solidFill>
              </a:defRPr>
            </a:pPr>
            <a:r>
              <a:rPr lang="es-CO" sz="1600">
                <a:solidFill>
                  <a:sysClr val="windowText" lastClr="000000"/>
                </a:solidFill>
              </a:rPr>
              <a:t>SIGNIFICANCIA FINAL IMPACTOS AMBIENTALES - DT/NN</a:t>
            </a:r>
          </a:p>
        </c:rich>
      </c:tx>
      <c:overlay val="0"/>
      <c:spPr>
        <a:solidFill>
          <a:sysClr val="window" lastClr="FFFFFF"/>
        </a:solidFill>
        <a:ln>
          <a:noFill/>
        </a:ln>
        <a:effectLst/>
      </c:spPr>
    </c:title>
    <c:autoTitleDeleted val="0"/>
    <c:view3D>
      <c:rotX val="75"/>
      <c:rotY val="25"/>
      <c:rAngAx val="0"/>
    </c:view3D>
    <c:floor>
      <c:thickness val="0"/>
    </c:floor>
    <c:sideWall>
      <c:thickness val="0"/>
    </c:sideWall>
    <c:backWall>
      <c:thickness val="0"/>
    </c:backWall>
    <c:plotArea>
      <c:layout>
        <c:manualLayout>
          <c:layoutTarget val="inner"/>
          <c:xMode val="edge"/>
          <c:yMode val="edge"/>
          <c:x val="0.31967233605642603"/>
          <c:y val="7.5167497231450733E-2"/>
          <c:w val="0.66768514798446499"/>
          <c:h val="0.92195259628399162"/>
        </c:manualLayout>
      </c:layout>
      <c:pie3DChart>
        <c:varyColors val="1"/>
        <c:ser>
          <c:idx val="0"/>
          <c:order val="0"/>
          <c:tx>
            <c:v>FINAL</c:v>
          </c:tx>
          <c:explosion val="3"/>
          <c:dPt>
            <c:idx val="0"/>
            <c:bubble3D val="0"/>
            <c:spPr>
              <a:solidFill>
                <a:srgbClr val="00AF50"/>
              </a:solidFill>
              <a:ln>
                <a:solidFill>
                  <a:srgbClr val="00AF50"/>
                </a:solidFill>
              </a:ln>
            </c:spPr>
            <c:extLst>
              <c:ext xmlns:c16="http://schemas.microsoft.com/office/drawing/2014/chart" uri="{C3380CC4-5D6E-409C-BE32-E72D297353CC}">
                <c16:uniqueId val="{00000001-B0B0-47D6-9ABB-A82722CE66E5}"/>
              </c:ext>
            </c:extLst>
          </c:dPt>
          <c:dPt>
            <c:idx val="1"/>
            <c:bubble3D val="0"/>
            <c:spPr>
              <a:solidFill>
                <a:srgbClr val="FFFF00"/>
              </a:solidFill>
              <a:ln>
                <a:solidFill>
                  <a:srgbClr val="FFFF00"/>
                </a:solidFill>
              </a:ln>
            </c:spPr>
            <c:extLst>
              <c:ext xmlns:c16="http://schemas.microsoft.com/office/drawing/2014/chart" uri="{C3380CC4-5D6E-409C-BE32-E72D297353CC}">
                <c16:uniqueId val="{00000003-B0B0-47D6-9ABB-A82722CE66E5}"/>
              </c:ext>
            </c:extLst>
          </c:dPt>
          <c:dPt>
            <c:idx val="2"/>
            <c:bubble3D val="0"/>
            <c:spPr>
              <a:solidFill>
                <a:srgbClr val="F79546"/>
              </a:solidFill>
              <a:ln>
                <a:solidFill>
                  <a:srgbClr val="F79546"/>
                </a:solidFill>
              </a:ln>
            </c:spPr>
            <c:extLst>
              <c:ext xmlns:c16="http://schemas.microsoft.com/office/drawing/2014/chart" uri="{C3380CC4-5D6E-409C-BE32-E72D297353CC}">
                <c16:uniqueId val="{00000005-B0B0-47D6-9ABB-A82722CE66E5}"/>
              </c:ext>
            </c:extLst>
          </c:dPt>
          <c:dPt>
            <c:idx val="3"/>
            <c:bubble3D val="0"/>
            <c:spPr>
              <a:solidFill>
                <a:srgbClr val="FF0000"/>
              </a:solidFill>
              <a:ln w="19050">
                <a:solidFill>
                  <a:srgbClr val="FF0000"/>
                </a:solidFill>
              </a:ln>
              <a:effectLst/>
            </c:spPr>
            <c:extLst>
              <c:ext xmlns:c16="http://schemas.microsoft.com/office/drawing/2014/chart" uri="{C3380CC4-5D6E-409C-BE32-E72D297353CC}">
                <c16:uniqueId val="{00000007-B0B0-47D6-9ABB-A82722CE66E5}"/>
              </c:ext>
            </c:extLst>
          </c:dPt>
          <c:dLbls>
            <c:spPr>
              <a:noFill/>
              <a:ln>
                <a:noFill/>
              </a:ln>
              <a:effectLst/>
            </c:spPr>
            <c:txPr>
              <a:bodyPr/>
              <a:lstStyle/>
              <a:p>
                <a:pPr>
                  <a:defRPr sz="1600" b="1"/>
                </a:pPr>
                <a:endParaRPr lang="es-CO"/>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T_Graf.!$A$4:$A$7</c:f>
              <c:strCache>
                <c:ptCount val="4"/>
                <c:pt idx="0">
                  <c:v>IMPACTO AMBIENTAL POSITIVO</c:v>
                </c:pt>
                <c:pt idx="1">
                  <c:v>IMPACTO AMBIENTAL NEGATIVO BAJO</c:v>
                </c:pt>
                <c:pt idx="2">
                  <c:v>IMPACTO AMBIENTAL NEGATIVO MODERADO</c:v>
                </c:pt>
                <c:pt idx="3">
                  <c:v>IMPACTO AMBIENTAL NEGATIVO ALTO</c:v>
                </c:pt>
              </c:strCache>
            </c:strRef>
          </c:cat>
          <c:val>
            <c:numRef>
              <c:f>T_Graf.!$B$4:$B$7</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B0B0-47D6-9ABB-A82722CE66E5}"/>
            </c:ext>
          </c:extLst>
        </c:ser>
        <c:dLbls>
          <c:showLegendKey val="0"/>
          <c:showVal val="1"/>
          <c:showCatName val="0"/>
          <c:showSerName val="0"/>
          <c:showPercent val="0"/>
          <c:showBubbleSize val="0"/>
          <c:showLeaderLines val="1"/>
        </c:dLbls>
        <c:extLst/>
      </c:pie3DChart>
    </c:plotArea>
    <c:legend>
      <c:legendPos val="b"/>
      <c:layout>
        <c:manualLayout>
          <c:xMode val="edge"/>
          <c:yMode val="edge"/>
          <c:x val="2.5512253917235838E-2"/>
          <c:y val="0.29849790820721056"/>
          <c:w val="0.25408497388509449"/>
          <c:h val="0.40484573028177673"/>
        </c:manualLayout>
      </c:layout>
      <c:overlay val="0"/>
      <c:spPr>
        <a:noFill/>
        <a:ln>
          <a:noFill/>
        </a:ln>
        <a:effectLst/>
      </c:spPr>
      <c:txPr>
        <a:bodyPr rot="0" vert="horz"/>
        <a:lstStyle/>
        <a:p>
          <a:pPr rtl="0">
            <a:defRPr sz="1200"/>
          </a:pPr>
          <a:endParaRPr lang="es-CO"/>
        </a:p>
      </c:txPr>
    </c:legend>
    <c:plotVisOnly val="1"/>
    <c:dispBlanksAs val="gap"/>
    <c:showDLblsOverMax val="0"/>
    <c:extLst/>
  </c:chart>
  <c:spPr>
    <a:solidFill>
      <a:sysClr val="window" lastClr="FFFFFF"/>
    </a:solidFill>
    <a:ln w="9525" cap="flat" cmpd="sng" algn="ctr">
      <a:solidFill>
        <a:schemeClr val="tx1">
          <a:lumMod val="15000"/>
          <a:lumOff val="85000"/>
        </a:schemeClr>
      </a:solidFill>
      <a:round/>
    </a:ln>
    <a:effectLst>
      <a:outerShdw blurRad="88900" dist="38100" dir="5400000" sx="101000" sy="101000" algn="t" rotWithShape="0">
        <a:prstClr val="black">
          <a:alpha val="36000"/>
        </a:prstClr>
      </a:outerShdw>
    </a:effectLst>
  </c:spPr>
  <c:txPr>
    <a:bodyPr/>
    <a:lstStyle/>
    <a:p>
      <a:pPr>
        <a:defRPr>
          <a:latin typeface="Verdana" panose="020B0604030504040204" pitchFamily="34" charset="0"/>
          <a:ea typeface="Verdana" panose="020B0604030504040204" pitchFamily="34" charset="0"/>
        </a:defRPr>
      </a:pPr>
      <a:endParaRPr lang="es-CO"/>
    </a:p>
  </c:txPr>
  <c:printSettings>
    <c:headerFooter/>
    <c:pageMargins b="0.75" l="0.7" r="0.7" t="0.75" header="0.3" footer="0.3"/>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1"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s-CO" sz="1600" b="1" i="1">
                <a:solidFill>
                  <a:sysClr val="windowText" lastClr="000000"/>
                </a:solidFill>
                <a:latin typeface="Verdana" panose="020B0604030504040204" pitchFamily="34" charset="0"/>
                <a:ea typeface="Verdana" panose="020B0604030504040204" pitchFamily="34" charset="0"/>
              </a:rPr>
              <a:t>ASPECTOS AMBIENTALES GENERADOS</a:t>
            </a:r>
            <a:r>
              <a:rPr lang="es-CO" sz="1600" b="1" i="1" baseline="0">
                <a:solidFill>
                  <a:sysClr val="windowText" lastClr="000000"/>
                </a:solidFill>
                <a:latin typeface="Verdana" panose="020B0604030504040204" pitchFamily="34" charset="0"/>
                <a:ea typeface="Verdana" panose="020B0604030504040204" pitchFamily="34" charset="0"/>
              </a:rPr>
              <a:t> - DT/NN</a:t>
            </a:r>
            <a:endParaRPr lang="es-CO" sz="1600" b="1" i="1">
              <a:solidFill>
                <a:sysClr val="windowText" lastClr="000000"/>
              </a:solidFill>
              <a:latin typeface="Verdana" panose="020B0604030504040204" pitchFamily="34" charset="0"/>
              <a:ea typeface="Verdana" panose="020B0604030504040204" pitchFamily="34" charset="0"/>
            </a:endParaRPr>
          </a:p>
        </c:rich>
      </c:tx>
      <c:layout>
        <c:manualLayout>
          <c:xMode val="edge"/>
          <c:yMode val="edge"/>
          <c:x val="0.3052023137665732"/>
          <c:y val="4.0352818800875687E-3"/>
        </c:manualLayout>
      </c:layout>
      <c:overlay val="0"/>
      <c:spPr>
        <a:solidFill>
          <a:sysClr val="window" lastClr="FFFFFF"/>
        </a:solidFill>
        <a:ln>
          <a:noFill/>
        </a:ln>
        <a:effectLst/>
      </c:spPr>
      <c:txPr>
        <a:bodyPr rot="0" spcFirstLastPara="1" vertOverflow="ellipsis" vert="horz" wrap="square" anchor="ctr" anchorCtr="1"/>
        <a:lstStyle/>
        <a:p>
          <a:pPr>
            <a:defRPr sz="1600" b="1" i="1"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s-CO"/>
        </a:p>
      </c:txPr>
    </c:title>
    <c:autoTitleDeleted val="0"/>
    <c:plotArea>
      <c:layout>
        <c:manualLayout>
          <c:layoutTarget val="inner"/>
          <c:xMode val="edge"/>
          <c:yMode val="edge"/>
          <c:x val="0.31336875829085081"/>
          <c:y val="5.4799613812152176E-2"/>
          <c:w val="0.6757156621349375"/>
          <c:h val="0.93902184790524101"/>
        </c:manualLayout>
      </c:layout>
      <c:barChart>
        <c:barDir val="bar"/>
        <c:grouping val="clustered"/>
        <c:varyColors val="0"/>
        <c:ser>
          <c:idx val="0"/>
          <c:order val="0"/>
          <c:tx>
            <c:v>Aspectos Ambientales</c:v>
          </c:tx>
          <c:spPr>
            <a:gradFill>
              <a:gsLst>
                <a:gs pos="0">
                  <a:srgbClr val="0C3C27">
                    <a:lumMod val="94000"/>
                    <a:lumOff val="6000"/>
                  </a:srgbClr>
                </a:gs>
                <a:gs pos="50000">
                  <a:srgbClr val="23AD72"/>
                </a:gs>
                <a:gs pos="99000">
                  <a:srgbClr val="2CD48C"/>
                </a:gs>
              </a:gsLst>
              <a:lin ang="10800000" scaled="1"/>
            </a:gradFill>
            <a:ln>
              <a:solidFill>
                <a:srgbClr val="0E2C3A"/>
              </a:solidFill>
            </a:ln>
            <a:effectLst/>
          </c:spPr>
          <c:invertIfNegative val="0"/>
          <c:dPt>
            <c:idx val="26"/>
            <c:invertIfNegative val="0"/>
            <c:bubble3D val="0"/>
            <c:spPr>
              <a:gradFill>
                <a:gsLst>
                  <a:gs pos="0">
                    <a:srgbClr val="0C3C27">
                      <a:lumMod val="94000"/>
                      <a:lumOff val="6000"/>
                    </a:srgbClr>
                  </a:gs>
                  <a:gs pos="50000">
                    <a:srgbClr val="23AD72"/>
                  </a:gs>
                  <a:gs pos="99000">
                    <a:srgbClr val="2CD48C"/>
                  </a:gs>
                </a:gsLst>
                <a:lin ang="10800000" scaled="1"/>
              </a:gradFill>
              <a:ln>
                <a:solidFill>
                  <a:srgbClr val="0E2C3A"/>
                </a:solidFill>
              </a:ln>
              <a:effectLst/>
            </c:spPr>
            <c:extLst>
              <c:ext xmlns:c16="http://schemas.microsoft.com/office/drawing/2014/chart" uri="{C3380CC4-5D6E-409C-BE32-E72D297353CC}">
                <c16:uniqueId val="{00000001-087D-4C97-A539-C3B71B02E199}"/>
              </c:ext>
            </c:extLst>
          </c:dPt>
          <c:dLbls>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rgbClr val="FF0000"/>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T_Graf.!$D$2:$D$69</c:f>
              <c:strCache>
                <c:ptCount val="67"/>
                <c:pt idx="0">
                  <c:v>Almacenamiento inadecuado de productos alimenticios</c:v>
                </c:pt>
                <c:pt idx="1">
                  <c:v>Aprovechamiento del suelo</c:v>
                </c:pt>
                <c:pt idx="2">
                  <c:v>Aprovechamiento forestal</c:v>
                </c:pt>
                <c:pt idx="3">
                  <c:v>Captación de aguas (superficiales - subterráneas)</c:v>
                </c:pt>
                <c:pt idx="4">
                  <c:v>Consumo de agua</c:v>
                </c:pt>
                <c:pt idx="5">
                  <c:v>Consumo de bolsas plásticas para almacenamiento de residuos</c:v>
                </c:pt>
                <c:pt idx="6">
                  <c:v>Consumo de combustibles</c:v>
                </c:pt>
                <c:pt idx="7">
                  <c:v>Consumo de energía eléctrica</c:v>
                </c:pt>
                <c:pt idx="8">
                  <c:v>Consumo de extintores</c:v>
                </c:pt>
                <c:pt idx="9">
                  <c:v>Consumo de fertilizantes</c:v>
                </c:pt>
                <c:pt idx="10">
                  <c:v>Consumo de insumos comestibles de cafetería </c:v>
                </c:pt>
                <c:pt idx="11">
                  <c:v>Consumo de insumos no comestibles de cafetería </c:v>
                </c:pt>
                <c:pt idx="12">
                  <c:v>Consumo de materiales de construcción</c:v>
                </c:pt>
                <c:pt idx="13">
                  <c:v>Consumo de papel</c:v>
                </c:pt>
                <c:pt idx="14">
                  <c:v>Consumo de plaguicidas</c:v>
                </c:pt>
                <c:pt idx="15">
                  <c:v>Consumo de sustancias químicas</c:v>
                </c:pt>
                <c:pt idx="16">
                  <c:v>Consumo de tóner</c:v>
                </c:pt>
                <c:pt idx="17">
                  <c:v>Conversión a medios tecnológicos</c:v>
                </c:pt>
                <c:pt idx="18">
                  <c:v>Definición de criterios ambientales para adquisición de productos y/o servicios</c:v>
                </c:pt>
                <c:pt idx="19">
                  <c:v>Desarrollo de actividades económicas.</c:v>
                </c:pt>
                <c:pt idx="20">
                  <c:v>Educación ambiental</c:v>
                </c:pt>
                <c:pt idx="21">
                  <c:v>Emisiones de olores ofensivos</c:v>
                </c:pt>
                <c:pt idx="22">
                  <c:v>Generación de carga visual</c:v>
                </c:pt>
                <c:pt idx="23">
                  <c:v>Generación de emisiones atmosféricas fuentes fijas</c:v>
                </c:pt>
                <c:pt idx="24">
                  <c:v>Generación de emisiones atmosféricas fuentes móviles</c:v>
                </c:pt>
                <c:pt idx="25">
                  <c:v>Generación de ondas electromagnéticas</c:v>
                </c:pt>
                <c:pt idx="26">
                  <c:v>Generación de residuos aprovechables (CARTÓN)</c:v>
                </c:pt>
                <c:pt idx="27">
                  <c:v>Generación de residuos aprovechables (METAL)</c:v>
                </c:pt>
                <c:pt idx="28">
                  <c:v>Generación de residuos aprovechables (OTRO)</c:v>
                </c:pt>
                <c:pt idx="29">
                  <c:v>Generación de residuos aprovechables (PAPEL)</c:v>
                </c:pt>
                <c:pt idx="30">
                  <c:v>Generación de residuos aprovechables (PLÁSTICO)</c:v>
                </c:pt>
                <c:pt idx="31">
                  <c:v>Generación de residuos aprovechables (VIDRIO)</c:v>
                </c:pt>
                <c:pt idx="32">
                  <c:v>Generación de residuos de manejo especial  (LUMINARIAS)</c:v>
                </c:pt>
                <c:pt idx="33">
                  <c:v>Generación de residuos de manejo especial (LLANTAS USADAS)</c:v>
                </c:pt>
                <c:pt idx="34">
                  <c:v>Generación de residuos de manejo especial (MEDICAMENTOS VENCIDOS)</c:v>
                </c:pt>
                <c:pt idx="35">
                  <c:v>Generación de residuos de manejo especial (PILAS O BATERÍAS)</c:v>
                </c:pt>
                <c:pt idx="36">
                  <c:v>Generación de residuos de manejo especial (RAEE´S)</c:v>
                </c:pt>
                <c:pt idx="37">
                  <c:v>Generación de residuos de manejo especial (RCD´S)</c:v>
                </c:pt>
                <c:pt idx="38">
                  <c:v>Generación de residuos ordinarios</c:v>
                </c:pt>
                <c:pt idx="39">
                  <c:v>Generación de residuos orgánicos</c:v>
                </c:pt>
                <c:pt idx="40">
                  <c:v>Generación de residuos peligrosos (ACEITES USADOS)</c:v>
                </c:pt>
                <c:pt idx="41">
                  <c:v>Generación de residuos peligrosos (EXTINTORES)</c:v>
                </c:pt>
                <c:pt idx="42">
                  <c:v>Generación de residuos peligrosos (PLAGUICIDAS)</c:v>
                </c:pt>
                <c:pt idx="43">
                  <c:v>Generación de residuos peligrosos (RESIDUOS CON PINTURA)</c:v>
                </c:pt>
                <c:pt idx="44">
                  <c:v>Generación de residuos peligrosos (RESIDUOS CON TINTA)</c:v>
                </c:pt>
                <c:pt idx="45">
                  <c:v>Generación de residuos peligrosos (RESIDUOS DE ATENCIÓN MÉDICA)</c:v>
                </c:pt>
                <c:pt idx="46">
                  <c:v>Generación de residuos peligrosos (RESIDUOS DE FERTILIZANTES)</c:v>
                </c:pt>
                <c:pt idx="47">
                  <c:v>Generación de residuos peligrosos (RESIDUOS QUÍMICOS) </c:v>
                </c:pt>
                <c:pt idx="48">
                  <c:v>Generación de residuos peligrosos (TÓNERES) </c:v>
                </c:pt>
                <c:pt idx="49">
                  <c:v>Generación de ruido</c:v>
                </c:pt>
                <c:pt idx="50">
                  <c:v>Generación de vibraciones</c:v>
                </c:pt>
                <c:pt idx="51">
                  <c:v>Identificación de requisitos legales ambientales y otros requisitos</c:v>
                </c:pt>
                <c:pt idx="52">
                  <c:v>Intervención a comunidades étnicas y no étnicas</c:v>
                </c:pt>
                <c:pt idx="53">
                  <c:v>Mantenimiento de aires acondicionados</c:v>
                </c:pt>
                <c:pt idx="54">
                  <c:v>Mantenimiento de aparatos eléctricos y/o electrónicos</c:v>
                </c:pt>
                <c:pt idx="55">
                  <c:v>Mantenimiento de ascensores</c:v>
                </c:pt>
                <c:pt idx="56">
                  <c:v>Mantenimiento de vehículos</c:v>
                </c:pt>
                <c:pt idx="57">
                  <c:v>Mantenimiento locativo</c:v>
                </c:pt>
                <c:pt idx="58">
                  <c:v>N/A</c:v>
                </c:pt>
                <c:pt idx="59">
                  <c:v>Otro</c:v>
                </c:pt>
                <c:pt idx="60">
                  <c:v>Realización de actividades de compensación ambiental</c:v>
                </c:pt>
                <c:pt idx="61">
                  <c:v>Uso de publicidad exterior visual</c:v>
                </c:pt>
                <c:pt idx="62">
                  <c:v>Uso de refrigerantes</c:v>
                </c:pt>
                <c:pt idx="63">
                  <c:v>Vertimiento de aguas residuales domésticas a sistemas de alcantarillado</c:v>
                </c:pt>
                <c:pt idx="64">
                  <c:v>Vertimiento de aguas residuales domésticas al suelo</c:v>
                </c:pt>
                <c:pt idx="65">
                  <c:v>Generación de enfermedades de interes en salud pública</c:v>
                </c:pt>
                <c:pt idx="66">
                  <c:v>Generación de dotación con imagen institucional  desactualizada - RME</c:v>
                </c:pt>
              </c:strCache>
            </c:strRef>
          </c:cat>
          <c:val>
            <c:numRef>
              <c:f>T_Graf.!$F$2:$F$69</c:f>
              <c:numCache>
                <c:formatCode>General</c:formatCode>
                <c:ptCount val="6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numCache>
            </c:numRef>
          </c:val>
          <c:extLst>
            <c:ext xmlns:c16="http://schemas.microsoft.com/office/drawing/2014/chart" uri="{C3380CC4-5D6E-409C-BE32-E72D297353CC}">
              <c16:uniqueId val="{00000002-087D-4C97-A539-C3B71B02E199}"/>
            </c:ext>
          </c:extLst>
        </c:ser>
        <c:dLbls>
          <c:dLblPos val="outEnd"/>
          <c:showLegendKey val="0"/>
          <c:showVal val="1"/>
          <c:showCatName val="0"/>
          <c:showSerName val="0"/>
          <c:showPercent val="0"/>
          <c:showBubbleSize val="0"/>
        </c:dLbls>
        <c:gapWidth val="182"/>
        <c:axId val="299057424"/>
        <c:axId val="296084224"/>
      </c:barChart>
      <c:catAx>
        <c:axId val="299057424"/>
        <c:scaling>
          <c:orientation val="minMax"/>
        </c:scaling>
        <c:delete val="0"/>
        <c:axPos val="l"/>
        <c:numFmt formatCode="General" sourceLinked="1"/>
        <c:majorTickMark val="out"/>
        <c:minorTickMark val="none"/>
        <c:tickLblPos val="nextTo"/>
        <c:spPr>
          <a:noFill/>
          <a:ln w="9525" cap="flat" cmpd="sng" algn="ctr">
            <a:solidFill>
              <a:srgbClr val="607796"/>
            </a:solidFill>
            <a:round/>
          </a:ln>
          <a:effectLst/>
        </c:spPr>
        <c:txPr>
          <a:bodyPr rot="-60000000" spcFirstLastPara="1" vertOverflow="ellipsis" vert="horz" wrap="square" anchor="ctr" anchorCtr="1"/>
          <a:lstStyle/>
          <a:p>
            <a:pPr>
              <a:defRPr sz="900" b="0" i="1" u="none" strike="noStrike" kern="1200" baseline="0">
                <a:solidFill>
                  <a:schemeClr val="tx1"/>
                </a:solidFill>
                <a:latin typeface="Verdana" panose="020B0604030504040204" pitchFamily="34" charset="0"/>
                <a:ea typeface="Verdana" panose="020B0604030504040204" pitchFamily="34" charset="0"/>
                <a:cs typeface="+mn-cs"/>
              </a:defRPr>
            </a:pPr>
            <a:endParaRPr lang="es-CO"/>
          </a:p>
        </c:txPr>
        <c:crossAx val="296084224"/>
        <c:crossesAt val="0"/>
        <c:auto val="0"/>
        <c:lblAlgn val="ctr"/>
        <c:lblOffset val="100"/>
        <c:noMultiLvlLbl val="0"/>
      </c:catAx>
      <c:valAx>
        <c:axId val="296084224"/>
        <c:scaling>
          <c:orientation val="minMax"/>
          <c:max val="2"/>
        </c:scaling>
        <c:delete val="0"/>
        <c:axPos val="t"/>
        <c:majorGridlines>
          <c:spPr>
            <a:ln w="9525" cap="flat" cmpd="dbl" algn="ctr">
              <a:solidFill>
                <a:srgbClr val="607796">
                  <a:alpha val="50000"/>
                </a:srgbClr>
              </a:solidFill>
              <a:prstDash val="sysDash"/>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0"/>
          <a:lstStyle/>
          <a:p>
            <a:pPr>
              <a:defRPr sz="900" b="1"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299057424"/>
        <c:crosses val="max"/>
        <c:crossBetween val="between"/>
      </c:valAx>
      <c:spPr>
        <a:solidFill>
          <a:schemeClr val="bg1"/>
        </a:solidFill>
        <a:ln>
          <a:noFill/>
        </a:ln>
        <a:effectLst/>
      </c:spPr>
    </c:plotArea>
    <c:plotVisOnly val="0"/>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es-CO"/>
    </a:p>
  </c:txPr>
  <c:printSettings>
    <c:headerFooter/>
    <c:pageMargins b="0.35433070866141736" l="0.31496062992125984" r="0.31496062992125984" t="0.35433070866141736" header="0.31496062992125984" footer="0.31496062992125984"/>
    <c:pageSetup orientation="landscape"/>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T_Graf.!$A$356</c:f>
              <c:strCache>
                <c:ptCount val="1"/>
                <c:pt idx="0">
                  <c:v>NIVEL NACIONAL</c:v>
                </c:pt>
              </c:strCache>
            </c:strRef>
          </c:tx>
          <c:spPr>
            <a:solidFill>
              <a:schemeClr val="accent1"/>
            </a:solidFill>
            <a:ln>
              <a:noFill/>
            </a:ln>
            <a:effectLst/>
          </c:spPr>
          <c:invertIfNegative val="0"/>
          <c:cat>
            <c:strRef>
              <c:f>T_Graf.!$D$357:$D$423</c:f>
              <c:strCache>
                <c:ptCount val="67"/>
                <c:pt idx="0">
                  <c:v>Almacenamiento inadecuado de productos alimenticios</c:v>
                </c:pt>
                <c:pt idx="1">
                  <c:v>Aprovechamiento del suelo</c:v>
                </c:pt>
                <c:pt idx="2">
                  <c:v>Aprovechamiento forestal</c:v>
                </c:pt>
                <c:pt idx="3">
                  <c:v>Captación de aguas (superficiales - subterráneas)</c:v>
                </c:pt>
                <c:pt idx="4">
                  <c:v>Consumo de agua</c:v>
                </c:pt>
                <c:pt idx="5">
                  <c:v>Consumo de bolsas plásticas para almacenamiento de residuos</c:v>
                </c:pt>
                <c:pt idx="6">
                  <c:v>Consumo de combustibles</c:v>
                </c:pt>
                <c:pt idx="7">
                  <c:v>Consumo de energía eléctrica</c:v>
                </c:pt>
                <c:pt idx="8">
                  <c:v>Consumo de extintores</c:v>
                </c:pt>
                <c:pt idx="9">
                  <c:v>Consumo de fertilizantes</c:v>
                </c:pt>
                <c:pt idx="10">
                  <c:v>Consumo de insumos comestibles de cafetería </c:v>
                </c:pt>
                <c:pt idx="11">
                  <c:v>Consumo de insumos no comestibles de cafetería </c:v>
                </c:pt>
                <c:pt idx="12">
                  <c:v>Consumo de materiales de construcción</c:v>
                </c:pt>
                <c:pt idx="13">
                  <c:v>Consumo de papel</c:v>
                </c:pt>
                <c:pt idx="14">
                  <c:v>Consumo de plaguicidas</c:v>
                </c:pt>
                <c:pt idx="15">
                  <c:v>Consumo de sustancias químicas</c:v>
                </c:pt>
                <c:pt idx="16">
                  <c:v>Consumo de tóner</c:v>
                </c:pt>
                <c:pt idx="17">
                  <c:v>Conversión a medios tecnológicos</c:v>
                </c:pt>
                <c:pt idx="18">
                  <c:v>Definición de criterios ambientales para adquisición de productos y/o servicios</c:v>
                </c:pt>
                <c:pt idx="19">
                  <c:v>Desarrollo de actividades económicas.</c:v>
                </c:pt>
                <c:pt idx="20">
                  <c:v>Educación ambiental</c:v>
                </c:pt>
                <c:pt idx="21">
                  <c:v>Emisiones de olores ofensivos</c:v>
                </c:pt>
                <c:pt idx="22">
                  <c:v>Generación de carga visual</c:v>
                </c:pt>
                <c:pt idx="23">
                  <c:v>Generación de emisiones atmosféricas fuentes fijas</c:v>
                </c:pt>
                <c:pt idx="24">
                  <c:v>Generación de emisiones atmosféricas fuentes móviles</c:v>
                </c:pt>
                <c:pt idx="25">
                  <c:v>Generación de ondas electromagnéticas</c:v>
                </c:pt>
                <c:pt idx="26">
                  <c:v>Generación de residuos aprovechables (CARTÓN)</c:v>
                </c:pt>
                <c:pt idx="27">
                  <c:v>Generación de residuos aprovechables (METAL)</c:v>
                </c:pt>
                <c:pt idx="28">
                  <c:v>Generación de residuos aprovechables (OTRO)</c:v>
                </c:pt>
                <c:pt idx="29">
                  <c:v>Generación de residuos aprovechables (PAPEL)</c:v>
                </c:pt>
                <c:pt idx="30">
                  <c:v>Generación de residuos aprovechables (PLÁSTICO)</c:v>
                </c:pt>
                <c:pt idx="31">
                  <c:v>Generación de residuos aprovechables (VIDRIO)</c:v>
                </c:pt>
                <c:pt idx="32">
                  <c:v>Generación de residuos de manejo especial  (LUMINARIAS)</c:v>
                </c:pt>
                <c:pt idx="33">
                  <c:v>Generación de residuos de manejo especial (LLANTAS USADAS)</c:v>
                </c:pt>
                <c:pt idx="34">
                  <c:v>Generación de residuos de manejo especial (MEDICAMENTOS VENCIDOS)</c:v>
                </c:pt>
                <c:pt idx="35">
                  <c:v>Generación de residuos de manejo especial (PILAS O BATERÍAS)</c:v>
                </c:pt>
                <c:pt idx="36">
                  <c:v>Generación de residuos de manejo especial (RAEE´S)</c:v>
                </c:pt>
                <c:pt idx="37">
                  <c:v>Generación de residuos de manejo especial (RCD´S)</c:v>
                </c:pt>
                <c:pt idx="38">
                  <c:v>Generación de residuos ordinarios</c:v>
                </c:pt>
                <c:pt idx="39">
                  <c:v>Generación de residuos orgánicos</c:v>
                </c:pt>
                <c:pt idx="40">
                  <c:v>Generación de residuos peligrosos (ACEITES USADOS)</c:v>
                </c:pt>
                <c:pt idx="41">
                  <c:v>Generación de residuos peligrosos (EXTINTORES)</c:v>
                </c:pt>
                <c:pt idx="42">
                  <c:v>Generación de residuos peligrosos (PLAGUICIDAS)</c:v>
                </c:pt>
                <c:pt idx="43">
                  <c:v>Generación de residuos peligrosos (RESIDUOS CON PINTURA)</c:v>
                </c:pt>
                <c:pt idx="44">
                  <c:v>Generación de residuos peligrosos (RESIDUOS CON TINTA)</c:v>
                </c:pt>
                <c:pt idx="45">
                  <c:v>Generación de residuos peligrosos (RESIDUOS DE ATENCIÓN MÉDICA)</c:v>
                </c:pt>
                <c:pt idx="46">
                  <c:v>Generación de residuos peligrosos (RESIDUOS DE FERTILIZANTES)</c:v>
                </c:pt>
                <c:pt idx="47">
                  <c:v>Generación de residuos peligrosos (RESIDUOS QUÍMICOS) </c:v>
                </c:pt>
                <c:pt idx="48">
                  <c:v>Generación de residuos peligrosos (TÓNERES) </c:v>
                </c:pt>
                <c:pt idx="49">
                  <c:v>Generación de ruido</c:v>
                </c:pt>
                <c:pt idx="50">
                  <c:v>Generación de vibraciones</c:v>
                </c:pt>
                <c:pt idx="51">
                  <c:v>Identificación de requisitos legales ambientales y otros requisitos</c:v>
                </c:pt>
                <c:pt idx="52">
                  <c:v>Intervención a comunidades étnicas y no étnicas</c:v>
                </c:pt>
                <c:pt idx="53">
                  <c:v>Mantenimiento de aires acondicionados</c:v>
                </c:pt>
                <c:pt idx="54">
                  <c:v>Mantenimiento de aparatos eléctricos y/o electrónicos</c:v>
                </c:pt>
                <c:pt idx="55">
                  <c:v>Mantenimiento de ascensores</c:v>
                </c:pt>
                <c:pt idx="56">
                  <c:v>Mantenimiento de vehículos</c:v>
                </c:pt>
                <c:pt idx="57">
                  <c:v>Mantenimiento locativo</c:v>
                </c:pt>
                <c:pt idx="58">
                  <c:v>N/A</c:v>
                </c:pt>
                <c:pt idx="59">
                  <c:v>Otro</c:v>
                </c:pt>
                <c:pt idx="60">
                  <c:v>Realización de actividades de compensación ambiental</c:v>
                </c:pt>
                <c:pt idx="61">
                  <c:v>Uso de publicidad exterior visual</c:v>
                </c:pt>
                <c:pt idx="62">
                  <c:v>Uso de refrigerantes</c:v>
                </c:pt>
                <c:pt idx="63">
                  <c:v>Vertimiento de aguas residuales domésticas a sistemas de alcantarillado</c:v>
                </c:pt>
                <c:pt idx="64">
                  <c:v>Vertimiento de aguas residuales domésticas al suelo</c:v>
                </c:pt>
                <c:pt idx="65">
                  <c:v>Generación de enfermedades de interes en salud pública</c:v>
                </c:pt>
                <c:pt idx="66">
                  <c:v>Generación de dotación con imagen institucional  desactualizada - RME</c:v>
                </c:pt>
              </c:strCache>
            </c:strRef>
          </c:cat>
          <c:val>
            <c:numRef>
              <c:f>T_Graf.!$F$357:$F$423</c:f>
              <c:numCache>
                <c:formatCode>General</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numCache>
            </c:numRef>
          </c:val>
          <c:extLst>
            <c:ext xmlns:c16="http://schemas.microsoft.com/office/drawing/2014/chart" uri="{C3380CC4-5D6E-409C-BE32-E72D297353CC}">
              <c16:uniqueId val="{00000000-51FF-4F15-BB4D-5A2357D079A6}"/>
            </c:ext>
          </c:extLst>
        </c:ser>
        <c:ser>
          <c:idx val="1"/>
          <c:order val="1"/>
          <c:tx>
            <c:strRef>
              <c:f>T_Graf.!$A$1</c:f>
              <c:strCache>
                <c:ptCount val="1"/>
                <c:pt idx="0">
                  <c:v>ANTIOQUIA</c:v>
                </c:pt>
              </c:strCache>
            </c:strRef>
          </c:tx>
          <c:spPr>
            <a:solidFill>
              <a:schemeClr val="accent2"/>
            </a:solidFill>
            <a:ln>
              <a:noFill/>
            </a:ln>
            <a:effectLst/>
          </c:spPr>
          <c:invertIfNegative val="0"/>
          <c:cat>
            <c:strRef>
              <c:f>T_Graf.!$D$357:$D$423</c:f>
              <c:strCache>
                <c:ptCount val="67"/>
                <c:pt idx="0">
                  <c:v>Almacenamiento inadecuado de productos alimenticios</c:v>
                </c:pt>
                <c:pt idx="1">
                  <c:v>Aprovechamiento del suelo</c:v>
                </c:pt>
                <c:pt idx="2">
                  <c:v>Aprovechamiento forestal</c:v>
                </c:pt>
                <c:pt idx="3">
                  <c:v>Captación de aguas (superficiales - subterráneas)</c:v>
                </c:pt>
                <c:pt idx="4">
                  <c:v>Consumo de agua</c:v>
                </c:pt>
                <c:pt idx="5">
                  <c:v>Consumo de bolsas plásticas para almacenamiento de residuos</c:v>
                </c:pt>
                <c:pt idx="6">
                  <c:v>Consumo de combustibles</c:v>
                </c:pt>
                <c:pt idx="7">
                  <c:v>Consumo de energía eléctrica</c:v>
                </c:pt>
                <c:pt idx="8">
                  <c:v>Consumo de extintores</c:v>
                </c:pt>
                <c:pt idx="9">
                  <c:v>Consumo de fertilizantes</c:v>
                </c:pt>
                <c:pt idx="10">
                  <c:v>Consumo de insumos comestibles de cafetería </c:v>
                </c:pt>
                <c:pt idx="11">
                  <c:v>Consumo de insumos no comestibles de cafetería </c:v>
                </c:pt>
                <c:pt idx="12">
                  <c:v>Consumo de materiales de construcción</c:v>
                </c:pt>
                <c:pt idx="13">
                  <c:v>Consumo de papel</c:v>
                </c:pt>
                <c:pt idx="14">
                  <c:v>Consumo de plaguicidas</c:v>
                </c:pt>
                <c:pt idx="15">
                  <c:v>Consumo de sustancias químicas</c:v>
                </c:pt>
                <c:pt idx="16">
                  <c:v>Consumo de tóner</c:v>
                </c:pt>
                <c:pt idx="17">
                  <c:v>Conversión a medios tecnológicos</c:v>
                </c:pt>
                <c:pt idx="18">
                  <c:v>Definición de criterios ambientales para adquisición de productos y/o servicios</c:v>
                </c:pt>
                <c:pt idx="19">
                  <c:v>Desarrollo de actividades económicas.</c:v>
                </c:pt>
                <c:pt idx="20">
                  <c:v>Educación ambiental</c:v>
                </c:pt>
                <c:pt idx="21">
                  <c:v>Emisiones de olores ofensivos</c:v>
                </c:pt>
                <c:pt idx="22">
                  <c:v>Generación de carga visual</c:v>
                </c:pt>
                <c:pt idx="23">
                  <c:v>Generación de emisiones atmosféricas fuentes fijas</c:v>
                </c:pt>
                <c:pt idx="24">
                  <c:v>Generación de emisiones atmosféricas fuentes móviles</c:v>
                </c:pt>
                <c:pt idx="25">
                  <c:v>Generación de ondas electromagnéticas</c:v>
                </c:pt>
                <c:pt idx="26">
                  <c:v>Generación de residuos aprovechables (CARTÓN)</c:v>
                </c:pt>
                <c:pt idx="27">
                  <c:v>Generación de residuos aprovechables (METAL)</c:v>
                </c:pt>
                <c:pt idx="28">
                  <c:v>Generación de residuos aprovechables (OTRO)</c:v>
                </c:pt>
                <c:pt idx="29">
                  <c:v>Generación de residuos aprovechables (PAPEL)</c:v>
                </c:pt>
                <c:pt idx="30">
                  <c:v>Generación de residuos aprovechables (PLÁSTICO)</c:v>
                </c:pt>
                <c:pt idx="31">
                  <c:v>Generación de residuos aprovechables (VIDRIO)</c:v>
                </c:pt>
                <c:pt idx="32">
                  <c:v>Generación de residuos de manejo especial  (LUMINARIAS)</c:v>
                </c:pt>
                <c:pt idx="33">
                  <c:v>Generación de residuos de manejo especial (LLANTAS USADAS)</c:v>
                </c:pt>
                <c:pt idx="34">
                  <c:v>Generación de residuos de manejo especial (MEDICAMENTOS VENCIDOS)</c:v>
                </c:pt>
                <c:pt idx="35">
                  <c:v>Generación de residuos de manejo especial (PILAS O BATERÍAS)</c:v>
                </c:pt>
                <c:pt idx="36">
                  <c:v>Generación de residuos de manejo especial (RAEE´S)</c:v>
                </c:pt>
                <c:pt idx="37">
                  <c:v>Generación de residuos de manejo especial (RCD´S)</c:v>
                </c:pt>
                <c:pt idx="38">
                  <c:v>Generación de residuos ordinarios</c:v>
                </c:pt>
                <c:pt idx="39">
                  <c:v>Generación de residuos orgánicos</c:v>
                </c:pt>
                <c:pt idx="40">
                  <c:v>Generación de residuos peligrosos (ACEITES USADOS)</c:v>
                </c:pt>
                <c:pt idx="41">
                  <c:v>Generación de residuos peligrosos (EXTINTORES)</c:v>
                </c:pt>
                <c:pt idx="42">
                  <c:v>Generación de residuos peligrosos (PLAGUICIDAS)</c:v>
                </c:pt>
                <c:pt idx="43">
                  <c:v>Generación de residuos peligrosos (RESIDUOS CON PINTURA)</c:v>
                </c:pt>
                <c:pt idx="44">
                  <c:v>Generación de residuos peligrosos (RESIDUOS CON TINTA)</c:v>
                </c:pt>
                <c:pt idx="45">
                  <c:v>Generación de residuos peligrosos (RESIDUOS DE ATENCIÓN MÉDICA)</c:v>
                </c:pt>
                <c:pt idx="46">
                  <c:v>Generación de residuos peligrosos (RESIDUOS DE FERTILIZANTES)</c:v>
                </c:pt>
                <c:pt idx="47">
                  <c:v>Generación de residuos peligrosos (RESIDUOS QUÍMICOS) </c:v>
                </c:pt>
                <c:pt idx="48">
                  <c:v>Generación de residuos peligrosos (TÓNERES) </c:v>
                </c:pt>
                <c:pt idx="49">
                  <c:v>Generación de ruido</c:v>
                </c:pt>
                <c:pt idx="50">
                  <c:v>Generación de vibraciones</c:v>
                </c:pt>
                <c:pt idx="51">
                  <c:v>Identificación de requisitos legales ambientales y otros requisitos</c:v>
                </c:pt>
                <c:pt idx="52">
                  <c:v>Intervención a comunidades étnicas y no étnicas</c:v>
                </c:pt>
                <c:pt idx="53">
                  <c:v>Mantenimiento de aires acondicionados</c:v>
                </c:pt>
                <c:pt idx="54">
                  <c:v>Mantenimiento de aparatos eléctricos y/o electrónicos</c:v>
                </c:pt>
                <c:pt idx="55">
                  <c:v>Mantenimiento de ascensores</c:v>
                </c:pt>
                <c:pt idx="56">
                  <c:v>Mantenimiento de vehículos</c:v>
                </c:pt>
                <c:pt idx="57">
                  <c:v>Mantenimiento locativo</c:v>
                </c:pt>
                <c:pt idx="58">
                  <c:v>N/A</c:v>
                </c:pt>
                <c:pt idx="59">
                  <c:v>Otro</c:v>
                </c:pt>
                <c:pt idx="60">
                  <c:v>Realización de actividades de compensación ambiental</c:v>
                </c:pt>
                <c:pt idx="61">
                  <c:v>Uso de publicidad exterior visual</c:v>
                </c:pt>
                <c:pt idx="62">
                  <c:v>Uso de refrigerantes</c:v>
                </c:pt>
                <c:pt idx="63">
                  <c:v>Vertimiento de aguas residuales domésticas a sistemas de alcantarillado</c:v>
                </c:pt>
                <c:pt idx="64">
                  <c:v>Vertimiento de aguas residuales domésticas al suelo</c:v>
                </c:pt>
                <c:pt idx="65">
                  <c:v>Generación de enfermedades de interes en salud pública</c:v>
                </c:pt>
                <c:pt idx="66">
                  <c:v>Generación de dotación con imagen institucional  desactualizada - RME</c:v>
                </c:pt>
              </c:strCache>
            </c:strRef>
          </c:cat>
          <c:val>
            <c:numRef>
              <c:f>T_Graf.!$F$2:$F$68</c:f>
              <c:numCache>
                <c:formatCode>General</c:formatCode>
                <c:ptCount val="6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numCache>
            </c:numRef>
          </c:val>
          <c:extLst>
            <c:ext xmlns:c16="http://schemas.microsoft.com/office/drawing/2014/chart" uri="{C3380CC4-5D6E-409C-BE32-E72D297353CC}">
              <c16:uniqueId val="{00000001-51FF-4F15-BB4D-5A2357D079A6}"/>
            </c:ext>
          </c:extLst>
        </c:ser>
        <c:ser>
          <c:idx val="2"/>
          <c:order val="2"/>
          <c:tx>
            <c:strRef>
              <c:f>T_Graf.!$H$1</c:f>
              <c:strCache>
                <c:ptCount val="1"/>
                <c:pt idx="0">
                  <c:v>ATLÁNTICO</c:v>
                </c:pt>
              </c:strCache>
            </c:strRef>
          </c:tx>
          <c:spPr>
            <a:solidFill>
              <a:schemeClr val="accent3"/>
            </a:solidFill>
            <a:ln>
              <a:noFill/>
            </a:ln>
            <a:effectLst/>
          </c:spPr>
          <c:invertIfNegative val="0"/>
          <c:cat>
            <c:strRef>
              <c:f>T_Graf.!$D$357:$D$423</c:f>
              <c:strCache>
                <c:ptCount val="67"/>
                <c:pt idx="0">
                  <c:v>Almacenamiento inadecuado de productos alimenticios</c:v>
                </c:pt>
                <c:pt idx="1">
                  <c:v>Aprovechamiento del suelo</c:v>
                </c:pt>
                <c:pt idx="2">
                  <c:v>Aprovechamiento forestal</c:v>
                </c:pt>
                <c:pt idx="3">
                  <c:v>Captación de aguas (superficiales - subterráneas)</c:v>
                </c:pt>
                <c:pt idx="4">
                  <c:v>Consumo de agua</c:v>
                </c:pt>
                <c:pt idx="5">
                  <c:v>Consumo de bolsas plásticas para almacenamiento de residuos</c:v>
                </c:pt>
                <c:pt idx="6">
                  <c:v>Consumo de combustibles</c:v>
                </c:pt>
                <c:pt idx="7">
                  <c:v>Consumo de energía eléctrica</c:v>
                </c:pt>
                <c:pt idx="8">
                  <c:v>Consumo de extintores</c:v>
                </c:pt>
                <c:pt idx="9">
                  <c:v>Consumo de fertilizantes</c:v>
                </c:pt>
                <c:pt idx="10">
                  <c:v>Consumo de insumos comestibles de cafetería </c:v>
                </c:pt>
                <c:pt idx="11">
                  <c:v>Consumo de insumos no comestibles de cafetería </c:v>
                </c:pt>
                <c:pt idx="12">
                  <c:v>Consumo de materiales de construcción</c:v>
                </c:pt>
                <c:pt idx="13">
                  <c:v>Consumo de papel</c:v>
                </c:pt>
                <c:pt idx="14">
                  <c:v>Consumo de plaguicidas</c:v>
                </c:pt>
                <c:pt idx="15">
                  <c:v>Consumo de sustancias químicas</c:v>
                </c:pt>
                <c:pt idx="16">
                  <c:v>Consumo de tóner</c:v>
                </c:pt>
                <c:pt idx="17">
                  <c:v>Conversión a medios tecnológicos</c:v>
                </c:pt>
                <c:pt idx="18">
                  <c:v>Definición de criterios ambientales para adquisición de productos y/o servicios</c:v>
                </c:pt>
                <c:pt idx="19">
                  <c:v>Desarrollo de actividades económicas.</c:v>
                </c:pt>
                <c:pt idx="20">
                  <c:v>Educación ambiental</c:v>
                </c:pt>
                <c:pt idx="21">
                  <c:v>Emisiones de olores ofensivos</c:v>
                </c:pt>
                <c:pt idx="22">
                  <c:v>Generación de carga visual</c:v>
                </c:pt>
                <c:pt idx="23">
                  <c:v>Generación de emisiones atmosféricas fuentes fijas</c:v>
                </c:pt>
                <c:pt idx="24">
                  <c:v>Generación de emisiones atmosféricas fuentes móviles</c:v>
                </c:pt>
                <c:pt idx="25">
                  <c:v>Generación de ondas electromagnéticas</c:v>
                </c:pt>
                <c:pt idx="26">
                  <c:v>Generación de residuos aprovechables (CARTÓN)</c:v>
                </c:pt>
                <c:pt idx="27">
                  <c:v>Generación de residuos aprovechables (METAL)</c:v>
                </c:pt>
                <c:pt idx="28">
                  <c:v>Generación de residuos aprovechables (OTRO)</c:v>
                </c:pt>
                <c:pt idx="29">
                  <c:v>Generación de residuos aprovechables (PAPEL)</c:v>
                </c:pt>
                <c:pt idx="30">
                  <c:v>Generación de residuos aprovechables (PLÁSTICO)</c:v>
                </c:pt>
                <c:pt idx="31">
                  <c:v>Generación de residuos aprovechables (VIDRIO)</c:v>
                </c:pt>
                <c:pt idx="32">
                  <c:v>Generación de residuos de manejo especial  (LUMINARIAS)</c:v>
                </c:pt>
                <c:pt idx="33">
                  <c:v>Generación de residuos de manejo especial (LLANTAS USADAS)</c:v>
                </c:pt>
                <c:pt idx="34">
                  <c:v>Generación de residuos de manejo especial (MEDICAMENTOS VENCIDOS)</c:v>
                </c:pt>
                <c:pt idx="35">
                  <c:v>Generación de residuos de manejo especial (PILAS O BATERÍAS)</c:v>
                </c:pt>
                <c:pt idx="36">
                  <c:v>Generación de residuos de manejo especial (RAEE´S)</c:v>
                </c:pt>
                <c:pt idx="37">
                  <c:v>Generación de residuos de manejo especial (RCD´S)</c:v>
                </c:pt>
                <c:pt idx="38">
                  <c:v>Generación de residuos ordinarios</c:v>
                </c:pt>
                <c:pt idx="39">
                  <c:v>Generación de residuos orgánicos</c:v>
                </c:pt>
                <c:pt idx="40">
                  <c:v>Generación de residuos peligrosos (ACEITES USADOS)</c:v>
                </c:pt>
                <c:pt idx="41">
                  <c:v>Generación de residuos peligrosos (EXTINTORES)</c:v>
                </c:pt>
                <c:pt idx="42">
                  <c:v>Generación de residuos peligrosos (PLAGUICIDAS)</c:v>
                </c:pt>
                <c:pt idx="43">
                  <c:v>Generación de residuos peligrosos (RESIDUOS CON PINTURA)</c:v>
                </c:pt>
                <c:pt idx="44">
                  <c:v>Generación de residuos peligrosos (RESIDUOS CON TINTA)</c:v>
                </c:pt>
                <c:pt idx="45">
                  <c:v>Generación de residuos peligrosos (RESIDUOS DE ATENCIÓN MÉDICA)</c:v>
                </c:pt>
                <c:pt idx="46">
                  <c:v>Generación de residuos peligrosos (RESIDUOS DE FERTILIZANTES)</c:v>
                </c:pt>
                <c:pt idx="47">
                  <c:v>Generación de residuos peligrosos (RESIDUOS QUÍMICOS) </c:v>
                </c:pt>
                <c:pt idx="48">
                  <c:v>Generación de residuos peligrosos (TÓNERES) </c:v>
                </c:pt>
                <c:pt idx="49">
                  <c:v>Generación de ruido</c:v>
                </c:pt>
                <c:pt idx="50">
                  <c:v>Generación de vibraciones</c:v>
                </c:pt>
                <c:pt idx="51">
                  <c:v>Identificación de requisitos legales ambientales y otros requisitos</c:v>
                </c:pt>
                <c:pt idx="52">
                  <c:v>Intervención a comunidades étnicas y no étnicas</c:v>
                </c:pt>
                <c:pt idx="53">
                  <c:v>Mantenimiento de aires acondicionados</c:v>
                </c:pt>
                <c:pt idx="54">
                  <c:v>Mantenimiento de aparatos eléctricos y/o electrónicos</c:v>
                </c:pt>
                <c:pt idx="55">
                  <c:v>Mantenimiento de ascensores</c:v>
                </c:pt>
                <c:pt idx="56">
                  <c:v>Mantenimiento de vehículos</c:v>
                </c:pt>
                <c:pt idx="57">
                  <c:v>Mantenimiento locativo</c:v>
                </c:pt>
                <c:pt idx="58">
                  <c:v>N/A</c:v>
                </c:pt>
                <c:pt idx="59">
                  <c:v>Otro</c:v>
                </c:pt>
                <c:pt idx="60">
                  <c:v>Realización de actividades de compensación ambiental</c:v>
                </c:pt>
                <c:pt idx="61">
                  <c:v>Uso de publicidad exterior visual</c:v>
                </c:pt>
                <c:pt idx="62">
                  <c:v>Uso de refrigerantes</c:v>
                </c:pt>
                <c:pt idx="63">
                  <c:v>Vertimiento de aguas residuales domésticas a sistemas de alcantarillado</c:v>
                </c:pt>
                <c:pt idx="64">
                  <c:v>Vertimiento de aguas residuales domésticas al suelo</c:v>
                </c:pt>
                <c:pt idx="65">
                  <c:v>Generación de enfermedades de interes en salud pública</c:v>
                </c:pt>
                <c:pt idx="66">
                  <c:v>Generación de dotación con imagen institucional  desactualizada - RME</c:v>
                </c:pt>
              </c:strCache>
            </c:strRef>
          </c:cat>
          <c:val>
            <c:numRef>
              <c:f>T_Graf.!$N$2:$N$68</c:f>
              <c:numCache>
                <c:formatCode>General</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numCache>
            </c:numRef>
          </c:val>
          <c:extLst>
            <c:ext xmlns:c16="http://schemas.microsoft.com/office/drawing/2014/chart" uri="{C3380CC4-5D6E-409C-BE32-E72D297353CC}">
              <c16:uniqueId val="{00000002-51FF-4F15-BB4D-5A2357D079A6}"/>
            </c:ext>
          </c:extLst>
        </c:ser>
        <c:ser>
          <c:idx val="3"/>
          <c:order val="3"/>
          <c:tx>
            <c:strRef>
              <c:f>T_Graf.!$P$1</c:f>
              <c:strCache>
                <c:ptCount val="1"/>
                <c:pt idx="0">
                  <c:v>BOLÍVAR Y SAN ANDRÉS</c:v>
                </c:pt>
              </c:strCache>
            </c:strRef>
          </c:tx>
          <c:spPr>
            <a:solidFill>
              <a:schemeClr val="accent4"/>
            </a:solidFill>
            <a:ln>
              <a:noFill/>
            </a:ln>
            <a:effectLst/>
          </c:spPr>
          <c:invertIfNegative val="0"/>
          <c:cat>
            <c:strRef>
              <c:f>T_Graf.!$D$357:$D$423</c:f>
              <c:strCache>
                <c:ptCount val="67"/>
                <c:pt idx="0">
                  <c:v>Almacenamiento inadecuado de productos alimenticios</c:v>
                </c:pt>
                <c:pt idx="1">
                  <c:v>Aprovechamiento del suelo</c:v>
                </c:pt>
                <c:pt idx="2">
                  <c:v>Aprovechamiento forestal</c:v>
                </c:pt>
                <c:pt idx="3">
                  <c:v>Captación de aguas (superficiales - subterráneas)</c:v>
                </c:pt>
                <c:pt idx="4">
                  <c:v>Consumo de agua</c:v>
                </c:pt>
                <c:pt idx="5">
                  <c:v>Consumo de bolsas plásticas para almacenamiento de residuos</c:v>
                </c:pt>
                <c:pt idx="6">
                  <c:v>Consumo de combustibles</c:v>
                </c:pt>
                <c:pt idx="7">
                  <c:v>Consumo de energía eléctrica</c:v>
                </c:pt>
                <c:pt idx="8">
                  <c:v>Consumo de extintores</c:v>
                </c:pt>
                <c:pt idx="9">
                  <c:v>Consumo de fertilizantes</c:v>
                </c:pt>
                <c:pt idx="10">
                  <c:v>Consumo de insumos comestibles de cafetería </c:v>
                </c:pt>
                <c:pt idx="11">
                  <c:v>Consumo de insumos no comestibles de cafetería </c:v>
                </c:pt>
                <c:pt idx="12">
                  <c:v>Consumo de materiales de construcción</c:v>
                </c:pt>
                <c:pt idx="13">
                  <c:v>Consumo de papel</c:v>
                </c:pt>
                <c:pt idx="14">
                  <c:v>Consumo de plaguicidas</c:v>
                </c:pt>
                <c:pt idx="15">
                  <c:v>Consumo de sustancias químicas</c:v>
                </c:pt>
                <c:pt idx="16">
                  <c:v>Consumo de tóner</c:v>
                </c:pt>
                <c:pt idx="17">
                  <c:v>Conversión a medios tecnológicos</c:v>
                </c:pt>
                <c:pt idx="18">
                  <c:v>Definición de criterios ambientales para adquisición de productos y/o servicios</c:v>
                </c:pt>
                <c:pt idx="19">
                  <c:v>Desarrollo de actividades económicas.</c:v>
                </c:pt>
                <c:pt idx="20">
                  <c:v>Educación ambiental</c:v>
                </c:pt>
                <c:pt idx="21">
                  <c:v>Emisiones de olores ofensivos</c:v>
                </c:pt>
                <c:pt idx="22">
                  <c:v>Generación de carga visual</c:v>
                </c:pt>
                <c:pt idx="23">
                  <c:v>Generación de emisiones atmosféricas fuentes fijas</c:v>
                </c:pt>
                <c:pt idx="24">
                  <c:v>Generación de emisiones atmosféricas fuentes móviles</c:v>
                </c:pt>
                <c:pt idx="25">
                  <c:v>Generación de ondas electromagnéticas</c:v>
                </c:pt>
                <c:pt idx="26">
                  <c:v>Generación de residuos aprovechables (CARTÓN)</c:v>
                </c:pt>
                <c:pt idx="27">
                  <c:v>Generación de residuos aprovechables (METAL)</c:v>
                </c:pt>
                <c:pt idx="28">
                  <c:v>Generación de residuos aprovechables (OTRO)</c:v>
                </c:pt>
                <c:pt idx="29">
                  <c:v>Generación de residuos aprovechables (PAPEL)</c:v>
                </c:pt>
                <c:pt idx="30">
                  <c:v>Generación de residuos aprovechables (PLÁSTICO)</c:v>
                </c:pt>
                <c:pt idx="31">
                  <c:v>Generación de residuos aprovechables (VIDRIO)</c:v>
                </c:pt>
                <c:pt idx="32">
                  <c:v>Generación de residuos de manejo especial  (LUMINARIAS)</c:v>
                </c:pt>
                <c:pt idx="33">
                  <c:v>Generación de residuos de manejo especial (LLANTAS USADAS)</c:v>
                </c:pt>
                <c:pt idx="34">
                  <c:v>Generación de residuos de manejo especial (MEDICAMENTOS VENCIDOS)</c:v>
                </c:pt>
                <c:pt idx="35">
                  <c:v>Generación de residuos de manejo especial (PILAS O BATERÍAS)</c:v>
                </c:pt>
                <c:pt idx="36">
                  <c:v>Generación de residuos de manejo especial (RAEE´S)</c:v>
                </c:pt>
                <c:pt idx="37">
                  <c:v>Generación de residuos de manejo especial (RCD´S)</c:v>
                </c:pt>
                <c:pt idx="38">
                  <c:v>Generación de residuos ordinarios</c:v>
                </c:pt>
                <c:pt idx="39">
                  <c:v>Generación de residuos orgánicos</c:v>
                </c:pt>
                <c:pt idx="40">
                  <c:v>Generación de residuos peligrosos (ACEITES USADOS)</c:v>
                </c:pt>
                <c:pt idx="41">
                  <c:v>Generación de residuos peligrosos (EXTINTORES)</c:v>
                </c:pt>
                <c:pt idx="42">
                  <c:v>Generación de residuos peligrosos (PLAGUICIDAS)</c:v>
                </c:pt>
                <c:pt idx="43">
                  <c:v>Generación de residuos peligrosos (RESIDUOS CON PINTURA)</c:v>
                </c:pt>
                <c:pt idx="44">
                  <c:v>Generación de residuos peligrosos (RESIDUOS CON TINTA)</c:v>
                </c:pt>
                <c:pt idx="45">
                  <c:v>Generación de residuos peligrosos (RESIDUOS DE ATENCIÓN MÉDICA)</c:v>
                </c:pt>
                <c:pt idx="46">
                  <c:v>Generación de residuos peligrosos (RESIDUOS DE FERTILIZANTES)</c:v>
                </c:pt>
                <c:pt idx="47">
                  <c:v>Generación de residuos peligrosos (RESIDUOS QUÍMICOS) </c:v>
                </c:pt>
                <c:pt idx="48">
                  <c:v>Generación de residuos peligrosos (TÓNERES) </c:v>
                </c:pt>
                <c:pt idx="49">
                  <c:v>Generación de ruido</c:v>
                </c:pt>
                <c:pt idx="50">
                  <c:v>Generación de vibraciones</c:v>
                </c:pt>
                <c:pt idx="51">
                  <c:v>Identificación de requisitos legales ambientales y otros requisitos</c:v>
                </c:pt>
                <c:pt idx="52">
                  <c:v>Intervención a comunidades étnicas y no étnicas</c:v>
                </c:pt>
                <c:pt idx="53">
                  <c:v>Mantenimiento de aires acondicionados</c:v>
                </c:pt>
                <c:pt idx="54">
                  <c:v>Mantenimiento de aparatos eléctricos y/o electrónicos</c:v>
                </c:pt>
                <c:pt idx="55">
                  <c:v>Mantenimiento de ascensores</c:v>
                </c:pt>
                <c:pt idx="56">
                  <c:v>Mantenimiento de vehículos</c:v>
                </c:pt>
                <c:pt idx="57">
                  <c:v>Mantenimiento locativo</c:v>
                </c:pt>
                <c:pt idx="58">
                  <c:v>N/A</c:v>
                </c:pt>
                <c:pt idx="59">
                  <c:v>Otro</c:v>
                </c:pt>
                <c:pt idx="60">
                  <c:v>Realización de actividades de compensación ambiental</c:v>
                </c:pt>
                <c:pt idx="61">
                  <c:v>Uso de publicidad exterior visual</c:v>
                </c:pt>
                <c:pt idx="62">
                  <c:v>Uso de refrigerantes</c:v>
                </c:pt>
                <c:pt idx="63">
                  <c:v>Vertimiento de aguas residuales domésticas a sistemas de alcantarillado</c:v>
                </c:pt>
                <c:pt idx="64">
                  <c:v>Vertimiento de aguas residuales domésticas al suelo</c:v>
                </c:pt>
                <c:pt idx="65">
                  <c:v>Generación de enfermedades de interes en salud pública</c:v>
                </c:pt>
                <c:pt idx="66">
                  <c:v>Generación de dotación con imagen institucional  desactualizada - RME</c:v>
                </c:pt>
              </c:strCache>
            </c:strRef>
          </c:cat>
          <c:val>
            <c:numRef>
              <c:f>T_Graf.!$Q$1:$U$1</c:f>
              <c:numCache>
                <c:formatCode>General</c:formatCode>
                <c:ptCount val="5"/>
              </c:numCache>
            </c:numRef>
          </c:val>
          <c:extLst>
            <c:ext xmlns:c16="http://schemas.microsoft.com/office/drawing/2014/chart" uri="{C3380CC4-5D6E-409C-BE32-E72D297353CC}">
              <c16:uniqueId val="{00000003-51FF-4F15-BB4D-5A2357D079A6}"/>
            </c:ext>
          </c:extLst>
        </c:ser>
        <c:dLbls>
          <c:showLegendKey val="0"/>
          <c:showVal val="0"/>
          <c:showCatName val="0"/>
          <c:showSerName val="0"/>
          <c:showPercent val="0"/>
          <c:showBubbleSize val="0"/>
        </c:dLbls>
        <c:gapWidth val="219"/>
        <c:axId val="992400495"/>
        <c:axId val="992399055"/>
      </c:barChart>
      <c:catAx>
        <c:axId val="9924004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92399055"/>
        <c:crosses val="autoZero"/>
        <c:auto val="1"/>
        <c:lblAlgn val="ctr"/>
        <c:lblOffset val="100"/>
        <c:noMultiLvlLbl val="0"/>
      </c:catAx>
      <c:valAx>
        <c:axId val="99239905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924004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s-CO" sz="1100" b="1">
                <a:solidFill>
                  <a:sysClr val="windowText" lastClr="000000"/>
                </a:solidFill>
              </a:rPr>
              <a:t>ASPECTOS AMBIENTALES IDENTIFICADOS PARA NIVEL NACIONAL Y DT's </a:t>
            </a:r>
          </a:p>
        </c:rich>
      </c:tx>
      <c:layout>
        <c:manualLayout>
          <c:xMode val="edge"/>
          <c:yMode val="edge"/>
          <c:x val="0.15055004745326564"/>
          <c:y val="1.6626605711173603E-3"/>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s-CO"/>
        </a:p>
      </c:txPr>
    </c:title>
    <c:autoTitleDeleted val="0"/>
    <c:plotArea>
      <c:layout>
        <c:manualLayout>
          <c:layoutTarget val="inner"/>
          <c:xMode val="edge"/>
          <c:yMode val="edge"/>
          <c:x val="0.47964732627829987"/>
          <c:y val="3.3406874980568463E-2"/>
          <c:w val="0.49342707420517207"/>
          <c:h val="0.89882425267040644"/>
        </c:manualLayout>
      </c:layout>
      <c:barChart>
        <c:barDir val="bar"/>
        <c:grouping val="clustered"/>
        <c:varyColors val="0"/>
        <c:ser>
          <c:idx val="0"/>
          <c:order val="0"/>
          <c:tx>
            <c:strRef>
              <c:f>'Graf. aspectos'!$V$2</c:f>
              <c:strCache>
                <c:ptCount val="1"/>
                <c:pt idx="0">
                  <c:v>Nivel Nacional</c:v>
                </c:pt>
              </c:strCache>
            </c:strRef>
          </c:tx>
          <c:spPr>
            <a:solidFill>
              <a:schemeClr val="accent4"/>
            </a:solidFill>
            <a:ln>
              <a:solidFill>
                <a:schemeClr val="accent4">
                  <a:lumMod val="75000"/>
                </a:schemeClr>
              </a:solid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 aspectos'!$A$3:$A$69</c15:sqref>
                  </c15:fullRef>
                </c:ext>
              </c:extLst>
              <c:f>('Graf. aspectos'!$A$7:$A$10,'Graf. aspectos'!$A$13,'Graf. aspectos'!$A$16,'Graf. aspectos'!$A$18:$A$21,'Graf. aspectos'!$A$23,'Graf. aspectos'!$A$27,'Graf. aspectos'!$A$29,'Graf. aspectos'!$A$32:$A$33,'Graf. aspectos'!$A$38:$A$39,'Graf. aspectos'!$A$41:$A$42,'Graf. aspectos'!$A$50:$A$52,'Graf. aspectos'!$A$54,'Graf. aspectos'!$A$61,'Graf. aspectos'!$A$63,'Graf. aspectos'!$A$66)</c:f>
              <c:strCache>
                <c:ptCount val="26"/>
                <c:pt idx="0">
                  <c:v>Consumo de agua</c:v>
                </c:pt>
                <c:pt idx="1">
                  <c:v>Consumo de bolsas plásticas para almacenamiento de residuos</c:v>
                </c:pt>
                <c:pt idx="2">
                  <c:v>Consumo de combustibles</c:v>
                </c:pt>
                <c:pt idx="3">
                  <c:v>Consumo de energía eléctrica</c:v>
                </c:pt>
                <c:pt idx="4">
                  <c:v>Consumo de insumos comestibles de cafetería </c:v>
                </c:pt>
                <c:pt idx="5">
                  <c:v>Consumo de papel</c:v>
                </c:pt>
                <c:pt idx="6">
                  <c:v>Consumo de sustancias químicas</c:v>
                </c:pt>
                <c:pt idx="7">
                  <c:v>Consumo de tóner</c:v>
                </c:pt>
                <c:pt idx="8">
                  <c:v>Conversión a medios tecnológicos</c:v>
                </c:pt>
                <c:pt idx="9">
                  <c:v>Definición de criterios ambientales para adquisición de productos y/o servicios</c:v>
                </c:pt>
                <c:pt idx="10">
                  <c:v>Educación ambiental</c:v>
                </c:pt>
                <c:pt idx="11">
                  <c:v>Generación de emisiones atmosféricas fuentes móviles</c:v>
                </c:pt>
                <c:pt idx="12">
                  <c:v>Generación de residuos aprovechables (CARTÓN)</c:v>
                </c:pt>
                <c:pt idx="13">
                  <c:v>Generación de residuos aprovechables (PAPEL)</c:v>
                </c:pt>
                <c:pt idx="14">
                  <c:v>Generación de residuos aprovechables (PLÁSTICO)</c:v>
                </c:pt>
                <c:pt idx="15">
                  <c:v>Generación de residuos de manejo especial (PILAS O BATERÍAS)</c:v>
                </c:pt>
                <c:pt idx="16">
                  <c:v>Generación de residuos de manejo especial (RAEE´S)</c:v>
                </c:pt>
                <c:pt idx="17">
                  <c:v>Generación de residuos ordinarios</c:v>
                </c:pt>
                <c:pt idx="18">
                  <c:v>Generación de residuos orgánicos</c:v>
                </c:pt>
                <c:pt idx="19">
                  <c:v>Generación de residuos peligrosos (RESIDUOS QUÍMICOS) </c:v>
                </c:pt>
                <c:pt idx="20">
                  <c:v>Generación de residuos peligrosos (TÓNERES) </c:v>
                </c:pt>
                <c:pt idx="21">
                  <c:v>Generación de ruido</c:v>
                </c:pt>
                <c:pt idx="22">
                  <c:v>Identificación de requisitos legales ambientales y otros requisitos</c:v>
                </c:pt>
                <c:pt idx="23">
                  <c:v>N/A</c:v>
                </c:pt>
                <c:pt idx="24">
                  <c:v>Realización de actividades de compensación ambiental</c:v>
                </c:pt>
                <c:pt idx="25">
                  <c:v>Vertimiento de aguas residuales domésticas a sistemas de alcantarillado</c:v>
                </c:pt>
              </c:strCache>
            </c:strRef>
          </c:cat>
          <c:val>
            <c:numRef>
              <c:extLst>
                <c:ext xmlns:c15="http://schemas.microsoft.com/office/drawing/2012/chart" uri="{02D57815-91ED-43cb-92C2-25804820EDAC}">
                  <c15:fullRef>
                    <c15:sqref>'Graf. aspectos'!$V$3:$V$69</c15:sqref>
                  </c15:fullRef>
                </c:ext>
              </c:extLst>
              <c:f>('Graf. aspectos'!$V$7:$V$10,'Graf. aspectos'!$V$13,'Graf. aspectos'!$V$16,'Graf. aspectos'!$V$18:$V$21,'Graf. aspectos'!$V$23,'Graf. aspectos'!$V$27,'Graf. aspectos'!$V$29,'Graf. aspectos'!$V$32:$V$33,'Graf. aspectos'!$V$38:$V$39,'Graf. aspectos'!$V$41:$V$42,'Graf. aspectos'!$V$50:$V$52,'Graf. aspectos'!$V$54,'Graf. aspectos'!$V$61,'Graf. aspectos'!$V$63,'Graf. aspectos'!$V$66)</c:f>
              <c:numCache>
                <c:formatCode>General</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0-47AF-4763-9318-E99FC057A9A5}"/>
            </c:ext>
          </c:extLst>
        </c:ser>
        <c:ser>
          <c:idx val="1"/>
          <c:order val="1"/>
          <c:tx>
            <c:strRef>
              <c:f>'Graf. aspectos'!$W$2</c:f>
              <c:strCache>
                <c:ptCount val="1"/>
                <c:pt idx="0">
                  <c:v>DT's</c:v>
                </c:pt>
              </c:strCache>
            </c:strRef>
          </c:tx>
          <c:spPr>
            <a:solidFill>
              <a:schemeClr val="bg1">
                <a:lumMod val="65000"/>
              </a:schemeClr>
            </a:solidFill>
            <a:ln>
              <a:solidFill>
                <a:schemeClr val="bg1">
                  <a:lumMod val="50000"/>
                </a:schemeClr>
              </a:solidFill>
            </a:ln>
            <a:effectLst/>
          </c:spPr>
          <c:invertIfNegative val="0"/>
          <c:dLbls>
            <c:dLbl>
              <c:idx val="22"/>
              <c:layout>
                <c:manualLayout>
                  <c:x val="1.1656137900633912E-2"/>
                  <c:y val="-3.4504521254072734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7AF-4763-9318-E99FC057A9A5}"/>
                </c:ext>
              </c:extLst>
            </c:dLbl>
            <c:dLbl>
              <c:idx val="24"/>
              <c:layout>
                <c:manualLayout>
                  <c:x val="1.165613790063391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7AF-4763-9318-E99FC057A9A5}"/>
                </c:ext>
              </c:extLst>
            </c:dLbl>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 aspectos'!$A$3:$A$69</c15:sqref>
                  </c15:fullRef>
                </c:ext>
              </c:extLst>
              <c:f>('Graf. aspectos'!$A$7:$A$10,'Graf. aspectos'!$A$13,'Graf. aspectos'!$A$16,'Graf. aspectos'!$A$18:$A$21,'Graf. aspectos'!$A$23,'Graf. aspectos'!$A$27,'Graf. aspectos'!$A$29,'Graf. aspectos'!$A$32:$A$33,'Graf. aspectos'!$A$38:$A$39,'Graf. aspectos'!$A$41:$A$42,'Graf. aspectos'!$A$50:$A$52,'Graf. aspectos'!$A$54,'Graf. aspectos'!$A$61,'Graf. aspectos'!$A$63,'Graf. aspectos'!$A$66)</c:f>
              <c:strCache>
                <c:ptCount val="26"/>
                <c:pt idx="0">
                  <c:v>Consumo de agua</c:v>
                </c:pt>
                <c:pt idx="1">
                  <c:v>Consumo de bolsas plásticas para almacenamiento de residuos</c:v>
                </c:pt>
                <c:pt idx="2">
                  <c:v>Consumo de combustibles</c:v>
                </c:pt>
                <c:pt idx="3">
                  <c:v>Consumo de energía eléctrica</c:v>
                </c:pt>
                <c:pt idx="4">
                  <c:v>Consumo de insumos comestibles de cafetería </c:v>
                </c:pt>
                <c:pt idx="5">
                  <c:v>Consumo de papel</c:v>
                </c:pt>
                <c:pt idx="6">
                  <c:v>Consumo de sustancias químicas</c:v>
                </c:pt>
                <c:pt idx="7">
                  <c:v>Consumo de tóner</c:v>
                </c:pt>
                <c:pt idx="8">
                  <c:v>Conversión a medios tecnológicos</c:v>
                </c:pt>
                <c:pt idx="9">
                  <c:v>Definición de criterios ambientales para adquisición de productos y/o servicios</c:v>
                </c:pt>
                <c:pt idx="10">
                  <c:v>Educación ambiental</c:v>
                </c:pt>
                <c:pt idx="11">
                  <c:v>Generación de emisiones atmosféricas fuentes móviles</c:v>
                </c:pt>
                <c:pt idx="12">
                  <c:v>Generación de residuos aprovechables (CARTÓN)</c:v>
                </c:pt>
                <c:pt idx="13">
                  <c:v>Generación de residuos aprovechables (PAPEL)</c:v>
                </c:pt>
                <c:pt idx="14">
                  <c:v>Generación de residuos aprovechables (PLÁSTICO)</c:v>
                </c:pt>
                <c:pt idx="15">
                  <c:v>Generación de residuos de manejo especial (PILAS O BATERÍAS)</c:v>
                </c:pt>
                <c:pt idx="16">
                  <c:v>Generación de residuos de manejo especial (RAEE´S)</c:v>
                </c:pt>
                <c:pt idx="17">
                  <c:v>Generación de residuos ordinarios</c:v>
                </c:pt>
                <c:pt idx="18">
                  <c:v>Generación de residuos orgánicos</c:v>
                </c:pt>
                <c:pt idx="19">
                  <c:v>Generación de residuos peligrosos (RESIDUOS QUÍMICOS) </c:v>
                </c:pt>
                <c:pt idx="20">
                  <c:v>Generación de residuos peligrosos (TÓNERES) </c:v>
                </c:pt>
                <c:pt idx="21">
                  <c:v>Generación de ruido</c:v>
                </c:pt>
                <c:pt idx="22">
                  <c:v>Identificación de requisitos legales ambientales y otros requisitos</c:v>
                </c:pt>
                <c:pt idx="23">
                  <c:v>N/A</c:v>
                </c:pt>
                <c:pt idx="24">
                  <c:v>Realización de actividades de compensación ambiental</c:v>
                </c:pt>
                <c:pt idx="25">
                  <c:v>Vertimiento de aguas residuales domésticas a sistemas de alcantarillado</c:v>
                </c:pt>
              </c:strCache>
            </c:strRef>
          </c:cat>
          <c:val>
            <c:numRef>
              <c:extLst>
                <c:ext xmlns:c15="http://schemas.microsoft.com/office/drawing/2012/chart" uri="{02D57815-91ED-43cb-92C2-25804820EDAC}">
                  <c15:fullRef>
                    <c15:sqref>'Graf. aspectos'!$W$3:$W$69</c15:sqref>
                  </c15:fullRef>
                </c:ext>
              </c:extLst>
              <c:f>('Graf. aspectos'!$W$7:$W$10,'Graf. aspectos'!$W$13,'Graf. aspectos'!$W$16,'Graf. aspectos'!$W$18:$W$21,'Graf. aspectos'!$W$23,'Graf. aspectos'!$W$27,'Graf. aspectos'!$W$29,'Graf. aspectos'!$W$32:$W$33,'Graf. aspectos'!$W$38:$W$39,'Graf. aspectos'!$W$41:$W$42,'Graf. aspectos'!$W$50:$W$52,'Graf. aspectos'!$W$54,'Graf. aspectos'!$W$61,'Graf. aspectos'!$W$63,'Graf. aspectos'!$W$66)</c:f>
              <c:numCache>
                <c:formatCode>General</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3-47AF-4763-9318-E99FC057A9A5}"/>
            </c:ext>
          </c:extLst>
        </c:ser>
        <c:dLbls>
          <c:showLegendKey val="0"/>
          <c:showVal val="0"/>
          <c:showCatName val="0"/>
          <c:showSerName val="0"/>
          <c:showPercent val="0"/>
          <c:showBubbleSize val="0"/>
        </c:dLbls>
        <c:gapWidth val="182"/>
        <c:axId val="1797917488"/>
        <c:axId val="1797920368"/>
      </c:barChart>
      <c:catAx>
        <c:axId val="1797917488"/>
        <c:scaling>
          <c:orientation val="minMax"/>
        </c:scaling>
        <c:delete val="0"/>
        <c:axPos val="l"/>
        <c:title>
          <c:tx>
            <c:rich>
              <a:bodyPr rot="-540000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s-CO" b="1">
                    <a:solidFill>
                      <a:sysClr val="windowText" lastClr="000000"/>
                    </a:solidFill>
                  </a:rPr>
                  <a:t>Aspectos Ambientales</a:t>
                </a:r>
              </a:p>
            </c:rich>
          </c:tx>
          <c:layout>
            <c:manualLayout>
              <c:xMode val="edge"/>
              <c:yMode val="edge"/>
              <c:x val="9.6317197995563831E-4"/>
              <c:y val="0.39108769190546688"/>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crossAx val="1797920368"/>
        <c:crosses val="autoZero"/>
        <c:auto val="1"/>
        <c:lblAlgn val="ctr"/>
        <c:lblOffset val="100"/>
        <c:noMultiLvlLbl val="0"/>
      </c:catAx>
      <c:valAx>
        <c:axId val="1797920368"/>
        <c:scaling>
          <c:orientation val="minMax"/>
          <c:max val="1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s-CO" b="1">
                    <a:solidFill>
                      <a:sysClr val="windowText" lastClr="000000"/>
                    </a:solidFill>
                  </a:rPr>
                  <a:t>Cant. aspectos identificados (Ud.)</a:t>
                </a:r>
              </a:p>
            </c:rich>
          </c:tx>
          <c:layout>
            <c:manualLayout>
              <c:xMode val="edge"/>
              <c:yMode val="edge"/>
              <c:x val="0.60044812563100258"/>
              <c:y val="0.96616313809502297"/>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crossAx val="1797917488"/>
        <c:crosses val="autoZero"/>
        <c:crossBetween val="between"/>
        <c:majorUnit val="100"/>
      </c:valAx>
      <c:spPr>
        <a:noFill/>
        <a:ln>
          <a:noFill/>
        </a:ln>
        <a:effectLst/>
      </c:spPr>
    </c:plotArea>
    <c:legend>
      <c:legendPos val="b"/>
      <c:layout>
        <c:manualLayout>
          <c:xMode val="edge"/>
          <c:yMode val="edge"/>
          <c:x val="4.6598450710064659E-2"/>
          <c:y val="0.97244998102308722"/>
          <c:w val="0.21303231033641562"/>
          <c:h val="2.1318082973984322E-2"/>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Verdana" panose="020B0604030504040204" pitchFamily="34" charset="0"/>
          <a:ea typeface="Verdana" panose="020B0604030504040204" pitchFamily="34" charset="0"/>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s-CO" sz="1100" b="1">
                <a:solidFill>
                  <a:sysClr val="windowText" lastClr="000000"/>
                </a:solidFill>
              </a:rPr>
              <a:t>IMPACTOS AMBIENTALES IDENTIFICADOS PARA NIVEL NACIONAL Y DT's </a:t>
            </a:r>
          </a:p>
        </c:rich>
      </c:tx>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s-CO"/>
        </a:p>
      </c:txPr>
    </c:title>
    <c:autoTitleDeleted val="0"/>
    <c:plotArea>
      <c:layout>
        <c:manualLayout>
          <c:layoutTarget val="inner"/>
          <c:xMode val="edge"/>
          <c:yMode val="edge"/>
          <c:x val="0.42055535486369167"/>
          <c:y val="5.207512994790775E-2"/>
          <c:w val="0.54172510558919174"/>
          <c:h val="0.87269722757901869"/>
        </c:manualLayout>
      </c:layout>
      <c:barChart>
        <c:barDir val="bar"/>
        <c:grouping val="clustered"/>
        <c:varyColors val="0"/>
        <c:ser>
          <c:idx val="0"/>
          <c:order val="0"/>
          <c:tx>
            <c:strRef>
              <c:f>'Graf. impactos'!$V$1</c:f>
              <c:strCache>
                <c:ptCount val="1"/>
                <c:pt idx="0">
                  <c:v>Nivel Nacional</c:v>
                </c:pt>
              </c:strCache>
            </c:strRef>
          </c:tx>
          <c:spPr>
            <a:solidFill>
              <a:schemeClr val="accent4"/>
            </a:solidFill>
            <a:ln>
              <a:solidFill>
                <a:schemeClr val="accent4">
                  <a:lumMod val="7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 impactos'!$A$2:$A$39</c15:sqref>
                  </c15:fullRef>
                </c:ext>
              </c:extLst>
              <c:f>('Graf. impactos'!$A$6,'Graf. impactos'!$A$9,'Graf. impactos'!$A$12:$A$15,'Graf. impactos'!$A$20,'Graf. impactos'!$A$25:$A$27,'Graf. impactos'!$A$30,'Graf. impactos'!$A$34)</c:f>
              <c:strCache>
                <c:ptCount val="12"/>
                <c:pt idx="0">
                  <c:v>Agotamiento de los recursos naturales (-)</c:v>
                </c:pt>
                <c:pt idx="1">
                  <c:v>Aumento de carga de rellenos sanitarios (-)</c:v>
                </c:pt>
                <c:pt idx="2">
                  <c:v>Conservación de las costumbres étnicas (+)</c:v>
                </c:pt>
                <c:pt idx="3">
                  <c:v>Contaminación de cuerpos hídricos (-)</c:v>
                </c:pt>
                <c:pt idx="4">
                  <c:v>Contaminación del aire (-)</c:v>
                </c:pt>
                <c:pt idx="5">
                  <c:v>Contaminación del suelo (-)</c:v>
                </c:pt>
                <c:pt idx="6">
                  <c:v>Disminución de consumo de papel (+)</c:v>
                </c:pt>
                <c:pt idx="7">
                  <c:v>Emisión de gases efecto invernadero (-)</c:v>
                </c:pt>
                <c:pt idx="8">
                  <c:v>Fomento de buenas prácticas ambientales (+)</c:v>
                </c:pt>
                <c:pt idx="9">
                  <c:v>Generación / Fomento de educación  y conciencia ambiental (+)</c:v>
                </c:pt>
                <c:pt idx="10">
                  <c:v>N/A</c:v>
                </c:pt>
                <c:pt idx="11">
                  <c:v>Reducción de afectación al medio ambiente (+)</c:v>
                </c:pt>
              </c:strCache>
            </c:strRef>
          </c:cat>
          <c:val>
            <c:numRef>
              <c:extLst>
                <c:ext xmlns:c15="http://schemas.microsoft.com/office/drawing/2012/chart" uri="{02D57815-91ED-43cb-92C2-25804820EDAC}">
                  <c15:fullRef>
                    <c15:sqref>'Graf. impactos'!$V$2:$V$39</c15:sqref>
                  </c15:fullRef>
                </c:ext>
              </c:extLst>
              <c:f>('Graf. impactos'!$V$6,'Graf. impactos'!$V$9,'Graf. impactos'!$V$12:$V$15,'Graf. impactos'!$V$20,'Graf. impactos'!$V$25:$V$27,'Graf. impactos'!$V$30,'Graf. impactos'!$V$34)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53C-4E4F-AED9-71C52E875AC4}"/>
            </c:ext>
          </c:extLst>
        </c:ser>
        <c:ser>
          <c:idx val="1"/>
          <c:order val="1"/>
          <c:tx>
            <c:strRef>
              <c:f>'Graf. impactos'!$W$1</c:f>
              <c:strCache>
                <c:ptCount val="1"/>
                <c:pt idx="0">
                  <c:v>DT's</c:v>
                </c:pt>
              </c:strCache>
            </c:strRef>
          </c:tx>
          <c:spPr>
            <a:solidFill>
              <a:schemeClr val="bg1">
                <a:lumMod val="65000"/>
              </a:schemeClr>
            </a:solidFill>
            <a:ln>
              <a:solidFill>
                <a:schemeClr val="bg1">
                  <a:lumMod val="50000"/>
                </a:schemeClr>
              </a:solid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 impactos'!$A$2:$A$39</c15:sqref>
                  </c15:fullRef>
                </c:ext>
              </c:extLst>
              <c:f>('Graf. impactos'!$A$6,'Graf. impactos'!$A$9,'Graf. impactos'!$A$12:$A$15,'Graf. impactos'!$A$20,'Graf. impactos'!$A$25:$A$27,'Graf. impactos'!$A$30,'Graf. impactos'!$A$34)</c:f>
              <c:strCache>
                <c:ptCount val="12"/>
                <c:pt idx="0">
                  <c:v>Agotamiento de los recursos naturales (-)</c:v>
                </c:pt>
                <c:pt idx="1">
                  <c:v>Aumento de carga de rellenos sanitarios (-)</c:v>
                </c:pt>
                <c:pt idx="2">
                  <c:v>Conservación de las costumbres étnicas (+)</c:v>
                </c:pt>
                <c:pt idx="3">
                  <c:v>Contaminación de cuerpos hídricos (-)</c:v>
                </c:pt>
                <c:pt idx="4">
                  <c:v>Contaminación del aire (-)</c:v>
                </c:pt>
                <c:pt idx="5">
                  <c:v>Contaminación del suelo (-)</c:v>
                </c:pt>
                <c:pt idx="6">
                  <c:v>Disminución de consumo de papel (+)</c:v>
                </c:pt>
                <c:pt idx="7">
                  <c:v>Emisión de gases efecto invernadero (-)</c:v>
                </c:pt>
                <c:pt idx="8">
                  <c:v>Fomento de buenas prácticas ambientales (+)</c:v>
                </c:pt>
                <c:pt idx="9">
                  <c:v>Generación / Fomento de educación  y conciencia ambiental (+)</c:v>
                </c:pt>
                <c:pt idx="10">
                  <c:v>N/A</c:v>
                </c:pt>
                <c:pt idx="11">
                  <c:v>Reducción de afectación al medio ambiente (+)</c:v>
                </c:pt>
              </c:strCache>
            </c:strRef>
          </c:cat>
          <c:val>
            <c:numRef>
              <c:extLst>
                <c:ext xmlns:c15="http://schemas.microsoft.com/office/drawing/2012/chart" uri="{02D57815-91ED-43cb-92C2-25804820EDAC}">
                  <c15:fullRef>
                    <c15:sqref>'Graf. impactos'!$W$2:$W$39</c15:sqref>
                  </c15:fullRef>
                </c:ext>
              </c:extLst>
              <c:f>('Graf. impactos'!$W$6,'Graf. impactos'!$W$9,'Graf. impactos'!$W$12:$W$15,'Graf. impactos'!$W$20,'Graf. impactos'!$W$25:$W$27,'Graf. impactos'!$W$30,'Graf. impactos'!$W$34)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B53C-4E4F-AED9-71C52E875AC4}"/>
            </c:ext>
          </c:extLst>
        </c:ser>
        <c:dLbls>
          <c:showLegendKey val="0"/>
          <c:showVal val="0"/>
          <c:showCatName val="0"/>
          <c:showSerName val="0"/>
          <c:showPercent val="0"/>
          <c:showBubbleSize val="0"/>
        </c:dLbls>
        <c:gapWidth val="182"/>
        <c:axId val="931880095"/>
        <c:axId val="931879615"/>
      </c:barChart>
      <c:catAx>
        <c:axId val="931880095"/>
        <c:scaling>
          <c:orientation val="minMax"/>
        </c:scaling>
        <c:delete val="0"/>
        <c:axPos val="l"/>
        <c:title>
          <c:tx>
            <c:rich>
              <a:bodyPr rot="-540000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s-CO" b="1">
                    <a:solidFill>
                      <a:sysClr val="windowText" lastClr="000000"/>
                    </a:solidFill>
                  </a:rPr>
                  <a:t>Impactos identificados</a:t>
                </a:r>
              </a:p>
            </c:rich>
          </c:tx>
          <c:layout>
            <c:manualLayout>
              <c:xMode val="edge"/>
              <c:yMode val="edge"/>
              <c:x val="3.8742231689123962E-3"/>
              <c:y val="0.41171762807412926"/>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crossAx val="931879615"/>
        <c:crosses val="autoZero"/>
        <c:auto val="1"/>
        <c:lblAlgn val="ctr"/>
        <c:lblOffset val="100"/>
        <c:noMultiLvlLbl val="0"/>
      </c:catAx>
      <c:valAx>
        <c:axId val="931879615"/>
        <c:scaling>
          <c:orientation val="minMax"/>
          <c:max val="280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s-CO" b="1">
                    <a:solidFill>
                      <a:sysClr val="windowText" lastClr="000000"/>
                    </a:solidFill>
                  </a:rPr>
                  <a:t>Cant. de impactos identificados</a:t>
                </a:r>
              </a:p>
            </c:rich>
          </c:tx>
          <c:layout>
            <c:manualLayout>
              <c:xMode val="edge"/>
              <c:yMode val="edge"/>
              <c:x val="0.583380184428818"/>
              <c:y val="0.96703746489650777"/>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crossAx val="931880095"/>
        <c:crosses val="autoZero"/>
        <c:crossBetween val="between"/>
        <c:majorUnit val="250"/>
      </c:valAx>
      <c:spPr>
        <a:noFill/>
        <a:ln>
          <a:noFill/>
        </a:ln>
        <a:effectLst/>
      </c:spPr>
    </c:plotArea>
    <c:legend>
      <c:legendPos val="b"/>
      <c:layout>
        <c:manualLayout>
          <c:xMode val="edge"/>
          <c:yMode val="edge"/>
          <c:x val="6.2564065855404472E-2"/>
          <c:y val="0.97360547591734903"/>
          <c:w val="0.22008432944005196"/>
          <c:h val="2.6394495680863581E-2"/>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Verdana" panose="020B0604030504040204" pitchFamily="34" charset="0"/>
          <a:ea typeface="Verdana" panose="020B0604030504040204" pitchFamily="34" charset="0"/>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s-CO" sz="1000" b="1" i="0" u="none" strike="noStrike" kern="1200" spc="0" baseline="0">
                <a:solidFill>
                  <a:sysClr val="windowText" lastClr="000000"/>
                </a:solidFill>
                <a:latin typeface="Verdana" panose="020B0604030504040204" pitchFamily="34" charset="0"/>
                <a:ea typeface="Verdana" panose="020B0604030504040204" pitchFamily="34" charset="0"/>
              </a:rPr>
              <a:t>RESULTADOS SIGNIFICANCIA INICIAL DE LOS IMPACTOS AMBIENTALES IDENTIFICADOS PARA NIVEL NACIONAL Y  DT's PARA 2024</a:t>
            </a:r>
          </a:p>
        </c:rich>
      </c:tx>
      <c:layout>
        <c:manualLayout>
          <c:xMode val="edge"/>
          <c:yMode val="edge"/>
          <c:x val="0.11459885769529213"/>
          <c:y val="6.6252596632281396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s-CO"/>
        </a:p>
      </c:txPr>
    </c:title>
    <c:autoTitleDeleted val="0"/>
    <c:plotArea>
      <c:layout>
        <c:manualLayout>
          <c:layoutTarget val="inner"/>
          <c:xMode val="edge"/>
          <c:yMode val="edge"/>
          <c:x val="9.7629145306755857E-2"/>
          <c:y val="0.15993376827032729"/>
          <c:w val="0.88944678361085316"/>
          <c:h val="0.6123662297473117"/>
        </c:manualLayout>
      </c:layout>
      <c:barChart>
        <c:barDir val="col"/>
        <c:grouping val="clustered"/>
        <c:varyColors val="0"/>
        <c:ser>
          <c:idx val="0"/>
          <c:order val="0"/>
          <c:tx>
            <c:strRef>
              <c:f>'Graf. Ev. impactos'!$B$2</c:f>
              <c:strCache>
                <c:ptCount val="1"/>
                <c:pt idx="0">
                  <c:v>SIN IMPACTO AMBIENTAL</c:v>
                </c:pt>
              </c:strCache>
            </c:strRef>
          </c:tx>
          <c:spPr>
            <a:solidFill>
              <a:schemeClr val="accent1">
                <a:lumMod val="20000"/>
                <a:lumOff val="80000"/>
              </a:schemeClr>
            </a:solidFill>
            <a:ln>
              <a:solidFill>
                <a:schemeClr val="accent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 Ev. impactos'!$A$3:$A$24</c15:sqref>
                  </c15:fullRef>
                </c:ext>
              </c:extLst>
              <c:f>'Graf. Ev. impactos'!$A$23:$A$24</c:f>
              <c:strCache>
                <c:ptCount val="2"/>
                <c:pt idx="0">
                  <c:v>Nivel Nacional</c:v>
                </c:pt>
                <c:pt idx="1">
                  <c:v>DT's</c:v>
                </c:pt>
              </c:strCache>
            </c:strRef>
          </c:cat>
          <c:val>
            <c:numRef>
              <c:extLst>
                <c:ext xmlns:c15="http://schemas.microsoft.com/office/drawing/2012/chart" uri="{02D57815-91ED-43cb-92C2-25804820EDAC}">
                  <c15:fullRef>
                    <c15:sqref>'Graf. Ev. impactos'!$B$3:$B$24</c15:sqref>
                  </c15:fullRef>
                </c:ext>
              </c:extLst>
              <c:f>'Graf. Ev. impactos'!$B$23:$B$24</c:f>
              <c:numCache>
                <c:formatCode>General</c:formatCode>
                <c:ptCount val="2"/>
                <c:pt idx="0">
                  <c:v>0</c:v>
                </c:pt>
                <c:pt idx="1">
                  <c:v>6</c:v>
                </c:pt>
              </c:numCache>
            </c:numRef>
          </c:val>
          <c:extLst xmlns:c15="http://schemas.microsoft.com/office/drawing/2012/chart">
            <c:ext xmlns:c16="http://schemas.microsoft.com/office/drawing/2014/chart" uri="{C3380CC4-5D6E-409C-BE32-E72D297353CC}">
              <c16:uniqueId val="{00000000-9234-451D-AE59-7CF82719B2B8}"/>
            </c:ext>
          </c:extLst>
        </c:ser>
        <c:ser>
          <c:idx val="1"/>
          <c:order val="1"/>
          <c:tx>
            <c:strRef>
              <c:f>'Graf. Ev. impactos'!$C$2</c:f>
              <c:strCache>
                <c:ptCount val="1"/>
                <c:pt idx="0">
                  <c:v>IMPACTO AMBIENTAL POSITIVO</c:v>
                </c:pt>
              </c:strCache>
            </c:strRef>
          </c:tx>
          <c:spPr>
            <a:solidFill>
              <a:srgbClr val="00B050"/>
            </a:solidFill>
            <a:ln>
              <a:solidFill>
                <a:schemeClr val="accent6">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 Ev. impactos'!$A$3:$A$24</c15:sqref>
                  </c15:fullRef>
                </c:ext>
              </c:extLst>
              <c:f>'Graf. Ev. impactos'!$A$23:$A$24</c:f>
              <c:strCache>
                <c:ptCount val="2"/>
                <c:pt idx="0">
                  <c:v>Nivel Nacional</c:v>
                </c:pt>
                <c:pt idx="1">
                  <c:v>DT's</c:v>
                </c:pt>
              </c:strCache>
            </c:strRef>
          </c:cat>
          <c:val>
            <c:numRef>
              <c:extLst>
                <c:ext xmlns:c15="http://schemas.microsoft.com/office/drawing/2012/chart" uri="{02D57815-91ED-43cb-92C2-25804820EDAC}">
                  <c15:fullRef>
                    <c15:sqref>'Graf. Ev. impactos'!$C$3:$C$24</c15:sqref>
                  </c15:fullRef>
                </c:ext>
              </c:extLst>
              <c:f>'Graf. Ev. impactos'!$C$23:$C$24</c:f>
              <c:numCache>
                <c:formatCode>General</c:formatCode>
                <c:ptCount val="2"/>
                <c:pt idx="0">
                  <c:v>0</c:v>
                </c:pt>
                <c:pt idx="1">
                  <c:v>0</c:v>
                </c:pt>
              </c:numCache>
            </c:numRef>
          </c:val>
          <c:extLst xmlns:c15="http://schemas.microsoft.com/office/drawing/2012/chart">
            <c:ext xmlns:c16="http://schemas.microsoft.com/office/drawing/2014/chart" uri="{C3380CC4-5D6E-409C-BE32-E72D297353CC}">
              <c16:uniqueId val="{00000001-9234-451D-AE59-7CF82719B2B8}"/>
            </c:ext>
          </c:extLst>
        </c:ser>
        <c:ser>
          <c:idx val="2"/>
          <c:order val="2"/>
          <c:tx>
            <c:strRef>
              <c:f>'Graf. Ev. impactos'!$D$2</c:f>
              <c:strCache>
                <c:ptCount val="1"/>
                <c:pt idx="0">
                  <c:v>IMPACTO AMBIENTAL NEGATIVO BAJO</c:v>
                </c:pt>
              </c:strCache>
            </c:strRef>
          </c:tx>
          <c:spPr>
            <a:solidFill>
              <a:srgbClr val="FFFF00"/>
            </a:solidFill>
            <a:ln>
              <a:solidFill>
                <a:schemeClr val="accent4">
                  <a:lumMod val="7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 Ev. impactos'!$A$3:$A$24</c15:sqref>
                  </c15:fullRef>
                </c:ext>
              </c:extLst>
              <c:f>'Graf. Ev. impactos'!$A$23:$A$24</c:f>
              <c:strCache>
                <c:ptCount val="2"/>
                <c:pt idx="0">
                  <c:v>Nivel Nacional</c:v>
                </c:pt>
                <c:pt idx="1">
                  <c:v>DT's</c:v>
                </c:pt>
              </c:strCache>
            </c:strRef>
          </c:cat>
          <c:val>
            <c:numRef>
              <c:extLst>
                <c:ext xmlns:c15="http://schemas.microsoft.com/office/drawing/2012/chart" uri="{02D57815-91ED-43cb-92C2-25804820EDAC}">
                  <c15:fullRef>
                    <c15:sqref>'Graf. Ev. impactos'!$D$3:$D$24</c15:sqref>
                  </c15:fullRef>
                </c:ext>
              </c:extLst>
              <c:f>'Graf. Ev. impactos'!$D$23:$D$24</c:f>
              <c:numCache>
                <c:formatCode>General</c:formatCode>
                <c:ptCount val="2"/>
                <c:pt idx="0">
                  <c:v>0</c:v>
                </c:pt>
                <c:pt idx="1">
                  <c:v>0</c:v>
                </c:pt>
              </c:numCache>
            </c:numRef>
          </c:val>
          <c:extLst xmlns:c15="http://schemas.microsoft.com/office/drawing/2012/chart">
            <c:ext xmlns:c16="http://schemas.microsoft.com/office/drawing/2014/chart" uri="{C3380CC4-5D6E-409C-BE32-E72D297353CC}">
              <c16:uniqueId val="{00000002-9234-451D-AE59-7CF82719B2B8}"/>
            </c:ext>
          </c:extLst>
        </c:ser>
        <c:ser>
          <c:idx val="3"/>
          <c:order val="3"/>
          <c:tx>
            <c:strRef>
              <c:f>'Graf. Ev. impactos'!$E$2</c:f>
              <c:strCache>
                <c:ptCount val="1"/>
                <c:pt idx="0">
                  <c:v>IMPACTO AMBIENTAL NEGATIVO MODERADO</c:v>
                </c:pt>
              </c:strCache>
            </c:strRef>
          </c:tx>
          <c:spPr>
            <a:solidFill>
              <a:srgbClr val="F79546"/>
            </a:solidFill>
            <a:ln>
              <a:solidFill>
                <a:schemeClr val="accent2">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 Ev. impactos'!$A$3:$A$24</c15:sqref>
                  </c15:fullRef>
                </c:ext>
              </c:extLst>
              <c:f>'Graf. Ev. impactos'!$A$23:$A$24</c:f>
              <c:strCache>
                <c:ptCount val="2"/>
                <c:pt idx="0">
                  <c:v>Nivel Nacional</c:v>
                </c:pt>
                <c:pt idx="1">
                  <c:v>DT's</c:v>
                </c:pt>
              </c:strCache>
            </c:strRef>
          </c:cat>
          <c:val>
            <c:numRef>
              <c:extLst>
                <c:ext xmlns:c15="http://schemas.microsoft.com/office/drawing/2012/chart" uri="{02D57815-91ED-43cb-92C2-25804820EDAC}">
                  <c15:fullRef>
                    <c15:sqref>'Graf. Ev. impactos'!$E$3:$E$24</c15:sqref>
                  </c15:fullRef>
                </c:ext>
              </c:extLst>
              <c:f>'Graf. Ev. impactos'!$E$23:$E$24</c:f>
              <c:numCache>
                <c:formatCode>General</c:formatCode>
                <c:ptCount val="2"/>
                <c:pt idx="0">
                  <c:v>0</c:v>
                </c:pt>
                <c:pt idx="1">
                  <c:v>0</c:v>
                </c:pt>
              </c:numCache>
            </c:numRef>
          </c:val>
          <c:extLst xmlns:c15="http://schemas.microsoft.com/office/drawing/2012/chart">
            <c:ext xmlns:c16="http://schemas.microsoft.com/office/drawing/2014/chart" uri="{C3380CC4-5D6E-409C-BE32-E72D297353CC}">
              <c16:uniqueId val="{00000003-9234-451D-AE59-7CF82719B2B8}"/>
            </c:ext>
          </c:extLst>
        </c:ser>
        <c:ser>
          <c:idx val="4"/>
          <c:order val="4"/>
          <c:tx>
            <c:strRef>
              <c:f>'Graf. Ev. impactos'!$F$2</c:f>
              <c:strCache>
                <c:ptCount val="1"/>
                <c:pt idx="0">
                  <c:v>IMPACTO AMBIENTAL NEGATIVO ALTO</c:v>
                </c:pt>
              </c:strCache>
            </c:strRef>
          </c:tx>
          <c:spPr>
            <a:solidFill>
              <a:srgbClr val="C00000"/>
            </a:solidFill>
            <a:ln>
              <a:solidFill>
                <a:srgbClr val="7E0C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 Ev. impactos'!$A$3:$A$24</c15:sqref>
                  </c15:fullRef>
                </c:ext>
              </c:extLst>
              <c:f>'Graf. Ev. impactos'!$A$23:$A$24</c:f>
              <c:strCache>
                <c:ptCount val="2"/>
                <c:pt idx="0">
                  <c:v>Nivel Nacional</c:v>
                </c:pt>
                <c:pt idx="1">
                  <c:v>DT's</c:v>
                </c:pt>
              </c:strCache>
            </c:strRef>
          </c:cat>
          <c:val>
            <c:numRef>
              <c:extLst>
                <c:ext xmlns:c15="http://schemas.microsoft.com/office/drawing/2012/chart" uri="{02D57815-91ED-43cb-92C2-25804820EDAC}">
                  <c15:fullRef>
                    <c15:sqref>'Graf. Ev. impactos'!$F$3:$F$24</c15:sqref>
                  </c15:fullRef>
                </c:ext>
              </c:extLst>
              <c:f>'Graf. Ev. impactos'!$F$23:$F$24</c:f>
              <c:numCache>
                <c:formatCode>General</c:formatCode>
                <c:ptCount val="2"/>
                <c:pt idx="0">
                  <c:v>0</c:v>
                </c:pt>
                <c:pt idx="1">
                  <c:v>0</c:v>
                </c:pt>
              </c:numCache>
            </c:numRef>
          </c:val>
          <c:extLst xmlns:c15="http://schemas.microsoft.com/office/drawing/2012/chart">
            <c:ext xmlns:c16="http://schemas.microsoft.com/office/drawing/2014/chart" uri="{C3380CC4-5D6E-409C-BE32-E72D297353CC}">
              <c16:uniqueId val="{00000004-9234-451D-AE59-7CF82719B2B8}"/>
            </c:ext>
          </c:extLst>
        </c:ser>
        <c:dLbls>
          <c:dLblPos val="outEnd"/>
          <c:showLegendKey val="0"/>
          <c:showVal val="1"/>
          <c:showCatName val="0"/>
          <c:showSerName val="0"/>
          <c:showPercent val="0"/>
          <c:showBubbleSize val="0"/>
        </c:dLbls>
        <c:gapWidth val="182"/>
        <c:axId val="984470319"/>
        <c:axId val="984467439"/>
        <c:extLst/>
      </c:barChart>
      <c:catAx>
        <c:axId val="984470319"/>
        <c:scaling>
          <c:orientation val="minMax"/>
        </c:scaling>
        <c:delete val="0"/>
        <c:axPos val="b"/>
        <c:title>
          <c:tx>
            <c:rich>
              <a:bodyPr rot="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s-CO" sz="800" b="1"/>
                  <a:t>Tipo de impacto ambiental</a:t>
                </a:r>
              </a:p>
            </c:rich>
          </c:tx>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crossAx val="984467439"/>
        <c:crosses val="autoZero"/>
        <c:auto val="1"/>
        <c:lblAlgn val="ctr"/>
        <c:lblOffset val="100"/>
        <c:noMultiLvlLbl val="0"/>
      </c:catAx>
      <c:valAx>
        <c:axId val="984467439"/>
        <c:scaling>
          <c:orientation val="minMax"/>
          <c:max val="4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s-CO" sz="800" b="1"/>
                  <a:t>Cant.</a:t>
                </a:r>
                <a:r>
                  <a:rPr lang="es-CO" sz="800" b="1" baseline="0"/>
                  <a:t> de impactos ambientales</a:t>
                </a:r>
                <a:endParaRPr lang="es-CO" sz="800" b="1"/>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crossAx val="984470319"/>
        <c:crosses val="autoZero"/>
        <c:crossBetween val="between"/>
        <c:majorUnit val="500"/>
      </c:valAx>
      <c:spPr>
        <a:noFill/>
        <a:ln>
          <a:noFill/>
        </a:ln>
        <a:effectLst/>
      </c:spPr>
    </c:plotArea>
    <c:legend>
      <c:legendPos val="b"/>
      <c:layout>
        <c:manualLayout>
          <c:xMode val="edge"/>
          <c:yMode val="edge"/>
          <c:x val="0"/>
          <c:y val="0.89057235983402416"/>
          <c:w val="0.98978421719902132"/>
          <c:h val="0.10611501033436173"/>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Verdana" panose="020B0604030504040204" pitchFamily="34" charset="0"/>
          <a:ea typeface="Verdana" panose="020B0604030504040204" pitchFamily="34" charset="0"/>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s-CO" sz="1000" b="1" i="0" u="none" strike="noStrike" kern="1200" spc="0" baseline="0">
                <a:solidFill>
                  <a:sysClr val="windowText" lastClr="000000"/>
                </a:solidFill>
                <a:latin typeface="Verdana" panose="020B0604030504040204" pitchFamily="34" charset="0"/>
                <a:ea typeface="Verdana" panose="020B0604030504040204" pitchFamily="34" charset="0"/>
              </a:rPr>
              <a:t>RESULTADOS SIGNIFICANCIA FINAL DE LOS IMPACTOS AMBIENTALES IDENTIFICADOS PARA NIVEL NACIONAL Y  DT's PARA 2024</a:t>
            </a:r>
          </a:p>
        </c:rich>
      </c:tx>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s-CO"/>
        </a:p>
      </c:txPr>
    </c:title>
    <c:autoTitleDeleted val="0"/>
    <c:plotArea>
      <c:layout>
        <c:manualLayout>
          <c:layoutTarget val="inner"/>
          <c:xMode val="edge"/>
          <c:yMode val="edge"/>
          <c:x val="9.7629145306755857E-2"/>
          <c:y val="0.18974743675485392"/>
          <c:w val="0.88944678361085316"/>
          <c:h val="0.6123662297473117"/>
        </c:manualLayout>
      </c:layout>
      <c:barChart>
        <c:barDir val="col"/>
        <c:grouping val="clustered"/>
        <c:varyColors val="0"/>
        <c:ser>
          <c:idx val="0"/>
          <c:order val="0"/>
          <c:tx>
            <c:strRef>
              <c:f>'Graf. Ev. impactos'!$H$2</c:f>
              <c:strCache>
                <c:ptCount val="1"/>
                <c:pt idx="0">
                  <c:v>SIN IMPACTO AMBIENTAL</c:v>
                </c:pt>
              </c:strCache>
            </c:strRef>
          </c:tx>
          <c:spPr>
            <a:solidFill>
              <a:schemeClr val="accent1">
                <a:lumMod val="20000"/>
                <a:lumOff val="80000"/>
              </a:schemeClr>
            </a:solidFill>
            <a:ln>
              <a:solidFill>
                <a:schemeClr val="accent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 Ev. impactos'!$A$3:$A$24</c15:sqref>
                  </c15:fullRef>
                </c:ext>
              </c:extLst>
              <c:f>'Graf. Ev. impactos'!$A$23:$A$24</c:f>
              <c:strCache>
                <c:ptCount val="2"/>
                <c:pt idx="0">
                  <c:v>Nivel Nacional</c:v>
                </c:pt>
                <c:pt idx="1">
                  <c:v>DT's</c:v>
                </c:pt>
              </c:strCache>
            </c:strRef>
          </c:cat>
          <c:val>
            <c:numRef>
              <c:extLst>
                <c:ext xmlns:c15="http://schemas.microsoft.com/office/drawing/2012/chart" uri="{02D57815-91ED-43cb-92C2-25804820EDAC}">
                  <c15:fullRef>
                    <c15:sqref>'Graf. Ev. impactos'!$H$3:$H$24</c15:sqref>
                  </c15:fullRef>
                </c:ext>
              </c:extLst>
              <c:f>'Graf. Ev. impactos'!$H$23:$H$24</c:f>
              <c:numCache>
                <c:formatCode>General</c:formatCode>
                <c:ptCount val="2"/>
                <c:pt idx="0">
                  <c:v>0</c:v>
                </c:pt>
                <c:pt idx="1">
                  <c:v>6</c:v>
                </c:pt>
              </c:numCache>
            </c:numRef>
          </c:val>
          <c:extLst xmlns:c15="http://schemas.microsoft.com/office/drawing/2012/chart">
            <c:ext xmlns:c16="http://schemas.microsoft.com/office/drawing/2014/chart" uri="{C3380CC4-5D6E-409C-BE32-E72D297353CC}">
              <c16:uniqueId val="{00000000-9464-497A-94E9-7788F3AE8CD8}"/>
            </c:ext>
          </c:extLst>
        </c:ser>
        <c:ser>
          <c:idx val="1"/>
          <c:order val="1"/>
          <c:tx>
            <c:strRef>
              <c:f>'Graf. Ev. impactos'!$I$2</c:f>
              <c:strCache>
                <c:ptCount val="1"/>
                <c:pt idx="0">
                  <c:v>IMPACTO AMBIENTAL POSITIVO</c:v>
                </c:pt>
              </c:strCache>
            </c:strRef>
          </c:tx>
          <c:spPr>
            <a:solidFill>
              <a:srgbClr val="00B050"/>
            </a:solidFill>
            <a:ln>
              <a:solidFill>
                <a:schemeClr val="accent6">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 Ev. impactos'!$A$3:$A$24</c15:sqref>
                  </c15:fullRef>
                </c:ext>
              </c:extLst>
              <c:f>'Graf. Ev. impactos'!$A$23:$A$24</c:f>
              <c:strCache>
                <c:ptCount val="2"/>
                <c:pt idx="0">
                  <c:v>Nivel Nacional</c:v>
                </c:pt>
                <c:pt idx="1">
                  <c:v>DT's</c:v>
                </c:pt>
              </c:strCache>
            </c:strRef>
          </c:cat>
          <c:val>
            <c:numRef>
              <c:extLst>
                <c:ext xmlns:c15="http://schemas.microsoft.com/office/drawing/2012/chart" uri="{02D57815-91ED-43cb-92C2-25804820EDAC}">
                  <c15:fullRef>
                    <c15:sqref>'Graf. Ev. impactos'!$I$3:$I$24</c15:sqref>
                  </c15:fullRef>
                </c:ext>
              </c:extLst>
              <c:f>'Graf. Ev. impactos'!$I$23:$I$24</c:f>
              <c:numCache>
                <c:formatCode>General</c:formatCode>
                <c:ptCount val="2"/>
                <c:pt idx="0">
                  <c:v>0</c:v>
                </c:pt>
                <c:pt idx="1">
                  <c:v>0</c:v>
                </c:pt>
              </c:numCache>
            </c:numRef>
          </c:val>
          <c:extLst xmlns:c15="http://schemas.microsoft.com/office/drawing/2012/chart">
            <c:ext xmlns:c16="http://schemas.microsoft.com/office/drawing/2014/chart" uri="{C3380CC4-5D6E-409C-BE32-E72D297353CC}">
              <c16:uniqueId val="{00000001-9464-497A-94E9-7788F3AE8CD8}"/>
            </c:ext>
          </c:extLst>
        </c:ser>
        <c:ser>
          <c:idx val="2"/>
          <c:order val="2"/>
          <c:tx>
            <c:strRef>
              <c:f>'Graf. Ev. impactos'!$J$2</c:f>
              <c:strCache>
                <c:ptCount val="1"/>
                <c:pt idx="0">
                  <c:v>IMPACTO AMBIENTAL NEGATIVO BAJO</c:v>
                </c:pt>
              </c:strCache>
            </c:strRef>
          </c:tx>
          <c:spPr>
            <a:solidFill>
              <a:srgbClr val="FFFF00"/>
            </a:solidFill>
            <a:ln>
              <a:solidFill>
                <a:schemeClr val="accent4">
                  <a:lumMod val="7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 Ev. impactos'!$A$3:$A$24</c15:sqref>
                  </c15:fullRef>
                </c:ext>
              </c:extLst>
              <c:f>'Graf. Ev. impactos'!$A$23:$A$24</c:f>
              <c:strCache>
                <c:ptCount val="2"/>
                <c:pt idx="0">
                  <c:v>Nivel Nacional</c:v>
                </c:pt>
                <c:pt idx="1">
                  <c:v>DT's</c:v>
                </c:pt>
              </c:strCache>
            </c:strRef>
          </c:cat>
          <c:val>
            <c:numRef>
              <c:extLst>
                <c:ext xmlns:c15="http://schemas.microsoft.com/office/drawing/2012/chart" uri="{02D57815-91ED-43cb-92C2-25804820EDAC}">
                  <c15:fullRef>
                    <c15:sqref>'Graf. Ev. impactos'!$J$3:$J$24</c15:sqref>
                  </c15:fullRef>
                </c:ext>
              </c:extLst>
              <c:f>'Graf. Ev. impactos'!$J$23:$J$24</c:f>
              <c:numCache>
                <c:formatCode>General</c:formatCode>
                <c:ptCount val="2"/>
                <c:pt idx="0">
                  <c:v>0</c:v>
                </c:pt>
                <c:pt idx="1">
                  <c:v>0</c:v>
                </c:pt>
              </c:numCache>
            </c:numRef>
          </c:val>
          <c:extLst xmlns:c15="http://schemas.microsoft.com/office/drawing/2012/chart">
            <c:ext xmlns:c16="http://schemas.microsoft.com/office/drawing/2014/chart" uri="{C3380CC4-5D6E-409C-BE32-E72D297353CC}">
              <c16:uniqueId val="{00000002-9464-497A-94E9-7788F3AE8CD8}"/>
            </c:ext>
          </c:extLst>
        </c:ser>
        <c:ser>
          <c:idx val="3"/>
          <c:order val="3"/>
          <c:tx>
            <c:strRef>
              <c:f>'Graf. Ev. impactos'!$K$2</c:f>
              <c:strCache>
                <c:ptCount val="1"/>
                <c:pt idx="0">
                  <c:v>IMPACTO AMBIENTAL NEGATIVO MODERADO</c:v>
                </c:pt>
              </c:strCache>
            </c:strRef>
          </c:tx>
          <c:spPr>
            <a:solidFill>
              <a:srgbClr val="F79546"/>
            </a:solidFill>
            <a:ln>
              <a:solidFill>
                <a:schemeClr val="accent2">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 Ev. impactos'!$A$3:$A$24</c15:sqref>
                  </c15:fullRef>
                </c:ext>
              </c:extLst>
              <c:f>'Graf. Ev. impactos'!$A$23:$A$24</c:f>
              <c:strCache>
                <c:ptCount val="2"/>
                <c:pt idx="0">
                  <c:v>Nivel Nacional</c:v>
                </c:pt>
                <c:pt idx="1">
                  <c:v>DT's</c:v>
                </c:pt>
              </c:strCache>
            </c:strRef>
          </c:cat>
          <c:val>
            <c:numRef>
              <c:extLst>
                <c:ext xmlns:c15="http://schemas.microsoft.com/office/drawing/2012/chart" uri="{02D57815-91ED-43cb-92C2-25804820EDAC}">
                  <c15:fullRef>
                    <c15:sqref>'Graf. Ev. impactos'!$K$3:$K$24</c15:sqref>
                  </c15:fullRef>
                </c:ext>
              </c:extLst>
              <c:f>'Graf. Ev. impactos'!$K$23:$K$24</c:f>
              <c:numCache>
                <c:formatCode>General</c:formatCode>
                <c:ptCount val="2"/>
                <c:pt idx="0">
                  <c:v>0</c:v>
                </c:pt>
                <c:pt idx="1">
                  <c:v>0</c:v>
                </c:pt>
              </c:numCache>
            </c:numRef>
          </c:val>
          <c:extLst xmlns:c15="http://schemas.microsoft.com/office/drawing/2012/chart">
            <c:ext xmlns:c16="http://schemas.microsoft.com/office/drawing/2014/chart" uri="{C3380CC4-5D6E-409C-BE32-E72D297353CC}">
              <c16:uniqueId val="{00000003-9464-497A-94E9-7788F3AE8CD8}"/>
            </c:ext>
          </c:extLst>
        </c:ser>
        <c:ser>
          <c:idx val="4"/>
          <c:order val="4"/>
          <c:tx>
            <c:strRef>
              <c:f>'Graf. Ev. impactos'!$L$2</c:f>
              <c:strCache>
                <c:ptCount val="1"/>
                <c:pt idx="0">
                  <c:v>IMPACTO AMBIENTAL NEGATIVO ALTO</c:v>
                </c:pt>
              </c:strCache>
            </c:strRef>
          </c:tx>
          <c:spPr>
            <a:solidFill>
              <a:srgbClr val="C00000"/>
            </a:solidFill>
            <a:ln>
              <a:solidFill>
                <a:srgbClr val="99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 Ev. impactos'!$A$3:$A$24</c15:sqref>
                  </c15:fullRef>
                </c:ext>
              </c:extLst>
              <c:f>'Graf. Ev. impactos'!$A$23:$A$24</c:f>
              <c:strCache>
                <c:ptCount val="2"/>
                <c:pt idx="0">
                  <c:v>Nivel Nacional</c:v>
                </c:pt>
                <c:pt idx="1">
                  <c:v>DT's</c:v>
                </c:pt>
              </c:strCache>
            </c:strRef>
          </c:cat>
          <c:val>
            <c:numRef>
              <c:extLst>
                <c:ext xmlns:c15="http://schemas.microsoft.com/office/drawing/2012/chart" uri="{02D57815-91ED-43cb-92C2-25804820EDAC}">
                  <c15:fullRef>
                    <c15:sqref>'Graf. Ev. impactos'!$L$3:$L$24</c15:sqref>
                  </c15:fullRef>
                </c:ext>
              </c:extLst>
              <c:f>'Graf. Ev. impactos'!$L$23:$L$24</c:f>
              <c:numCache>
                <c:formatCode>General</c:formatCode>
                <c:ptCount val="2"/>
                <c:pt idx="0">
                  <c:v>0</c:v>
                </c:pt>
                <c:pt idx="1">
                  <c:v>0</c:v>
                </c:pt>
              </c:numCache>
            </c:numRef>
          </c:val>
          <c:extLst xmlns:c15="http://schemas.microsoft.com/office/drawing/2012/chart">
            <c:ext xmlns:c16="http://schemas.microsoft.com/office/drawing/2014/chart" uri="{C3380CC4-5D6E-409C-BE32-E72D297353CC}">
              <c16:uniqueId val="{00000004-9464-497A-94E9-7788F3AE8CD8}"/>
            </c:ext>
          </c:extLst>
        </c:ser>
        <c:dLbls>
          <c:dLblPos val="outEnd"/>
          <c:showLegendKey val="0"/>
          <c:showVal val="1"/>
          <c:showCatName val="0"/>
          <c:showSerName val="0"/>
          <c:showPercent val="0"/>
          <c:showBubbleSize val="0"/>
        </c:dLbls>
        <c:gapWidth val="182"/>
        <c:axId val="984470319"/>
        <c:axId val="984467439"/>
        <c:extLst/>
      </c:barChart>
      <c:catAx>
        <c:axId val="984470319"/>
        <c:scaling>
          <c:orientation val="minMax"/>
        </c:scaling>
        <c:delete val="0"/>
        <c:axPos val="b"/>
        <c:title>
          <c:tx>
            <c:rich>
              <a:bodyPr rot="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s-CO" sz="800" b="1"/>
                  <a:t>Tipo de impacto ambiental</a:t>
                </a:r>
              </a:p>
            </c:rich>
          </c:tx>
          <c:layout>
            <c:manualLayout>
              <c:xMode val="edge"/>
              <c:yMode val="edge"/>
              <c:x val="0.40314943669198056"/>
              <c:y val="0.84381419850529982"/>
            </c:manualLayout>
          </c:layou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crossAx val="984467439"/>
        <c:crosses val="autoZero"/>
        <c:auto val="1"/>
        <c:lblAlgn val="ctr"/>
        <c:lblOffset val="100"/>
        <c:noMultiLvlLbl val="0"/>
      </c:catAx>
      <c:valAx>
        <c:axId val="984467439"/>
        <c:scaling>
          <c:orientation val="minMax"/>
          <c:max val="5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s-CO" sz="800" b="1"/>
                  <a:t>Cant.</a:t>
                </a:r>
                <a:r>
                  <a:rPr lang="es-CO" sz="800" b="1" baseline="0"/>
                  <a:t> de impactos ambientales</a:t>
                </a:r>
                <a:endParaRPr lang="es-CO" sz="800" b="1"/>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crossAx val="984470319"/>
        <c:crosses val="autoZero"/>
        <c:crossBetween val="between"/>
        <c:majorUnit val="500"/>
      </c:valAx>
      <c:spPr>
        <a:noFill/>
        <a:ln>
          <a:noFill/>
        </a:ln>
        <a:effectLst/>
      </c:spPr>
    </c:plotArea>
    <c:legend>
      <c:legendPos val="b"/>
      <c:layout>
        <c:manualLayout>
          <c:xMode val="edge"/>
          <c:yMode val="edge"/>
          <c:x val="7.998677063589981E-4"/>
          <c:y val="0.8971976194972523"/>
          <c:w val="0.99624625274021683"/>
          <c:h val="9.9489750671133581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Verdana" panose="020B0604030504040204" pitchFamily="34" charset="0"/>
          <a:ea typeface="Verdana" panose="020B0604030504040204" pitchFamily="34" charset="0"/>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s-CO" sz="900" b="1"/>
              <a:t>RESULTADOS DE</a:t>
            </a:r>
            <a:r>
              <a:rPr lang="es-CO" sz="900" b="1" baseline="0"/>
              <a:t> LA </a:t>
            </a:r>
            <a:r>
              <a:rPr lang="es-CO" sz="900" b="1"/>
              <a:t>SIGNIFICANCIA DE IMPACTOS AMBIENTALES IDENTIFICADOS PARA NIVEL NACIONAL, 2024</a:t>
            </a:r>
          </a:p>
        </c:rich>
      </c:tx>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s-CO"/>
        </a:p>
      </c:txPr>
    </c:title>
    <c:autoTitleDeleted val="0"/>
    <c:plotArea>
      <c:layout>
        <c:manualLayout>
          <c:layoutTarget val="inner"/>
          <c:xMode val="edge"/>
          <c:yMode val="edge"/>
          <c:x val="6.6907848847661155E-2"/>
          <c:y val="0.1097983997093535"/>
          <c:w val="0.92549455290691407"/>
          <c:h val="0.67786560558923015"/>
        </c:manualLayout>
      </c:layout>
      <c:barChart>
        <c:barDir val="col"/>
        <c:grouping val="clustered"/>
        <c:varyColors val="0"/>
        <c:ser>
          <c:idx val="20"/>
          <c:order val="0"/>
          <c:spPr>
            <a:solidFill>
              <a:schemeClr val="accent3">
                <a:lumMod val="80000"/>
              </a:schemeClr>
            </a:solidFill>
            <a:ln>
              <a:noFill/>
            </a:ln>
            <a:effectLst/>
          </c:spPr>
          <c:invertIfNegative val="0"/>
          <c:dPt>
            <c:idx val="0"/>
            <c:invertIfNegative val="0"/>
            <c:bubble3D val="0"/>
            <c:spPr>
              <a:solidFill>
                <a:schemeClr val="tx2">
                  <a:lumMod val="20000"/>
                  <a:lumOff val="80000"/>
                </a:schemeClr>
              </a:solidFill>
              <a:ln>
                <a:solidFill>
                  <a:schemeClr val="tx2">
                    <a:lumMod val="75000"/>
                  </a:schemeClr>
                </a:solidFill>
              </a:ln>
              <a:effectLst/>
            </c:spPr>
            <c:extLst>
              <c:ext xmlns:c16="http://schemas.microsoft.com/office/drawing/2014/chart" uri="{C3380CC4-5D6E-409C-BE32-E72D297353CC}">
                <c16:uniqueId val="{00000001-A336-43C1-AF90-77AB1004E891}"/>
              </c:ext>
            </c:extLst>
          </c:dPt>
          <c:dPt>
            <c:idx val="1"/>
            <c:invertIfNegative val="0"/>
            <c:bubble3D val="0"/>
            <c:spPr>
              <a:solidFill>
                <a:srgbClr val="00B050"/>
              </a:solidFill>
              <a:ln>
                <a:solidFill>
                  <a:schemeClr val="accent6">
                    <a:lumMod val="75000"/>
                  </a:schemeClr>
                </a:solidFill>
              </a:ln>
              <a:effectLst/>
            </c:spPr>
            <c:extLst>
              <c:ext xmlns:c16="http://schemas.microsoft.com/office/drawing/2014/chart" uri="{C3380CC4-5D6E-409C-BE32-E72D297353CC}">
                <c16:uniqueId val="{00000003-A336-43C1-AF90-77AB1004E891}"/>
              </c:ext>
            </c:extLst>
          </c:dPt>
          <c:dPt>
            <c:idx val="2"/>
            <c:invertIfNegative val="0"/>
            <c:bubble3D val="0"/>
            <c:spPr>
              <a:solidFill>
                <a:srgbClr val="FFFF00"/>
              </a:solidFill>
              <a:ln>
                <a:solidFill>
                  <a:schemeClr val="accent4">
                    <a:lumMod val="75000"/>
                  </a:schemeClr>
                </a:solidFill>
              </a:ln>
              <a:effectLst/>
            </c:spPr>
            <c:extLst>
              <c:ext xmlns:c16="http://schemas.microsoft.com/office/drawing/2014/chart" uri="{C3380CC4-5D6E-409C-BE32-E72D297353CC}">
                <c16:uniqueId val="{00000005-A336-43C1-AF90-77AB1004E891}"/>
              </c:ext>
            </c:extLst>
          </c:dPt>
          <c:dPt>
            <c:idx val="3"/>
            <c:invertIfNegative val="0"/>
            <c:bubble3D val="0"/>
            <c:spPr>
              <a:solidFill>
                <a:srgbClr val="F79546"/>
              </a:solidFill>
              <a:ln>
                <a:solidFill>
                  <a:schemeClr val="accent2">
                    <a:lumMod val="75000"/>
                  </a:schemeClr>
                </a:solidFill>
              </a:ln>
              <a:effectLst/>
            </c:spPr>
            <c:extLst>
              <c:ext xmlns:c16="http://schemas.microsoft.com/office/drawing/2014/chart" uri="{C3380CC4-5D6E-409C-BE32-E72D297353CC}">
                <c16:uniqueId val="{00000007-A336-43C1-AF90-77AB1004E891}"/>
              </c:ext>
            </c:extLst>
          </c:dPt>
          <c:dPt>
            <c:idx val="4"/>
            <c:invertIfNegative val="0"/>
            <c:bubble3D val="0"/>
            <c:spPr>
              <a:solidFill>
                <a:srgbClr val="C00000"/>
              </a:solidFill>
              <a:ln>
                <a:solidFill>
                  <a:srgbClr val="7E0C00"/>
                </a:solidFill>
              </a:ln>
              <a:effectLst/>
            </c:spPr>
            <c:extLst>
              <c:ext xmlns:c16="http://schemas.microsoft.com/office/drawing/2014/chart" uri="{C3380CC4-5D6E-409C-BE32-E72D297353CC}">
                <c16:uniqueId val="{00000009-A336-43C1-AF90-77AB1004E891}"/>
              </c:ext>
            </c:extLst>
          </c:dPt>
          <c:dPt>
            <c:idx val="5"/>
            <c:invertIfNegative val="0"/>
            <c:bubble3D val="0"/>
            <c:spPr>
              <a:solidFill>
                <a:schemeClr val="bg2">
                  <a:lumMod val="90000"/>
                </a:schemeClr>
              </a:solidFill>
              <a:ln>
                <a:solidFill>
                  <a:schemeClr val="bg2">
                    <a:lumMod val="25000"/>
                  </a:schemeClr>
                </a:solidFill>
              </a:ln>
              <a:effectLst/>
            </c:spPr>
            <c:extLst>
              <c:ext xmlns:c16="http://schemas.microsoft.com/office/drawing/2014/chart" uri="{C3380CC4-5D6E-409C-BE32-E72D297353CC}">
                <c16:uniqueId val="{0000000B-A336-43C1-AF90-77AB1004E891}"/>
              </c:ext>
            </c:extLst>
          </c:dPt>
          <c:dPt>
            <c:idx val="6"/>
            <c:invertIfNegative val="0"/>
            <c:bubble3D val="0"/>
            <c:spPr>
              <a:solidFill>
                <a:srgbClr val="00B050"/>
              </a:solidFill>
              <a:ln>
                <a:solidFill>
                  <a:schemeClr val="accent6">
                    <a:lumMod val="75000"/>
                  </a:schemeClr>
                </a:solidFill>
              </a:ln>
              <a:effectLst/>
            </c:spPr>
            <c:extLst>
              <c:ext xmlns:c16="http://schemas.microsoft.com/office/drawing/2014/chart" uri="{C3380CC4-5D6E-409C-BE32-E72D297353CC}">
                <c16:uniqueId val="{0000000D-A336-43C1-AF90-77AB1004E891}"/>
              </c:ext>
            </c:extLst>
          </c:dPt>
          <c:dPt>
            <c:idx val="7"/>
            <c:invertIfNegative val="0"/>
            <c:bubble3D val="0"/>
            <c:spPr>
              <a:solidFill>
                <a:srgbClr val="FFFF00"/>
              </a:solidFill>
              <a:ln>
                <a:solidFill>
                  <a:schemeClr val="accent4">
                    <a:lumMod val="75000"/>
                  </a:schemeClr>
                </a:solidFill>
              </a:ln>
              <a:effectLst/>
            </c:spPr>
            <c:extLst>
              <c:ext xmlns:c16="http://schemas.microsoft.com/office/drawing/2014/chart" uri="{C3380CC4-5D6E-409C-BE32-E72D297353CC}">
                <c16:uniqueId val="{0000000F-A336-43C1-AF90-77AB1004E891}"/>
              </c:ext>
            </c:extLst>
          </c:dPt>
          <c:dPt>
            <c:idx val="8"/>
            <c:invertIfNegative val="0"/>
            <c:bubble3D val="0"/>
            <c:spPr>
              <a:solidFill>
                <a:srgbClr val="F79546"/>
              </a:solidFill>
              <a:ln>
                <a:solidFill>
                  <a:schemeClr val="accent2">
                    <a:lumMod val="75000"/>
                  </a:schemeClr>
                </a:solidFill>
              </a:ln>
              <a:effectLst/>
            </c:spPr>
            <c:extLst>
              <c:ext xmlns:c16="http://schemas.microsoft.com/office/drawing/2014/chart" uri="{C3380CC4-5D6E-409C-BE32-E72D297353CC}">
                <c16:uniqueId val="{00000011-A336-43C1-AF90-77AB1004E891}"/>
              </c:ext>
            </c:extLst>
          </c:dPt>
          <c:dPt>
            <c:idx val="9"/>
            <c:invertIfNegative val="0"/>
            <c:bubble3D val="0"/>
            <c:spPr>
              <a:solidFill>
                <a:srgbClr val="C00000"/>
              </a:solidFill>
              <a:ln>
                <a:solidFill>
                  <a:srgbClr val="7E0C00"/>
                </a:solidFill>
              </a:ln>
              <a:effectLst/>
            </c:spPr>
            <c:extLst>
              <c:ext xmlns:c16="http://schemas.microsoft.com/office/drawing/2014/chart" uri="{C3380CC4-5D6E-409C-BE32-E72D297353CC}">
                <c16:uniqueId val="{00000013-A336-43C1-AF90-77AB1004E89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Ev. impactos'!$B$1:$F$2,'Graf. Ev. impactos'!$H$1:$L$2)</c:f>
              <c:multiLvlStrCache>
                <c:ptCount val="10"/>
                <c:lvl>
                  <c:pt idx="0">
                    <c:v>SIN IMPACTO AMBIENTAL</c:v>
                  </c:pt>
                  <c:pt idx="1">
                    <c:v>IMPACTO AMBIENTAL POSITIVO</c:v>
                  </c:pt>
                  <c:pt idx="2">
                    <c:v>IMPACTO AMBIENTAL NEGATIVO BAJO</c:v>
                  </c:pt>
                  <c:pt idx="3">
                    <c:v>IMPACTO AMBIENTAL NEGATIVO MODERADO</c:v>
                  </c:pt>
                  <c:pt idx="4">
                    <c:v>IMPACTO AMBIENTAL NEGATIVO ALTO</c:v>
                  </c:pt>
                  <c:pt idx="5">
                    <c:v>SIN IMPACTO AMBIENTAL</c:v>
                  </c:pt>
                  <c:pt idx="6">
                    <c:v>IMPACTO AMBIENTAL POSITIVO</c:v>
                  </c:pt>
                  <c:pt idx="7">
                    <c:v>IMPACTO AMBIENTAL NEGATIVO BAJO</c:v>
                  </c:pt>
                  <c:pt idx="8">
                    <c:v>IMPACTO AMBIENTAL NEGATIVO MODERADO</c:v>
                  </c:pt>
                  <c:pt idx="9">
                    <c:v>IMPACTO AMBIENTAL NEGATIVO ALTO</c:v>
                  </c:pt>
                </c:lvl>
                <c:lvl>
                  <c:pt idx="0">
                    <c:v>SIGNIFICANCIA INICIAL DEL IMPACTO AMBIENTAL</c:v>
                  </c:pt>
                  <c:pt idx="5">
                    <c:v>SIGNIFICANCIA FINAL DEL IMPACTO AMBIENTAL</c:v>
                  </c:pt>
                </c:lvl>
              </c:multiLvlStrCache>
            </c:multiLvlStrRef>
          </c:cat>
          <c:val>
            <c:numRef>
              <c:f>('Graf. Ev. impactos'!$B$23:$F$23,'Graf. Ev. impactos'!$H$23:$L$23)</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4-A336-43C1-AF90-77AB1004E891}"/>
            </c:ext>
          </c:extLst>
        </c:ser>
        <c:dLbls>
          <c:dLblPos val="outEnd"/>
          <c:showLegendKey val="0"/>
          <c:showVal val="1"/>
          <c:showCatName val="0"/>
          <c:showSerName val="0"/>
          <c:showPercent val="0"/>
          <c:showBubbleSize val="0"/>
        </c:dLbls>
        <c:gapWidth val="219"/>
        <c:overlap val="-27"/>
        <c:axId val="511973135"/>
        <c:axId val="511968815"/>
      </c:barChart>
      <c:catAx>
        <c:axId val="5119731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crossAx val="511968815"/>
        <c:crosses val="autoZero"/>
        <c:auto val="0"/>
        <c:lblAlgn val="ctr"/>
        <c:lblOffset val="100"/>
        <c:noMultiLvlLbl val="0"/>
      </c:catAx>
      <c:valAx>
        <c:axId val="5119688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s-CO" sz="800" b="1"/>
                  <a:t>CAMT.</a:t>
                </a:r>
                <a:r>
                  <a:rPr lang="es-CO" sz="800" b="1" baseline="0"/>
                  <a:t> DE IMPACTOS IDENTIFICADOS</a:t>
                </a:r>
                <a:endParaRPr lang="es-CO" sz="800" b="1"/>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crossAx val="5119731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r>
              <a:rPr lang="es-CO" sz="900" b="1"/>
              <a:t>RESULTADOS DE LA SIGNIFICANCIA DE IMPACTOS AMBIENTALES IDENTIFICADOS PARA DT's</a:t>
            </a:r>
            <a:r>
              <a:rPr lang="es-CO" sz="900" b="1" baseline="0"/>
              <a:t> </a:t>
            </a:r>
            <a:r>
              <a:rPr lang="es-CO" sz="900" b="1"/>
              <a:t>2024</a:t>
            </a:r>
          </a:p>
        </c:rich>
      </c:tx>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Verdana" panose="020B0604030504040204" pitchFamily="34" charset="0"/>
              <a:ea typeface="Verdana" panose="020B0604030504040204" pitchFamily="34" charset="0"/>
              <a:cs typeface="+mn-cs"/>
            </a:defRPr>
          </a:pPr>
          <a:endParaRPr lang="es-CO"/>
        </a:p>
      </c:txPr>
    </c:title>
    <c:autoTitleDeleted val="0"/>
    <c:plotArea>
      <c:layout>
        <c:manualLayout>
          <c:layoutTarget val="inner"/>
          <c:xMode val="edge"/>
          <c:yMode val="edge"/>
          <c:x val="7.5610973285873517E-2"/>
          <c:y val="0.10007786631995914"/>
          <c:w val="0.91636213281558987"/>
          <c:h val="0.67786560558923015"/>
        </c:manualLayout>
      </c:layout>
      <c:barChart>
        <c:barDir val="col"/>
        <c:grouping val="clustered"/>
        <c:varyColors val="0"/>
        <c:ser>
          <c:idx val="20"/>
          <c:order val="0"/>
          <c:spPr>
            <a:solidFill>
              <a:schemeClr val="accent3">
                <a:lumMod val="80000"/>
              </a:schemeClr>
            </a:solidFill>
            <a:ln>
              <a:noFill/>
            </a:ln>
            <a:effectLst/>
          </c:spPr>
          <c:invertIfNegative val="0"/>
          <c:dPt>
            <c:idx val="0"/>
            <c:invertIfNegative val="0"/>
            <c:bubble3D val="0"/>
            <c:spPr>
              <a:solidFill>
                <a:schemeClr val="tx2">
                  <a:lumMod val="20000"/>
                  <a:lumOff val="80000"/>
                </a:schemeClr>
              </a:solidFill>
              <a:ln>
                <a:solidFill>
                  <a:schemeClr val="tx2">
                    <a:lumMod val="75000"/>
                  </a:schemeClr>
                </a:solidFill>
              </a:ln>
              <a:effectLst/>
            </c:spPr>
            <c:extLst>
              <c:ext xmlns:c16="http://schemas.microsoft.com/office/drawing/2014/chart" uri="{C3380CC4-5D6E-409C-BE32-E72D297353CC}">
                <c16:uniqueId val="{00000001-AD7D-43BE-A177-0E34F780285E}"/>
              </c:ext>
            </c:extLst>
          </c:dPt>
          <c:dPt>
            <c:idx val="1"/>
            <c:invertIfNegative val="0"/>
            <c:bubble3D val="0"/>
            <c:spPr>
              <a:solidFill>
                <a:srgbClr val="00B050"/>
              </a:solidFill>
              <a:ln>
                <a:solidFill>
                  <a:schemeClr val="accent6">
                    <a:lumMod val="75000"/>
                  </a:schemeClr>
                </a:solidFill>
              </a:ln>
              <a:effectLst/>
            </c:spPr>
            <c:extLst>
              <c:ext xmlns:c16="http://schemas.microsoft.com/office/drawing/2014/chart" uri="{C3380CC4-5D6E-409C-BE32-E72D297353CC}">
                <c16:uniqueId val="{00000003-AD7D-43BE-A177-0E34F780285E}"/>
              </c:ext>
            </c:extLst>
          </c:dPt>
          <c:dPt>
            <c:idx val="2"/>
            <c:invertIfNegative val="0"/>
            <c:bubble3D val="0"/>
            <c:spPr>
              <a:solidFill>
                <a:srgbClr val="FFFF00"/>
              </a:solidFill>
              <a:ln>
                <a:solidFill>
                  <a:schemeClr val="accent4">
                    <a:lumMod val="50000"/>
                  </a:schemeClr>
                </a:solidFill>
              </a:ln>
              <a:effectLst/>
            </c:spPr>
            <c:extLst>
              <c:ext xmlns:c16="http://schemas.microsoft.com/office/drawing/2014/chart" uri="{C3380CC4-5D6E-409C-BE32-E72D297353CC}">
                <c16:uniqueId val="{00000005-AD7D-43BE-A177-0E34F780285E}"/>
              </c:ext>
            </c:extLst>
          </c:dPt>
          <c:dPt>
            <c:idx val="3"/>
            <c:invertIfNegative val="0"/>
            <c:bubble3D val="0"/>
            <c:spPr>
              <a:solidFill>
                <a:srgbClr val="F79546"/>
              </a:solidFill>
              <a:ln>
                <a:solidFill>
                  <a:schemeClr val="accent2">
                    <a:lumMod val="75000"/>
                  </a:schemeClr>
                </a:solidFill>
              </a:ln>
              <a:effectLst/>
            </c:spPr>
            <c:extLst>
              <c:ext xmlns:c16="http://schemas.microsoft.com/office/drawing/2014/chart" uri="{C3380CC4-5D6E-409C-BE32-E72D297353CC}">
                <c16:uniqueId val="{00000007-AD7D-43BE-A177-0E34F780285E}"/>
              </c:ext>
            </c:extLst>
          </c:dPt>
          <c:dPt>
            <c:idx val="4"/>
            <c:invertIfNegative val="0"/>
            <c:bubble3D val="0"/>
            <c:spPr>
              <a:solidFill>
                <a:srgbClr val="C00000"/>
              </a:solidFill>
              <a:ln>
                <a:solidFill>
                  <a:srgbClr val="7E0C00"/>
                </a:solidFill>
              </a:ln>
              <a:effectLst/>
            </c:spPr>
            <c:extLst>
              <c:ext xmlns:c16="http://schemas.microsoft.com/office/drawing/2014/chart" uri="{C3380CC4-5D6E-409C-BE32-E72D297353CC}">
                <c16:uniqueId val="{00000009-AD7D-43BE-A177-0E34F780285E}"/>
              </c:ext>
            </c:extLst>
          </c:dPt>
          <c:dPt>
            <c:idx val="5"/>
            <c:invertIfNegative val="0"/>
            <c:bubble3D val="0"/>
            <c:spPr>
              <a:solidFill>
                <a:schemeClr val="tx2">
                  <a:lumMod val="20000"/>
                  <a:lumOff val="80000"/>
                </a:schemeClr>
              </a:solidFill>
              <a:ln>
                <a:solidFill>
                  <a:schemeClr val="tx2">
                    <a:lumMod val="75000"/>
                  </a:schemeClr>
                </a:solidFill>
              </a:ln>
              <a:effectLst/>
            </c:spPr>
            <c:extLst>
              <c:ext xmlns:c16="http://schemas.microsoft.com/office/drawing/2014/chart" uri="{C3380CC4-5D6E-409C-BE32-E72D297353CC}">
                <c16:uniqueId val="{0000000B-AD7D-43BE-A177-0E34F780285E}"/>
              </c:ext>
            </c:extLst>
          </c:dPt>
          <c:dPt>
            <c:idx val="6"/>
            <c:invertIfNegative val="0"/>
            <c:bubble3D val="0"/>
            <c:spPr>
              <a:solidFill>
                <a:srgbClr val="00B050"/>
              </a:solidFill>
              <a:ln>
                <a:solidFill>
                  <a:schemeClr val="accent6">
                    <a:lumMod val="75000"/>
                  </a:schemeClr>
                </a:solidFill>
              </a:ln>
              <a:effectLst/>
            </c:spPr>
            <c:extLst>
              <c:ext xmlns:c16="http://schemas.microsoft.com/office/drawing/2014/chart" uri="{C3380CC4-5D6E-409C-BE32-E72D297353CC}">
                <c16:uniqueId val="{0000000D-AD7D-43BE-A177-0E34F780285E}"/>
              </c:ext>
            </c:extLst>
          </c:dPt>
          <c:dPt>
            <c:idx val="7"/>
            <c:invertIfNegative val="0"/>
            <c:bubble3D val="0"/>
            <c:spPr>
              <a:solidFill>
                <a:srgbClr val="FFFF00"/>
              </a:solidFill>
              <a:ln>
                <a:solidFill>
                  <a:schemeClr val="accent4">
                    <a:lumMod val="75000"/>
                  </a:schemeClr>
                </a:solidFill>
              </a:ln>
              <a:effectLst/>
            </c:spPr>
            <c:extLst>
              <c:ext xmlns:c16="http://schemas.microsoft.com/office/drawing/2014/chart" uri="{C3380CC4-5D6E-409C-BE32-E72D297353CC}">
                <c16:uniqueId val="{0000000F-AD7D-43BE-A177-0E34F780285E}"/>
              </c:ext>
            </c:extLst>
          </c:dPt>
          <c:dPt>
            <c:idx val="8"/>
            <c:invertIfNegative val="0"/>
            <c:bubble3D val="0"/>
            <c:spPr>
              <a:solidFill>
                <a:srgbClr val="F79546"/>
              </a:solidFill>
              <a:ln>
                <a:solidFill>
                  <a:schemeClr val="accent2">
                    <a:lumMod val="75000"/>
                  </a:schemeClr>
                </a:solidFill>
              </a:ln>
              <a:effectLst/>
            </c:spPr>
            <c:extLst>
              <c:ext xmlns:c16="http://schemas.microsoft.com/office/drawing/2014/chart" uri="{C3380CC4-5D6E-409C-BE32-E72D297353CC}">
                <c16:uniqueId val="{00000011-AD7D-43BE-A177-0E34F780285E}"/>
              </c:ext>
            </c:extLst>
          </c:dPt>
          <c:dPt>
            <c:idx val="9"/>
            <c:invertIfNegative val="0"/>
            <c:bubble3D val="0"/>
            <c:spPr>
              <a:solidFill>
                <a:srgbClr val="C00000"/>
              </a:solidFill>
              <a:ln>
                <a:solidFill>
                  <a:srgbClr val="7E0C00"/>
                </a:solidFill>
              </a:ln>
              <a:effectLst/>
            </c:spPr>
            <c:extLst>
              <c:ext xmlns:c16="http://schemas.microsoft.com/office/drawing/2014/chart" uri="{C3380CC4-5D6E-409C-BE32-E72D297353CC}">
                <c16:uniqueId val="{00000013-AD7D-43BE-A177-0E34F780285E}"/>
              </c:ext>
            </c:extLst>
          </c:dPt>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('Graf. Ev. impactos'!$B$1:$F$2,'Graf. Ev. impactos'!$H$1:$L$2)</c:f>
              <c:multiLvlStrCache>
                <c:ptCount val="10"/>
                <c:lvl>
                  <c:pt idx="0">
                    <c:v>SIN IMPACTO AMBIENTAL</c:v>
                  </c:pt>
                  <c:pt idx="1">
                    <c:v>IMPACTO AMBIENTAL POSITIVO</c:v>
                  </c:pt>
                  <c:pt idx="2">
                    <c:v>IMPACTO AMBIENTAL NEGATIVO BAJO</c:v>
                  </c:pt>
                  <c:pt idx="3">
                    <c:v>IMPACTO AMBIENTAL NEGATIVO MODERADO</c:v>
                  </c:pt>
                  <c:pt idx="4">
                    <c:v>IMPACTO AMBIENTAL NEGATIVO ALTO</c:v>
                  </c:pt>
                  <c:pt idx="5">
                    <c:v>SIN IMPACTO AMBIENTAL</c:v>
                  </c:pt>
                  <c:pt idx="6">
                    <c:v>IMPACTO AMBIENTAL POSITIVO</c:v>
                  </c:pt>
                  <c:pt idx="7">
                    <c:v>IMPACTO AMBIENTAL NEGATIVO BAJO</c:v>
                  </c:pt>
                  <c:pt idx="8">
                    <c:v>IMPACTO AMBIENTAL NEGATIVO MODERADO</c:v>
                  </c:pt>
                  <c:pt idx="9">
                    <c:v>IMPACTO AMBIENTAL NEGATIVO ALTO</c:v>
                  </c:pt>
                </c:lvl>
                <c:lvl>
                  <c:pt idx="0">
                    <c:v>SIGNIFICANCIA INICIAL DEL IMPACTO AMBIENTAL</c:v>
                  </c:pt>
                  <c:pt idx="5">
                    <c:v>SIGNIFICANCIA FINAL DEL IMPACTO AMBIENTAL</c:v>
                  </c:pt>
                </c:lvl>
              </c:multiLvlStrCache>
            </c:multiLvlStrRef>
          </c:cat>
          <c:val>
            <c:numRef>
              <c:f>('Graf. Ev. impactos'!$B$24:$F$24,'Graf. Ev. impactos'!$H$24:$L$24)</c:f>
              <c:numCache>
                <c:formatCode>General</c:formatCode>
                <c:ptCount val="10"/>
                <c:pt idx="0">
                  <c:v>6</c:v>
                </c:pt>
                <c:pt idx="1">
                  <c:v>0</c:v>
                </c:pt>
                <c:pt idx="2">
                  <c:v>0</c:v>
                </c:pt>
                <c:pt idx="3">
                  <c:v>0</c:v>
                </c:pt>
                <c:pt idx="4">
                  <c:v>0</c:v>
                </c:pt>
                <c:pt idx="5">
                  <c:v>6</c:v>
                </c:pt>
                <c:pt idx="6">
                  <c:v>0</c:v>
                </c:pt>
                <c:pt idx="7">
                  <c:v>0</c:v>
                </c:pt>
                <c:pt idx="8">
                  <c:v>0</c:v>
                </c:pt>
                <c:pt idx="9">
                  <c:v>0</c:v>
                </c:pt>
              </c:numCache>
            </c:numRef>
          </c:val>
          <c:extLst>
            <c:ext xmlns:c16="http://schemas.microsoft.com/office/drawing/2014/chart" uri="{C3380CC4-5D6E-409C-BE32-E72D297353CC}">
              <c16:uniqueId val="{00000014-AD7D-43BE-A177-0E34F780285E}"/>
            </c:ext>
          </c:extLst>
        </c:ser>
        <c:dLbls>
          <c:dLblPos val="outEnd"/>
          <c:showLegendKey val="0"/>
          <c:showVal val="1"/>
          <c:showCatName val="0"/>
          <c:showSerName val="0"/>
          <c:showPercent val="0"/>
          <c:showBubbleSize val="0"/>
        </c:dLbls>
        <c:gapWidth val="219"/>
        <c:overlap val="-27"/>
        <c:axId val="511973135"/>
        <c:axId val="511968815"/>
      </c:barChart>
      <c:catAx>
        <c:axId val="5119731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crossAx val="511968815"/>
        <c:crosses val="autoZero"/>
        <c:auto val="0"/>
        <c:lblAlgn val="ctr"/>
        <c:lblOffset val="100"/>
        <c:noMultiLvlLbl val="0"/>
      </c:catAx>
      <c:valAx>
        <c:axId val="5119688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s-CO" sz="800" b="1"/>
                  <a:t>CAMT.</a:t>
                </a:r>
                <a:r>
                  <a:rPr lang="es-CO" sz="800" b="1" baseline="0"/>
                  <a:t> DE IMPACTOS IDENTIFICADOS</a:t>
                </a:r>
                <a:endParaRPr lang="es-CO" sz="800" b="1"/>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s-CO"/>
          </a:p>
        </c:txPr>
        <c:crossAx val="5119731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Verdana" panose="020B0604030504040204" pitchFamily="34" charset="0"/>
          <a:ea typeface="Verdana" panose="020B0604030504040204" pitchFamily="34" charset="0"/>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600">
                <a:solidFill>
                  <a:sysClr val="windowText" lastClr="000000"/>
                </a:solidFill>
              </a:defRPr>
            </a:pPr>
            <a:r>
              <a:rPr lang="es-CO" sz="1600">
                <a:solidFill>
                  <a:sysClr val="windowText" lastClr="000000"/>
                </a:solidFill>
              </a:rPr>
              <a:t>SIGNIFICANCIA INICIAL IMPACTOS AMBIENTALES - DT/NN</a:t>
            </a:r>
          </a:p>
        </c:rich>
      </c:tx>
      <c:overlay val="0"/>
      <c:spPr>
        <a:solidFill>
          <a:sysClr val="window" lastClr="FFFFFF"/>
        </a:solidFill>
        <a:ln>
          <a:noFill/>
        </a:ln>
        <a:effectLst/>
      </c:spPr>
    </c:title>
    <c:autoTitleDeleted val="0"/>
    <c:view3D>
      <c:rotX val="75"/>
      <c:rotY val="164"/>
      <c:rAngAx val="1"/>
    </c:view3D>
    <c:floor>
      <c:thickness val="0"/>
    </c:floor>
    <c:sideWall>
      <c:thickness val="0"/>
    </c:sideWall>
    <c:backWall>
      <c:thickness val="0"/>
    </c:backWall>
    <c:plotArea>
      <c:layout>
        <c:manualLayout>
          <c:layoutTarget val="inner"/>
          <c:xMode val="edge"/>
          <c:yMode val="edge"/>
          <c:x val="0.34895988793531596"/>
          <c:y val="6.7609291952550984E-2"/>
          <c:w val="0.62979131701779312"/>
          <c:h val="0.86892319697298137"/>
        </c:manualLayout>
      </c:layout>
      <c:pie3DChart>
        <c:varyColors val="0"/>
        <c:ser>
          <c:idx val="0"/>
          <c:order val="0"/>
          <c:tx>
            <c:v>INICIAL</c:v>
          </c:tx>
          <c:explosion val="3"/>
          <c:dPt>
            <c:idx val="0"/>
            <c:bubble3D val="0"/>
            <c:spPr>
              <a:solidFill>
                <a:srgbClr val="00B050"/>
              </a:solidFill>
            </c:spPr>
            <c:extLst>
              <c:ext xmlns:c16="http://schemas.microsoft.com/office/drawing/2014/chart" uri="{C3380CC4-5D6E-409C-BE32-E72D297353CC}">
                <c16:uniqueId val="{00000001-EDD8-4885-BEC0-0762163FBE73}"/>
              </c:ext>
            </c:extLst>
          </c:dPt>
          <c:dPt>
            <c:idx val="1"/>
            <c:bubble3D val="0"/>
            <c:spPr>
              <a:solidFill>
                <a:srgbClr val="FFFF00"/>
              </a:solidFill>
            </c:spPr>
            <c:extLst>
              <c:ext xmlns:c16="http://schemas.microsoft.com/office/drawing/2014/chart" uri="{C3380CC4-5D6E-409C-BE32-E72D297353CC}">
                <c16:uniqueId val="{00000003-EDD8-4885-BEC0-0762163FBE73}"/>
              </c:ext>
            </c:extLst>
          </c:dPt>
          <c:dPt>
            <c:idx val="2"/>
            <c:bubble3D val="0"/>
            <c:spPr>
              <a:solidFill>
                <a:srgbClr val="F79546"/>
              </a:solidFill>
            </c:spPr>
            <c:extLst>
              <c:ext xmlns:c16="http://schemas.microsoft.com/office/drawing/2014/chart" uri="{C3380CC4-5D6E-409C-BE32-E72D297353CC}">
                <c16:uniqueId val="{00000005-EDD8-4885-BEC0-0762163FBE73}"/>
              </c:ext>
            </c:extLst>
          </c:dPt>
          <c:dPt>
            <c:idx val="3"/>
            <c:bubble3D val="0"/>
            <c:spPr>
              <a:solidFill>
                <a:srgbClr val="C00000"/>
              </a:solidFill>
            </c:spPr>
            <c:extLst>
              <c:ext xmlns:c16="http://schemas.microsoft.com/office/drawing/2014/chart" uri="{C3380CC4-5D6E-409C-BE32-E72D297353CC}">
                <c16:uniqueId val="{00000007-EDD8-4885-BEC0-0762163FBE73}"/>
              </c:ext>
            </c:extLst>
          </c:dPt>
          <c:dLbls>
            <c:spPr>
              <a:noFill/>
              <a:ln>
                <a:noFill/>
              </a:ln>
              <a:effectLst/>
            </c:spPr>
            <c:txPr>
              <a:bodyPr/>
              <a:lstStyle/>
              <a:p>
                <a:pPr>
                  <a:defRPr sz="1600" b="1"/>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T_Graf.!$A$13:$A$16</c:f>
              <c:strCache>
                <c:ptCount val="4"/>
                <c:pt idx="0">
                  <c:v>IMPACTO AMBIENTAL POSITIVO</c:v>
                </c:pt>
                <c:pt idx="1">
                  <c:v>IMPACTO AMBIENTAL NEGATIVO BAJO</c:v>
                </c:pt>
                <c:pt idx="2">
                  <c:v>IMPACTO AMBIENTAL NEGATIVO MODERADO</c:v>
                </c:pt>
                <c:pt idx="3">
                  <c:v>IMPACTO AMBIENTAL NEGATIVO ALTO</c:v>
                </c:pt>
              </c:strCache>
            </c:strRef>
          </c:cat>
          <c:val>
            <c:numRef>
              <c:f>T_Graf.!$B$13:$B$16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EDD8-4885-BEC0-0762163FBE73}"/>
            </c:ext>
          </c:extLst>
        </c:ser>
        <c:dLbls>
          <c:showLegendKey val="0"/>
          <c:showVal val="1"/>
          <c:showCatName val="0"/>
          <c:showSerName val="0"/>
          <c:showPercent val="0"/>
          <c:showBubbleSize val="0"/>
          <c:showLeaderLines val="0"/>
        </c:dLbls>
      </c:pie3DChart>
    </c:plotArea>
    <c:legend>
      <c:legendPos val="l"/>
      <c:layout>
        <c:manualLayout>
          <c:xMode val="edge"/>
          <c:yMode val="edge"/>
          <c:x val="1.703744278460298E-2"/>
          <c:y val="0.28968542558063937"/>
          <c:w val="0.27865076941256312"/>
          <c:h val="0.44200854777833803"/>
        </c:manualLayout>
      </c:layout>
      <c:overlay val="0"/>
      <c:spPr>
        <a:noFill/>
        <a:ln>
          <a:noFill/>
        </a:ln>
      </c:spPr>
    </c:legend>
    <c:plotVisOnly val="1"/>
    <c:dispBlanksAs val="gap"/>
    <c:showDLblsOverMax val="0"/>
    <c:extLst/>
  </c:chart>
  <c:spPr>
    <a:solidFill>
      <a:schemeClr val="bg1"/>
    </a:solidFill>
    <a:ln w="12700" cap="flat" cmpd="sng" algn="ctr">
      <a:solidFill>
        <a:schemeClr val="tx1"/>
      </a:solidFill>
      <a:round/>
    </a:ln>
    <a:effectLst>
      <a:outerShdw blurRad="88900" dist="38100" dir="5400000" sx="101000" sy="101000" algn="t" rotWithShape="0">
        <a:prstClr val="black">
          <a:alpha val="36000"/>
        </a:prstClr>
      </a:outerShdw>
    </a:effectLst>
  </c:spPr>
  <c:txPr>
    <a:bodyPr/>
    <a:lstStyle/>
    <a:p>
      <a:pPr>
        <a:defRPr sz="1200">
          <a:latin typeface="Verdana" panose="020B0604030504040204" pitchFamily="34" charset="0"/>
          <a:ea typeface="Verdana" panose="020B0604030504040204" pitchFamily="34" charset="0"/>
        </a:defRPr>
      </a:pPr>
      <a:endParaRPr lang="es-CO"/>
    </a:p>
  </c:txPr>
  <c:printSettings>
    <c:headerFooter/>
    <c:pageMargins b="0.75" l="0.7" r="0.7" t="0.75" header="0.3" footer="0.3"/>
    <c:pageSetup/>
  </c:printSettings>
  <c:userShapes r:id="rId1"/>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olorStr">
        <cx:f>_xlchart.v6.4</cx:f>
      </cx:strDim>
      <cx:strDim type="entityId">
        <cx:lvl ptCount="36">
          <cx:pt idx="0">10106933</cx:pt>
          <cx:pt idx="1">9422286</cx:pt>
          <cx:pt idx="2">9421486</cx:pt>
          <cx:pt idx="3">10106918</cx:pt>
          <cx:pt idx="4">10106920</cx:pt>
          <cx:pt idx="5">9419845</cx:pt>
          <cx:pt idx="6">10106925</cx:pt>
          <cx:pt idx="7">33584</cx:pt>
          <cx:pt idx="8">10106930</cx:pt>
          <cx:pt idx="9">10106947</cx:pt>
          <cx:pt idx="10">10106951</cx:pt>
          <cx:pt idx="11">10106932</cx:pt>
          <cx:pt idx="12">9418692</cx:pt>
          <cx:pt idx="13">10106922</cx:pt>
          <cx:pt idx="14">5575</cx:pt>
          <cx:pt idx="15">27859</cx:pt>
          <cx:pt idx="16"/>
          <cx:pt idx="17">9408415</cx:pt>
          <cx:pt idx="18">10106921</cx:pt>
          <cx:pt idx="19">10106915</cx:pt>
          <cx:pt idx="20">10106917</cx:pt>
          <cx:pt idx="21">10106927</cx:pt>
          <cx:pt idx="22">10106919</cx:pt>
          <cx:pt idx="23">10106924</cx:pt>
          <cx:pt idx="24">10106928</cx:pt>
          <cx:pt idx="25">9406730</cx:pt>
          <cx:pt idx="26">10106929</cx:pt>
          <cx:pt idx="27">9406503</cx:pt>
          <cx:pt idx="28">10106916</cx:pt>
          <cx:pt idx="29">10106936</cx:pt>
          <cx:pt idx="30">10106941</cx:pt>
          <cx:pt idx="31">5576780168166375425</cx:pt>
          <cx:pt idx="32">34749</cx:pt>
          <cx:pt idx="33">5580743703691001857</cx:pt>
          <cx:pt idx="34">5580743703691001857</cx:pt>
          <cx:pt idx="35">5580743703691001857</cx:pt>
        </cx:lvl>
      </cx:strDim>
      <cx:strDim type="cat">
        <cx:f>_xlchart.v6.1</cx:f>
        <cx:nf>_xlchart.v6.0</cx:nf>
      </cx:strDim>
    </cx:data>
    <cx:data id="1">
      <cx:strDim type="colorStr">
        <cx:f>_xlchart.v6.2</cx:f>
        <cx:nf>_xlchart.v6.5</cx:nf>
      </cx:strDim>
      <cx:strDim type="cat">
        <cx:f>_xlchart.v6.1</cx:f>
        <cx:nf>_xlchart.v6.0</cx:nf>
      </cx:strDim>
    </cx:data>
  </cx:chartData>
  <cx:chart>
    <cx:plotArea>
      <cx:plotAreaRegion>
        <cx:series layoutId="regionMap" uniqueId="{38BC3AC3-CDA6-4073-80F1-8DE1E11BC560}" formatIdx="0">
          <cx:tx>
            <cx:txData>
              <cx:f>_xlchart.v6.3</cx:f>
              <cx:v>División de administración 1 (estado/provincia/otro)</cx:v>
            </cx:txData>
          </cx:tx>
          <cx:dataPt idx="2">
            <cx:spPr>
              <a:ln>
                <a:solidFill>
                  <a:sysClr val="window" lastClr="FFFFFF"/>
                </a:solidFill>
              </a:ln>
            </cx:spPr>
          </cx:dataPt>
          <cx:dataPt idx="12">
            <cx:spPr>
              <a:ln>
                <a:solidFill>
                  <a:sysClr val="window" lastClr="FFFFFF"/>
                </a:solidFill>
              </a:ln>
            </cx:spPr>
          </cx:dataPt>
          <cx:dataId val="0"/>
          <cx:layoutPr>
            <cx:regionLabelLayout val="showAll"/>
            <cx:geography projectionType="mercator" viewedRegionType="dataOnly" cultureLanguage="es-ES" cultureRegion="KZ" attribution="Con tecnología de Bing">
              <cx:geoCache provider="{E9337A44-BEBE-4D9F-B70C-5C5E7DAFC167}">
                <cx:binary>1Hpbk544lu1fqajnQ5XuSB3dE3EEfJe8O9N22n4h0uk0IAESFwHi18/O6poe29VTPR3n6TzYERl8
QtJmX9Zae//1efvLc/vyNP60dW0//eV5+9vP9Tz7v/z66/Rcv3RP0y9d8zy6yX2df3l23a/u69fm
+eXXL+PT2vTVrwRh9utz/TTOL9vP//FXeFv14vKn+ano52aOb8LLGO9fptDO058+/R8e/vTy22ve
Rv/yt5+fvnRNnzfTPDbP88+/Pzp/+dvPGGEkFFY///Trt+/5/Rc3Tx0sPoanpXkaX/75upenaf7b
z4lQvyjFCRNSpgSliOKff1pffnuU0l8EVxylKcdMMMnYzz/1bpzrv/1MflGEplhJSZTgSKZwkMmF
10cIFjEl4aWpRIoxSdg/rHTn2li5/h92+f3vn/rQ3bmmn6e//Zy+7uL//rvXi3IuscI0pQJjJgXD
HMHz56d7+BTwc/x/lmns5NS2VV7v/XDfDVM352wtLUd5VXnRaGJil3dCuU/tPjV3VUK91E0o7RVz
Shndbo/G87LLUBvn56FvtjemXqKuyDK+GSlvrlpYfVC0doXHfrocSzK9WSyn2dyyJtGtWfy9MbX4
XKKUMM3HNaeoy5e2ttfBSfmA0j05qM73h2FQMmtDMl/u20BvhqZTpy3Mw2FYDNEotNVhW1z6yfDw
Ps7zcVxothP5VoxdVku/6o3ufU7Gxh1X29/saMw30ZuMMBkPglJ+g/kiL8wQbWYF4XkMVOihTWRW
zxzpulmqfK6qIlmHLM5jVrcxi13z0RuzXas1TT/sezdIvZG+0ySoTODFvSmxiOdtSpcuW+eknw/e
DfiqaqU3epaIHOoSZxUZCrph/8bPSZFMez5797DULZqzddpDnanWxHeIMu+ydl7SKnMWD+MxxcRu
RWSkm/U0RhyyylCU7ztLv9aM28eqGccLqViTpcms0xS/Le02aOKsOAbb86xh43Rbk3YpqrJdsqXs
+MXiR69dyki+kjMeyq9kXye9Cb7pxPZjZpdqvsZ0M/nGnckqzvssabG68OWUU7ebkA1oLThbtzdt
tzq9d3Q6Ji7Zs1g1sdMCg42Vou2B0D0Utt2Xj66mSzEMe5kNrFR5GZrqRhGZ6H3j3Q1hyZC1DCWH
gdH9iNpenXy9+GwQiz8stO1OkZRIqyiS27Q1OOfKkEO3du2bcXNSd4G5S1w6rtG4R93WKT6USWKP
jbKlpmMlNdmZK5Z5C0cizfjWDO1xQB+lSNtTRXt32CpGs5AEXOzglNfLxi49LdMsbfrtZKuPvTI3
GxHug6jl8mWduStCXU+nOqn9Rcna8YgoHw5VP2S2meGfHHS6JnfDiIuhVkEnbGu09YkpSOzjYdgg
suaZTBovncjlHuSxlys6mGnfTnUY0Ptm49O74NCYzRLcPKRxyUeEryObywNOmb0YynUtJAsJ7KfA
eaits7Qmnzenikhmva60OyjsTt626lyyNCO7dXrb+WPZKP/ibfLBlm4+e7w/xm0/MoaLbl2vxMbX
ax7lpsMUxW038fRljuA4zTaTKzOk8n7oyl6zKvpRi77cTp0YzaDXDdtzC2npjVSRvTR85UVn+v04
NKP/SvolnMLQs8vQR3JbT/zFTU19Hk3y4ps6HEu0WTASVifefEzEzvXKqi63iyXnau3wxzmI9jrO
6aRNtZKTMywtBjZ374fZNmcxy/4OJ2Os9LDi5eOwk+Gx4WY9u7ERheFze2HJrh6wKIfbbliC12Lg
7kS8ibdzRdVhtGnI4lh39xNJp3wI0dwsah8uXSiHE5tlbbNoZ/V+QCg9xI2ZYz+Q/dSmMr5fhlTP
m8rI0j/vPt0OTsJyNM5rEfuavIu0mvqcin4rFqvmAtlpyiQaxpBhgZuj71lyqNxqznJvumM3toke
++2K90TeOWbr09qq6k1tCO511aspwwtWWVmFPeMONYd6MsOz7w27X6eaHRc/qDrvnaCPYa/5lPeQ
sD29qqLTUfTX7U4+o9HH21qacGkVGj9sdVuCP0/l87pu7toyNhw6FLZHxVV9KNM2dHps23XVtuyt
LnshU90P27xpt7byIt1ac5UqbLBWgibWnra5my7nhVdf6p7ZJKPS9ucSueZ6odznvUTLxeplzG23
mXPKObu1GxbnHffiVMt9PlhPoJzgfdjyfvLJeyIsgyNXhmdkVDavxqFK9V4blwm/91RP3Mgx6yeV
Zg3x9qLpQn85xCZ9J0apYwm5rJbvfAOlR0PltkeMcZoPy4yyKrX8ao+WXwzp5FJtVTvdrvsyXTUi
aT8OJfe6o2m4sJJDzCeVKihL8EUV5Xihdtteh82RtwMOW7GKORl1GRU7zY24D9ioj6Hy0kOm5bHR
HPI5hbxdz1/khhJImgxTLfGQXlqo64fQl+kXL8l0w9a6PiE8sAOf9+TZp5ye9i6lVnsf7BteWZEn
dkE3SZdY+BJVnHPl+v5hCvN4zZp56XWvYNcM4rCvs2WJLuOd6l66FdmT2obW6a7m9BM3lJxGubRR
r5jEx7ax6QCJkaqvuBP2IW0tF7pskzFPIe2dlq3qL9txq26gKK6360wGU0yv3hvHxNUatSWuslrN
SDdUDKPe3YyCttbGN3RTzZutnJJrQBgDFCQuxR2DE75fk5Sch2msT4rgtBhVnAsxj9ujw8J9LWvh
P67OiPcRVWHKsRrbHJO+eTNHHpmuHFRIt6Kk0+nC5HncF3ImU7lexgbPJ0YYfyiZRUYbvLMH1WB6
rst2LNBsq1uxLvS2R6ru9LKp4+aGCVLrCM6ZkS3gSQMoHj9HyPKNRvtUWS0AdhzE4OWQl6bsTn5e
m7zpJnFr65RelmOwz1Nqx6xMy+59CI7cqNEzOMMSC16K9pjOQ5NLM8OealgqQBiopCfBl/TcNYGd
JhR9toYxIigXUT0mrZJnwC3kC+stfxpE4tKMyb3WabPHc8uML1RNOLxupqI9iG4oz8vq+eWEtuHS
tq1vATJR+iDYNN9UTrH3FuD0bUhirHUioGbYsWnu1SDTK9tVZC8m17mPjVndgc7tcLbzCC6clpY5
jUeenKoIQUsM2+9qgBFcMHbt03TKIg+hwPUi3pXYs9xFRd+nKBzmru+zvuvOvOrKp7aU/qjauTmv
3TZrjtau8BKupA3hkGwWxT401I1XdbXGJ5kA3dA20qnVsqrjqfIkOZOklIdB4eG28gnJnSHtjUKl
eOjROF0AXA/PUKT3fPCrPY+A8G6Fqx2AABYfIFddyWQ7lE0fTxDR5k3fd+MjNlYdZkVRowVZ0Yl1
G4LaUpsH55ztNAsmnhuLXD4l7XRlzCpbnW5CjXlfxTRXo2reqmGE0jkptN1Xsyqfy7Vsvqyu2R6b
MFV3STUC7B0G4+eD2JvQvjVQEppHw5blYl8xejcxXDbaJOaRxOVxZWJxB8+3RmbTzkKTLaaqP3UB
75/FRPc3G662twCZnw0S6XveTDGzA2U3EFBJPKAqjnmIAn1cbbn6LKkCgCxSm3vBZX8bKq6yOjVw
YoPwO8vxxVxWtyal7i4V/B13bjnvcSW3aoNPz6GkN5q1cSiSlM7ZQAL9uLR2BXemyaHsiBi0atGS
9cxjB+5dx8PYSHy3b/t4rYIBLkB5zNrXHL/tbMvWBm+3pff7aYeieo1RpW7XRdZFN/N474KPUMlH
dMPnUtSZsRU6js622dJhkslhai/bqiwzFmt7nCfc3q3T5AuHOL1PsAOnJX3i31oflmsSuuRE3N6f
8ZruT1s99De1r0zR0JheDiskFykmfj+6NH5Jt6W862ccjx1Tw2XYudRMVDRfBkA5DZnTI++b8V7U
LX9LFtNd0EjofZhpdVxCWB/rbVIE7IKhcFKMrdKDlTjqKJPuGqV9XWVVS8aiYVB0il0htGjXKqZJ
2r8ivrK+o7xsH/xeVkqzkkLsOMkqHca9PE9oTO9nCkRG13DhY7M62elqSOtDJGv91vas+cz2tXzs
WRje9QGL55SX04OzSBV8mucPyd6px3mFYiqNX5/7hKi7V6irAIl7+wSsKtzxsImiratwz7t1fuqr
Zc33xfvTsgJEb8uavjOARl9KALgFJ5Tm01Tu70uzq0Iukz3Vdau+QPSxS9fv+4GH3uvSJOA6G0HH
35j7r39XD77jxc/Ox7Gp6t/lg3/8+R+3/qV/mMeXl/n6yf/1del/P3uVIf77r9vlZZzD+PIT/HD6
Ccrrl6e5cf2Pa757BZDy30/zqmV898cfhI1vJYf/7cN/R9eg9M90jf8LAokbQvP0R2HjdeHvwgao
FyBLcMmJAIhBifxG2Eh/wQQED8YEYgwKL6gXvwsb8hcpFRFKElgsKNCmfwgb/BeGpQC9gwmKYL3i
/46uIX5QNVIB3IEziSHVkJShV9XjG1XDTEBc8c5NAVB+f4vWcYEi06Vn2RJSSMvXy29M9E90lH+6
n5BcYNgUKQX3+na/YAbKOWUGPidKCksSf2J8NieWTPTkJ/DuP9+PCjDid7oNyEYETIlThEC14ZR/
v+PMIY87H0jeL/turju38PcNAwqZLWhrP5ia2Viknafvo7fDeeVCPaRum16aMHQuQ8kCCXc2iwOU
2a/VI+3J3BR7Mm5SezcSUewSJ59S2ZhNT3KzZ57AmfLabtUdMJneZ21ZIpbVfndJ5kXrrnC5uDp3
wZgpG3yDz4lc1JJNZWNug014m8VVzi3koXnaCxWYf9zKKIZCDWrNRhnTVQ9l2bND3SZ9V/Sqq2S2
jPOID9TI8I6KZJUZsnGGUi/M1hUVjcMnwJVbr8dmaGxeQjINeWOn2meybCt2JWwsp8KkSJgLP3LS
X4zT6rrj3GzriUVjqV4Fj1Gb2fLu0DNEiBYNTZgehbG1nsrYg+gQXS0lGAsnlV4Ht9babZh/cozs
X11KxCkpAwZiLerhOsG2eegSucaj2St8GWKr7FHIpZsgjYfmdt7bsdb7TFdSJEuwQtN62D6IIS5S
T0Y5XyR9q+5Ex3iqEfHtG7Ntvs6GgZI7KisaDtzg+mO1l77Kuhmze8twaM7Jq7Kp1V75bKOq/YRB
eLsFPWvc8+kVoAF9qKbh5Bo3y6wrefdQSU+uu65tbZauES8HValYFdNAxHiW5T4TrcYS24y1dOOZ
XCpwnW2wwKuidH1z9iNapU7dUsbzkFaA4QHjbuOxJQF9TZq57ItmJ/ujcPuyF02kwxXdAFzmaEET
0M9uLYFriB5KlFiT6us0KT9mQoJSoudRlR9UkOKZk0WNuinpwrJJquS0oHJ8V3LBEw0chWLNekqa
TLgeZGRahqkYRtL0xTyn7ZCxIZJLDGzM50uCZ3MsDR7vm8m4nuXd0jKb1TG061GWvjmwdBHzuRpc
GTVLdov1HhjiWm3pCNx0COjgIquSvKGBRy3achiKtVdrWXDACO+6EDqeYbtAbVUA7OpDi+n0vhki
Wy/2RTiSNQA/5iJBCfw/dRMZMmpptljfrBlBFSr1lkrTageOe0bz1G5wk6pq81gJ8yj7pd0P4FaB
FwxNNmRbQyy+8FUP9XVhXqmLyTbrFQCaOcmWUCbygBxvLHjdjj4iphzSxsy7uw3KLVuO4w58H61z
M+VppO5TBK++85BBw0F2sgNDjEKkQEe7DfAmFeCzokIx72YzzvmEAmDtgYZX7THMoK30uwOwPqlq
vzZiZmNGGVJARUc69PnkBboRAHrKHFTDjR3GNtaQabinrki2FPRk5Rf43li0NZBj0gBJXPtyyGlq
FWiylExPqLPAGhNkqhLwKSkpOGozfEF0cm022RTEtT3t5a1lYwXmBH5XA/1pyZUFQSrmEc/8cSmR
BUPUY01zFOfF6yHp4wdU7XE8wc3ca9qkbQZyC9rOVjn5yXXlBJDJsLi9sbVqt2tizSzyocZ2Pe28
Kh8DEE7qtEgDWR5Kh9OgQ7XJUStrwKVWhZu2kLGZu2xaeamOleyWp12l4pNSgPA0lgsocy0vI9WC
7zXS3Q6HuY9TpVZYX6fPou32qgBnRpfVaEKvQTsLb9NWbG/qnZej9gSjL0nP17tqIJBbF7n2n323
svdMDCnTJlq/Z7gxiOoBMvjtPBr/WVUoDBm4y/Y2SoxuW2ntBzLAXcs0rpVG054+dN4jsFqI+9VY
B/c5BBbfTgaD4EQmxHmG/Io+O9yPTNMK7KLDvkCgbZWMUGA2kBDiMtdPvHbsi3F+oJmwFcjhpAHx
TYLw9rx0BtiCUD2UKMKR+OintnlV+oK8aRPhpmwX63y3cq/CgaQINBG715AiY1zTNasmEzz4pkUP
VKzDdqwWyEYsTnDEwBnHuenssOhknKQ5TYbsiV5Wx78EtSwJ5J0KFCLrOo8uHaFfSdmJB5BjEuh4
tG0QWd8HqBCg8x0n1C111jGoBFnXlct9kg4zOYDyx1AeGkSmwpqpue0EEVUGunL3WKmpeyfYuqhT
HLr5qisT/zKWe/c17iSxkMOim/PBUvLOBuROWPV7k++8ETK3pulc3m98sXpc5vKmrvDtirGnZ7GX
4Y7MVag1Fk3fQx4I/Qvp0DZlvwGQfwsxX/9XH+9H5Pv/F1p+dqEHEeL+pQIQ/y3o5YBp/+f+X+Za
133+Hia/rvivzp/4Rb56ETT4+GulUgBBf+/8SfxLSqC1x2hKoAH326PfATLmgJAFVa8gGYN7vALX
3zt/CfuFEAWPBASdwhRJ8f+CkDlXkqWMihQjxBUCaP8tYm3kBjJsmLoDUujQS3u1bukR19tNu+D7
b+zyvwDHXCD82gBFRNAUbvYDVC0B/gZkeXNIJWT/OgGeX1TInNwoiz/f6RXWf9vM/HGnV5j+DewX
K2rYPsJOC71f2UO7vfvz9+NXHP/9BkBNMIWvwKhUKf5hAxkMZOxxtAfmTD08xmkR5DD3bnWP0ibd
cKMkdvzAk70cvnZebuIBdAHlz3Zqp+29b9cBKmi6uzhd+i6Zl5PbQgqaXJzZ8r5TPaUFW0aI4j8/
+KuJfzg3eCHHAjxKgZojvzcM2lzieezMoVnexe5OGKl7f/Xne/zR+BhYF6ZKIMXBsV4ZyzfGbzfa
dMsEe4QFwAi/4G7Sf74Dfm1G/3ANiCVBMCZALxn5YYuQzoZse9kcSj5/8bgvKDbazuXFWi7vFGIg
9QEEYWWe9P/Ch/94uRTYHViPEwm0l/64s3c+VSbUh3lyfX2NuBzvDU7N9i+I5B/3gVDEkDdwCjck
6IdYcQkoI9C3gA/lwgZQDyA0CMcpbbZ/ESp/9AiwB/BG4OCYYBgo+P5rrYA3oYM3wEYVexZdAJ5F
EbQ29z39e6n4Tlv5dsbgR27MYexBSoqhdw8DD5T/wI0hDyW99DEpqiE5qk4URF30jc1o/68SzY/G
EwSoGQJZXkLCUaB7fX8nKHn7Hsu1OYC8VoxNtvMk/3MP/MMOwLUJxDBWDOZUftMvvvXxiqR0SGNi
i2prU13zHfS1efX/4ttg8lo4vvN00FAx3AACCRPwOvJDwKZ2aaZWvfLZsmpvaNWnpL4VUz9H2eRD
58dO05QDSp48g5NwW+0TdOKhr6OT2axv272ye952I0IHmOXYU91W9bRko6JVzHy6iq9z9PQWQhqf
ed/OCPDRhD8DWUzrAsUK3RlBvcvrtOpkHmXtDxLmMGZtGAfpkA1khA66Y67K5kBkrZuahlnXceEw
bVHjoM0o8anq9rW9HPZEQadpDnwrBLRKOwjaMJVamAbtl2lHEegYtan2nLRo2N6DnFKKrLNUbQDe
qh0rXeM6zJmhNTVatnOdQl+q2wIcxC5vpjrBJN/NYO5aK8J2hH6Nut1Ds76VNsJBvVSo0/XG4Ijb
MrZPQ6hGBLpGO66ZLcvpXoCgfT2UwLOKNu2gBb74FC+5CO2Ej2BMaLk0wPJugdc1rYav1/u8pQv2
+ZwsMUAnwi9faOVpqhVa0xsBunFfLCszRqd9I94s3uws282OugOv8dLqel/cTQ+H8pmCuvlYDnS0
YMeKzrp0aGgA0M9+PTTbCLJBvQP5yoCxNODYabP2+WJWe+X2nd9JD8ge6Ou8A+FRlG56ZiRpNeuG
3l/E1sNu615VM4xAIA9Q24sea6FW/2mgML5CTjimaNQVatOvhNeTz9LdIKdDGqDZuZjJzbpSZl+z
DrME+gRmTCoIs6S8s/sMBLZOx7JpoKW/qMocx9UPT4bErtM97kBXShMVYWCGUK+gQRthVGZycsrX
Qc2TDhIaE3kw3KXFxIxKoB2ybB9ru/eJNhtqx9wo2j0AG3ZWg/LhtqL2FqYOCEpYm/t+nWNmoCNT
atJ147vKLw1wBhbofrVEZia9BiD1p1RspSz4umxtUffggXoYrD9w7Mgxdj1oGHLCgumW9QH6aKqv
BoimnT6muO/fY9a1X4js+FPqUOpzN4cOZpi4gxqUpok7rbTBDxDTOz+NghpcGPj1Uyc6M2agncnn
0KjU6QrmgL6Cb+1DvvclA2XBKeg2dHZeFz0Be5pAZeB1ep574KqHitKE52ZrVacDuBPQ1nTCYK8V
DR8Vdxu4t/IqeR1wmuS7gXAIrwH0wQo0OIv6EwEpDkaIApJIo1g6mdegpFz6tgSOvogFwSBD78f9
mi69vzUcTvqqArTAmJJtrM9bBdBC95yi58l0TVUgmId6QHTmII3VDUpy4lK+abGbsgXhqZYU+gAD
DBLNyrTtsaHG+qx00RKdxAU3hTESfbTEEQJ22dJ3ZG2Wj54bX+VVwlCRJJ1dsq6i7bFP2nAj0wjS
ywSmv+Idh8kix+f5XaBkuZdzv2Cwo4DRmeGV5xwHZubLKfHtrlOWohdoxg5rtqZTemM8gKOcJmqC
Galk2LaHegtJJXJcVrw+DzWRTWZiY75aqM+oIBYm4XLwt7HMB6KWmMMcRTcWHCQf6BtuVYdBdSwn
r+PomMkVEGefl113AeMv2wMHqfANmZYVZtmaOSHF4hL+UiU9U2dvWT2epJoF1VU1NXO+QMHpi3Ym
7ZaLvpmYLseOgJQ27PiGTA0QW9WrftFbP4H2aEFEqXU9bx5Gg6ApxPPQjuDp0NssRxgOGYe9kM53
1TFWuCI5KBklz6ZkqUEprcuQFKz2JpzTuiyPU+UtzmfSwDQbrVXzadxhJKpQoHx1NzDq0D20EFFW
1+sQ90yuY1gzswwzJFPXNSNIgh5DVtqnrcpM5aanCvQAXmwdKIagfdaOnNiAtxrE4lq+rAQxCDUz
jSE3ZhAmk3EMS8bpMFaHpRH7o5q8wlkSoQ2Ypdb7q3YEMSMLnWxhZ9m2o07wUq7X61I2thhgbK6+
CZXES8a6sCR5kNSXOloFYhaARvah6gPhGV1D83UwSS0KiPRS6jDjyp5Zv8gqh2EQSO3/Sc6ZLcet
K2v6ibiDxEjecqhJVVJptKQbhq2BE0iCE0jibc6z9Iv1X2v36ViWd9ux4lz2rSMsFkEgkZn/9+ds
JweN6swfaLiiP/mh126xaAqhzR3ydaFnlZeODueU4UR6vluIsETa8T75dSEiJF0GWCADpBCLPPNJ
SBYfobUpJuj1FWsgLJeLBFFEVtdBD3lQmkWo+Lo2GuqgfRGyHGmYU28xQFCysgidiRMdGkXkFQKK
wcbQ9cjw7z74vyrDLRGYl2yiS5uUtb/iIuDlOMU67UQVDUCantuxQuBJ56x9TyebNbjWau0d8kX4
NgKJ4codlBQCcmFW7LZFAv9gA1BwoUWm+l4GzXQV+GNVhU6JHRWiznPQ6vDq+cb4us4jTWb6bnVl
9RZCg9tF6HEFJvaKPs3DpZ6Kh864XYleC6Us9ukwQ9mcM/a95o38WGWQLnh0PkmkM9mCLp7pkUDI
fFm3bXf553ni7Y9AWl+E2r2kJYO3ottIx3lF9BJ6xdaqB89LFJhIb7c0Ft84osI4L6P0bBrqwavo
Jg908woGYgL9WNREo5Hbl89oTSLyuqJDzsGWvnw1S4v4Aw4RmRXeRH8YoTUWY3ZHuwO02i5RZzrL
Eu5y91MYMlwgPtaTS18aXCZz7fjS17SeYscZahoi05+eFLHFEtU+tSxG676/L3HReolwS3QIlylw
k5SxxUbCIs5JZIvfWZFeDoccCobDoIr1HS1INwsHx9UiCwNfNfq6L8zib3H7tsNmKgiQ5aX2bERx
pPYT2oI8QmDl31TFignc6JifurFeg0j2gb1bZdYodP098d6M+fwGEI8AygC00URjydO7Vi0p9nc6
y4cCIknsZtQvNoVX8XHDhqIhO5v2JrMgY1EbH8GRTa+mw4LcNpMrPy1KlzwZqKhJrOaxnraDMZ4X
tukMGtQiVtCknSk7Bl2HfJD0Lq8jnfPCJoDJ1GMw+tpuqZPx52oalyV02yHPN20vUh6C8VtndBet
j9b0IJezAsXTRFXNurdsHewYa2fRKuYLJZ/gCTLsxb4NmkTMKe9DtyzNcfJ4GYR6BfHKZ8UR4joa
jFcKD77CZjdF7IkSOJKxOqCbOQPSl3BFy09wKL3Y5GCvkrYY9bpRDMmQa1IkMau31k+QPyfvXKyl
U2W7dJ377hP0jrM+ouqnaxkhMXIPjVs6b7b2RjCplo4XjRxp/7x1iLDTroNeJ0AnGi2u8xQ4ysk0
rq+vaZ2l1a0ZJzHuhnwk87a60EjhANDzOS/QvEgG30GjZWz7Zt12vU/HGDoXZVGpOheZwlwuAJzB
bBW3vtMja1xVg35uoLw1CMs6reqYoG37JjPjfyyLxZ2ULW3ubZ2urtjTCNBARzWE1xeGn5vtG6+x
7ol2g/UOaHQUDDxPkCkAp2Qg+PbTmHbLsQB3HPCoxnV9tKh9kZKrsjZBIk3hMBGXHq+8HjE19YOk
EsX6w5AloIkdJ/uKhix7omg86G2FEseEXlF1zgkoDfd3wTinfYTQzb0sbMEPBUss/ZHwsCqcqdgy
k2XFUevVm/eQZDXyyDmz5T3uVgf1tbIq2xJt6+zGGEPnncMsojVyfFkn/cQF+IOlMPMBGDxiubf6
Yj6woeubrdRphuADXFkhqqbBw+hPtnhuMmgIDkUxuU3nRtrD0jjuW7CWRRfWpTvPO5EalkWD4r0Z
Qp7nM79IhW6x79BOyzdTbb02GcZl9W5RmBt5TZqqCxJDHEQRd+yZE0pIcSqWjYL4V9aubkMzpLWE
4lSz4YNkVbNs+x55zqFJSaoOwNi8IkbjemI3rFpqsu1KTvi9FGvpfjO2H1gcDA6v5lCDvON7H8mh
eClcfJb434pPijx0PP1b6xknOvTfgw4wH+DGi7RTiaYTG0Wg5J3/refgMp/mRJVu5YfBpJYq+beI
U6LNjUzyL/2mccSAo/OXaAO+tR+wkAuAbF/pJo36cl1NgjjiFy/TlKo6asZ2ne66rObqOAL28tH+
6UovErXTsljQRl5ILntnIBuel4sOs62F27/xWtrpwA2t1G1b0vlbl02Bs0U0gKIyBn2rwhX2B++E
jrtxk04uFjceH7P5hcwQ+3aVIe2cNPXUZWHGUs+7A03cvNYtKTzw4inYx8JqdWAW9dH14OJTxRKf
0z3IitRiM/c9WvVG9pXdm7oHkY7jDJkKFypf4LJwdI7FGkfejIClJ79FBpF7S1TKir1TWjndoQOS
eiF57Kznq9Y6hROPBdPIBF0AVg/ZuvTjtaA9VHbqDNhsY5vDruDNfs5vWlV42dVQ5nYJVYGuUAQq
rPB84LntJcVxU682YWHrKT1Qonz21DIXV6PSqfnBUoEkpKD+U+qsBY0LUPePLohvc+9AQ60jss7A
s1NUzBsbdMMbccArhXmz2oPyC1D2FPzxfatBG0eszLOP0WVzHzOnVvS9HqAeP/VzWT+vXZ5D67CF
PgWQjTMgy5VEm6+fUakwtA/e/XUEAly7TfFJBts5UZNr3j6T1qVTzP1MNldt3Tsgw2UZ7JeuBTrE
ra4NapFiElfNtGQ40d5UPbJmhKOkmsncn2G2yR8VV1l78CoArPsGyqYT1q7xv3WN7b4ZnY5mgxK1
S0NQlV0ag4KBoGq4QxwUz2yZQwF8Eo0Nobtsd4lQ9c0IZVuBQNazF9U9kNp4XcgCVwzCR5iXCkYY
hdsF7zZURiLJb73HvEZEiBz88fvKzXDX5xXIqxPz4Fa5X4axKc5u0DfkUFo7DkfjoBjpIcd2QXbU
Dmt/cJdKdFNGbURSNygZ4qwGqBGORNpm0xKR39aoF8awke1KN6ywUPPRpavLyPDeceDCmP0OLR8D
/XFoO0ZOVZOv3lUBNqB4Q35WXaQr38+i3mgzHlePN+dJwfUQaWDGqOSsmBhkv7Vv3oY+E2chSJ1u
y3HxOyQfxPtE32Xtws4HULplfpnnYSnYX+oxLFUJxTU7IhLQRoV6pLyK6o4u+QnsktFJTtPO2Y1I
OfNQCeQrYbbOpox9mV4YTFSe55W0vT2qKXd7HhqnFvmLzDP9sObUKXcmc1BcrTiqPFxX7gL8zMZ0
DldHZ3OoyCrgzkBdYEJfZ2qJFpLqLpawE0DVRUv/dRj9iwDnIK8Il2qiT6A97YsAYPQ8G9Vle1+W
HtxM7ooD5mSlM++AX2ZFpMfKqvO6NAwngA5TbDhMJ2g65MKGrCozIDwrXVWcOoJYSMCzcfcZqiga
LmPnv7UBxfnNujo7kWIC2z2kjbcmU0cAHK0wVp3T3pGvqc3TO1GmaXrFctDecYpu79bmzqxDNlU4
eRWtALSglhmabY/a/RAwsoygBsb8XJgur0JuGnvIs0A7cS4afCAUGSiXNdaahbUa0M5bJts/FKZq
kYN1jQuRXgzDa9YM/J4Zae/TurL44d7iDxEJBm9B4Teb75rp5Qetat7HOXqUJjR1McBnpJiKrIdD
lMCn0z1q6bgvFNIrkkjCB8hHZoFma6SDP1RAQRYbWMxmc/R7NcDdpbuyD4m/emcqm86PnbLDrTis
nb4HsuPf9lle3ywNurdhP7rVc7BSF9BBuzRd3A/gIUM3T+VZ07JZAD7L7K7vpCzjNnfW90YJcMSA
pcQJoiyyfclhsopkI8R1odKRb42oc2cD4dkZwqGGEhUFou8hURvc5UsHkhyuHeezyGrUUn5OMyeB
9YOQWEgGysGrXB8NVr+Z8n3auz5PeD42qO9zNAhQDmXozAza00uEOiqYDzg+sDHhjyOyDA2TRYRm
EzvyaZBZXLlK1zA6XZw3vigkgUUkyFFHdFnpb4GKqhJhKsghXOXzq1dTsEtd02Y7ZlvwskNP2H2b
Cvk6GSHbeCkZPi7ynu5TZg6CHtw6zRjXJEXTgQBM+SgNG96Cvut1Uk958SloC5sX9eb6cdTB8tLl
bn0TdGrRG2fm4w0scia/3E/DR9NT58VMc1fFVVuuCs1qwW9h/fMeuR4bFI5eDYKiJ5PVuKmdCeFB
zPDjMTXn65VI1/Z5RMfVjQtPuYeiSjvQzipFrkbS1H/rZmbQTS0KeyW6DipkUOjgoOgAdKhDWlCH
Y2NXluDCRvZh6RQ8o1OHzq0fDOpVDKy41K4NrmIPzpAgYtVUeZHK+vZtWKtmBe3QeogUS9qtYcHR
6gqlEJ2Hb7kCKAER3PxQcxvs4eg0JcgmhOuIqkWliV2b5nYt3LrH6W6RKveotIvYZDNyaHei8P3N
HuLqAYxOfU8k+hdTKXDhd24uH8qMzQ/TRADn9PC5JBNySy9eLEWVSMc6cNBIVuY9z31oYp2ckfy1
2fe8IOgFItMr7706JYmiHTuIPss2HW3yKSyMQ2fYIwIANSoV8zeJlC5FiVuWN7XvBy8jOhCfOp2H
HSEOnRJ0lscR0JJ0okttmZB8kwkBSIIGer4BAM8ebG7UDfps6RF0dsPDLlfmlTD0jDYSt+TBZot8
526hZAIRl7ZX8CYgyNi2tA+9PwJxaXzv5MyuHiPHUfbdycGlhGjRDs+ZXaaXdpp9NMeccv0eVAvc
CaSXUEMKxssjynkF+Rkd5izkVIEhLAM7fPcgweHQSrp8Bmhb4K+V0/K4mIpCSXSRTESudYMfbDQ4
eDh3PZA6hEgbWz20r8wpFOiZGUBaiC5FDv6sm+U9nVDE4lbT06l2YKrFHkUyEbpGCoWE2mc9mk5t
t1fL0MAhY/r6HdYu+eRCpFvDyaz1Q+EOzSMBk+7FHlvqC461yBXJV0lMBCNMDbMWG+ELBUGdXsNw
N/CQaWTCYQ5P5GuQ541EdyhFP4Nar7ujMtc/MuRPYJv68tKmcMrmw9J+eZRr0D/zeWlwMln+gT4l
QlzK3aCNYaXoj6Vrm7cawloTcmBPCxg7uGBKz5QXarMpHst8mNzIbYm8Y1mJOriw6dhi80HzjzPX
V96GS8e0YS/gjg3hXaQ60Z0HKL4pkCNEk2bsfc3IaCOpg/rdot2BswrOnkSVLjPc5n4Oi24PQAtH
Ka2GN8nEQvD7THuSintuSNDGd2Jb2WwKLfFgs+nSQpUbp8LiJCULGmQ4Fe5yR5QEZ04Qc547D1lR
NXoeTn9fB7eyDepH6+oOYJTrpT8WYKpN6CMRniBryQBVGmHuzUob/sLIJSnDdTYJ0JreDCwJzMZA
lnDOofO3i+OPkY8irbtoZMC5uulyZmEYAa7neVNqk5m0ZR0v01y4YYs+At45LXgdKyziGBYNHCNR
UA2EhhRMkYBPeR1W7BedF0lRu+m0Gy2c1JHPUI6cEP0F+YPcTr5qxGCopYTaKQGICM8nX5TbDOoW
9+pOJVr6yVJty5LvbXfDvPIwsEfhlVuyjhsIrknL/DgLgsjhQzJ5V2jIXcNoFXfsmqLt54Ja4hmA
VbM36G32bNnX/smCc/pn6iysOSBafALNEigV878wLU4lejWttRevjs02tOvyq8ovxt0/fQr8dVJS
/OpLVetdpNu/cQ4lYqMfoIZMSOfoUym99C6rVbv9h08R4HJg5nYJZVDsKPn5KYGaBzOuLSDocvDC
WUOn7HzoEP/8KcT3OW5SYEhgyX9+CrQFg4IRqPWSQsFCCgQZPyIjPKt/+DS/bCW8jg/QCDUUB78h
L8L63xZtnEEdp6TH6xi4JT3SNZFl9RxhJ7M/POqrRi/xqAA7gXoeWkgBMKmfHmWUQtvLwcrlhHeP
DgTPa9Vk9h8/BTYFKPMeJYHE9IYv/ETnj7DUTqNKbNulz4Ac5DWTjrP5/ff5yk589TFclvVvy/Y/
9jH8unY48wK0FiAel1H+FTsY0axDtl0mmvboFK0lChh4Hv4QWP7jW/3NLfHlC/2P3RJfqS1sPDhz
hQ9yDhsDwzZ+XsVVW8VlRX3QoLjdFsau3VmgjEP5iNaLc9PkKvvDK37d73gkXCDwgvi4jBhzv7xi
WRCVT5Bx47Yt0l3r1JAzxoFjsEXTxL/fI78+CvsQWBrMNjC+wnTz89thUsQqxDLxGDasBpi7BuWR
ocG5GPWnD/d1e2AUBfw8iK2EUMKwR35+FK4wsY543dhJc3Rg894Xcd95KJV//0r/6TkMgCO2Pxp7
knwJfgr0eRakBYurmdIdl0gu20WSPwRy/nXlOA+kj0CO60JCl2dfXocbMCxB3tabIWFgcJ/au/HI
n7M7b2M36XaJ18huqmuvCJcjjBBbvbex3kzX3Wt/1w+h+aweOhLW0cEkc2ySNX6c4/ujjkgcbKHb
hpDH90VUxCDPoVuA397YcN1U779fK+9yJn+C4v56C4a5HZe3gCnr548yX25xAIj1Rj1PiY77/bDN
MYAEWdGZAMR7EpsywXiXfX3F7v7w6K8H+a8FBIwN2g+XLtKfnx89FPCJeKyrN2RrN8tLiU7Ws3+q
n3xvW12hYbO3mNYiIc9fN4ffP/oSXn966UuQAk3qXUhAXPlfnuz2AtKECxJQnLK79ZSex0NxXrbz
t98/5i+g89fnwJUGVNcnaLT//IZ8GJqyJUGxoeFrF+ojDd1ojkzcRkFit9lDsMUAgT/sfu+yvX95
KJIuoLmE4Dr78kWbQKZDg2kvG7ZV+/aa78ZdurGH8hoeo723//0rkq+oGQI43HZ4NUYDXGT8yyti
/glvMCGo2MyR2LKDc9Ne93sWLeHHmMwbk5jERkuC+ShRH+aJ+sPLXjyEv7wshkKASqWMcPQtfl5h
JPQyJdAtN/leHDq87HKV7sXej8ed2cFLd5J3/I6j5d1GJrQRJvGUH+WH807P/rW4lvtgn8VB7F7J
Pf/Dyvy1zl+/w99+2tf4MOvMne2AlVmyJM+TDLzpsBu9ra8i+OJhTqkhqjchyirASejtlH9am0sA
+uUHgJv2GNJZcKFf4qBEW76kF6ARbpMd3QSxs/EPJJp3flJdO8/Oc3E1wgINICBk5/SGbciVs3dj
mH4e2nN/YDsUlOEftssvv+mCcwYUVxtF7ERq+vP3yr16SMcB/Ai0tbv1erxxfoz3/Kq/qQ5w7t5U
5ybpbuwjtNrm1f3h/2FJvK9XA2hSBjewQAoeSILQ9vPjNeK4A0rBSTBEad/v0wPEtzhAqCEbfV3H
OvpDeP0a4sCUYuwTRSJJ4EIG/fnz8/IpJ2jHrcVmjdrIP6td+4db6NfkhDLgpBj2RQGvIqT9/AC9
wgnV4DfEoB3oHWKsRCPJIfWmyvPqdVINEA06IZz//jt+XcfL52NIlGFE8HAL/rXOf88sle+l8wq9
rBGt3kAv8vYd1/nmnz9FAPnHsDJUZoH4snpFibJX2orFud+bAy8YTsvc/8l9+5/eRV4ScRqgskDi
//MS8qXC8KqgZLFBqQNtAVMEVNkv29+/y9edgBUDmy2IhK0DFgzyZeMXI9q406hpLHq7gNJIvQ3u
P/idaMbj2i268++f9x/eCtc5Q3bChCTy6y3A547PUF5p7Clv2vROYO7gRFs+fv+UX7cfXCaXcxxw
fqn2L7/ib/vAtiD2obZSyMiC3BRc0u3Eu+EhbaRzthWwF7he0aj6/VO/Zl4+vC3A3OFdxb2KMuPL
WgaTDTLMd6PIyD0bBlm+hCnDoJTG6PXfj/r/0amk2rfvCkMQfzIpAXbH0UJQvjiG0CS88PX/b9cS
Zvq04//6rz/+hf+2+bN/ocolSEEoR17PL0frv+cXXvxIlOIkYBAOvufF7/F/XEzsXz4aFthXFLHl
ryEA/9fFxP7FJNhJuJgIWnyId94/MTH9kjxc3h0dBURNF5MGmP81eCq26lmsc+zA7rxqd3+xTy+Q
W4cMEEdTbaF7J0sZxMosRyrvwaBGtC7CLFfowh9s38d+40G6ljEoYKBw2WlIMTqQfuqmSqYGeoEs
rjx+nv0S2pPceAtE0eWtC/qoyPuQM/2H6wAfDSfu75c+3kkgOBPETA6Ty1e7lA2mxfpzNwMS8/ck
G9DzK+J5bK+swFwmb4pp9mg7u4FBIMrcIYIakHRwBcC8DImn3M36XdDvVAICym3U4V/hi4Ibdohh
+QjBlkBdwSye6rU01d6Z88SBKGnGU4ERRXXVRkDLNpX65NO9KR9Is8awz332XCVwnUMenaFRQquQ
Npzqa+u023VE2o9xX4RAdEKLluTnivKozK/dKeHZuYT6XggvbBgkqNLeDFMbVvl3P/icpwlqKI4+
prn1EiBjqnc+Jt8Jc6fo2zAALM1xuevbkr3UY7tzvOOypPsMNySGVEXaXvtm2i/yMsHw0C8yEvMa
U3vye+i1EH3lVIYmvV0lyvz5Bvb5ZLzA6fV16z0IrGAzPGAIXJQX9IL0vKGzD5T2MiAPqtpY1t99
eHohsW3Bd9zZhUS9AvU4qovKdoXBeJsccRGttbdh+eZifSbeR1mlwAPIe69n57nZedOPqu/vFpgW
Sr1taB2u8ydvwChhQqC7dd17OMNnTXZwXYeQk2GpLvcg/EOGYWBzXyQ9+M9gFkmhrvh8n0LnJU6L
r7cSgKpjEozqblqB+EHpceRJpPAWiBuQT6eRVnGdik0wq11f4/un7fcettiyfZzrcz8aYHGPw/TS
GAfYIKb9rcHz1FUnrh6EMjHY0iPssUfdtft6rGEllruR8V2FmY4NLyKFP7nm4kp49ujAGzH0d2IG
uElPJgVW7xwLx42hCoYlP87Nkyjude/fp2u90XQ5uei3DCaNpH8YTZmMWDhoIhFG8MVlRzZrh8Y4
8U8EOMdCQe9XZdhWh6qZNhh4BtgtxRQpABcU4op4IQLa6ExjZ6S7ytPYUTn8syyaAr6vhzEETB4F
wxWdnXCVd4X3sfAnb4FgxquYr99cSF0E7pFB3awdfcFcB5igdNylV203ntsBs91a2KPrfV/dEXqq
VyCBmMBDSzf2MdVvJLum9o50fHYhzvhgKTLN9yV5nmoVgpmOS1LFg/7Mi6cleJwGJ2QWUzVAFNI8
AmhxxIzEqZaJxnfgBJPpGkQoWOtnGNbhK3wZ2+w0jt9Glr60/GHF6A7qQJVoJlAnKiQYtNrUV6Vy
dxRo4cpeggZjFXR+mLm69vo8yoKtXxlEuSpaKnsLHPOQBdDJcnCzVsQozLZ1W8R1kUdFeV44gQk6
Cx1SYCfWjz5WIhBdrOQYYYxoJMudi0O1CBGp3I1gMgkV6CxM54wpkMqZyGg0JtG6hg2+A1zyJAG1
+8W5gi5ewpGCxmyC4Z1V2K0Y+ON+dNYmvIeNgvhR64gdYJurmgQ7O2CTqKt0elugVyl3BQfm4rBh
yCVpoimvk0LPEaYmSjSfJnE2mEHqV58X3JW67Q2GJEqMYFnPNWYoLUqcWG0xzXTc+pDp/KIP+1rD
PM3D1OvCCUAVZPKTwFhMH6ALmbsQNy627m0FgqO7COUe5lHYB7GoHYUd3R/A3g/euJFuswFFEVr/
boFEL5bvFccUM1/GQ7Fepe6pcCjU8c0AmAJOqE2FUXemPdTSxbhFKKYO6npYmUpMMoUT5tilt7iB
eA50nN569RJRtuD/2IRgFtdKixXwRAm6b4oDbDtLEky3u2qNDNOx25r+oCGSexAYgwAzKoKrDFL4
1Oyr6t3Aqq6mMQEoFUEbCd0BbamAJFmPu7D54XhNhE4mWpRbJMEJ7fYQX0MXcUq78pDCar9A8c/L
7+mEk0nXiKUGhTAGaHVxhZlTTD94EgDtPYY1RP2INlfwmXspwvLnqL8LjAMYBFTz9W3SF0fN2dKj
FhO4yx7KGPS3tmsA1UxRPkEX0/MRSt9tU8KSuPi7lXe7wgDHALiHkG93FGCrZ0AFWfD3GLMQCXgT
onZ6miXGa/HBv/zJ+6zqTz6CVCDvfWiVNh2eW3e5cZZhg9s1Glb76qX6dkxhvYHKFlM1fAoy7WSB
lh56tGJqALjq53kGHANiO8BsDIppeusCsbXLMDJkqLd53sY+0KkwreYpGWGdlF1wxemPCePdoB9s
FmDsKn1p1tdufR+qY4PZJWm5WTUABuA00u12ZnpJy/lxznk8tN5emGNL0+qAoY0gGMTO1Dry4NlY
MJgzClaNIYyYuNHbM+wLMcF4WfRpwzWbEmu8jVuMG9I7SZlON14JfZg89mR9tEOO26JAIACKyUpU
SM0GXo8bU2DshMAQl8vVi6khCn4Ejct9xPkcMbsA4PymrJ5wFupIqWtYvN4hpSau12Kk4Qp/TEH2
rH9r12xbpNMWQu6ON3p7wT4W3UftyE+u/d45d062xvmaHsGnx5P8Bh8XutMuZq1pwGw/8IG9ytu0
abtr6+Hc+jRmxd04rjvY3zZajT/gvv2GYSk702cPPL0n6zPv5bbsawzvg0ktg5fOR3xroF2Vepfa
Kz4Aymqup/T70IM7aui59/KdYEE0DNMGzNzWquJKg0Mu5fpgqmdelYnU6NoGDdC+w8jrA+bqHdJG
XQWL95lluCWge95xTj5T59NdJGg7HWpnjsusOSwFdjJZfsCWgQ8yYtRogIE+BcJOGQvcFKARY4fe
rriaxulO+ICLxwxEJCFYqrE6VWS5q70OO6A5OxAqbHYZOILLgZujFQE08Mo7YfDHmxr53drXW0LT
xBlPFtNbWjWEaKsBmH8XusQX7A/IUg9Tj6mGhYz6Ib12PBYXZfqJLsTdbIpjWfhg4YYQ9k2AQwXS
kTnfzgEmxi4xl8WB5s8zDCaV8g5r0N4I5FJ1kW6yFT2fwMKkFUSaagy+874NpAtTZ7r1l/4Hxj/d
QHvv+ffKcz8aTBlysCSQ4BFvyqiQEiaD/r4q1/vAOkkvrkEIYVAFAVyjn8jQnR0MxHSQw4hFnB0/
S0DcxMVcb0bRnjElNa7b+rOHo1FcRiYC1nOw08q5fAKECs8IMlKYZAfcqyssee1cbPsKo1ZothkE
5qfCZuP2gDT4vFUgeVKgixhChOsCVxtG+MxqOjZ5Y64NKE4nxYDgVBQ72tzQmTy0RXYPagbkvItQ
Y5AKFut2lNdKHJU3XMEnBEsz7G1+vuOr2aWjvVMI2QVdElgHN7brT07WJf4s4nreeoWbgF17BJJ5
YJfuCyvv5Lhx6w9btombncCEhc4sIw1WTyJES0zEbgnsF5P3IUpzLnK1NzbDsCsky6CXyHTJc0y1
5RdPXm+fAC8dMyp3Vapi3zwF7rDTsorKmmzSqk8a2yeXQaONY7YS9zVYrgPQ5LDycYI47AD5gjw+
WOA4RuLqv6S9usOAGijQVdI2Hy1uROmWGxeXqaG3ir/5eXechL/BhKpQ6BppRX5sB2SfEpFieYWP
AXZlcLrtcj3zXqFeoKgLsgircKb1d1AmcIFaDEZqo8t3zul4CrBPlS6AaAKqzfi2aF/zScVqaTHC
FpM/g48ecxxTWPDkDH9lby/DUvdtBmGPzc0d/rIKO4Nu8WBOpu4eBCkeWioSdLtvSoyxZRn/Nvvv
GcMNfrmO/zd7Z5YkuZEt2RUhxTADn+3zEB7zmD+QjBwwzzAzALvpBfQq3sb6IEhWk8kiS+pJ/9X7
pCQz3cPDAdjVq3p0yHcWRHIjPSW4DWG1nvpUYQMy9onZ3TlFhDWw3JghD6CgfkQt+RWp8pc5efPP
UgyDH2qZQGX02Er9JMUotL4EZJjeaP82IieBNMmQWYI+Gw9T7WHZfpmjuzniKcfg0ZQB0Rl4Mna8
KvRl4pZiZeXld+LA7S9T5++z+3/WaVg/LCsItGcgIR8btN+pQ6SDFGFMZtHOa++iqt1idrnktf4X
ctCfNh7LzIsYYLHD9ITLZ/BHFQqlqy0wJvM6ZPfS8jbor6Bjbsx815jb2MpIGTV4GW/Gxjvo/vrj
h/xPVIj+stECywq8F369fy0Nrb/Ir19+Lwz94+/8Jga5n1BXybRxfl26Kf7IfERJFqaHiZt1pOci
nv4qBtmfbJAZFgsednX2LzrRr0gb8WkhSOI6EYu+7rLmCP4dNYi//CfpBBnK5PLxHdo76M7449co
YVKLhtjsNzXM7BsDR9zGS2uGTYJX4Z6nX/xAtohhs+iqA2mraQ/Cgcx0YDifRy/aFm7zluaFPCS1
HeyzPi4vcULSHhHIPIUevCkMoF73YwjCeI8PO7vuC689a8i3O2H13jaAaIaW4rnHQYoUI9+8CUOe
fRWkuHIqsg3Te3olXB1uKpE3b1nRxC9kaMXajPW+z+x9poLuxjS8/FCNmAV4vQrFhlABnDOrM/fS
TpAxZtdcI1jZr1lQz3KN1z949TqreQIZjHiRF4lzRTy1ebBGDbla8wzFOTABoq6ivaXIc2e6gRJV
Fnm2hw+XPkVC+t42LjqIZKOj4zc/UvIurFwaNZpwcNZFaKudR7ILRuM4Bu+9yKwrwH3Bd4JpqG55
pattbdTBvAmmvjsnQJfhJ6ihfhfNxP6bwDnoZl03z4NMySKPXVV+z4l/FSAU8ukzvAiEBru2nIvT
Keu7UdXiIeSIdImwL+0iexQ80/Kc542hvxqzPbP1Yrg3N2TjgAu3hu5PZsVROBGVDf2MjSOdICWZ
cAjAxbti4HlyIVE8CyFxSnQl0D2c+ZC/cY6VBgQBL3gN9RTKjWO1I1SJyXiafOvsZzUBU0ylBxUV
8+eYLCm+97pqd11QhD6Tl1d8i0J/G8EDviWshVkrqPQYra0+t7sdPuSZzhTXKd7tVoSb2PIF2l1P
60KJ3nHVo7+cmkIKsfZFVBymKNXXxejNr5Ef5ndNGbWMVSqwH30Lgyth1oH3QwCVUa+TzvLEU6aA
H9g01XcjcaObySTFvNIV0cet73Rt+0hoFYf+FHnmugnEc+TEziMRu+hONUX+JrRpHMKKAEOeJZzT
MR7t5DBkDfm5JttjV2/uQpm4W9U6/hlUd3Qa4u460TFhUA+yX+FzFEi+CGFBENbnyg1BJUMFTOIa
fU+o+lyRJN2Z/YMzwsbwrvGrvpW47FC4HAjqTXCtY3VXz1hkCv19DApvJQxqEvr5vrPUwW1Ja+TZ
ratndJ8M+ocdxiugi/wCvTvtcpbNgGhOFQM7JuPdWMkbbY/nhoFzNNKtwEC3Ut6j2XcrFGpxO442
qDecup2T3I38q2JI9fuYWOM2KO9Tu/s+NuO1C0yN+JPDea/luxxcyRawCQS5ipYOOODbSjJtMwRY
Y3HVsGcH35FU+yI4p/LN778K4ks1aNSVCu6b2T+Yo//oopW2cz6eYh3Vm4hRsnW+xSz49JJrab01
TvaVkb5pi2xHKq4jwJwnD6+zHFJI4rlOwKcrkJCRwqxPXnlnknlbdXlEuwMH4XKwzGWew+bLwmdP
joutbDiXV8QOwj0DfXnM0xJQhA/JoCIEZpL32kQsBFedTR1L7d2QTCIBQna/IdPC522916qRqzgS
UKgV+lNo9YI9GCnzvh3kto9oKeE+l/CnRb3Fb0gY0p0PkrNp1uMX8mVOZjokNpX4YE9d7zrOhmo7
Ku8wm4WzalwsiGO6dqvERuDKXwpNjm4gBrMxZcLm3yOSKEys04K0ZDHCEMMMOyD3rEqSSqvI7znw
Euy8RM10RRLIhXRTfa2ijn6IuIdEgdRTpe0uz6v+yc+sH0XaPvtkLqapJPlfDuckizB1UMuxzXRJ
+NeAMaDjAKU2/Eyq+zbv7L1h8Gtv/QgBAA+ADPIncrqXKk9fw2gg9lNtOAi/FgHjRO9LplnQJV7P
aFmO4XOVtAe6WSq00xYVoJMs8Stt3SZO+plchbutosxi9taPwrPGkzlEX5y2X06AECLMYleo8F50
6qrifA3j+gH//6kLLYPWh+nUtD3H2GRkvnUIBMH9pgHiFs/9IaE7AgTFJaLox0hMZpugvhkB7kRu
uOALeRL5xsLNLcOzGb/bk17PoXvm7ryGknpu6nA1Zg+BgfnAuyQOkMzk1HdOtMTK60djvMYuilyk
7E0wWs8jjCGIkywSyvZKJHz0fchxOo18tY5ZvASCipuKg7TkpLsRgR4PQ+74L4RBNuloEjqYV4Mh
j131onKT1URQEirPj02GBu4vBvUS5aqI7XUQu/eNnVxPKaPa7L3CB2JCTZPv8cRzSZNmkVaPUson
ls3VN1+qs2/ZV1UYvg5+durgv2fMX7Vd50hWzAeOOpqxLNYs/NWOIHuxdobC2qloFluYPzEBbbkV
Sf1idzAWAhmi36KZpXW+G/hMBvYUQIqvfFW9uJJ6KCtQdxZb67Unv5aZsQcxovCvvzhMcJzcVXI0
E7vbDnnSfB4jvRv8fDtFDjsXiAAbv+Q5nuHCXMH+SHehU6SnPArcVeVBLRaK+0rhPlUar0ws042H
A2xHxwqCeeIQ3A2r45gg4yzk29Ts4EVGXb2mSIMupaicdpEc4h1JrPlQ2skXmmHusjg7U7oxHIOF
6TSHVr0zRru55ip/VOabhfF/g095WUAU7RXdMs2uVaHN7iyYufGa9gbefL/ynEQjjRrbUrjHhKfd
OgqNK/L2KWqVzI+lM3mHIhXZi0mg6Qoh0r1JTBCZBNbDH4ZIxiulzaAG2TM7RNc58Peh/WqBNeF7
GI7HUMyUd6UZQ0ietsGNMBqNzbIVqXtEJrS/VaWm14kWFusbwJ05BdM1hdcJxtZLFpvkBTtA+hA5
2X4xV7cvoTQ7kFo+tj3N4wqMCaK3bbbBrow73ohdVux8Zl77UDgQjl2h04s1Z8TjKGnZW0M13Exx
3u6gy84bEabuvWmVDZl3z7pvSyy0dRPqM6dJQs5pg5lbEDeDXTRlQJPDmWQOicktmVb90oW4MlYa
8kC+MlvP3jtmdxM7MWUagk1cnojhIGbjqprIb6+S0r8aaqc5ioY7BxhllxyTcG/7KR4PVc9atCqn
7EcztJ+1TAayUHG00Yaav6R9RUObkdnnoUivE9/Tu0nCnO4UJFr6QAiq+ru4jN8Bg/2gwmyLDe/O
6dxs7xv912HGBSF96qlcPzm0Y4Pu0Kd7m43/Jhi0fxKhBmyRtudiStM3sys4WVqmvMXloFd16Q7r
NEzX1IiBYjVQhxsrpS9lJJUxNUO0z6PhJcujM3EOuNBNeI33wqbdKC0JLBfOjywW+ii08aRJPRzT
iGMK6+hwG3ncng0Z/QgadI+6+F6nvtArEyUIxO0mkXIjauOqJoSyApTC0zOhOC20Hgsl9hO8lyEq
vgMEP2b2DAKmK92tP8UVrB0ZXihY8NbcWx7J9JBdyaLkGPdts2UTtoIkI3m0hcN6JLO+K1GG/EL0
O9LqlxxS3b7Fs7Sxsnbdi9DnLS4jSdLCnSmbm7QwD6DKwo2dZuENYfcZypFP6rufpnvDk+JawXwZ
rF4d7XzOzyZ9JpfUHcedG4cvKlBXXjleE87Bgpr7LKWifRnhltNlejIK9wzP+oHf8jYSwRWY4mBT
zXawTYblIhDzE7V/28CyTlXuQNFANBERA0tiGvHB4/qHDbX84qA3J+iEVdhGT1LMBUFG57pIP0eN
sU65kztdBD+bukCdIyO29rdoOHfBuBVqOLm2vIJxDspuyl5nmwd7lr6CzTmBh3rJJLeIVub5Ns0M
Z1tOHtVwCjpZC40wtnq5ZaZ7ZK7k1oJXalOG0mAbXqWXkbKJr1ZK8jUzIzQfUGQ6+5wn+RXEFyxx
JrJPcwT/NZ27lE1rqMb7Tvpnepw47r97IUOLxH74KOzuWRnNlWsiG/Kelpa0VW1p8MFCaDgZRciB
lAhTW7IsrvTepefEBkENQMxgP2tlRJAyOFWF767GqdmODuAys1XjNubnylIoddzfuaulrBEw41YA
fSO5a6V+GvzujW/3bvaNK72kzAIwAVBCt1CHuuuBXWk+z2ejybZM0awZ/KM5F9sh6cEELHhf9RRY
HSUgGOW+VUDnLyGrkYP22ysKFjd17ux8k400+R5/LVqDsj31HAFi0mNubUtvqjY6up6Ynti9s7rz
d2TlUZsUsauAXUXs9W+hKjkoBM06tkuqDdxt5HsXS2VvU+W8ePF0U6Hl73y7Wk6kxtoqoBM7mSeP
pq2fWru511O+I+YWXiaZNxtzSLZ091TMnk7Avjxc+QymlaidXWrP4pwo60sedjEtSC1iopvcxRM5
ubJcG5HJLyS6GbxpPZrBTZtRL9TKPc/j5EFyZr3TQ0DhWZJRAFBlALJrEiY27OMpDJL13IftOiyF
xSJwvKMa6Vsww8+WuoL7lzgARaYNVhL2dOHOYHq9z9rSvSYw3tvOZ5UT/6rNLWTE+tgY4EkI4K4H
zG3Lx4GvoDZo+coYs1lDUwgFpH61JHsOvqrte0MBpqo7m7kQil68hpkEWMAuUFM2fSyaAw5+BSPW
JEoHDcMzTqZW/n2XALRYuXZk3KcQ4dcYg2kSBMNzhA7Cf8fomg96rEcUjKilmFKgUfBANo461BAf
RdRYvKGg/aHmusQkmUQshcijhV+TNH1XhPwwIeesMUz6J83eiNdhGgeHjqDkSveEw6FPiqMdE9gi
72YelV1HT7gfsr1hG2xZlPOLrft/pLhf+1mWztXQsSxrSSX9tRT3v4biv/43PSxf6z/qcb/+xd/0
OAeONBc20hnZLRgh/Ju/mbPcTzzw8J4IgiGYuxfB9TfEtPlJePjuwMmF6HEUyf7DnGWKT5brEiHg
7zgk2/4tNe5DG/69jwkxe0G+omZjoLXIfP1RjDMqW/eVFWZbyza4Gmq3qO7KkXKGPWfbId66di4B
c3EcZcxlugIWRPUQ8zyMi/1ITltBLCvzV6c0THqf2oL/G9wG8hd80SxlNy7UMQpHHhgj6FeOTXrG
pUXhJBt2IJX8L3PpHPXA2ABD1GNU9agPJIKLxSMYFQ4SAcZoj6DpWet58EuL7gYQ+yF3a0b0oGo5
5cx9jhdS+0eSoc6PXpB8XRVBIuhrLWr6/LqRdXDvzWLXIKmtQlfp56QN+ztMHOGxtoZyX4QF9DV4
UAYOJQQYjphNgYeGn6IBcFbk0WVsdNluJNYL679xRf3nVBstEdW/vqyeU4qlv/1B4/6l6Xn5a79x
2/1PJI8WrzJW31/l6t8uKq4c3/cxvwsPOz5K9z8uKm8RuVkfk/nC3mgGS47kV5Hb+rQEcBZ/N0mw
hV/i/zsaN+7GnzVujrKuS5ANa7DwucL/eFkBPhkrdscpO3K/gp8IYpNJVzk3UzG3h8RxQvRQ6jwK
DtXIJDDCdtNSkZlxkRyxYjg37QDNNVeJw9maC8KwTAMhAOdMxlGRL+GUXrp4qI7xRw9n3xv5Ycrq
+smsHOozVPGUuEFz4Nv76scjS0izv43K6GaezY0mqWNjhKOMcJNUsXPbUcIE44WPh5JF2+QoNNuO
x+kIwfHeMHz31Rp7CBVJNXL+mBQeMhDYzmPDDWAXBaUPGCDs9o0tyi3yzrz3fFlcOEUtaKXJCC5e
yb50msCNhE2R7pOwNF/AAb6ZQcZ/FeBofLqqX3oencc2XeiXXmwk3wPaPPYNmfCDLEd0JdefmMOM
uL/p65SK4qzA1eEOgpS3F0b99xEj+8EuHHkRuBaoJ7ZzMKAqTOk4M+VTHQPFwA1azY/ISHpLqSbP
/wArHpj4Q5QMWQY7Jhhe+qFx99xfhr1R2vUhyJR6qDTs9K2Zg9Og+A1uoRXmIM0oDfXwt8zZa1aV
yauUhT9RhCiJCnjdWJ2iQhYsMfxh5H5CY/FqUGgWOZ2kzhZ9Eeti34UXYbUAVUsbHynFGSZH7ci6
y406e16Qohd/tFJGdFnLS5D7JS45ZTzaRdcdWjEhzKVRIr67ZX0TGVAW1pFpuFsKjrpvaTrKU8SD
5hROhbtLAyO/R6q6mAQ32Pc7I6n52W+gbhVS4aT16iuf+/7JRF9Gg6jb+FWjLdF4mhR7Nhefa5rg
Vij7i2xkzYIlhIiwDmKaikWFVyHI0Y8HK0MO42vqrHUtvSPadZ9t8wQO5koyW1/hgETPo7Wj2kao
5CiDRJrPjZdBdopLCq7BJ8B+w9mAaC7leCA4UJgribMLFWeUrPNnE/ybqu5o+Zt3djkt7TCKYzld
hxMaqNEufh8n7neWrjoMpj24Dk2L6aPdRcZTq3V3cKNZFXtpTGJvhBL0CEBA76osWpppbdqPmDGp
CXV0MO2dPA/pB0RP3MdK9yHOL+nvbAd7jFVmuFs6RCBwY2kOLQ6OSHtfGgyNhbRiZx0CO/gi6qFZ
p0YLoUOpoNpDWYsQrpeS7hrs3WeOdO21oVJ5Llz267VKaiL5Qd2tATiMbFzY/N+lCSdZxxzHi+OX
Lqqj8PxNUnoV7VR58qRoYdpGRolrUAcSnoFvLYKOGebfIRCXICX5dIEvKXFl5WAyeFZKMv9gyije
ksWLmLT+kdYebOPBV9B0lfCvuzDWFPwsr1QD/B2xrSGfcmB3eJDGUI22oWt0jzEY3HXkBBx10XcU
DKIouurt3GUqqCPzXJnavoGh1L27ziifPTAwyLqjCU8t7llZTLyZ2wir1K6QY3eeC8SLoEjV51y7
NCOmwNVWWdsV6abHe/I1rjm20KdYANw1qKXHcEkV7nzVuA0OBaerkAidIvafbcEHk3sK2XoqBObI
fDKGZ2o0vCM4uvr0C613cMoARdMbMQDred+HLj9cqmX/g8NH+sb3kPVJG4zewXc7+V6o3l6YEW59
M7hufM2WA2KqzqLZ2kxNmp2tJsqtm184vmhcyZeWRtGTH6YhZcBGt0cwG3dq1t3JqEBibyc5RaAx
fKKgBkr7DtYHS60ssfYfoF/V05ZRAINd+qSnJ4uZdL5PpgLH2GR4x5xGHMzTZUd7KFd2c1dLmd1m
H+jfxLWrb7U5zufgA//LkBPu2V2QdPZV98TRNXp2SnYEO08aBuP/YNnbrC+K90AbSXYmdAgQKWAV
CBSupzMiyP4lEbgrMu9tzoK+XXVNE0QgiqvpC7T6CHwave/hpRRG6gJoce3rPhNJcPyFCgxBymuR
ReddX0fRTbg0CSm61HBW+Z1xHDtRQ5iRIIKzKWGJ4udJRy0H5uRspMqI91Ya86E1k6C566kMejXj
KjvBpeG7BvSgYe1STGhaH4DgDl3oDOTHOpeKuWzVyDICLJ0m6b3sR1SovAUjRmd8N7MsYQGqIJDm
G1uhkSHqwYFeRRbkJ6D3XG8UsjxKC8gZ3Xh99wpZJi02VcCGC6gcKxWjL2ysuKbsMcR+AIMd2XUo
NAhtl9Tqhwck0v5M0bH9bs11ZZ7ninvlJtO+Me4jF1rRHknLe5nhQw0rKrnj0xg1L4Nsmhc99Va0
ghbWpU/E4/oDGdKhXdU2cJ3VJFhJEnOHSwSr7LWM0Pvvm8ZhsxOUnfdOtocfIqeKKltnWWPeWAzc
3lrnDRO9TVv9d3JJ3WNLWWl9SgAfHeeSgq1NrGz52arxi1K+CyqtwWSNytxcJlzX9Wpu6ihcg88p
YXRJ3WdvLb84WgvytFbHrG1NmEJmCwxYRZQLW1EKcK5oNSq1E4/Zrp0qa2cMokuak+tWtdtjCKI4
LNxwiVtfLV3OtHWRnj+oj2buxqSku8xM6zFYirvjcO5Owuh9ZJYhYMoX1Tk0eXe98BAal/rvuHAp
+aWd9ab5aAeflqJwdvruVaPg6dM072+qpVC8AK38JR57aEy+DJ4sjh4NTvCDkYVEtpc68glB61Ry
fAEnE2BdmNoaO/q0lJiXVjd/b/LC+MX0828N4f85I8OSp//rkWH9pZXffwpM/TIzLH/vt0HcZG5m
lPZdopwUmwb80W8zA5MBGgrlMeSrlz/7fykp61NIW44IQ4KYTAWBR7bq15nBEJ+ooyRdv2CnACDQ
qBP+O1MDUeo/TQ2BiwdnQVLAyOWt/nFqKC1Od2Ytko0q4kG+5HICAc3yzzpE7GZf61wbe5Coza2P
yDrupK2hVblZbO86lb+nFILOR8hD/VJNVomZZaSnufrSEEYjqvN8rQsAL4dZ2IP57nsA5XejziEf
pkM3X0JLvfMvlnj8s6H9UZus+rPYKJ66ojLuWBSk7g6LSL3zx4EUjMuqk8VxJBeXiIwxWavaGbgv
0Bpsg3GLrWYb01nwpnVkHlnvs30bg+Hs5aN171Yc7bkpZs7D7I3Gg281arOAyLeijstvGjQungc7
gTnlyDu4hA7M9w60qgml+s0Fwnbo6CagTMV3b9EiYtzyjRnswZ9nMGtak6Ic1W5EaPQvbjoWp75p
QsixU9B8McwGo7pDyRz7eN7lSz2J7J5iieTiKOlc9X1ev4SZth4qrxm3Ri3DDXDm9JZlLQvUHsAS
sHCWngdR5SHgzqUjoB7bbc7K8Wg7/KcYFr/E5FbW2euIF2ktzcNiKL4dCuXfjpnsbhQuVUyTudGd
shCZI4/zMluVoRW/41dK7idfencWHSQcbVLiJgWs1JHKgSPFveatLkpwdyrona2vLYenRT09ZzKL
nsK8rFixBv2WLY139DOv+Ox6PC+2sM5D/M9lsnPoC71yLarKMaWr95F54gwRzH6SVd88zkFXPcwW
FY/a8IyLHgcU+sYp7wfPb+67kWbnAfGRk6Pzhr5FRKuVzpkRIfyG+/y1VCPD7pS3FHZTFh3iSdoY
S4G00U/Bd54/lEoHHlhPRdH0bDV64y3l000lhvuukx4ieidv08bJv4wffdU1zJRbn5PZV8uybyh8
e3QymlVZouujOwb2g8OSYUfr5PBQS4qwO5R1PESUY+e6Sd9Hi8Js+qyTHX33TLiFgoAvP7q1SQL5
92op3DbpcgA7x4L9OFgiCXEgRwUkP2q6pbPsrCmfWImPFm9IZTR6J0u5d1+NMWvYpfK7ywPav52P
JvDwoxU8/WgIh5iqXwBqxXtnsux7e6kS97FNPobSau8Ti6JxYoTulgwT/Q9LDXmJS+hcD1STo39F
t7Zo5295yCK940CKU6Hxz/FSaz7gq7q2QLB9MZfSc3upP88aqS7mUonuJw57NhaN9n08ls22X8rT
7aVGPV8K1WH/Fud51BZGOGo4K9+Z94OqYErmLnXsVKuwQx6H6X5UhDMbGyVfedN0kTqZD2opdQ9T
Ma4bE3qfsql8d9EQLmKpgTcg1d9GSzV8ZhPzWUVLYbxRLt3xfalJGAWR2kCJtN+yBgCbu9TNex/N
827HwGcPvnXj1RwSAhrqc5+q+jE1rvtKnHJhPqUfbfaS8OraXyrutZVk93FC7T00at1AZfXoTS3t
Dk5WZ0B8b23n2kt76nCYYZ6h5H2dzHh8xK8vwN+b83tXy+TzMENZXrcAxAOGWk+xy53US25khLrM
CH+0NsVT7ijFm2i79GUo/fpQ2OZwZerJu4rMRPzIA6hZtLzo5mikATtr7CUFJ0q9gB+DiMaXLvJt
/gHL0WtrGJBKyXQHe/yawyOWGGNcTXRyx6vBE8Y9KGVuqVwGREH9Kt43pCDzFWOkvk8rZ7rhgGNw
9pzDV4u4xJWH0xCOS8QylY1SP9mw6LQ6lJPfX4CSe+Uafp5f7WQDUXaVNCZOfHyaiC7jNKuVlxjw
D2uapxbIbR6TiKG4u6R3lOcpQSw7e+JLFuyyFDsOe2qWcJIOEUxhigF61UvZHfo5mS6j6uTT1Drq
tcx951TyoZhbWI8VDUWq+6pmVskrZ+hLXH91y7mbnceQr4vKceE/U4VGPZXb6xcPjQhNxLL1LpnT
ZNgOY6U0BQt9fW1Ohn815SVm9zBoc/bTsHgl6YdU3nl0b9UkTmLxg5UWkaUIvP5+mEOIw1XiqQbA
L6PQgy2M2QW/PbnRVkfT3G3GXo6XbrLnaxayyzXRa/Xc0ljxRXASpo1EUBuLiXHnz12/a2IrwHhX
ZcZrg8zCA2ei7mATlBaaF+ZHrP4JkWQrxtLPg27AosXktBhkwCVNkH/q9MZM6nBt1y5dOcClY+6S
PEH3+D3mYRdI1V7XtoRMWlIb/o5NRufnEkOo3GEINRPIw0183YMMsLesYlMPZlaLPk+Fy/DeFhQM
E1O0+blcML8Yt1xPEi1Qjbea+5RERCf5frG0wMFt5Iuh1JKd5xE9mtInzGzZnuF9SJZSX5JziyO1
9yMyINmc7y2KcR7QUeuH7MPDCu57QiJomqcuKYNX26Vri1kH52tjoMGXgV9vOUibe18P8Vp8mGXL
D+Ms11txcMbkxcwp/E0TtyFEi9u2m6bmbV4cuFE/pUSSSrVR7ag2cCzTR0wb7jGXLYVJemKU5Q7T
HMxhao9N6jnXjEnJl7KW30M7Cl+0LrB2tfD4q0yE3FTTwjkIP1XbaOgQLgioXs3lhHnpGwZJ/1AO
lX5gxpqPNUIfd3eonueiV8arFmV6LAsjYhXCU5DlP3NQu0IPCulmCIORUBsF1CxABuC8GEAr8xnT
qo7WHB/Fa1fBLAe5QDK44Yp+VjKx32a8ohFhy6F+wU9b3rQ4nRjqwJ3rxpZvGb/ofVoIvXOEq9+b
3O8f5iQkxUmlT3GbgaMmpTV5Lj6TynQvpqRlYDaynr4nM1FnZTruzvErecq1MFY8CIyWEua25+uT
pu6Ja9y4IoFeHEbqJrZKjuJFzI6PulHghTlN2YRfhZw+ulYy6OBrlsuSyiV3WqIndnsJnb587sEB
g3I1OomdEctgtwv81gg2ZrXUtzQybmOKjFyyg7Kn4zWui+BUJi4myngQEPnkgP1F9oe2dynd4utz
5WPYQp/0eeDRMJaewMNnD2bvtl/9fI5wIVix4EmR1T9Ga2jPsfTbC7WWZHx9MpBF57lYPtSIdIt9
F1vAveH0P0Z6RN5Kg+fBwEruGvuJfym5oe5TV2avfa9NaieM8EuWVd7Oza0Bh6clozVFoDS8mMoi
w00dlrbRMjP1GdhBezfionrN/aG4ax1+K1hSDbErRJx9gwuUoEu03jWJ8uIba0Dvtm6obODknNFt
ZxjBKUwwlDu21T2M9Kkc2qRDys7NaPjKo5H0WuN3tnMvVQxFgPA7PT0mn6m9Dtmw0XxhTfONVWU8
NCtvrh5pUOKxwSL8Bk0PeoCdTY25TmPPvkt0kPZbd5qDByI1xV0/ZfhjnMAtnqqRFcs6ajlubgJ7
Gt7wWrLh60ytz2zXKoNCFW+46y252A0+aOf0hHANmBgdnJVunZnAfZ0nN+UEfGCX1aq/441nd7i5
ZLeBUsS0IEk1YRSgGJuuKKTjBcqu5YVrePwSmmWKWczvPvjw8rM0wsUFL62OorykLU6xQ3X3KdOc
zH4hFf3PFJ1+HX7aSpPb+Nt1Nmrpf/0f9aX7p3/ttxnaXsIl0OvgiYSB4Hzw+xnahO/BGYpZGdjc
AlP8bZktPn2QFgG0IT8ScGGu/XWG9j4x7toLEsXD5y+47P6dCfrnIJTPip3Yi2c6vgtI8ufm2XqO
U7BUQF/JlERXyVAAnzJxjCnXava/Exj+SebqT0C/j3EfAqeLLsCQ6f00q1dOwzMlAcpqGpG7oy4A
QEkWsZvpqDkMCvbamuLyfVSn+uz4owljsmQ/IrFhGpl7bZaTIqcoYS9wFVv0UqTONzyO1ksaDdP2
79/sz7oCnwjGI1btv2Jql0TO7wJi/x8xtTZIGdqyATwF9k/xMOGkjV/4BsYnu0ORjfyGIpDy+Pc/
Ct+iP3BXlh+F1W+AlcJeWqp/+thVXTcIlrxIHL/28VuBSOiF8dlPD3//Ov/sIwO0Z/FVhycGl/SP
H9lEVelUkfkh6JnOD+xJ/Esz0QTw33gVOK4mWo+DF+Snj4xRop2YlEqU2HrtSpYliQ9J7O9f5E9X
BTFFaD60+nKR0Wm+/Pnvfvtmy8GRCsViS9dBuurt7pyq8DkR07+gPf7T17EAEYUmvyFe84+vExl1
4ltUUm7HYFrZOl1l6UtPccff/zR/Iu/4y4/zu5f5iUoV+XHGHoKXMdBuXk1P9SfOgJ8HP9bUdXnf
R7t4KCdO7AXb6lWruvpfvANAqj9/CX0CTfC+uPItUkA/F3WT/M+WvT4rHyY5jshUSLKBbm28WLnU
Uhi7sOuaYUMPB42L2FHgEXGMzeq97NJZndkD0uwSpfGLEcsWD1gpuhO1iFZBYteePAyqlBEzXNsN
D1jJ4omtgl6aj4o4xnBucVTZ8HDHNptSKpOxlqY8kM98tm7NiWYIGBdj4G+NseresM3pBz8BQIR3
DZ0srjvzjYSXaDcuB6xuNctJtieM+RnNCTS2/l/yzmS5cSXN0q9S1ntcwzyYVdeCBGdSpOZhA5MU
EubBMTngT98fIyMrM25VtvXddi3DIiSFJBLu/3/O+Q5HsxDDBwuDrg4tUt7jceShlCyrhILepenN
3i1mH29aIOP0r4CPum6XBXS0cfGV3UDDQptz/bUnQq/cEcgmOJKyzLVJccF2RJvIaQ+xlb1IhAeC
gcSdnqxsb6aCc/bSqVwrsKKPisou4gxdPD7ktVhFUUMzAg+YZM/w72js9gpi92T8gQ9NuBtKSRJg
MbMfBVtTmVBVFF0CF01nrYnVyzCpg1fBjYWVv0bLCzp9ybqB9gIfatF3kczEqn0kAB0+0/Xe6Ymy
OAmg+u+i70QXWnPkv/ai6FD2tZQiCYflEZXCLdGtsI+k9oNmS+agBK01x5Mn5FlPVFufxp+GIRBY
mIeQwqNT99NSRGeqnS69n1YjerOwHZU/LUiTnOIvK0/1mA3G1bJUjsp5KH+6mRRloOUK3Sze5/6A
j8obrerO8+Mmot4zHT7zpPOcjVGQ9w+oDj9Z7QCA6J+L0tjTUKbGbf+aP8pY4i40RWtq+LfStMQ0
E32haGcn9IQa54fCdY3d3/rTgI9AbCi0oXv4WaJW8buyd/VkyYfSDDCI/d/61FK9rY9k1fCcKNs1
0jUZajO/mQtsCpkzayS2qD/DDdL0fCYs69mpbXWz2qb4uqxlgtm7XRpZPnZbqjZa0tRxOa9kobc9
i4SWG6uaDaBVAx2qOCYDPdpJW2RwOTpzfC2bntZQavWKM/+Y54LhQ+NJOhYt66YKCEtl/Lie+HEV
9+DUTNRi9vPgx3TJIpc+XbYqI2CIb0L52ls0JzBzDdmpt9SvMOmT+mtnmoTRdnnF8+Lbixjk2p6g
Kybj2jNVw4rEYl8xW06C7cdueTBwNSg2o9ETgE1U1n3TsO0FCz03QRXWtcEjoVLFi+pcAAxZxc1/
OcURX414ZU8XWpTUb1Ew+2TlqNWIqH5u4eSQblnp6aApopDXXlhWqC+uU07PMUHJp8jEqLBrnH4q
Vww1PvEQR7M2IJbbKuykByV1aijMIZETGTmvTtXDAxOmC1qZTql45crZGNGi2RBQC9yYpyJyyntq
ojt/Sd4WmkRbxiZEs7IUKgTaVdHFEBQUHcF+uwYx4Rc0dZ/uzLGx7+h5JDJrZ0byavp0Rq8bYZmX
FAhYstRpiUF1GFwYP5MMLj42QFyFopbIeYmYXoi+EiasLH3EElgb+JAhOaVnxx+5aA2kwUB3tJZ+
KAgxzZvWsJN7F1fMSSW2DnIpGtxtTb3jdzUZztvPQ+ovjRWn9LOtu/q7//frh33WpL3SOOn/499/
+9N5/EJcb7/+7fTedP+2Hqof731aV3/+mN8+RfcfP/86/qrD9/79tz+s8KP28+3wxRj91Q3F377c
r3/5//qXv2ywD3Sm/u//9S/D6n8T2Eycbf9amNsOafHfOfn4oL9PFLAGuV05cAExonKh46L1D1XO
NW2MndzD2I/8HDb+M67u21ecP0Y1eAdXKuZ/ThTGHw72OOIa/IKp7zEM669MFHzCP531PhZbZh4c
t9dbJ+zS3281Gk0FaaFdBbRUqSWHZwHoaMrejNj9bnvzPtFKdzkm5qtM7de+IDRJ4Up7YQc/MBU7
/aEK3OxF5hoiN7HQD+GoeNPyxt7OgCTIErvWfBW7u6PVVd9+Z2obNSf9siV4/dRQKshpI8jk0RFP
qDqd0dwmdqqrAUvdTcQ5+kS2vProfemsq4Hrlg4A3iaGoTg8fTBrhFHjhrLfxk1vBt6tH03r0m6c
m+qxcxxxQz/VGMZuEW2xMdKtamSav+6DPgqNrOlYLZiQ7sqktF7xxuWrZDaJZNjXpaV5XV/2LZtX
RgLIQiqxHnoxlVvqizhc8fBgog/qYhWxq4XEY5qvukiJj5QuO9E5TfKVm7NKNavU2Dmiss9+4aUh
SSqNo09itIsjnFNxykjh6RqHsTaGCcV+ayIv+HuqZgh7y6z29c9dbG3Ww7Ly+/u8VzdAXT6Htr+j
Pru4L2iF3o2OlXyRVzG3BpdDXaX9wWIHGTbsK/iRatNWura29Dn8Tg6437PpWx/s0VkHu6BU0q7U
N5bwiiNcvJlkTOJtZmfUIFlOs/Zs4wjR8dSoULad93JNUrDNZ/6BXJbj5FkYiUzlkm5LAwyhYj01
le7tQFXSiQHQ28V5bYtlK3HLoIjpEA24sEd91K+1lPy1blUtv3KAefTfgI/y7f7eEVZ3Nu1u3pSN
5S8r7gb0FSFLaHXur3oTIEfJ+mvRYmM++6JOgN0Lw38Z3c7FGDq8lPQ9riwBdoABFWtqU7ynRlaH
TTbjsLTpjK/9oqXCLeFr4Eg0VmZQ62tfDBywXKaWRd1yLviAXowC0JVtxbWDCaxpTnWeF2vdE2Rl
soyk0iDsDm5BYJ0nadgrn+vx7Tj75k1fa926Nar2OHVeumNIkvu55vucRNCEeezSbCgNC3KQ2x5J
4MPWnjn97VEckDjHo+Wk28LsbqPBT46ZkCgtHfKzRr56Hzs0NwemmrZDJb/pGVxm2jRuOcbrRWrG
HsnhOTthSOSa2yY3Mmvbo6ssuSy1As4fHUlLGqPwyU0OvMfEeHEs9yFvMMjnUtI+mERrEs0gM9Fl
stzDHuLU+so1+vtMy96xX+0hytGtI9gPGLg4kQWPzgQyJrKZkbonTdS40GwQoIRul2puLmLQsqUe
OepgWe62SuJpM005tEhKysj8X7dor4lO0ULu5DWmP+ogaQUijjKTCy1NtZli3b06hEPplOS4p0ZH
F8X9pFPDGqo+McngZW5IOOc119LbPnlo+yldyRn/EO+BPdnpvZ3x3m+85I7QPyQsyo2WNK8jCFWa
t8qNPNi4WneuoQUM/QhdAdZgONkEYcueJCCOx5PGq3/NU6cOS2W9TH01H0ZZBcuiM/dBlL/4Y3Vy
B4qsB/HZ18Ta/WrX0LGKPQv/I/7slecUrL2Zh6sYy6df74q62xU5WUs/QMTOpuwzyFeIRrcohxuv
6JuV1o7JmjqKQ8Rb+MW3+f41B/x7pCZ/OacE5+tSnMh2FlQGpw1KmkNCJ9i7QQG1Jp+eLT6jgda0
bGtxltLflbG28/UaPlqbIuwFFEcxQpMZ1sXOgawl7Zm8U5KdqxHuKOGe21gX8A9VB+4uN3lmYx1A
dmy523pYn9w8ussaJ19pRYMGluHryD2i3U5V6EiPajsPEU2LzvSiOfOb7jdnRStXqNUsWIE56nTe
wWrHe7iwoqsSXKsyJKPkAQdsaorGcTeaTAaW6+ahHBkIpyTYJsL/cgzxRd2cWibkUBe6Xj8n1tWn
G1lMQl3ablWqP6MWvtraVRtscwfzm/RXkL5uEtsvDyMkLSCO1s7IhwEIgx5tjClFKbQK3hAmhZyj
S91C4wbhPGJCtcruRk0powrrukXRFw+tq/+gEzleUqn7EMvhLfM1QCMlVvI6CX5MprqHEP5EQ/Xa
NsRZj4uDNEaJX5ibLQ+SGtZnGy0Bsxx4ZZ+mDtu8o9AblDk/WIZc8W1cuoa8LYNpKJOnq2ykzV26
jHJsdYV54q5BBvTq3dAi9QVHhRJ3v7BveVecUR+YOUaGIUrvV6zwcYMG+ocew6ZoNeLcOs9+kyd+
HalN2d6y4F+7hrPQbPB3lH+VNp3xggHbQ4LhiOFWbZ8NnuB8hlehjwaAGf+5m+utm5cfTpywHRRQ
PItavGdWcQzMpFtqOkTVptO8jU7BMH5fugtfLe8kguqkx84RBNsBOua4EM58QeYd8Rv7m0rlwboe
c/BmZbyOMWBDNUBaqVzjq3a0da6Za6cLzpodlYuBKvFAwQb1MhteqNvWK+HGGI1zqke9Gqd1O2gc
ktkSt2Kxk3kOjhWFHVhMnm4GDrYg4YyMOxqIYxrJzqigd3Iaxc7Dmrfw6hhibSrAuig8y4Az4eVi
jV6w0eGScO0VDYAsKuKaqg/erc4x95Oi8Y3SQj6h/eQ5674HMJBP40dZEK9GZ6sWMjDWouVOVOtU
nIs8+YgZSBZjkPfAacfkyA3FeOXRWWxQAhXvy/yT0kKeki3LjKTsrxpoma60tPJDDheqCHmgNlp8
y3PzWXO4ptQwQBa1MNkGxJh0LQ7mtaxkF0az3q0iy36oYhiUxsjnEpBs1vpQQ+0YCiNsSaFvDFxX
oBVB9iS0dR4sG7bG7GjdLko0tbEL7TZBTNzoebEBK1tsqsqsT51NaabD0BQGyqM7jlcq/FLWKLBM
jNDz4se5MLVl0M7wTZNOLdhG8c0RbcTUzIXw2ryoDcaqzo3PsSQ0ARqcwHg8Xtq4C1DwaO6c8vJb
Ovp30o+31zsifnYDGkMvlmNV0vJuI47GOBQWpTacrCrm8SAV941BFGceK/0qViDowIE9CxZBocBe
h50zto9lqcr96NO7E/csNnT7KojyFX9Eo8IKNeLXVk4S4r1tw/En4mb6ibsh/I+tUlHW0c6CKtzM
jndpAXAQysUqqax8W7dpdICnUqxFk7vLPJqjNfYEcMaFBoAy7u7G0i3ADrIK8JCxDpqei5WXNu4J
Ydtd9+kcHQTryIWUHXM3E9NCTdlr5XA2jrE38Eh26AJqUTYHXZKASDDi2k1EcV/fxNg9dWddeMG4
kIk+bd0r7Ce12/c4Sq1nlFNO/IYzM1La1uxijvNK6nQPSs4VmR0pQ+QLDC3hZiv5LAaQNDEFmmhf
VEYvKg84i1nIIzgXLqtsyjcgEt+yWFRhS9Acji8Z9CiNxLJwu3lbmxk3EV8bSIfowbYWwLWD0uP8
t8yTwbm5AMEC7hZ7/QFBHDCpay2HWvK6g9PWl/VHTgvi/WA2IHs0DrBaciRRL/ltovVjTWrAwkb+
isDJaxWRq9rIn8gkW408B2s/v9i85EFVTfxaRppavQjSEEb1Q+anL1EFjrAOVL6CUHqHx+REs3hx
g1gur/4CdntyjL4I52FhUUA0cbVnh1SYwLdBoawIratb0g9iEzUk7WbNvDKK1LSimT0+NTpwbJNd
CoeAIQgFt3PwFF+ZWoXXCrwSGhhMGmEXqRHMF3o4X1rh2azwHOsw+GJeeojzm8YS76nJPQbfdHVf
dM2pcod3KC9nPCTVquFbWGiT7mwCo23ulWzuTO1qpob9ZK7McsyX1iz810CRutb9DvZJYcAB81VJ
MIl3UZnV+tFLlEXqnr1Vx9onZPlLDU/iq/uR2/rewiqEtwrjdJz5d10sbgMYP4wN1fBCBDsHlT6D
riUoumjgr4b0gh0q0Vo/CkO2K8kc+BVj4DeJYNcdJMlqeBAknbdZolUbzrL4Yva5szayMtvjrwIK
2qCs29H1fMrL6y0TyZXnMckps6HLdxyDV08135XLntKcXOIxedy1ocRm+dX0jrXOxwpeM66AdTTV
yV5JnYdMbWQf+RUv1rql2mbaPJ76ZubYYGLVpww2yBVDJoMa/kNDpMaNYRQX+hObdP2WIBuer7mS
7z37Q14cwfGvb1z+59ihr6HGf711WbJFSqv38r39HRX4a2PDx/59+WL9oTs6JQaURxB/NP7ZEk09
RKCjMlA5iWr0z5Zoh+IIhNZ/LFhQYH7JucjDKGYowIiAloeqZf+V5YtzXf78pvZdiZP6P1oWnD81
R5AxMqwUyyys0eG2UWVzQQogOePCKy/y4tWz++8BFiehFYv8g2E+M72vQQ6UPyzYydaiwf0FuY7I
AOtWB58RBIxi70jcE7o52U8Kps+n7OaJVuVhAkvmN8R62KEU9i7mMWescYRTrUpOZC3yGtKgOWh3
GYPZyrCEe4aqIe6N2KByK/U4Su3RhyRPkWEJVsTnNa9xfTWEIizGDIVRaaBNk1wMbT/VUlo2eRo8
ICc/jqP5irabj9dzp/HKEX2oNTdi5Jade2m8bZXZb7rG6E9VGvTrMQncczum+1KNO6dNQNBnJ4p1
dobWrnK3Usu2p1hYKz4UuFuP68GibjDtddr0OUn3TtDvY3U42GJTbFzJrdIxh6coKd7dFAoFuRac
i6RyFkMBlN3JZbkFMRF6VfRq5dz7vPEDxwrlWg51FUBRYRGxRtEicZOMwPRUae1wagEtMN0nEmzP
I25MKiTqzdhkE6HLDOhTCV6vdg5mG4cCFYeQINgrhZGV45eLW4E9OTfmEzeoR7ofP6I+f4c++F12
bwAJ142660swWro8+q5YOe3GRzptTXtd9dp97K+w0OwrgYenNWAKwSyHtuDAetTxRSUpN9/xUwJr
j8EgRVNxiQkLquGOlRMdJdnWcKirs6d9XmrjosoJelQJMXBSiGn+5Rv2tiMtxZLk1MfjfTbb64aF
JWbD7OSK8mWm3AJEz7IVrk6cCrmqAqq2SBWbJM0vK34PUH37PPXXsc1VSe/LwzzLW9HLG6AxT3JU
n4Qa46VbGs1+nhDLWrvjZ+7YX2I8GInpLvJyasIS7wzjebO2YgW1p3dJe2lTQpYzSu61agYCLs0g
vtjtQDmZstpnPeK9oiYxXCCn64uhjYDzpNmpNrryWa+QS61YHHu0HYrV2+krheJ+NDQxsfAXsl2P
uIgeVFXx+jXplcCgiU+pACzj1C2F5nPaWpdyap9sLl9gqnp5nLVmem56mVbQSTBxEYxx6jsFph4H
u4IsI/sy3YpBnSuigPelX8/hlX00LLC0iZs+5dS2KY9e1ROzWitT646TEB3Od0R0JI04haPlubfl
gCF/5VFpc8kzqe+xivVPlJ77XARN69SPc7ekmlkcfUzxbx14yWRN8DXZWXPcrkFQP1ZWncBR1OVl
kKXJ95X3X/zK6JYUhG3TIPua/WxPGHTfaNPaLB1uv0GK6NJkGHotE0By5yVr8lArxUvsQcR6e7Gm
BD+dgeLZh4WSZEaryBnfG2XWl7mI8KXG2HxZagxT9VA3umsvu5EXOFuxAeF3xvIC7H5CChZRFjxS
xqC9e1E5QgOduru2mQQhT4iiW0J17sOVVBYvGpeE6ALRq/7wVYy2MzECR9y4JguQT6bYi9ByT3tH
pnmduW2M2Vp6iXMC7AnRwS3ReM8lzHGqIgJWu0rMau87NISvPG/SnzqtD459VI8vMw4+ltGG0awh
Jdq3XgCiAadrQGlMzl6X/F4ZY9CfvA+b1dE7ub/gaxYO/QyEMaAydtHZELhY4QUOzn1cGvjSRAqW
W7bRdKyzK2Gb8t5gXeR2vepcB2BgHbX3CttyzHTSMNQm0ffolOw3gE2QwdKDJApQ4tvxCTEofwoq
LzqXERezvOi3Np2v+7Qdvls9oJQBa7L5XbO4vcyUrcFii0gH6A5eu7AndIxTftAIbOtB/hnFfrCT
wojWNASMGzkN7Ua4VbmN+6Z9KNDUbqoy9sC2Bc0HEKaMn4GQI4bNrn8DAOq+9WlkgvrMMd62A6UX
A/HNmxl7Nsk7WKWrwmjUqeTg2QeeTLk1F9AxZRPwgkZw9PwZsGVdBfMJW2J8nFAR7su8AYMxZPKY
tWCNljE7wnseLsUGsaBnG8W285bnd7Bn2Zknq8gYYblp3vhDJNRGUALU0sIStf4zCRMLa7kZHXMT
VWORux0Gxk7IixnpPK/HRteeUYznO3tMQRUUPC86xl04W1zVj4VTkiPSzOUwtj38NOnOIpx6fXyY
RA9LcBppXkDTUztiKh28kTi5QL9Dna6BD2heWTPBVJJmIy+7N62+ZYwiFn8/tlYXjtTxvPkCTcXp
vCwce1CEdH7o3Q3+x/KJ1RSt90SRogffBJewMLpOuxd+XR9NGbih2aTDS1HV0EhHHg2HOSm8V9JS
phVmbUBvAi/Dp6HVsQ6Uri8on9AOlBbcjbrhHbOu7zcO5+0CB+xeWniNRlTVPQs33hrBJAWUoJTc
LTJIEa1cPdbPcTzx/MRLkTz6Q9t8zWat3I1lN13oOCriTNc8sawnXo9t4Ew/mqnBSz9Erv4tAnNY
NDUEWpaR+g5CS79TsU3WV4wiyReNNLj2D1p7CFqElgX3n+pBM7j9MJtMYhdHWXHCi63/iCw5v1cE
CKqQwgzrDIjTW2uzke5rOghu/CGPwiTx+m0MuG+VdjEGzNpUs7dqS2fYlXrG+BwFfn0MKBS+DE6i
3UNKcBXv1dlkEWPln3EcFI/lYM9UKQBb+nQbaJp90rRvQxWg8saiD/s+Ba+bj+2hB2h7gD5bb6ze
mmBGaQwLlZ/c63XUM/045pM9T9MHWMUmZFTfCeZCpSxWEV32UnEywIwN5kc6kyy2fFESxctuqMyV
3xfJ/WTVr1YXyA1NgysCX9EyurYekc2dLoXIoGAAqwLPkE41gSroGznqT9SxRZBucxi96KhS82BW
vkC2SppjKjV5r/ui6zZ6zw+5uYoBZeqIO+eqEnBomBe0FFD3rHPuUCO88xjnFQJdO/UQC1Ek/vqQ
8/+7rEyj2vWa/6+nm7u0e2/fi98JMb8+6u9zjfOHRQHkT/r5dVT6h6BsMs9ggwR09OeZBsOoTjUM
BlLdxivJf+HXTGP/geDgWqjQAUB17J5/ZaQhIPpfRpprE7RJsTr3QU8Hpv6bGy9obChvGXaSzCsv
qknERbMad88T5zQU+rQi3vSjngmPzyBZ1/HIcy61YTlAtXzO2qRCgYk+WvxCoSPYozrpNa/puJv0
KsYGwfiox2JLWWmz0j2gM/nE0jV1PLnqK0aMwnnqSAJmvtxwjsSrvseNYpke/VlTqp7juCjJjgYs
a/VChMCxceGXc7sk1DPsaiOgzcbmqmK2/qevpcOqEh1BkcLmSj/1Z0JjEOHcCRakTDwu4GYb2iSj
Fq6LXV8xEPGITO+4aZ3I0JEMk9Y7ljYoTVb2HeQkkmKjOgjJHYVMHvIOLAJg2t9Bxv/Smxpt4cXW
uZySngOB0wRD8VLwHydqUT7Icjx5Ts+B6HJ7zN7gkO5du2YDaU6hmruDC6wti+Oj2/Vrdv13yvQe
YysCHszSLCS9Q+1EHLshPBoe5SV+EmIcmyxFPiM2MQK6IeBR5dVbRHUFFpT0jHfp0vMr0RpCY0kA
V9pTeEoKk123ftd1SDNOfqcydacNIoTlw4cZ8S6LS3bHjbuRWhVqmXHfopFTC79SLhhN00KenVOL
VvBCfbaZGMJR877TrA8Il0UwDLz+nSDmhhfZj6FTNLvIZC3qIEwLluVagNBK7H5ROPI7qA2s/ZW6
c4dgRHeHOOrO6U0BrRGAsu8u2JzTw2Vq+zpCuhbAyinoUaeEs2ExmOaXLB0fLdFbpy1nI+up704v
Hs2OF6Re6gdNlQY/IZiT+PLYjWLV8cSxlOLVm/M9rrkNBTE0bl21bdLwS7tlZ12LfOsa0Y2fpj65
s/hdJlyhfQePQFREYN0zkS7YsqHfURWzVZiG9hyZpFYpnRrT+dIJkOpjS5KiMfSeUWV+gyBbhflA
SQ3KgFxkLvVjo71N9U6E8PleasfR9paozZMXg/nCrnAbR3AUWz1fSvSmYnS6UBe9f62Vm1jk2ndD
5mYLCD0TbATUT7cbWKq2LB9AvE5aAGag3VH7u9GuFQKFdlNn6Yrr3jNng7GuSBbJAAYN4M502xWJ
vFZAEQTzx20DlGdd8qBad3godQ0lhihQAr1RMoVHur2CYYImItQlsppL3LAkNhtQ3oiFKwwFW7sN
hi2NVj8KCFMEa+LDRKUiQsiGz3yZK/WYA3RstewKFinjBcNbvLAnBcr5WuMjCmvbNEbzwYOS6VjH
wpfRjmZ5PvTOQLCF5xoSTs24QUMVuLM6qs06Va7h+Za4RT0GmN6kYIiOyIc88D7VnHJ5ro9GmqYb
oCc5/6io1lNgPVhZQQYHB2hdcDP0JvXObfepHIm5iBm7q0Wwvym4WlkDhWNKyYvmqeeW+XbXz96d
XRT0KntCLOp0YucFuzudh5GOr5p7ZmSbbF2hw8qp2xbTaC3cwfosrWv2KppOcW4+QADeyAwXd8C7
WAi5Soxy65s1DTmptiLyRHhMGW9NwXZCs7QEcnpyiRzn1Cc2qaxaX5j1bADU9KASBdFzEYV5LuDY
M8WUMVmW0q0JBYKqHetTwVzo0FZQzx1lPlSaluqpM82VAaViM3Uw6YgMMHhhHb6zJXlICeQpzva6
hcJOY4BbsuyxZW0s67k40nNDgi+hQ1DqPkpFYSNB0pdK9nRCIY958Gwm+gsoIAQ+U3bRocv84DgE
7Iq4ncUTqkTmJadCqWwZqerSjy1J/dGubp05f9StNlgNCbMjjh3jgg/vWc0t1UcdDSFvBYrnCgpN
eS78lxJCU2fYQ2hlCM4zMVMu0aABhffoifFbknCFtVSt4m584If+gUeA1Jz1EZQzdmPd+HDt4j1x
cQiB02UOCNsy+hTjGMIWXI3XR1VJbmmitmr60Y+cfL52zqdvgpKLBu4tDU+hIft1lYzAVqYS0obW
DWzU/SBUel0dr+rtJheNfRS2vSmveNfr12lHUm9TMd+kIh4uuTPGUIaqHjCVB3JNBsG64XxbxcCu
6JeaBwj/1bOwdFregmND9HqNhq6tLL1hw5KncdjEbBET5dVsmQTahlGvEUMHQO1myzMcvkAfjd3B
lATB0a21ZZQi9md1jGRuNqcs+SGDaj0jFTLutBoJv1Vhd0seF0HvD5RN4V6pSURL/E+0MeyMLrmV
07fe7Hu8HykPxNy4ARI/DEjU6d6eqbAc3iZvNddimfvLpMS+SffHGEa05+HRsl9lFYs1mYAwyfwv
RQx1KZoMvcX5zuYHWW8jNmhCa++A4MMNq3ak0Ud1cfJL6Wzm9gOOL+88+6Q857FwmUrthiQfxju2
B+NdQPhtbdOlZ5WvrIuflYag4hZ0LabPCe+bhVd6I8+CepcgodWdvKEucGca00vFkmbhFzzYGqc9
FLIgeux7d5JUzQLcDoZ2u4IgL3BPRT7CZjODik5piFvQ0QaWN9qZTodFdL4bcawNDrMXpilUXi7t
fXqRQ3xy9ewl0exDHRMScKrbseGt12Tdi2VLjHL6bRkYGE8keL0eWzbzKQWc2nzr2ITO0hvLdl5h
ud1oTnG0bOox+mh4yaTYTXHy1Yv60rfFxQ2ajTLUvOpnw8MpbVwAWLFCGCNzO+jtG2mf11LX37LU
/MiEC+1XwV8ua8Ee1bq3uiTZp9V0UHPuYhXmEHRoy8Mfy50vt8TWNNOB08t8wVf95DR2BjUX1Lb7
DemcZQuM+B/6dAFpj+nc7RYmQU32Ilq1tCLYgBfgeMtS5ukSQ29o4+WfzelxGNn/uEXYmFhyqW7i
OtHuVXMjJ7WOANPjmd8n3M9cfCkehAMAB5c25UtnUbsSvOonX6P3alM1PDIgz03iDND53ICY483N
sT1uMpHRGkpBLBZBJydJiPVGuT94LlNeMm1USoHhbJ59rVxjR1zAdNhQ1aJjTxtsEu1ZBhcsQrY/
2xW7ZaJ/lFZY2O+pjKv6eV97+CWTapc41+ByvHetbDMUauM76M/tcG85pMmhoNGncMPr7Ejb5Z5p
YVyao7zPlL0fC//cdz5LvSS7UPDphezraPV1YmD1LA4WSHc7tKwfhQm4aQbGO/WTtfAFl9lKO8XS
oiHIStlOtjSTJbiORjs6WLXthaPMMPao8mTGRb+Cjf9Di+y3FJYEi85cu9hFTfukxk2bUT5YScvK
1399RPyfoINZ9NFj1f3XY+JDXaTlb97jXx/y9xnxWnLODOZi7f0lVf3TnGiwZbV0rMVXEctiRvtl
PGawNAIbSzKZsKu32OSvfs2J5h8+4xw+HpugFf/mL3F5bevPGSNf933P4LuEIqo7xLd+nxOLeUgC
Qdg4LGQ6rVvcdCcLiCP6iaQHOo3rfpd0mXb2FHNFaA3s9ham3hPwwVwZHMZuGtcAqqxdcjW7kIdM
kJetccZ8hkVmvJpleko8eXMBYL/JtL44tyzUuLTTzmzOElpHk7xXqh6ezJpTcV+nfrA3ec8A58Ao
NCTDzDLU1D5jBzFourqPaJ4ZnIUxUGPL4JU5FAO3bT6c41kCenzUPe9hFLl8ACf3ILBNzXq6rqC7
RSkUfje/dXXXeQjy2ny0Ju1G82g5DOm3PdMSwXusiH9MbSKf4s4Tb87VBgfPstkI4DMXU8b10cZ1
JpxMW1VXI1qeucENF4UW8J5Pijq+Wt64LzzHVxMcFEGuwgFtpOhuceXeTVfv3Qzlv8fyOvAQFvZ2
qkDiB05Ypt64S8s8OndXd8uyGqJ0XMrOxx492K3Ntsmp8nydBRq2ALOlzT2ozOZ+YJn/MJm2eaDQ
leEIvXV6oEFjACX04Hf9dDLnUqxskcQvwhVEu+A2Iam70h+DwzRh/CYsmo43Margve761QMwmL4D
EcFmKo0n7Y67zz7RhptRZQLTC8us1Ny6NgH5pZV6fHPlz8XXdN2BoYhiynJbrEYli2RM6NWyL9tX
+smT+/66Rpt+btTAODIyB52cH1uTS45fzd4T7sc7o/4/7J1JkuRGmqWvklLrBgWAAgpgURsANrr5
PPsGEj5hnmfcps7QR6iL9QcnWQwGm6Rw2525SEkyMsLCzGGq//De94qWqjieXut1VAebgEHBOr4r
Ac0RxMJIr4XusCOr2TjTo7w5Iw2p2fZm2vkBeZSHfh0MWuuIENXo+EbYD3PDaB0hohDP3vJ1rCja
gAmjnvTKbQSs94oprXLEjYe1RnTRcIAGtDBb+JpWjgEAJpTY3V6Na0Sr61jTSgKyUQsLRI8pzhnN
GwS2VsAa8OLRbq8z0RZJwjuY9ey8rE1ilFuT4SnMhQJOnmCkGgKE8sjGaf1uhtXZfM1dRVMipg9L
xrH4utTD6rj0ifbpXd2qtU8CNlYaSlXN70bR8ReqwgYhhMI9gz6LnZdZfWKeUeXOWQfCLDijeyRl
M0PzdDDPJ648uY6Pk6amKwu+pspJTy2HaEbHAxbl7zHeQnATTpycojAFYRM28iXQsvKmUmlbVK21
Lx3BzQ2wX5DgpEUZ67pZaOdGbKSnDj4OWkCmqOvoXG+hwM7Oe6cNKbokRVE7N2yG6oyWLJ+9oU3D
+GCJTiH4pQ5orRSpvUZRb91ZdkzmdjwPt2XaVXT3Vh5dBshFrnv6dazMAeIQLy8ImQNjX2SXY5IB
mehrsZ2nRk8QGyn1rRzUYQ3Q1A5i1Jw7WUllgviTZcjY2BQu22q08VPKhv8QDDaC7ye1Cp8W1B8/
Z0+aeCSyqve6ogaPBRaI47hc1WYfNT7BsxHbjjR+QN9LQEaOHnrl1mwcrAVnahWIAwEe14s6+nGa
EHnN4HvTiOilDiaSgJwRwN9Sh48inEpm/ksIVVN9ilTlYk1p4KRrNiLcl2G614f8KquC89mEM5gO
O5KBSczLLpSYHYHCFlNdorNlJZ8AHUGdptVns+hI0mrIQhPRvKBiczR9LXxKokyGmyUKlTN1Ruzo
Ll2l3qVfDvGshppiZ5GHV4xsBlRJn319DWiB2aDd8Q7bvNsT+HM3E742kHpeT8EuyVf+LmDitgvs
baQiluw0+dA4kQ/S04tFwOiiRSwxv4xL/cGbtg5mrbxzrQ47MpbezLhb7VUmMl3V3EwI8ZmM3wKk
H/3IQug+JOgJEHbSGY/1wk+qgANkQDdegFzRbDdir9TWhUmFj4GSpcpERCmZOHtDKSrPDCacbJ02
cs6T3+NMFnWfGcZMqarxlZU1W3c9s/YW2n+jbBjp8MlUOq4W9CIEAseBXwBMCtUalEnLbL9dkYsB
x8QhMcxzNKB+OYztoTTIhklYscSRfK2DYutE/DicCX6jnpfE0YSgX/PsxqhoWBg9HWoHIoVOCryi
s5/KtjR328hO/E4QijXUAp6eQHZXlMq+0GlwayXUnsFXsXekv71LlpdmFOj1IcZ2KSPciOt1WrP4
8EBYZ1FlGUhX0upajWMy+yp0i0SkkeQHxZZl9pruZ4+dsu/XxL9kzf5zOE3vCBR/KNtUavCC+OAa
5pbvKYR+gk2yNny0QFaiolC1gLR45F9LjNpXZeN9LMrCPC1swneYigmcR42m/myI/rfb7bs8iJ+1
Uwa4gT8vOb0PNhPf4zN++02/Fp0UiawQdEpHHPKUipSwvy4njJ80/o0K1MxgBaKtWqjv+BkS8AGH
oWFIU6y14i9Fp/UTvyDAUDgGKWUUs/o/2U5Q4/6wnbAkmxQdBReyJssk6Pf3VaddNmWfZYzDue3s
1yUdkhPWD+Z3o0KwAgnA2dWAqNHm61uVu2aGQuTBgcKRQ8pkv2Yste2maNmu5oUSph6TT/NkZpWD
t2HCMNKO2XWXD4LzIbbKbtcBQMC4LkPDcoOmEZ+TEtX3MTZmJJhNQwL4VOnM2wTmlseEwBTkU6YN
qCiKye1pqvYlY8z4MSR19BZVOBUm3VQfWTyE+7ipBohSS47PR8Hs3QPtQVcjl/vSCjOfHT3QNGxM
/hia04F0CPkEQiN6FFFpg5MmY+LM4K9xP+aWoaEiTvPnpgzqWwPXt8/4Zi1pi4lKo4La3hjAKBN7
Io4QpFh6UheB+EUY+qMmlGqrStmf6YFF/yzSEaCWEzQLYYcwD9dONx0OpPmJq9DpPsY66h7UiCqR
xHYmXF0Qq0841OHFh3igr0IJba7H72KSPXDrzCkqt4kogQsrL8J206w25rhULQqQnqS3aZ72SJqE
Z9Tlm5MjPwrlQD2aW4yry1aqPUOANj2TJdt1V4N8yDpIL07wxBGtqEAxN80AZXt1aYDytPCou4Pk
kw2zIqUME5WzaYxQ3wzZnBDapu+c1mx3U4pEDdwwPUSe+U05b+IuzKAVWMm2r9GlN8OUe6Ycd0Os
kEkUh+YbCYLFXUAuiFv1+rc6BCpIqM65Lon2TfAH2HjGYtUEVcBDHLswwC6yAEBXD1VAC5sLZ2Ty
bOv1vA9aAIRRZpymdAIqZV0UxhDdOCI96FlEbdmJxc2d5QLlGUNOwcg8eY5b0FNcTA8NtRVES325
Q8BUXilhFu1s/h2EgmW4QX2DSSB0eEe9gqTYZUiRnTV2bu+iThWfwsiFwUh2KhBrm9IXSmg+pX03
Ta7ZE7Fl25D9IapbW1osoHyit/v7EP//sSfP7BIVl8011FrTFc7+4BWMmw5kzrqM53A+0wIi+Eh5
yOia6AdSPHdNqdseIz9mfvQSJCfVx9wp+FtDW0prWT5ozcicV10jVOPON+UnSlyxK7uXooamx0j4
sSzH1A1ppfAidAlMi4BtFCYMLTVmD32xdqwYyr8BxEK7vqR0mzAhWGWBztZu9KqqvlEHKr5hFdo+
sedrjredrdiRD5jKoOOq+w1O/JJYgilzI/ygLn6+EYcRNlUFUSW/kDe7NXZiR2+xh2XWelqG2YKr
1CiiaAPYnDDTMNb8ZbClD2/hMtDIMUb+oPO3cDR8N1VEUFTa87dO6vI+qbT4XhsMpGl2rxGqBP4q
PtaaGh7w1TZ3djcTxJSF6iYsKxrnxUizN1BXyVuDg4okMCWn544S0XpNmt8FtlPepKaOdMsh0+nQ
yj6b3KUBzqvow6Zp1/Rq7CoVks4Cg4hS3AYiG3f5hH8qyF+7cL4ooXucOsSEW+rdjN6EL7ieitWo
pZ/wVlr3ZJ01pA4v+U2D4Qx+hqJ5EQijWHVeTKM65vg03NnGceAE5HqB0dilei899ETyKEuVRrac
j53F5lB2DPaM0jnaw8huhibM4+Rlep5My8FuGfrmEZL6QYcJGJRw0Nsuel7ypLquHCIhEJfOINhV
iZHLYhebG9ZRt1YTzKT3a+L2hjOQXW5dnUdJ1O3Uooj3lZFdjKm+i3T7MTOpX4cAOfy8KWW/VfrV
GNPMZ2tqHe0m5abo8V8F7/j1DFT7kAeIqBDSH0GhYKaIwSSKo9Hlfjwot/Fsn+OE2xBnt5kQRaZt
vh20+G2yJ79UPhulecmqkfIstu7trEKpNh37ft+aoUej42sGoap2chiWeJ/2Ng4oCvb6IJJkp1UW
r9b5lt3tnS7fZH29cQqtPJvK5SyooBVLBdpBfjG00V0X1XcWzcPEt5BQsEONZiUU3VPVDHCmChio
pnPJ+bxhTHFggCDJLaXpMJX7eOWVhOZVZd+MoDlEVF+TnDlsYC9cYh4gWWLeLQaIM6M5lGxAtDl9
qAZ5vbRXBpQPpcCTrGF65i0xlEfkwNpu3sZg0nlAEN4o1/jGWjc39Ndh0J8JYbwB7w8TsGPCXAVY
L6KM8TdTrwMM3wtJneiiRz4m3RVBBYd8tL3WYETK40m7N3JJyQNSFhDGmjhmoRLu2hZJ3SyME0BK
SvRsM7fDI0oedpg8zPjwYmLrwgHLVsMnlYtgjzLuzAq1q7DWdwIxFc5ThL5jheimbsfOLYoKTVlD
3tSQhC8EXl1UE8bcOtfZQecGejJDY9dgnsA2Jgc1y5/DCrBDkvJo1z3ZJv0hLnhYtDnDKyNMl7uI
/RyquTiO3lrZkdLB+gZLqQve/bBYLc97vc8wTTBvZ/CRs6skVo1E8h0eWRfA9baU7yb5sWIQb5Ul
M2JnZoAxLdN49axpoHDER1hgh5ToWDdAsseK4pxX9AcVIzYcwZ5Bu9gYnQKBFLKItiLzskLbAoag
e1LJuQHaw9JQdJ6MowPas9tcNXZlk9i7fi6zB6xL15YSPJhDt15RBjJy8q2wZ3pKK0/82Jpzsyxx
D4rMRQL1sgydOA0GSnEVausWWAGAUSxDs5kaGzmZnWcI+hbRhg+TYQByHdk76W1Ws9zqM1igTioQ
VE4NkgvNwY488H8nnjZOoXyy6gXTUQ+nyMSXKdyakLN4H6E9UL20Lo17Ejy1y14y3tmJXrbnFsGQ
LwEqPqhmOSjPcGyhkLIwdWCkBtUe+miLFIGflquUjvmyYEk4c2RB0wKJ0PTDuXMOIcPX89rSVijs
UBXPYT0PgmQB2fhFFksPos2wjYt+RmafyMcxxFBHtLRD9ZFV9qbRRIELeanM5yWeFWPXWrpVYZRj
Yusq2hh89NhQcrg9TvSKenG60oIcYHVrzctjjBX/CSBtkrlFNqrxRsvC4RJBS8IENZQF248SzBSJ
0/HRUolEpRg400JuEM2am8sSd5Tbl3nxaCtLY7vJQAi5o8WveJ6az6zX4gON4nyMrMm8Io4+OsTG
COpkcejJQgKZG8uh1Zd1dsLWs6eKG+/6tLMOWbx0l8lqHMjgr/lNipfAUjWi10fq0haWztJuc1v2
T4s1RnuzqhFrY2G+TJs4PSnjkhEMX87JATEBwT4zOLBPwMr5WdVK8QyZOHjSujp++PcuAulQ1/wA
V/y5zRN/SUJxy/nb23//1x+7w/W3/dodaj85fB1x7EtHZ4phwxr5rTuEkUKomFyXD3I11vzaHVp4
eKDtOWtPSbSBlL+tJJCuQd5QHdsiDU1Hdmb+k+7Q1P64k5BUopJDl7UEO4kfWCiJyJUZRQVLSU0f
nppVBK6ECnJwIsbKzbyKxNWg1M5SFvwLmejypqvbuaE/GafrWZ+DD1LbsUJSfVXKbu4upzh+tNrt
DFmaXaGS4n0lO8tAbr8OEu3GinZwj0MO+URGn5DQ6zORJQsD8DnFtdvMPtwM4AuMhXZEK4ELNrlk
HGTjtnGDIpxLaPTnvk0tD/Y9X7TItM5HrXOUndIuBIZlZogfWZpP0bJYKFVBe5hocHCzcwe1FVwm
uyBYYYw4960gwzeRUPcbA2PwMITxGIAXIzg9Y/bLhHueL8xaW+FGuBrzA+JTeYoExgE7m9Y6yD6R
fLZ0cAHCaEtOGgWwsdQy2E/YZx+cjkioNP4oZ/M+Mcn0VYlTo61uPPBN9rcKSb1R2zQiJYXaDbEi
wV1pZK2LRQgoAUzWiBojsxmCBSHp3TxDDsde5TuFaNb0UO4hUZXAEEImEAeNnKkbOzLrc9YE9mnG
3nmwS7P+1pqDtXGoaT5G4hzvMqVsgFpWylVG2XKCivcQzsYY+INNpIopMxl6SSAmT6Dyvoxo/DAh
VniSuOPPy6FCkIgW2Z8iyR275Gx6ykQ7RMJBHJc1OBrcVfCdQVZQ+jsZK/o3q3D0xu34nxeDg012
x5RZ37J1CGFjVMzYNj3wuPdhYFq+wP9AO2ZX5qdlIPjqxaQWpRtWVf846kZ/mocMWkmIn/uzbtXm
WySKiYjehSA7VibOyaZ+DQF3mNpj4DiKV0HYu+iXstylstEPBd3pyySncbM0QeIXUWD4SYUDs5ws
eswpzJq9VNgyeXVf16QnYfanfEbDvZU95AQXn9WEx0aob11aE/+g4qf1KkwN32JDzS/sLgUX2lRG
v2OFD7zQSfvWo8kyLbfWB3OXSNFuUmo1xPFqw7aeJMGbktPgdugGeVZrbNncGIoxmidofsg166bb
VqxsmBKADILD2ewL3mngz3jjkKqw9OkHtbyXC9S/eUHT5hKWDWcGTH3ptukIlFrlqXYLIgwR3djD
bRXJ5TI2eCjctOV5x4tC7ViF3TrmHavTej1tM3OhJ7AMPgZjlEj6BcpLNv86RB6TAGfgwGKDdvM1
rDpl8Dozj59NBBnsUIIeyps93c7LFF1kSd+5Q54ut3XaZovLvAoRNwVN90b9z/BaIxK0GwMgh1m4
XLamNvphXR0HbATnlZJRxcLQZA2hOMynY5MoU0at3IIyiNHYYErFYdzIerlVzZl8DB0bgqq6kzk1
zIOWEPZZ3kB+k/21UPu7KlFTTiVpKhvmUc6yyQ0NSMZo9Dntnp5rHykVkEZjO0SWV6kdZv0SN3jk
Jg1rIFHTXYR5nT2Be7Qd8scfcQ2oV8h05vM5acV5EzWMy1V9iTZLqYRo5OE8AEOEuqQR/fzGJDx8
SAbCQzh9tOQtiKplObRZAUQ2iB7ZcNdPeASSO5M6hbZRE6qrzozBhd2MwQ40d3hSYgiZUMnTnUWi
6qsTDELzWqLGtvA51KuUwDMb+FA53GapEu1wHiJW0S3zSR/mod2a5li1Hj0vm+cwz8tNMlRli6+x
z+/A6ANGkGVneIyfMcEveGWMnZn0aIrx0hxh6VtHdLUqyRuEeBxF72Cs0pT4KTPVZq8ZVZT6iHiV
1zZCW+gNQaBuynp1XdkJzU/Ppoyf4zLMJ1Ptmf8TY1neqnlfaX6HyJOojtLW94woRiwNMjgamuSk
ZvKoSgIN5nna5IoRXvVTO92a88y+ORlxNxpA+wkoY4vCo9qE1pOwFxgLEtxG5qE6bu/McQaPTepc
ifMtGWcPWxE7vjW2kS9KofJ1sTHfUPnmeEPWKFpPZbS/m3Vj2qhZYrBwAb8eIMSkd4pHPsI5YBIW
EkZhmtVHnfKZiH4YN8bo3MMbx/5vp2zn2Boi+iGZHXBGomIY1T7MkHOiJCLykAgD4iHhZLjyiQ21
1Wlr20mKpanAV5gifQp48AjHZouXJ4zirGbw8762XnkMV31VgK8qDKSxr0fsE5HWLK82g6/7QQWC
hfc0zk8GP5SdMAP9pCbd8lCtRhurSNh7MJpKfO7pwetXS04z262frDadgO1772lWkd7aAaSrYDX0
WCMKLhJDuo2uN9FVvBp/5gC0Pv7G1VlWxblPJNF4Fwqx1D4KRZxD0WoiSnETJXmfnpovh5HgR/oo
VttRvBqQFiqRR70E1O6KQhmuki+r0pdrKVoNTPpqZepWU1ObKrXhVavVSeMsfqdDMS+VaXVCQWNz
GDFgj8Krw+w6WE1TSod9CuoITqpqNVVlq72KgEuMVrEWnsYSdTSu+qaH58hYaS6dq6phNDfxkOLX
Wq1bHLHLefrl55KySb1uNXmZrYLfq7BhIkVFSo+IHOpFqWT3Uq4WsfzLLeasxrEkKqxtuprJSktr
7pDy5/iNsJrlX6azwg62zmpES1ZLmr2a09ovn5ptkrzkC6utdtOXk61YTW32am+rv5xuEZ437sju
aK82OF1ZfHs1xhmrRY5AogFnQIOGHZ4iHrrGaaE4ksocfCqw/othBv7YpDNCx9WCl65mvGK15ZWZ
nCz8ATxUNYFzvpKtDr50NfOpX74+QsyDywmv3/Tl+kMT6XyI1QooVlPgUs8he+TVKRivpkFR2URF
K2TCXWOgJtTly1/4777kz/sSkyr9z3dWp2//2vXfkrj59sfWZP2dv7UmCNJV+lDaZPZWqyTq19ZE
rAYZ4gsc3dZ1/Yvg+OviSv+JXzDYJoHXtRmJ8Qf+srgixRxLjQanUeeK+Ud9Cf7dP26tdMQAMCJ1
NvHaijH4nnAd9o1t9ApbfmOyz+bakdCYEPtHfguECn4p4TTqpguc5EUnvuIszY36LZxb/LjYeKvM
N1n7fxJYFMLLQcdbbMjswNuusnU49XCNHbeacxNsQIbaNKqF051lSHbPlKQa0CZT7OBHWCpHEJWQ
ds7GzPCzBHbVyG2EERuteVeRRGQowZU6BCWCXaJmH9jr9dpVTEpyGu6DeWzqT0Obu3aDcyNUtko3
iDkBaZ2rx7q2B7GVQ28mmzG1IbeYuRFvh9YpQBRZrKV91vLAh/uqhrCq6BR3eyA52XI/54x8y9m2
+23s6Jg1aYvqQ2TZtbPn/u0e7SDLA99yVG7wPBxyJCK0AZpnSe5kBJx4bYxueoujbtpxY9QdeIER
rX0LkvopivFN4TKY5icpl/GYZ4C/PYXcndJVhaZ+6p06PiWpEIaXgN/NPTT3OMnTOAVFZSsN9pV5
FZu7nGFogZhEpDnqyjB6s8LB/pimBeSTtjad3pCkZA+xDmqPYw0Uku3F7Jher8gWDCVkAsx5lqE+
z/QIHx1VVu8XzK1UIokqdlM0dWWxKZmuqceh49Q65myP5t3shJni5VoZiI3TBukVAzvW6g2xey1G
yVVdN+EsVfyeFmtCxyIIYuHeK/uzAQUBjtGlkKeyYXK/iRhzEXYtoHVlZO2gTUr7IMMA3zk1wTw6
BbM2ol5gCWI3ftlXvXIkA68BPGwaT4NaQAg2if/ScRlMyl03Ehu0QX0EdrklMolthsqtti/6sKDC
SSnIEY9JkoUXUD6fS17OL3OT0lPxXaQEDiRlDVVC5sCVEtNH4axUOHXdkKiVybJE2ENWe/akwvMy
eriOKFOYAzMb7I0SEQFmfrfuTMmUdCY/yM9Amb/WhHbv/xdCG5a9aBb8gKy3iGhMJXkymCL/glv/
R+qC/y8Urew5/tL4+PAtyz7+9f6R/cv71v+e7CJ+/r2/HtYmwZTkI1jEuEuTzIffVAa29pOEtsuU
SGAacdA9/88cyfxJBZu7ihJwOYqfBQi/HNZgYjjcOas5/3XDFIRgfmGM4Qr/EpUBkhis8W///K+i
z6/KuOja//yP1YH5O6qLBWvG1rE+oj9Yr4AfRAbhoFWmRku0qSybfc6OQMXDUl8aWnJsjXupJTt9
7rbByILasH3mwZ5itjAGzmQ1X2h6gVEDqiY9E3hytnVbczgwBmfBOR1y+3xR0r8JUNC/gkPKbA7L
4vD+n/+xztB4z8SXIB5wTJWi/fcXDFYlIifymem+icIbn4E2P099Uk+eqgz5gw5ABf4Mg+1VdBca
1y0ZSBhzgD6+yzEfFyr6KR/5wpeD4+vsgdH8hK3GGqmSLYEJvU1HobKc2+pDRMqP7IhD42AxEgV1
oZwoQUtR3OLvGXW/kDl7z6Rso4u51PnqFfgU0b7jogj2Umb9smFTjVGDVQWunzplWdGr5K3BrumO
2kQuPTIsjhaPmUaBcGoWGEU7I9OH7TIszreyT+MjyUWo7pk8YSBjaU4IdINwBCxUnFPTDtN6qEAu
r/fsFIleI+qRo5RxTIPmrHHm1byxPEOtHFpvbhn4eSZ2bcWjSVG8ZOxH0gkwSe4rxagmZiU5Mltn
sKE6dlVgNJ5tVEuDKVAbEtYqtXrWLQLHaGK1nMTTBG2fIxXVndP34zOZcP2jbMI3swFx5bVVyzgo
UkiEjnW9NjeqGgwmxEWNBZEVk3Fop+ES+70U42egzNadMpMKD+ShDmEyolh4EmMHWcIo0uCNFk97
R0CCBnJpihHXPhz0k4LHvHS1pUGcOuFdqN1yDBw87GYtPyKFOG8XoQgTgaGnA79csEHCmIOBD3iU
bfGT06fleR8TL+7pPcW0b8nG9NW0mF7arEc/FrG9MY92kzY3SdEAUqSHkfAxviKmp7p/aEfFhkTW
2anCrKo0H2oGHr0f53oP/nyR4SUPYU4kFfCAW1yIegJLlvEdsAPNoIyR8XDDExdp5PYRwQovqDBQ
Lhis3j2GycGdmuS4UeSSWJ9cVw6mrzTa4TqLLga7XmWNAPcUPaifg14pS/LeZOqVJfAbpmd4PVM0
amhfwygJtnMnuLy0PAP22qdsMn1HnasNWWegfsyMXDQttbL0kHWFfArGdE0IH+zHuljqR7MtG+Ql
ZUKePPq8AHVIYM1uOy/WNcRu4r4GU9EVlIDGRJ7qMFYoaWVVh3uAlmKr1DFthIIpC8nIIOnt9QaE
ggeUzrmu9Q7j3zzp0ynL66Zg6gg5xdVHad0ljkxvgSiXXI1tOtCuAvC7j3ITD47Cy96maoiNEQNg
FPvLZKkpJqu8Tg+N6Yyhx0xzhGncFfEVaWztOVOFKd91RtHbRwjRLZjBjpDGYRFx5MnRCR/mEOmD
l0OIeZZTM15pSzfxFbCs+tjH4nwcHChACnInnQFi1oFubtmeMkohkwImeSxOBdJEUnXtvkVJzsC1
2iRdaCVkylvBc28HBr1iP8GeS+pa1CipgEG4Dm9u8Ryk95WPu9mS+Jc0DU2EKMcLVsvaa09E/UtE
COEb/jmKzO/6jV+uh++vA+0PmjOuAwvfBAszlhi49n9/uCKeMNMJBOMG3JVb+OcPwXFxgdC4yU1y
9v43L/bjCmO9e75/sR+IYiE2wRSiZbZJv9nXCLfGm/FDuRmOOSDkrb43D3/9ej9edVwcjiosqJg0
Qip38e/fG/x3PP0mMo8W0+kW+zPqgZITfxyU5eOvX2r9m/9wRzmqxRpC00mkcTR6re+boBULlI9q
Jvw4eBxa7SAT37JuzdCNs0vQhBhH/b9+Qe3HV/y6x1l+rXJFS5prvNj3rxhbFYFgIZ8l4JqD87aU
Lhz0q+od28CekMNHpO9AkLXWjS+V/Wf4s9PpT8uIrzf0/Rv+8eV/iIISVayje65I+7p4LXdASzaj
f1/szpS/eyE2cr/7ZH98oR8fUCMwO9o7NA/XqjfuJtc6PwkvcT//5vNcP6+/ekM/PJvkTpaNEVAX
aU/iqr2AdHATX5eT31yGuwG3I8UBlkrf3pvPf/3K/9cf5HcF2Q/ljakj1gzWgoy91niR38NAyP3i
YjjPH//6hf4Y3vRD6bd+BN9lUVGdoIY3+ChRjOIoLz31W3o0dyFj75v49q9fbP35/+Hj/O5d/fB8
GEHVaMP6rrI7LongVN5htQ7/5vT6u4/uh2cD8l9k5ezJNsotV9nWOMhb+cRM4O/Orb97Mz88G5pu
gf0LeZ34AfswuDu4bqlrAB7eLGc2K5cndAnQe6FWECBhb9qzrw/zH3Vh/6+jZ37Z43Nl/Pm8DET6
23//7z/OylZN9q/tl/yJ/Rg7et3UmajI76maFvpvrlIGacaaYfbdGt/+iSEaUxZNVflVpmj8gf/T
ftF6YAPEV21KNjH/LCSR2+eHLwZ/ANZHlZkcv8au94cvBpG/tCFmpft0Ybmya74KyVkV/QOVlkx5
hqg0oQFTvllr/dmxq6UUtWFcIQqlQkWLA074q2wdvkpYs+nLc76c4RMjJUrcIp8pdxc6kvlyhMRJ
8TRXigK5nOrY0CaEc6xnKJqjPBDKsclh4blGZYcn9avEJttMwXGL0O3d6JfgbTEUyvF0rczbDm2r
u1Q4ljxlrd1RK+ORh8QR+/lXcS+kWr3DSstqzE7RVB1qVpAzFn5EoG48dP3bGE4DuWxgGcmGHBjS
e8aKOgh1x+jPGiWMkPhAH+DqVMRK612yejMgTnoXQS5vK118EkJfqWdRq2FJH5xhUOCdleZ7hxJB
cZuY7fZeqAKU3kBhoPnI+lXUl0OvfhpyrKdd0aXqLf7NvgJNM1qjZ6/zSk8g6iHvok2Z1hUi665y
BdKhVxapfUFge7y6pXP5bFGKVm4C+gK1ItuuN32EamrhEQXlW1a1gBtRGu+Iw6Jv9WSKlzm0GcAH
WPEN3wgjjZPDthvD1XDNv/bgOEyvSwiYgvbVzHeKaZevwiyXU8HqXuUGX6xbhZUkcW4Ipq6nYU6f
FltD9DaM010QQgv3+iapXrGeZJdmZqh0wyg08H9lIVRMNOnGQ2+PxasR15AJgsIcrwjB1d7DxQya
1egzXydN1d+NiYbW18oV9cwCPBpuJiey3mbEDGsUADL4G/BpAIVSM8CPhKBOp+UCtB26oqqtFwM3
2zdbTULSqpmL5d6E+ooclTQJCOkKJxvKR6lZKAKtXh9uh7BvyTtX2Zw8Nnwq416kSSf9LHKyCWkr
LLLrKg/Y+SVOab+M1axNrFVRXXh90pS3dhcs7P91jTwY4IjrE9pEIOVaFmbuonXmI3qSavaNHjcj
chasNxvkWtGJnBJL2/TMBnNA0SzekZ8x593VITkdpzYbu9KrDIK0vBGdG/nI6QskW453mSv8CCX2
xlu0j8vNAGXsalrfxS6XavOGQU1kSFcGADIR09WNQ5vXew6b42fV7nT0YWCf3JKUvMfRCiwAfrX5
Ns5J/jQ6Krejai9szhyIRC6dikM/kq0Ym9CuTXQDaokEelQG7TJ1EqDp6lDJZ60PQC4FUQr+2Qmy
pHMDvchgP7MCdNV4zfKalEHu7Lwyj7UJn5VtJI2Tbiak1tQIeX1RjfEtNNTihdFGrO10O3A+iyDu
rE2eLPpDjr90XRDNJrpkVaeUTcjXQB4KBv2Nl2EC0XUO/z02TahdLrMSFkA0gyn2cOuV9qq9RASE
iLxkWFp3AwrFVg4Aykm6Q8qOXkN9avVajmuQzEUpFoBFpdM4bHj1nChLvTUflkgOqU8OX4CZ1EqN
d9z7Sn2U1thqXiAwuAIBaIFvYpMxti0Br2/m3KF0LxclVvwuZqnqdik0JbLLFY6ifCRMg3wcsrWJ
kDfui9SRZwSc8fBI0XCACqVF3dKVURhulGJshN/zyWqAHCQHWlLFqFM1p//GGHaZ3Cxm1eIpstKe
FxP/CYJmfmB7qA6k4AVYElA2KAlpFrVTj/1ZgBeoAuzTVJ5V1kq9qQhnx3THpEk/NGTcbzuGuRDE
crwzGGK3+Ug/gdtxeDUCJsI0nPYD20Za2CzDSVnL4R7VGD9ZEQzMexpmMQL7dlkkHqE/yYcOaGZi
bSzlpVaW+l0t2vxGV+BAYISJ9KNesfXfibBfbltDn2vQSJl2bQBb/kA2MzbEnzSViU4yMe8NNUNh
wZFTz/fw03ArIMcNrjJ7fHZ4HC+6ouOlArthHRTRn2MafRJNrOzGzpFPa5rUsRqCGKVKY9+kzaii
rZL9/E6n7IRMjVQSt/gjxutcLeJP6Ec1q5AOBQVwq4oBI7Oe7P+wdx5JkiNnt10RyhzSgeELhBYp
K+UEllVZCS0dek//6C2BG3sHwW6KppFmPX38B7Q2dnVmVkYE3D9x77nZmiOeIPNuismM5Dk31iV4
kjcNPZN3aKymfi4RuNwhyNBhWQ7tAD22nA99NNnj2igd69MzsvwWExDheX2UTrcgYtUlT3Sh8GJo
yb2KSz4omHCZp2DWz1+JeMWxf523zLpq3sxxdi68WdEJZVd00y0jmmIZ1tjL2Ga+TnDSpta+z+S0
x3zylxlPc533xNfZTyu6/iG9ToSG63QIRBGTolgq61Fd50ftMkqKrlOl6jphSpZh0/9Wl39UiUIW
ZIT+n4vLv/xf4H4//mkV+7cv+726tL5JqkpYCYxKGCHSq/2+iHW+YRC0GVCbOjLNq3z0t0Ws9w1x
N/Ft1Hx06gwJaFN+Ky7lN+KrDYbbqEotEojp8v8wy/9Ps33d/pdpjuPS49lEQFNnuXzHf+7wyAg1
WreogjXWa/UgB69LdqT/cU7YjNFPkT3nrMIKEzgZy7NBbWo0OfdmQZWIhnGkxPRsxFarpG3Uk3Kz
8DCN02D5ehdTKaBWkT9HnrJXwhcclH8eqg4/rvroi4hZKwQyWGiRz33fWrskXMxn0WTW5xhp0ryZ
olS8NDHGLYhe1GJsBycQRBKNwYrrSpsOAOGIl4wbo4wPXkhQty/7kJ9Dxnf7kFcGKFUcISPCf3fs
CZPqCxyKRdp0G1Xb45vrdQKnTBV7yM7nMDmQSddnG6+LkXiFmWVZ60h1LTZccpJXuWskia/gAQ2E
L7SggZMRW69E+DetqjCvSCApDUvfdbmN6sbRocT7KTtC3OC5OxVEvoYsYkuEXGi6U9jZK+FV7TM0
uR7ru14nm2Zgu8itKA3G8GNLLdYajfno5A3EdwcIuUnsj2zfiBFlheCx6CVYVGKW67SI1aZjLqQ2
OYRMCxvlthd8SnQFoiSHrMsWkRu+dqiOfDG+Czk0nVzHaUusjZGkHk4G184RydTOc1tWw7tJlOu4
6rm/WZy0DbSfzGhYmCIa/WxsVuQ1BVaMhL+NEuTEM+4oZHlsiNPMO6dIAMntA3LN5D41hhlZLLwo
LG+Wgq9rJd2ugKahH7HMBdkx0WcKi0yKKISNOUbBqpOdyHZDbKT60RLLRnnMvM7eyKLP5m1dF+mL
gp+y5KSpRa9rxAykRYM2Fd8YPs0urdA14dnCEEWt4M8IRtsNSbguDOM8hEgXB6E5HMepVs9VWNQR
DAOPGqjDt0nwjj7AmxR2H2xqlE/1Jp4cC+CXgSxgLeeCYD2kWprfa5gcV6ECDLnSqpLC1ZS90x7S
OYm34dThK8t6zB4+7UNJBvWfP4n/G7atf+31l0Xfv+/1/0/zxz3r37/qt9PY4WQ1HUc6oFuY9DrL
rvP349j4Zjocg8zjEb8sf/a3Vav8toSAGexTab/hWzkcor8dx8wO0MHCgCXCkfPd5Y/+xHHMkvYP
vb6k/xNcFnxD1n3eHw3dPQkfYhoIdewLqqW1AWtBPyHctX50ve3KL7NIrI6637Li4TBRWJxnrpYl
FqwYAPp4dJv2hKrCX6TN7xb3yJdWinAPUqW5NwbS1PIhV2uDphKnSzXuDceZSO1z9FPCUvQrZdf7
qXeN/ei4dEJzoFnEhCG1x28alsRTxSGhPnX0PCQKxHUG/oYHtZ3elZbhaZ7L+QJ/e4JuNpDVlo9j
+FJLbzxjn6R4FKaJJysv8Tk27S13DQMEL5i+2jkGe2trpbtHN9o+wBkj6ZjW/7M2Q/2GSNf2gtIb
M5FpKhg/ufVV2nbe7eDgSSxTGnJmt66/s0i3d5Yh4l2o2/sAgmeGPqPtN+6CQiw6ad9NoCVvaJra
s9ayv81EfJHm9BMPxTAcEhIy7yrMv/jW3JgjuMO8sJqk3aCCr0qIQIHxyQcI/aNGSh14wF0Q6rwb
qemeTQ7HtSIWdVc4Dd4t6ebpYcI+jjC2G6xlnWiYt9Vgjz8wlk/SH2Ovv4vSUNwMbtcLDAR1f4Gc
2nD0e9MXhL32xSjUiDbHdAtrT9Ck9QV/kR5jWMT0Rk1TM6OeiTZLwnrsJ4vwPgGR3e26qxwfXwYL
RbiVH8Ui1/dI8IIIp2z8UfjqUPSXYj5Mi8jfI2qWNt1LBARgLM7OYgcwSvg94WIRWLZet2yvrUtd
9x1W3n7UIYrHxSZqWqLzXDWdinw0H0kBSHFue1X+QEr3iM6koI4hbNGphm1fBba5cTFphX6YOJOD
GZD4dJ82vLZ3ecJTC6Akq2+0PDrBFM/uqnmqf9helD9Oddqeui7/0GZzH4iquUyhQhWcTZ8O5GTG
LxaXbazWXRiE6xAAiOjxkfbK6LaeB8sGlQ7YQj0my2+0reeoqx7tOBrOzdzOiM3i9mcZuZYPhya4
eKNn/4onm4CIgHqECNXIvAsolHZCZMUxxmq3sZGEbrh++l1ju/mWqrvYBFnR+GPblDuyz3Bxdsh2
wAe3TI1o+S4hcX8SJfIIRhNp+g6F6rDFmO9cLQH2Cr1BCI5wqtuHqVHFOTT1AYhoHL/Kpoot3p5h
gtgErnNwRrMnmUDXf1hGTYiLqtkiN6autqlp1BgY+xEc1uRclMjVgzvjpGa6GOxcZBBbsg4W5w52
w03MglkLwpMzW+tO6y1iJVPkrHE4YRgPMm0jBxN0oUXi6zYUo3OP7h81fDqSeugRWi4Y6Ghddxps
r903OkKJwZuG0xjY5FUW5P6xhi6bc51oMeyclDR0h7SdNekzQLd6Q2r7MK6pE2jg5+8wq3Bc5pN1
DDJQ0lpQ5E+9haBi1XiifgnNKMKFZInneRyNbcywZpNXnJJlJtt78ortR6ySfLYVJoZtIrSOfUUx
zThZ23NstSBwqXbPqNp5qbBovNW0Z5+Z2S9w777BtTQPDW+SDu05N7JjaGnpnvdVvDOdxMAZG5hV
Vnno6vuq0MO93dfOh8mXUj5NLHFZxlfyhVDZKd3Fg9TG3f/e9f9eB2v8x9brvouLz7/8T/mvk/3l
637vvcD/AW9hq7mM9f+x9SITi9wr1KemzZ1w/aPfWi/aNUO/boBp/lB4Cb7db3e99Y19LVsA1gAM
gfmuf+quB1T/h7veZbEg+B8PHmpY/vHPrVffxhFDdXTd+axusqpztt3sHZSeWwdyqhh9enm4EQkI
buLkWLUXiNyVURK50MR+rkBsBDkSf3wIDKfM8XmWk+0zxpzWqpJPFjqD1RQCOcg8N/9qByL6mGht
PE9cLIStZUJ6JRcRnYv+MYL5GnWwoaCW5docRA3qmf9rzcA/26FM/alMDoOGP9rRoNZGBbEJJZmt
G3Dfn0ZmFX5PHOdSDxB0RLtJQhQJw/BXGGIw6BCdw0QkFx+ah0+EMTa25zHPz4am3SFaJPCuACHm
yO7RIR/RF037RqD2tK5HfTNzbPhEgj9aef09BHS2skeUq668GceYk2NapllSOSRpThE88PClDUHj
wrbHsYYH8YeRui+j9J4zWxEELCsONVuA8VP6UaGRWsmMG3TuPYM43lS/Zd1RbwuHUZq2fH8vMDp/
csUdM601aGeDkXAMNqEMDB9RDgnNUetx/Oslgx4avlygTBpFuU3pVhnKdmecupDn6ra7qcrYfhhC
9VhZU7kmreZHMcoc/oD7MnnBV1nPEMImQSOyJAqgE/vs0m4kCBVArBs6xx5K4Z3ppnfjQiIFPeNt
wPrPL/bCKR0WYmltgwoINes9d/VPc6Ga0sBfZpMyDr6wXA+gTy0dOHsJDNVcqKgl02QUctpFtPV6
WsipTq38CjfJihHdT3N0DtlCWZULbzVfyKvlwmAFcXzXLVTWATxrCqbV7IdHqXS4rQBcMRWh0Lnp
juqqDjPHCveCJ8mj1IlS5+okbWjqV2gtMj8Y3I8xc1b1cCy9DxWfvLY4z6XHzJ69R26uwPb7LoTx
qbjVArRBYoYQxGxBfW9M+zjWxLlY0X2tjRt2Q+cBzwwBAYyQCTfW+5BiCkNE3y5chvGj0C9p+WG0
3hPWoDtNFGuLBHsXj1SYEHKAs0nKtXEaSEq9t/XyPisJtayKUwD7mmKjvklmTCxxneDZqwJc/NPZ
xC+EdlBf1c6us8BIA3cL+FcebqE2dA61WBvxR+e1Jb4QE1g9SXjQ/uuNITK/iI1tmgl4/cgxgrqH
/l6VBMlHayeof1YNfBttOKA0+pFU5nNuG/fknjzME/E5Q5Ssa0NnEPrgOXxWj0NxpDLfhMWwQhbl
W16P5LrwG1Ios6D81LwaCZ309XgujiwRcW08oE88BhOJ5HNU3kRzeWC+u+tJTyB5It4PDlFTM2Kj
RtyE8byV2bPpJKjbk+2kje0G1CEw6Ki7AVEIYZBNiDBOXITkl1vOowelyXU+cobSEMMN0tP0TTTO
lLTadrBriEQBDMqJh5HffFSvRqLf6zEQ9RRJ6Gpq7wwje26t8BfFyP0MAAWzSXSbtPDW8bf9mgnT
YpW/aKvW1O2UwCQkBRusfIgGbYjUxAro545gGpEcZfYjnUjUDEm8yUqfTeu6qN7xjvsWs1tzNmgY
YlJro9e0bjZ9r59gxVH+yyebmDbYlcv8PCbUXj2Bajumc3ioEL2NzyQErkMS4Uj3JuwoR0FLQNx8
thrchsogIFiGh8B90JJPN3syi4mDcRDYHokCZwYDH0Yfzwy04pWlhc/o3+5Y/fREmgHJMDUC4tyv
anbf4rp7l4Ko8Em99T1rCZXiBVQDtmeWTskDNsvU/ZxcuatYjLKPq18I/aWFknjulvj4HnJPx7pz
rIg6IFp5rAN356bx12x9dyGw5wmBBoUS71REa8hfuAB7ICTiVo0MNNRo9du6XR5fslH9CZ9rwE4y
B/OHYiNdg/qJPwO7e54F1dYs8kf80Cag0O6X1YybP18F/ZcoGxgO/Ptpx+NH0X4Un7+afy2BTL7w
9xIISw8T5KWgoQ3Cb8ME5feBh/XNpru/UpH1ZRDyWwXkfqMsoknmv/0NUve3CmgRqjsSQMFCm7OB
Lf8pYTlV2B8qILnA8BhjOybRL66zoBD+UV7UJZqJqT6f11GvqiN1jQ5OffGfJosTlRGhXJm2F1g7
Z2F+rDjiLX++GljF4mWNr7ZWlN6cmDFnAJVKxd3VCXNQ22zxw2oIJM7IPONdr4seCSjFoG/HhX6n
WjeDxlNbEBq7KPzJ8Zzu5sbs3q1ehmfjasYVVqEOKB/EyrqadbUpiTxfdPAniRvBqGOOefIzvpp9
8c2Fz7adFD+dqxmYnVhymhaHsKvsaFNfbcNTbpiX2DamSxw74q6LXgLUDjB1F8extXiPzUhv98XV
kJx5MQrS8GpUJkETLDTgGP3XeLUyI/zF1lxYZjCDKsDt7MkUWlwDgoQN571cPNGkZ2KP1mvZnBvk
8LdM4OdHK/Aeg8VbLYYmBRWD39piu07YhTXSf5eLI1svNecuqmME5YtnWxCqSQ8Wedo6duf2J6GT
MUrjJiRqVKphfkwXD/jkyOgmbsvp0cSfsrcWr/ioi/htmHLETmhcWBv0Yuss5vLFZZ5kFcJp+2o+
dxcfen61pEe63W6xfVZnMxlx4EwV7nUVQ7ZLrpb2VhJoSq/eP0p+7JYSG/M7e1rzLRwXS7ye8W+n
bFy8MKVZH9vFPT8sPnqqaOs2v5rrzalGi74Y7t1omg5zle6FNuFc0PULpzxkunrEa4oN2KEQauB4
nKrFxZ87Q/aQdYu13x0tLGUm+T2WCp+mwlki0FjecPF7QAFiBz4AShMi567QgDjS8ptWaPKj+ytU
INPzuwmNcAzdt8/Q3geQYDVtnPZF3LJ00Y0xvfXcGjr36AFviqJwz/givHig+e7mrGHP7+iF/Cwz
GAUOLf1dB6wIElF0H/bzF8yh+BSWOhFH7AJ+hXGUniKrR25mhO5TqnX51kir7i2w6/oyQCPk8gCZ
XQt2OBJFeAq+otIuvcry+xok4Sa3E7IWOv3V09XRSxt2/ck0rGzZom6TZdpb68kMQUdO1aBYlMeE
NzYmUarKzbG6JdwGAnnACu0El3NmVmyNQFSn6xqSEdOPiBJnHdnJgwn34sznB7JIXhTtgx6Y+Kfy
3PEOtaa575pH3KNvWJwZTWAXxipi4v4KPQjR0RBnmAXLQrBYDm2GGFMH1Kskac8l4D6sNjQHBt8W
3CTbhjmbaK4ArW77xtFe4WtYZxFBq4MZ7jnv1C868ojuiuLB2naf2jwzRLW4tyjWU18s9B5jKvtX
6OWQMsaqAO4jdEA/Gn7wVW5C/4kgTazyhQjUL2ygMi3H70Y1o+i3dp2bsHlaIEKBTlOXXPFCmtNC
GroyhwpzOubA47HmRx9YJm+G1nBORLxDiuyC+hR6hvM8VnoEiqzPHjm6zBPMdHvlYY3bjpESt4Oq
kq0cagdJVAhfi4yUQ05Kwrptp/mNLQU6Z5eTI9YxwzPrbAecc254weLR+Ind8AHQ0k3hpvqeA0J+
h9Ap+IsSg4jwjERycIQGr6HFWC30PuZ26tc2DnMfh7HlN7yij4ZITkBI+1WCCsA3I4Ombc5OItOh
vkHMilCJsF7SL4jZd1PIQk845m0W1EAK0+iHqJSk5mBAhT8u4Q1NiRK0HKY5eVj5HUofvypN28cP
SiRW1pTrlIA1v3KGd3gEsKbcLr+MplCngSzFFQdpUuI31ZIbYp7afZc202eKXIOPHT4AVgTWxoAm
duxHhna4lOre8w1oTx8xse2A7BwWoCusnikVjoAU7uS0XLOKq41Esm9Rj8fJJjPjkzt5yT1RwDrm
KCBVOooNU73W08CRYQZTt7TA+0Im0bHsDAhfc5HDJeQoKg+qzrQ1V5zB3xQh/usY2+rDVbI8VyWI
AhdLfiwQrXRTfRjavDjhgnUXJlp/V3sArbNQtWcBH3Nf6NF7m8Ov0QLzY6ghR4H0AR+Xh8AUiHln
1rfQEUJRbRM+OQA4XIgY+L3bHVYGsTVH82wZPeA2Puz21u4s3v5WI+ZI9YX3w7Imc5fNbvqkM0tA
wuK0oBS8ZBde+QrtlbUg8eS7eczZXF1ZDOGVyxBcGQ05ZtzSbwste2Kmrb7HrqDzNq5sBzlOzmv9
V+LDlf4QLyCI1otgQrQjeIgu7MK7klAlCCFXfgRbCQ2ZE0ELR1kGw429oCZs2Dmgda4ECm+BUVhX
LkW0ICqw40CrSCEkrACDMpuQUaZvmivZwu1H7UcU5zFdITrJPcFl8aux4DD+fEX7X7TDw+jw76ta
zO1x8Zf/+SdJxW9bPL7u9y2e8821GcEBGbSRL7Am+3tRK2By6azq0E9Q+F5luX+b7FHdLYpdNnlA
nXFO/q2u1b/plLUY3JdRIRs270+JKshm/kNd67JDNKF/ES+i25TMy+TvH2TzfbtMEIUpfIbBIxxC
ryJpwo9c5T7VyOhgkoyStB+tjNIPTQbuWswzeMNS7z+NuopbWuCunk+RscRKCHpB3WOUJOrk3lVJ
A453iR7wR2w4i+yPleDeJaFe7VCvVYfcCj7LwkxtX1H4okQb7eHEo8RIAs2JrCG0GM5EY9qj7IQb
7BFmFpTOCuZ5ra+1OWJfNo6tnq4rNyO6ihuZH1iazibT5kJnMhCNjyLAhr3WY1e9ILJoGz9syB+o
xjg49AD1OP+ywmI7AHhqGER658qJLTmFAHjptoKnaNn9/GZYvf2RKnfk65OuXkFQCtcJYr075GEg
wkqVmH7XG/2BYWR7KiyVgfA0OoQMaZvZH8JCclqiBFvn1lAuM4riNNsjmjmTXMXOL+Ss1FtN99Cr
NYppMkKwKxI2mExx8jWNdhxv3ary7kRUzk9MkdTPqa7mHITL6OprM9OHe/JjaxSRToA9fJIMRrIi
+9CqmHdBjq55zrWqP40osjJy+RzrrsRo+ClKTjp/SvG+p5MglTtBwrHvS83+FWqF5R0cmhuDxpyq
VOghC4luapz5IAKM8OCROsTFREbhcMMKmf9kKJHFaydGxbjKBjs/pN7cvTPGnti2du0hHEIi4Iko
LqH264wWSIDmPbPG7jkBefVDQji41cpABxzLM7PqzSA4DxrWtZVmERIwgG/zXVsjBHEkGM4aqUOg
TKXMXCpo1yOITgKz+rIjh7zqQX+OsETWGPAYnujTMHxpQ5S9IP2Gu1VZnQujGpki0brijC4yzNe6
KvKLrnvpr8LK4/Xo0nKtltO782VEuGXhWfOlZ369v/6kqFH2Y2SZDKmmQMwbs2itba+pIqDqThsf
/VBJw2L3mN4buz3BaqpvaJ+0N5IOR4BtdUCwjhcVvJOInna824oLTCsRVs6G/hHhfl8y/PLqliVA
9WBVrRn6fVg0qCGpahG3WyhnCXAhgLkblLfWK37hRbNIhOvgTjuHvoeJtolWiSSccT1iuoLS0/UU
GEYjdh50nWwHar2hBg60pzAg63pQLdrZgc0+L3uotssOdGFVmShhQUQ620bkiElJw5u3jUqL+xxR
zN7OZXfunTHbGqTC0zB1xPmMaaYTdjEGyzg8DHt6wCRipmnqJ4S6qIKqvCJO0ogxDJNWr5+FltTp
yjOThkl/2TkHLyBvghCFMF8y1QMSJ4qItbcHNg5dtDsJ39KG+qzGrscoWWa7sSq9fW+4kHzACGir
HpH2sTOT6mxlhEqYtlMj/B/ht1ZRwqyo7hzxEkyZvTWCQR4dUPVHGdXNJ0oGe9MAiA4g0UXiV8MJ
h8pxSJq9MfTad5nK/GT0QXtxRyP2fEUTfUmIHX+u3cm4HxxgWGFh4gbUIRlt6iLyLlOs2Wsog2DX
R8DkgOdaXtSul+hKtazL9kTLFsc870xzDduI8w86SfgadQRuBEILiVbVXLl3R5WSKRkKA8grN/3G
gvq59lCF3Q/gyY5tW9k7dPvmXeQMBIaAo8NR7Sl3I7wo+bTGNNR49fTuySK5DSoy6+SNQmrO7Njq
Lp49VXun7tUvqxUotcaE0DdA+qN5Y6OH3rNfsV9Djpa9V7vdXg4JGnPRjkdXxjMJPYuYq+WgP8SB
m56VG+gH23Oj3ai56a+oCaIdwbn2I1o7EuEmzb2M4EzitS277OJ28byr0P4/BtCkjuXoEPFh1fZ3
NfWDuTQM8DgCm5leoDE5ISxk1jc9xEeyVBMObjhaS//nacK8yzmNrfUQoefYlGPwHDggYLExmLCm
1ynm3Z3yeigsWW6l6d7hldNXdMLJuWBbcJxh/I6LMMAFkOERC1sjSGa30JoddSLbflQZ3fjCsrje
YlgoL56lgp+cMMEx8UTzqptOe5qbarrNhf2SDwRIOsUl7eTdoO/ofomGzUvHfOmqmvAUUkEh9nJH
PoQqqX8i/Im3GqJlX7CDp1gn0TFMDLwUqMvC+7IkgcYqDPcu4UhaI4fJd/QGycFLNW1rOHoMxJsz
13cZDZFRgKIMEOW4Gfk4AjrgUH+am3agX5qSG57DJdkPhotWzc/sx+b9PFrJbuql3CKr8J4Ha47T
JZ+qZtEMLbPq+DLlhS1xmFH+APyt81Voets86aZbCZFpnyHAqMCqBPXtwtF8LBpW1VUTs1GL1HAA
cVu/1EMyvFWpu8Sd9EV5Vys3OlRWmz+HTYCTn8guHohArVTnZBf0NPobHhb9MFqc1XPEK2rFb6pu
vb0naPF01253vRt9WY0T8kq4vzpVGLc9WhfSMwtogKUsvwxHm3aRPdgbUlGsXymC0/sSgMmh7utZ
IIvv2SqyPsFSqy8xMpU9cPRQVxwhySCBTgzwoUAQR/gABIQi59vFxdHB5ZSU717VW7hdTp11n0pj
ICepSiLgVcxv0l96zrZIb+X85A3a2yRF8yh7OJ5C8vPZLbSEdNYWykLfSGLWY632I5h440AYmu3s
8hppq5ED/ju+hWRbp673pHrSdXWMKrtswrMXzcp7Rr8X+GGf9oD+nOQuDEZt0/XkDVbCSPZtaRsP
rjM0XwDnDBQlQYs5bfZ2RJDlBLFp5V3Dk8fOK+zv8yZkpqhBa1xNzPhyOVwms0GUqrYyLbdKY/0r
ovxeDel2AkOtVyH1i3ew2XCKModemcaHtMrmj8EGKUR1V289mYCQ8ebonBQOjb1mbUX3K28fSJha
gxPnlaiDj1pVHtvNNj2NBUvBCPLM2tLa5kgp7aGAUMNGBIAYM3o8n9/9OxZ+3EJRBMTVoX2fbcZb
ApCnyVr4RM2ZyiY4ZEq4t1YG/L91QI2sPJKWbgzQOWQWUeylQWDcLmoOox0ORtgiaRehn5ccA2ie
pkPXtew6Rjt6blgjbpsxTbm+2yo9SKf65RHdDG22qw9zyA7SUcHONmxfzMAHhVMOPr8gFaEWKTaY
7TSqZDXwiVr3iRvuJkeRYakIJS0rUb0qrVY3eTvzRiZF9UL+HVQpOl5+R3r89laSfky6gtmVI3Sg
FKSfYWrOmyJY72X0um2JK8312XdjWGErz50PUqoi57wIk73rTrFvlCPc53oYXq2oYMSV82yka+kg
Fd7IpqjBAiIZO+JTGpxV5lXV08L3Zl6mJemNZhTzRjmDvDQJI2jyLdG8oH4pYJ0DEpJDH94Ccup/
UFMbL3MbqF1ftwqQeBIQc6t12qGd9ehVKbN4QhjBjZeb91Jq5X4wY/0x5NE8OGOB8a+sZXDJSpHe
W2mNxFmT0v1pJSlxCmkmsY71MWnCQV+zq3Vrsg3KqAJNPkPy3IlcF2fmqjDsPd41eQjCVsfHJM2Z
NFloJCEgAu5jjlREUIOVTMx2XfPkWrY2w+sNH5xArx7/fBv9//tiiJAYFjX/vn32P7LPD/WPG6G/
fsXv2yAI04vLFbwBixdH/uM2yP7mGcaijHUXbo5cYNa/Nc5sfXAnQIXDTykWovTf5a/WN3QrQHak
C4voT8tfXftfJTE2XTMEJKBFnkFu4T83zvFAcJCFm3CdpahJIiAWi6u0992wzr9jHnD2mt3/nKN0
3KIrbzaZMt21ARuazzipdp0TBiStW5+wcI1Dx1IBU1TOPA8g87oY4kObOyGS/mrYlFrjbpwY0QbE
sgNXIHuddAHmOsym+z7AmwYX37dcryUgDfrkuGi9nVY/ljoLUy0CdWum7r6MzHlX19lXxiCNg2Nu
dgrcmU+mD6naSMVDKZ+bUQ+2iAYeKX9mSodwftMdiq5JuTfN4G3buXqlbGKQ2VmjTxf7OgL5WDem
98bxdY6K4KSXrIAz/YLY5DRJQtZseKrgrfdW1+7dzHhA6pmDzoMQmmg8pgK4jWPn5zRR793kbAF9
PxcoAQoWwSvcCwCI9OnRq5eOh9H8JiTMwR8T98fkYQDEYnFIY0FYvftCjw0uGfc/Ez2gsfPUrqyB
fBh36qNzVHO3ROZHKgZ9lbmSvx9pkHMN0ZQbdW2jOubdunPJ0uOEc7dEfZ+tvvgEZLQdBmffVXa2
cVoSPURkXFL0LatcqL1HSPmK+eCvhDXdwaOFxJaFL8zUyZA38YrCSwktv9MRy/K5Jf7XHtYVDlX6
RSjj8ULtJmEluguz7BnN93NNWgRirw99lBPxRIQw1ehlViY0vC6o3G1V9jfjoIrDYA+vMmru88i2
964sjnSxERVTiCqaBGqZ46oVQ3BuuPCUWFJVrFTs5VjeUhui3vBwC2Yj3N06N7epY77KMF/+o/lu
zCLEuKJv95JADq4wlFP6RP6MXgTfVSHLnWqGC3rLYyJlseHWuGmK4pTaY7zqR9HuBtAeZ2ew6JKI
K8Sngoe32SqQHn7DuOIpLJvXqsRtC+6b2w859SptvBxtVV3sbMzMH10RzRvgVYy501m+yUoNpzLo
NVyU0+wHnWJKEgqUN8h7V+bgOcj3pvKMByI7UCkj8urTV2fSGVtDWdoW+Cz49LgwdFyYNPg7nLUm
3fSjRsPmm3Pcr6dcKRo4ByitMhl4i1My5e8D1PY2Cs8wcKGRq4Y077i5FWC+b6KkeFel9RFlznsq
Q4Ks6pmorkLBJprkfdaaN55IXxoNMS82JeIbw3d0aWec0JTwUjsW8yApLcqHKeRjkrfeO0/t/cBy
ehVHsIJ6WgLVi1VMCtIqsCUYoACprqvtABLh/Q1rMkDA/upLuEgtf5VtskktPlkGO461zmwrLsx9
qrEiTCo1rysAGXy0g6/aUD8itgqpOzNh4RHnHW5P9ZI0xqB/0Svl7yEpqigLYVwW5YwUPlIPkf4W
uBejeOt49tynxCm8ddmgI7OjA3Lgwg/nZqMBEZJx9BCojWcF/dr0ah0rinmXhISPR8VmHBbTLzre
jrroMaiq3C8HLUFTDpQ4NJ96TewG8kSZxPzICrnX2x+aUV5AJpJV89NUZAQVGWBot8fAPGPyJ3DS
5NlqC/Q4OnOgNDfgHqUL0qTunuwSChJK/TVD2vsh1jaaw1qAc63nIxftqSdPoqRBt8MUwyULosbW
3iuWmTwJ4WvO/lJ0+kcMtrLrbyg374bcJFYDA34Ab5NdVPYmZBOv3ca4oVTXEUVXZ4xDTL9+mIlF
8GXLQCKq2QsPvCLughtjQc1IxMpR7zXJvptRYZfu9BVltBlOW6od7swlNjTE3hpvkRWcSaDaScJy
kkCw7kmNPd7Q2icjhpzabhVzglagpzmlCz8e4h1eN1dFW5sqqHK2GNBWM/EgaOJIwOmSfK8y0s2i
GcemIarizliSc8yeVJu5eG9lDG25nLQ19gFafoiSe2AEsT87jFIQCo2rUcvu0ZO3a1DU920MmW0O
oMWVVgnHgOGTXjymaJ+qrn6uemcNOH5L5MA6mTViRsggRbfT7oqEjU4w3Yh5+hz75gt3cb0ac7rP
/8feeXQ5jpxd+hehD7xZDgmCNplk+swNTpZJIOBNIGB+/fewW/q6umdGM5rlHG20kFSVWSQQ8Zp7
n2uQRTf3360syUJiZxD0ka27qhfQAcJ/aFmVM/Iw9J2WtpdparYDmgTO1gGzBHo1xVw91IQ82lxl
qxvnq0pQPPpdGyqThsTVPL5oKtbRLclaGPmUxHWehtfZRHKU6Sxb59bj1BrbMJnQ/xONuJzSQruz
MBOvJt3WtzZtD88Z1bO4BQWpGDewPuZrl202HTwip7ImOK1rkOVXNdG7Wl5Eddu+tQF3tuuSjpqL
4WOx62Lv6vzSeWtvbMQP5mTtghJRGXUrF2J+qVxz2ORe/LR44kGzWBNPiKlwtxWvtZ/+IFgAVWhH
yAp/FzL2sdjYQ//NhWE/mNojSvNjA58BBjy3FU9KIodrVw6Rvjj7wBpw/QIAskd5YMWPoyCtXrCi
NzvuNC009bhaDQPS9BEo30rOxbnu22XTsvEiFmcEA6g1r0ZnmpGE8A6cws0ereUWTtyDSSiqugjt
htNK3XpVTRfk3zhnXcwnLBwRy/sfsrIszDMLMUKZ7IHiDYpNMILJxZw2ATEaKwbFfchs+nXuZ3Lv
GsUm0ynkGjH1e95TEdhu5a5HXyMVDFpuOM1xsTOLfGfoQ3fQNZrqMbe7KJPjvAckeCE8qFiP7eCv
VIUIsmWe7cGM5LbTuUK6pglvScJ7maScRuTknWbaxxWbv4/EuYFyq/rNcVnc9dR5a4mHD3++lqIf
LhjbxmL5SMaMj5nIcg+B8gZ+z65px42P4JcxZLkpe7HVMpMBq2DefoO8McQkv+87IWYAP6Z+t/ge
AZCod1dmgPMvnYebWZNga4aNCcxGVvQ2CR/rfvYeqqQ197G3vFZ2PF4WqS5FknqoYaefmMYL2miQ
DJNZvXBkfKJesYDHEbm5DOVuDKwnLH9VBLCQx00IAdy7Ps0zVLnA+67BXXkqpbmEildtowSrIGgd
ZcTgjCk3RxeBU2pbIJsJoQHnm2V0+lVdMUKKdZtNLw+cHMvmmzvZO8PlIEnqYaQAxsUP+A9IAlrU
ja5XD0u1PAN6vCAe2s7jHDppciyTXGzQNf2gkGC4KMdHq+n1kLau22LKv1jddAkkO4GCLe9GH7Cc
jjT+q96F9d7hBC1gTke1mIbIq6edgVyWDKd03GhYVHbg7ui7TfJve4dnN5avFZGVbROcY10Qsztv
YRTsC9t7Gitwkz0lvNMPe71zeFB5NEnVdQkXkeZDmZXTyh/Z6+eKWV7i1Pd2yTmgBR5Djv7qJx7n
fFubd43jaIdgKt8w9pLmIbiXWe4Yboe85CZpmqagDHsxf8isk6euS/lOEqMDTTJfYFicSJgj2EXz
/UNMFPYuN7CNWhkFQFDEQ5hbKVrKrn0zSy1beUIwyDPic9XmO6tDlc8OZz3H5MvH0CLRJcitO3Pd
af278NoT0AeU8OkrzwDN9FIaW8Qkx3KOv6RePBM58ZV21JLK8SJFcxyWit2QTyKITIy7hltkDdKH
8qJJGXr19T3fsYfyPYg33izOVZlMOxfiPaCJ5cHBV8XNg+bHIGN60eQmK6ZqBRs7JKhLrlGJ/BB5
t8Un8+nYKcrYTAYrz4m/VKfABHvGd6g2ZAvyvu5ml+/MgKoN2WITZ8ajTQ47PsCtSEpvO5CjPKQw
OLyJtzpbHjotAzmjGQ4ucWM3piDpvcFbM3FB195cjFTcD7rEN5NXH4E/+asCeTEGpcmOjJ4Qy4ys
idBNC2/DrWaFiS5g2mvBczFXD05PoomRnjzFW1kOR/TFE77qJhyz4ND6xUcByaQyukdVqru6L58a
gimw//pgKwgsKFvSDtzEuq8mCc8lS/nD5vTV9CSbtAu+3o6xY103R8dCt6qZ2ddUJAaB4tbnze7H
miy5sx3xMBc+Gd1DrjNDYj9TKa8L0zH1oLVMPN41TZcxyXtsENOKFPqMokIMG6Pzvxt2E6zIDAej
2Q087B6bUjXF6Nr1osUjwbOvEU+wziZU/GBQPL79+sKF99AN6j/2oep/bx+y/6XM4HH43v38dUzy
h8bg9of+HJWQ3EyGM85Pl8Qu9xfh7E0Ga4FRtHXHQwl7m6L8Y1QCJv+GefAxCqNoxWf7p3vI/w2j
GmUM5l4TBxEpdv+OU5gB+N80BvxkfjQqCA9zE+yXv7mHUBD0vefCJy5HIniZK5YU6hOJQ4LkkwVh
7Zpk9jpKXEXMSeeBLDKGmdibhJ7JHO8JCMRr5GrIYS3xEs/ejvXAFxExNG5oo8I4nn0cp0TIQnXB
oJu2rBQJsOWCtzZZEOR7JFv+Ph6h3fDQFo/VVDJJ7sB8DQEbY9U0xeqGlgrb5iTHN+D8VdQj/1e/
awjSHxZHAROEdZHpF61FhNAU8hZJsfEpbmvGMxtzrF/aHIn/TGsdMTWsXxE/4RcwwmLAxCOvgbLb
3WDLl8lFIJFhQtwtTQ93CZnjgGAp+Og5AezgbS4MlgnJSak53fjZT30EqVtyN464AbysjdIxYul+
ZaRc+cZBG5YIbuw3O4vHsHMLkF5OQP5pUR6Ec46nZtXrb3bpues2WPwjgkaANuAuyk4oaBRnlrFY
QppmBC9t31JnJPFQQf4gch+xqLxYvuSfALMiHRUmpbRrN9LL7oiePlotoZltpqe7Vk7NLh8dnSWZ
nUYtKsNEsuGxU++pKDHSqnKgVPMpRmwT4pDbL+zUbXLjB+g6nYv6Yb6OxH+vEid4hdN2m8AjtJhA
XplOfWfL/DNrsA0PBIL4Df8xsADOe5RdUr7afs5O8jXOiaTScOcu0s33pSuTswSOFfr5zYYLlm6F
eBiPyWz7O3IVsUCwATSH+6E+ge8n1YdtPOjsr8b8FgQT4SlJWCC1BFc7pF+qAmqNyCAP4X+YEeFM
YBfaL+nWj0tBnVq10wppw0XcyPzOhYjJ0Ah8IxpGvmKYX81PO+WuFjSaSKwZxQHEj3OYjqn/RatE
Sefxf9TqXu00lRKDV1tz6CHgTdv22cvvrGxHc72rsuoNTviqFtp9Jy+BLyAz5s5xzKcNkQOYofIM
C7lpP9Yk1M5G5PXCWbElOpv2eKbkedClNhyQ+HUrd5oPM56ptcetzAbe19KN0+hvTHxExKgxQyhD
bq2fo2o1PdjD46EfzddCB8Dai8wLjVl8GFrMGM5fExFBOSALf1V7GLtRNxDGhzw+Sui5VpmjN5va
Si4Oto613s/PVCf0H/PeLiiAlK5+pM5tsZt9t4X1naV1QQh5ofD984jZ4NN454Yt/pJntDjitiSh
v45nyEkq0dY3OgHYFWhkSPTxZeuTRhkzsm3x7GXnA40JSThuNkg/ypCa6QWCcsqwb7y3MlCXt0Jy
rbHUWI2ZB13NIQiD5DZzPFhB8oo5pWDOqUF/LxZ0kXyedY2v0JNucwLzFu8hL1dbPj0KCeISWp72
4UIPu9fmgq0icHY55Ydl8jetoe1ICJ027kIB2vQIrbw0qpChXITQA4oM5LNOlmxl535LHP9qmmJX
LAwJFu++N8cTkigiMJr+lpoDIKUECEjC7SYHn7WZXWte8ROalYhjBMTSzPZ9p86OA1K8L895lbyg
ccUm3DKLiBHB1rK/pipjVpJCmI4BCqygYWGWVMXJFcXnKIjLovfVQwsOPgz/Fd8Jj5Sqzpq9bEyv
u0Ad5sgMloM5Qr5J425Yi5I5nmW0tGLyaIKklnMHHixH9soqjxa5KLOVo9c/FDHvfIpMZfFRf3Ka
M7q1NEzpipELC21/UdgCgiLKyvHN7cU7Em8Vsd9tVlPQfjSayfQUwdUqQACwGmXaREUyXIh/cr9l
KDpWzVQzCmNStp2M9MmcPcQ89GvdkO0tM293+ZQ/yrE/KOK9hkK+BYASOsf0QgT7L0XfRolGFAh5
f9csbo7g5O6Fl0I900kSgM2yQpNdbQmSHDamVhyK3jtOBU8eks+PobZY9yJbkI7zYnf2dxG7Tyrj
noGF+Ii65yVr2YM6acPwDgBYFmdQWPQrbRYHZv6h4FoQj0E8nKsZAwJqm6VnHUeVlC2+B7UjwIhB
v6iv5dKFeRlswRsyE2dyZrnbKcl3Pevxvjfi0CJujCcGIISGkmSKebFQ6prTEV4fi3b9lXS6b56Q
gOZM8aLVlVo1bGbXINW/mcy3C02dF+aZIYqLKkT2FmJDwLNY2s/QtaM+tWM06sWu1cRhcclfm18T
Ue1kbFyzyXY+if2DGTDZz3ot3m9B2EHNV+4X32yLtqDQv3Sdytg2CFFXZcwOszDWmDijxtUPGnqb
dXNT0naqxgIgSDETK8TlOWA5mpH8Ix7BTtZVNGCQJhNtRq1nzM9iNrRIL9Fxu/mccWHlyabltphh
EUTpDYLDYeHRNa1HaQNlIswlwiVAhp4x3cRYFmY1Xxp7Qoi5Z81DgWsEa1lr5+fKhNkRWX1d4bzX
Lr7WsZjpBh1dxVLzX8k4zIv4CTQch6v8qU8NzeicbXHC5I/YWWNQKH2zq3DV7lNpQzXxHfot4gCw
Qo/ttjb4F/HLDUzOEtL6RmyQtpu9jVZXrm97l7m4WQBLrnEFAormcaYh84goNxhahrwnV6+t9U0f
+FFbom2aq15dZ0cixBklKndM3KDoswea5lsmVk/2sed8xiWqObqR64h3YHPb5aJYYLSUt9gB3c7Y
mPGQcLA147Gv8zxUQeredU4mtqlOqkSbZsvR05zgko1LtcNDa/E4LYQG5v0cWn4arNy5iSOQ9uJB
2BZiUD1KCIK/itQ895CZltkKvqFDiuJC3ul6aS0rHeMI6yElxgg7K/J9xzzbsMjvenB9kTGDfDD8
5q5XOG/SsbnkyM8J3+YszBcz3dpKTaHP+Mij5dpnrviWdRrvdR8q69RzZJhKXVsYu6tKZMfGoFxB
vLdmJEWPx21Rm7x5VdJvUec7qrgnJzbU4mJTetnPQs8+bTVfyBMFOjO7x9uV27UQJuBq0JWpj7Eq
8zWIlcMyL+bKmQXNbp4cxCSHrRTdbSf4I2EPjdN1dKmGvLz6YWqMtxp3uDeCkvFofDFdBiUsQZd9
2vlhh2axLvOeuDY5U7sZ5zinBAky4jGS2t2SmRMR3VDeWa220f34W5xNG/iu7j1XINUOWwczc5KN
rfRLqlAC6UhAUE9MD7GJ2bRv3v1kDCe3u0LU2uPkNrdMNjaJvtzFVmNFlpHSzQ7v8FAfUCpd0zgn
vxMhvtcY90TA+ZA6h3JPVnS51/35fijLSM7ZSXesF/ZAW6eqQpVbd2QaHntjuXa9/QYks1qB+TnZ
fY+aNMvvPHLwVjxom37p7p1uigwzv5AOVURlry5zIswwG9s7BAv2xq/jSyuS56HlKfMER1egwAQU
TZa8J+wcTpYenxrd2rdzfOwEhTRjDm2T9/m2tUzmdThrlTtvpuzG8iaVmxG2c4+j6RHK8s94Wd6D
RJHdhBF2rQNnW2eBhQdbQ8k4WQ5JmerejZdVzscIpJGdqkxfEHjskm7OQwY6uwDVJEC3s6H67a1r
CId5eBE5GA4nzUWkJ/Q5osZgnxhqOpsm4rOYaUAl6tcbzTesbdQlgxU7odRA9hQxlWJTUf7GrEfa
HD7jcCQm1bvUef9lS1qKkTKESckKcKm3GnqN0ez8uoC/YTsNF6EgViUZKgqHCkivCsaoMLowGAeK
9imCQ4IfWO/ox1q4q9jxduZtcxU0OHcwE7AX1iIvyD9dt2P4W59HN75McxX2TkGR8iGp1eMET4bG
ZDZP3Y5Ds34FHvCQV/euJtdzpV/7nuqJIoBScaouozshXn4EeR3xQn11hO/YqClNdupiIA8nuRrZ
a65eAzMhFFGmJzQsRyy7715FD5byvAbNA960e0JYAbjI51R0cSgWPuuKLV8YyOxbn8fPlqFfc3dB
XDWgZwMwmzKIbBbVRTH/JqbFyYbWKNmi8f3u+wnSKgAwlRI/uRvqNZuuQ17zZSV5wXSaIes6KdpL
smT3w8Qqpy35lIrayLE5sYsxKQiiJGAQ2FhOZCXkcskBDZvVORGX5zZuW2fHnLk/zpkXjWXxw20P
SnOAGptIT2JcO8XAsLYpWJm15vhSIG+/a017C2ZHrIPMOmeS9hVz+E5rMgnyiWa4HdlBAopZF0O6
7dwRu3+fr31XzbuBmI+t16aKoFEk8qwFzrlrptc0WU6+hOxe3EIIkoC1QeIwQF+aq8TB43mk9QTV
HfSbOeQMr+3gUkD8W3lmeh/3th5NserfB4qsFdJgbrqgKCN/VNkDm9cHdzhbHn702XnSMns1j/UE
intOd67TVl/k/BA+Wo/oKScUrLgyhcdYHiEcWATSwNON1/t6iP0fBsCANGgkSsy1jZ+GYpqrKc9f
mWkSPzaow3iTXWfXGc4dBJN9Ji9rMNu8f5URr9s+ZvDq3ycLMalNLOYV5jAG9iWQLss8Y8XLLkjF
wCXfkuCSH7ezwBK0M0LlW7xcSAwGtkZmutcLdwO62CDFNhiZ8ZdcOdnZSjSEFvPebd/dMT2ZnXcs
Asa3qmui2tVwFgTR0KPSyMvlopXGhZ4lD0egOyvhaeaqt1l4ZHb57NnMGf4jNPqf6afo4o1/qTW6
+0x+fBY/q89f52gohP74c/8co1m/MT5zGbUwYUNCyN/4p/0cFwwEOh/JkYV4CBPPP6doxm+W7dg2
/zsGcQNA6X87dfzfghvShykaMFX0DmRL/ju8vb8bdXiyHUt3USBbdmBAdf+r3qgtcTS0Ff7GMYb2
xlQ7dg4evhikrJ8Gb8Zi7/2BdkW3nq3kpa8i02Zi25E2RBlZgnOXTLar5prEV9jie1dYWHXOc0Y3
NSM/b8n5mYhN86JfRF2XP0Ix/pLB87sQ6i9hGS7BbowmAbtBlgUw+9df3E4kuZDwo9G808nvEhj4
OnCVSfuo6IhuEcOdDnGOITUWkhZ6yhauzPgTaaz7UeP+d6gGWhbsGgLQNxKHkRN4mR13W+yNudya
RMNiWLLs8SkvhFcT49aUjAdACwaPXjESemxqUs0Is9z5oce8Gqza3NMMdmzwK4DU6dbdyHZcQUOe
aCcHVccBRZlOiNps1drXPKv5ettS3oYTxr1eyM5bVSj/970IOHvSlD7I8hMqyThxnafGufFkW1p0
iHV21v4UzI1gLReGc2a9xpStaPmqw1kNTMUCAtaf+QApXjL0GSJUXgbyJ6lydEUUY4hGDXOenlSv
0dbjDcguPR4eY1sVRR3Rfvye2ewwxyD4J6jglGQteBnDKM0V2B3yHYffsx6L32Mf0RqYocAfXq6D
PtDf3LTrXmRFSNkhNUTQhQ1MHDQ6cExmoNl6KMaUALpCuKwlugVyI522JkG3lKZJM49pMkEFgAFh
pWYHdcXiU2jjVgEMPsSVvJqgB58WOVAcdIn9UjZAVtb0vdhHs4rQBsZQqr4IfW7fq3jw8cQj4fye
+zXhBBljUh+jJu6idYLdyFtNTuKL45Q2MFp58QoP9LuRYSy1+4GGTBQxJmcGVM3GxV6ToMlfgOmM
hgu/hKGei9xXpuTBebag9U41gjdx0WjGvEZQSJOFsB1O+aI15Y61q8kNO8sSVTnOJaQEDPqSDf1f
YR3d1BjbtyBux3uWfgjPNc/g1u5j4uPszrO7ELcpaQBCMdxaTbKEsJ6p0X9vJMrpsHHF8um2ZXHX
Vt7Qh3062jANU7goa5/o1a/WqFnbNX7QA7yRzIXWFgLtM7+TbkaLQlsye5lz6SoTIpVbVbStxWhD
/vUno4ccOXlwVjofotONt8iG1ksP2Gi8MczqdhP3iXqyqKUDEOtV8Dx5yH6imjU/8iam3OkGjCwI
eytmIET9GcCELS1V7WxQyAwHc48lcm3jJGC31qH8YENLe225JXvRQIm+35t85++xMbOLHVTsIVID
ZLrukDP9sSv6vw9ruh2MMMnIlgwQfiKs/Ov5gtW5zAHZ5JukoC5ZE7DKg8JycNp7YM8hPK7czb8+
025/468n2t9/4u2o/sUzaRYxDaaNXQaRIQ5kAgzbH7H4Px2cfxeY3n5KYCNvNRGXYgb927/LMixe
eWHkG5Ms9Ai5ve6sOXgmL2RYSwNRrf9TK/y9Vvhjd/avi4X/UX4udfVXafKff+4fxQJ0XitwfgGi
sz37s1rghfA855/U3n+UCjpRp9zcOHepFSgaPOuXYkGzf8Pri60X077OFY+0+d+pFlyfauWXZ9S1
iKfQWeKBzYHWbpBh/ddn1Mt5C6Gy5KHVpu09rfo4uAe9nQf7g7i/STqHSms8hsv0Lg1yXHDwXgmR
w6GKdxgtlIvbfHi1lrKNTzwUrqaG5q5YknwJkSIlDyyJXOIC4waNF4CHk0ThYIRNoZJ3tlRI+scF
DFUyZ9POanuCOBdoBZxqxsGol+I9H1CUuTb2lTbWj3k2LydSKD7zWz+xyPpxII3wy9dTYjtnY5mi
2Q4ItITa1Fza1MteUmPRDiIgr9VUwkGcSwwHjs5UbYe8Lfdx6847d3SMek9sB8MeORR1yJYxvQit
TUnrnqeMmYirgcKg15Xst/dYbpprPbhzu3VmN7l0KRSs9bwwNgSFGgMfSNSUP8h08bcV4p1XTUr1
oEoK/dhOzYslmBenuUkshVHU2GmQtKB89UloLgDLPI4O1l/swGO51yYoDl3gtde695evNjHa+2nu
6Qm6Dk0MonCEVrk9BUdyUkXUuZlxdZKCbA1D104Of50WeoOhPw6+AFqWtY65i/OJpYNqO7ZQg0Ov
VNrJ8wKDQpGSUgoGdwtcWq0u0ETS7tp+F+8CS9OfYbl5uwn93ZNZ1WqDsMWndxuC1xY+/guR4ehT
UCXVb9S5zgYofcMHhjzkZpb1WNoFyFV2BUKNU5CVw06l6dzBX556fjE79o92ao/cjUJLIRhl2hgJ
3RNnz06A7tW1/1BnsAcRPhY1FPbZMV4zlQ/6KvGwmK2Ih+n3SPPGT8vHOcYCaX7MDY1doz0uLCFj
37pdUf5yrISHydf3gSBmMvPeZr0o71A6NncLRJkoYOVZoAabEFzrE78p+Th2cknB3W0aKwvWC5ia
pykvMacGiloL3kJaRiQCiBML3e46F6m9TSrVYfNp80hX7eCsDatWWKK1KXFWnd9a2y5wq3K3mAtb
QeFZ2n3RJt2WsoX1bOnCfKL2SfceheK+GCTsWtI1qKokJQBsH93bgohA5BtbGQMqHW3lMwE18V4D
VJRyueXFNykH4y7RZ3GMbS+Gi+Rk26Cu/DuvC9I3yLTehR+JVFFP6uSeXfKyp//Nn7zZS54AHg0P
0rW7OzE25rAy/aT+cKxEvY4NbSljihZXZfFNoJvdTdhfce4mxVPbxFQm84TOKwjA/WauBE1jt8nJ
yWpGEvVomSe2DABVPHPTTOb8ZhBKsB2JbVrrmVq7zSIOtS/yU6I79bvwASOzMErBbC+d19ehRBRW
h1ZGTPIaihAuzmWs8vSiCBO6igToBkPv4WrXQfNlIt30oerI6mogFkeo0wtGykGsHRZhduQuYeUy
vrXoWu91uoSEKbhUDCJg+5/loJkyLIt8fhVpNr5kgSNcUmNbwodFk6AfZO3shK3Kv5HQ4I1IDMmr
3cAY5xRbUrKRjdQHYWlpW80b8jejNsydGgPn3qnzgHVxB/HrNQd/o69T28yJBkzbgrxdZI5+jDvX
L997T7fDJif0R2nMCFdAtIaPcag7ZpIGCDDACONnl7UjSl3nqaoq9ysZ2qjVlNqMgWDeCOlAXuNp
EGFs2Qi8h0y6T7ouCHUBopVdC8PPObWkH1DGAbmONC1LPlhhLBzauiKKtjJtXpfc6YuLTQwZ4IAE
9Tn+LaCHvTGORzEp6CW6nct3rfUGF7tlYlprB53WM3PdykcaJIurbCr/UZCA1m+yxGVOo1lofyVy
Oxqd3rLvK7PXHtyuoNUszInfx3Ta4l6VNXTwYlJIpgXh0C95NcJiJ8zWLQ9OaVg/bDk6p4nXNTR9
AE0paM6davri44YtBvm5LPET3AIWLJbB4NLJlEE0kxHjda7G4FiilT5DcGft58TaUZ8ZJ4616Rws
05XY1cz5oDWBfVWuyi9J0KdAaUpL3PkKH1ktb/oIH0DkS1lY2dH1s4xFSVl+I7Pp1nWzobvCUFii
tFsAf1pF0z8ZTYb104YzOZPXNFSPUmAPZaI1298nOx5OhsHiYA08Bs0w7tH+K7aU+EJ2txzpPHxW
0aJBLdaO8uyBTTz0JVlLI68k0m2+W9a+tdTvMJuYUYApXESjJe1D40zA6IfZPNjU+S9dsCTPqWZ5
qxGkxI8CHw++uWR5RIMszmnFAQBisS9fauKO4fiyGUdEgHYQc/5yim2SuJXVyCc8FfM3Koxy6yOG
faRDuYyZlaIcVD4LJTOGZUXDtvZcl5Y8w2PDUnxS1bc0r9Xudl9iIXbGV2NOYeVJsuwOQ2LxsxIf
epOXa/a7qhUJKCk3O1ONBj1gXKbZwU673FjzRqn3qu/6cQ3Odb6KzEhpWhu1/PTsXLuPgRPdE8Zl
HqtKM6PEj7uHTr/9JaC97Z/CUt3d4pjTrpl6dZ+pwrzZerBDw1urJswfwgur2MHabskyADHK1vTY
Bkqd09E4187IMLCZ4l1eVOJ1anuW7j67tFdrjv29wHC/LkD4AIbNJkTl6QwQjGX4wsltGO3xBgic
b0D/+TsWav0+Ya70XjEb5u4ugQCSoj7JtSVyb4UfaY8TZI5mRxtPWd6Tk8gLS2PZ51mUiaE5LSn7
JwNL7mlJ9JypuminYpXYrEhCp9SRWizJ5P1Q/s39Nbs6fBAHZrKDpX/adhyF9ykmFLFaXFdtuYn8
h1kE+kNqWNbOctz8ro1ztdcQOPzQUh+buxaAGLZlXRxlqzIOoIRDdmhiRkgoppfnhpmlsVpm9i+1
1qc/9S7Jvnmd038hjx3AsrbuW4pNE6yyx9gEqvAKKQ7MLdNkcZr0ZXPoPV8+VovXrntLD84jHxM7
r2F6ThA9HgSx9c9t49gQm2V9qNkqrJd6MhjXTimGsKAtXx3sK/KIWDPeOa2xMC2ZTfNKcgPrmSJP
JWHaUzKdbT8hrM3BpXMGiqgRvTi6TXk1Ia2cusRSlH0Q3HE3Bdw7feWCOshKdJHI/Pltux8sAPC/
MScZr50MWIPhEd2YsjeMEK9U/1AiiXVXfPVTvyV0fYCGDDJBrify1EDSDMV1LKrpu90IAgHTogo+
gjStWM4QVgOiwwcwj/Hbck9YVoazoWnOXlvQtK1vCumfoimrJ73xtJKBsjHsFylZy/alY37GMl8I
VEd9fsr0pfrOJMFnNULhaQ1Wv3PqEvSuXRnWPiPrvt3MJMndVAUGJX5so7HVZzIxtkaCKy2GB3gR
RleeRse9DXwc19sF6ewC5s6X5jkd7PaYcf+YYVJk3Wsgvfh5cQMEZF5qn1mnWtdKJAsyM5Wwgpt6
ieBKnxg2eE1Q/nATsybZg7G40zdcn50zqUMsfOQmOds6pmM4wamjBmILAzGgP7DdblpX7tQzF3cn
M9Qn0BjtYNjHumgXStNi+sgI8cG1S3giDqdBU0/0Q9VDM9fyU2ijRx5fUU4baeTtfspH/YTiCu0h
bMYqstnCIRoPRLDR+Aa7cKaqx6FC5jrEMYRGuWSExpCjafbV1PlEvgflczMmsCLcZKSy1WFil80S
HEpDkGFqmYjZ0goY0trDox1K3jOGMm0irdBGG4fD3jQw0XRAKRLLILBiO9UV6gl8NRhgXYqhvrMO
i7K0h1I3fkJZ5st1SbZajVOv3Y2+rrO+s9Ew+n0Dy8WcOSIMawDKwPrqx6iR9BqOLPlKBgSLfLIz
V2v537DdY24qefATfra7GTwXZQ0KfsSLbsfVyNs0Y+ERpR4PO/zmrLIwgmeStJFW+0YUSfn/kAT0
/7v9+Y+JgUnb/a8s0P1n9fm/Uvfe/tyfkwaIWIGuOwb5AA5Pxp+TBgvMPzsHaLmBc5PY/qnudX9j
VwD+lsvXwg/NrOK/9xJMGiCT3CJ/7cAyUfL/W9kAjDb+MmlwHOZTusHehFghgynB79kBv0zDBCbN
vll4gxxpfG/RH1wCu+suKPwcfIN9X9NuQa15dxl9R2B+shOeIGgcSd1+QZGZjNBX1DahOWkezbnU
j3DL+wgztA/vIyE2IB0XZJjEtBm70k4hucaNPHlFCjeQw2tjJIGL9W8S08dicLDgdZMmOh9epcfC
roeVUwr1nPTM0zDi9QKVKJI9bhIVR4zZZbyddaU9aChxEdIv+EhpRmRwzjtlYXophwDXACu9DPqJ
itlmToQWsb+wmYH2i/s0M68oIj+FVXSD+w4vdp7ZiI48RPqpyc/w6uXsTeRc6qU7NZtGQzYaVpma
us2gOw4CN9d7g6RJ0uqMtrW1pksq3OeCXwgxHwqmqHI1TF8yxfGxdubaufONFuSNUmYf9dbYqP3M
0wPSIgFd8y4pVMFVkPAVMJ80bqhEN/gv9s5kOXIky7K/klJ7RANQQAGIVNXCZiONpHEeNhC6Ox3z
DCiGP+plf0P9WB+1iMyMiJYs6axldYtkLkJ8Io1m0Kfv3ntufSOZeQ98I/nZBhLx3RG5+hB5HIL3
d/PgyKq6rK7SLuuelqjrviqKcKm9WRZ00iTF4pFFdpfSVZnTo9tlUn4jXU7BzmDSZfPAZcx7A2pc
Psqidp5GdhtkvNsWVBre9e6A+Nknz3ROihAboV2/5k33Oi1BdFWSdu/hj9YDVs9UV5RI3VaSo6gc
iBNZh9TWZSYQKyg2UeO8fMS67SR0qGKLdQMKGLH2JrvUokwNkgXdMvIHPm3/HasOmSRSj6fUoVPF
69TJ0i0r2a+FK0L5OLlAQHLFs93HWnezFPDnSV1LJBS3YdXe0+ECFToCE2Q2r8RgPSRyAz5IGI1i
u+gGmLrq1drUrTDxrwUx9mIcxBKyjXd1g4y3UMNLoyi9MlxZmtNU55YkjkPvTORoQxUD6yqJ6mXr
Eu3vwvBglmzJAjprElF7+0r32IC7kfeu7rYpyTGF3HWxP/lgSYi3jPTgKN2I08bTWU3jHj5Jv60u
1TldXqU7oft0TNSLY687dvq0kjcpuyx+KmPDG4guHourBCFYm4YegabybbrU9rCWw0GQtfO9f6n1
SQnYvsXCGveNn5QnX/f/1JcqIE0c1dMNBUGxRahy6exl3+r+oPhSJaQSMd9kEf1CSjcNxXPPkmPW
/UOBbiISEeUSorGLHTWUw17qxqJE9ERTdIvRUBf+PtDNRowkYpdy+8BSqpuPYt2BNDbCAVm4dN87
3ZAUKMHPmXdiMNgvtm5Rsi6FSuzhxG7ULUuZs7hQRLDmJFD8cqqYEBrDNXjUnLAscVTd10R5CBU7
pjgoqpzmwuuupW53ymVKT8dc5ueWqteu9erbMuXpyKIqrl0eMI6a1tWQ8dkJLvVR7eA5Yss4URE1
BQnu0KAqgMCEDPnFw6RbqCrdRxWn9nwN+8a5aymr6i61VW2jK6ySLnJvgCUz9yZgB9eDb5bXEdw3
kA2j++IWDlcE9oLn2Deaa0Xm8Km2veGrdZVHON9tPll0qGMMNuVECUd7U0f5yPPOwSpBMNJfV1Zp
7fxSaK+GUW8yvcjmHRbJQ+YrTyBrNfEmtVUDZM/JGdOYHp6iQVQPovGjjLcajROAKz4tCfIO722x
VROzx+w+p8mX30/hbT+200ukiIQfIAqTbq8rSK+BqxkNVZL7p8YzRoJIzSGMC3ki+24QjW2sPjkO
XjnfNlNH9r5wTRBHUUyp8doexAAkAu9gPjQhhp5qjK8s2ZffSPIT4rVtFwOxTUv5CjOq7PHPSZd4
hRt9RP3SfU1WH7DC8Qfvxi6CmAqFKfV40o1Pdeo7D9jBQr4qDC7Bxii7YE+zEhk4inphM+WUre0X
sTTXJrbAn7Rvk2z28AITiIxjm2EUFnYP95bF6VL6XCWXXS+MF6JXcWOXxj4BbYuDG5PdF5vp6R6S
+ETuPpYPaVuEyzpjL3uNz6j/wt9mJYeizToe5qyJSE+S6jlanQ9NsZwd9WFx2q1zeN3nwupZPZp2
taOzfrl2FE1onfvSWe1znPnnxsjOY9L4V2Pc7vV9yIt+RrX3tlh8Z7PVZdcjtz0CsT6p59GMvoUB
Ai094+9kj5qtaMnwKdDqH8Rhw21uZpFaq+b/h78IHdLP8Q+0KMTDfzwhvnwO9X/8zz9Qcn6Tovhj
fx8QCbNiPrFM4f7JuGLT+YisJM1AWphGtIb4mxrFr3Bh4H/CFo5Pq8HfEbOGhRbF4HipkGRQtCk7
+CecK76p812/10vZbXgoWh6MPRQzW/xJi5IRTWhqAI3tla56R6CoPprShVA2aWUHnAoiT6/1HoBU
BC8GZwkf/Km0rr12cu+nprausBFYV7PrAcjRYtLYtBOIKa0wGdIun3MrwdflJrOza0czvia8me1x
YuLT8GKwYtyjNqmXw2ltkgee0P2K1bvJiJgmm5LOSh57+Ukk0GPKxTouizqqFHN1ksU3OFa18ZEW
NzlJ9czy3tjDlMPDKK2J1j4HjzJgjXQXmEO2pV5GkcCa3D2+B2Nr4+Nfs0FqYalLe1tAeMCoQ9cU
q0XiGkbbTRbFb7b9CgYYiArdsesgSGYdJ96wq7hqZHSw2vwxwHiSQmlM7eYFX7ja2iXzZM4MeTUF
NMpjcKA+AeYiWIi7ETc9WB22xC28h1gSaQhGPPMTT/M9DbZfmAgweQzjvGWJVpBr80hSB90Pm9aC
tQl1FmwcWYVs6Q1t77SABUEgyVtZ7muDsURVuMWTdJ7Wtm8y3hcq2XSTaO+mTNZXBeZLaESJ2vey
8wgH+M7VvFTRpugWXV40IJi3dZ9/x0GSrGLDjU9IN2ugC1uQr5uYmLJTNNuWEF6ItNP2m1SM+9HL
b9PiM5Txd7cqHwmgbzlnqkes4u5mCEpagvOuwAPKd3Sax5Boaz4wBhtz2/7w7Y4jSWTUUQbjO0Ak
a1X0Cd5itehOTDznLCwbimAKBzsgrMH4mzek3Fw47bF3piPtVLGVwfyfFa1jVltFN2WcQnG3c7OZ
XnCIWT763jzZayGjxaIno0+M5zHyzXXSDMsD3/YChcaJAAZBQm8to+PKMo/3zBtynblB+yqtwmTR
G7IekQhB0ap0o+BeBPj0nTA0P4lH1T/ZALOhoG0JX0vjNfUReHx/ZHizXjigmje0SgRcQSS3UD4E
gC430N6ihK5mu/HkFzoIa057qa65DYQszcMQ7KjqmocgGNSp8jo4pUlYJLtMwGJtw9B9SJqm32aV
5z5PQlnPcsg7a48STObcoZ1iK+IU7GOcDClCGNuCjEP9ya8D77opO+9ubozmrQSVtXOlU35KBt97
hBGbsE3PR8+psmVdxpG8abj90bQcuPvZ6Dv4kWZbMKwO/hMqov88L4G3qcJCAvxPNad9wRED2746
G1W/PMak8u9jMtlbSVyF19RR/i1Sd4i6xwkaE/x2eKsvfJWKWqCx0Aba0AgN/EuSrJjrGxjQSrIt
qTmOW5nBBOQ66GFsYVc0Xsd+bypIfWN2qpbFPZM3ZH8nEi8ipBAI6rJw77G+gshqfMDOyIhkDcFb
3RPCKWp6Z8cG6xBCetK+0CIBWL9aUjZxecST0E8WPvS1VT7NMhzgtnoDJQs2Dn6Pj0DIZ33W1EdI
mKu2ET5hTfMxBKQC8yxZYUgJVu2FGlksptevrQtNspSqPSwaMcmy/hsL7/yZmj4Az+ZnoQdDGI/k
6W0IlTB2h/jMBt6Bb5A9Rs3ZKrN1kB8TPvHggbO9oWGXmcZeutx7g7WvYZhR4wKs6QnI30JAEcfh
ws2URghDMxxc5B2vDKdD1RsVj6ICp3/ZKv+BqhS0wplhs+xc7yskp3snZ39azZMabzLIiEMe7xw/
v+tj+9UUAL7QEN7tsa+/2qxnrV2c3DmrVobDEh7rw9G3qsMEkG23kMCYq2ALK/NbJjIiu0lAs6Zf
G5Q88EO1kQ6upFeEO+UtN71HAwQkGHwPFab3hgzCczI05otaOF4qfzR3HU+vvakKqqZ6G/LhFBJu
Y2266yY33aaCyIBciMaXzEeWNd1PXgVl3D/UKsDmbYbNHtW7vrJbtz1guqD92O7UjyDuq7fCrE4a
z8FFCkJF58xUC8BahL1t6S4TY7C2Y+QQUSpjMJuVmR86FV4JP22flrIZ9oKDZOspyLRpgBw2GE62
L2KPQd5VnIWicwGuO9U1XaZEXDCZ3wd5YO1knlobbvbGXdJCOqN6pTgkTY1XOYb9a7GfPkDZXZAg
TWNXDOznTZast2D30EiGJLqVPKw2LVCC9RhPapvni3rn9s/uIxD5zrVmaOKD7vYKK44KEY/dPubB
v7JoNrmvTTIsVES8UEI238v2Lq/gu1ddcDVOqHezW6VrU0zphqhpd0PhbAtQFOKGhXl71QbOD684
155jbwYegdypQ+cqDnUNkG0MWxnFHc0lpcsNyXf3RjZxznrWk+j6lRdcEo9Je5U4bvYqzMr7GfPz
25iVa5JadNKi59OOmrOtM6tp97XJrR9536mBzbX29Kw6gsBr9JkF4UY5X5ZIDqGUyZOAPR3VnzPW
cHBYbU08t2qsU1XIoidZkCpW2pacj66lqvsYiL21ZBhuzLGG0mGzNgkSd7yxLDp1qgD+FHvZgkX5
gnwCYDnaJD1mhzon/74MQq5SdhWbrOFlNl3lX6Fsu7ck/WciRV6ACxCHiVndCByvQ+2V+1EspCC6
gvYb3uiz7T+potwxu2wSd3jhmSk/liGP6KilnWYc+mYn09AnndCI22ww+mvQxD5CdlLuFm8hT1L5
/iPPoPSGo+jWMD0SUCoa5Te3SeuHLncY5pbBFCwy7O7e4ip9jSxVES1egl0j3OQUVVl7rxRlA3WZ
TPcZd9DvYoj5ZLnpa9V07GOkYVL4BOmFV2iJk3OxqOrDjvtiEzVgLlaaeD2uQy70ndxMtVM8sFyv
j8qQxs1sC0q2FpH2qzgbqVLyzLPI5L6mKuYBjTl/cAOSAD37crrsRiQ5qrHi3WA2AXug1Iq2gl6S
j6oP5TGKkp4ENC/YEELamyhAmctqfjF4Cl7zcAaGVLbxbTMTQMZ4YsEQke3RzlvjXajig4socEGk
83tTDfGDrWwaPFSd01Xp24bWQNurxS4bwveUJdzFQeqdXR+CYEV71gEb1vAtbgCVqjj8ANWNWJLy
vj+k7VwezY4ofji55FgpGdoKI/IPbZoSo2bVpYQWONNz6sOCnw3qrXIE6XtI7YAJCsc5eaGBPlO5
6XylfIcwazoFJWCv2a8/M1/g/XSSKb+y6zxZVtR6p6h0vs9iqUF/GEF/nkU0VZsgyKsDokLxXuGQ
4aPYuznru1TdD7WIf9B+3t0z+RU/UojffI0A2hlQDPq0hHh0gFVruB1ESDoM+mtLtfFVjonmzs/k
dOANk1yFTWRgG81hIuqitWvn4jYJW4h8Bp5ke1X2ZXXKWuK2Mkl9kAGYVdgg+fR58UxbBHQ5pY0t
QTaoV/yo5QdRQXwvrpN0Nw5a+IMIyvhJXxieZEAifdGmmfrin5mGwjtLbarxtb0m0kab0Jiw3Gjz
TY1KfYPwmH0LL94cjNdqC1nifdGmHfD1+HfG0EBEmrWtp9MGH2rGEYWyi+9HaguQVVOgVAZ0aLPA
wiJUaLMQRuroXFJeBF7h4iaiT1eHhsoYSe3iN6poSgIn44133ig+6maqX+RYOftA+5RsPOKnLh5c
SJww3q0g9q7s0sUeYlGJsx61w8kwivSp0q6nSPuf4GdzWHcVnM+EklL2j5Be1MUq5SRh/KE8277x
qS64mR0v54zGXuXjCVmzSre6Va/tV4SE4ckJbcpKLe3PKgXYTqwbcjtp+5aJIeyIZQBPl4DLZaKc
d9ZrQpxcrohA9gMQIMxgxlAPV7OXp7e2torFsp5hbDUhMlruGQS34DxhL4vBNh3oP0BQp5aIwzpi
YJ6m3L3GkMGdBu8QLrVxGlywQ0P1lpsKF2CrDW0oD7rcO6UkAoOM8N99bYLLgmi8NVNvuRsJBZ+z
0oFA5ZdtjsKOjy6+WOpgDLfnQPvskl8ddybmO3KR1qOVzKWxMbQ7T2qfnlE55r3U3j3d9XtlT/MU
bEssTg/jxeaXCKO5q+rO/NkEuABb4akHdnHF0XEbmJz1PEePUEuwDoYlTam29hPi5MomHC6ifG/p
Q9st+AIeFsLNr522JBrDlD349QhyamZfOeEWSehPwhDAu+niarS0wZEmEXWsEMFpO8P+KC5OyCRz
449c2yPdqak2+BF5tdyLf5IvfT4obao0tb2yELPXbS1tuqTOWL398ybku/oLa0z79dXffNb/+j9w
gn+vaoqio7i/rCH+/l936qvth/brL/zG7i+7ofzx2SdV+ec/84e/ovv3yy9HX9Xms//8w39syz7p
53sWo/PDF6UXv/5zv/3O/9tf/AtXKP6Wp7n++rd/+fxR/GfLHxst7R8vf26++j8Eln7d/Og/89vm
x7PQ/yD3eMSOLtud30mDDukjQdjGcQStQ+hyf9v88Cu2a2E1NmH+2Lalqyy7aujjf/sX6xdSLVzy
+aM2ZfX46f+ZxY/7f5RmIlyapn3RIR3WPgHMot8b5aceq5QXBeXGBNQ/rplQHVhYYYqXIdX5SmrC
iCx5nGmvXBcpBOoEC4OAy83PuPLlieG0Vie8mHVNMRk4kmvZQRGZALu9Fm6f/gAxHH7nUj0/xFPA
QIjfI3kqImgFpTY7sKMYOcoyZvyTZOO0cYd0PtLAxvxFUjZ9FMXECYSedxgwVCW0HzTcZGHPvNZl
Xnyx5XUOWLpNzBRx9W5gR7gDlZMd/ZQYPe3WAJ5rs7vy2Zk8Oljcbo3KIF9jRu2dzbppF9e2cfTx
qx3SGaWJDG5LcB80/PxJ7Lc95SzE3zLbhW7Z15q56/jNNinahTCixl/g2DpmfPt7iwvl5+jAzqHH
sHoNrNrZuKEnnyd3QCThx0qkituklI5zM5SFfCB0P+/U4AcbNAcbesMoP/uwtnbAPLJnb+6bo5zZ
FLdVUb1ncyKWrd/43ilvk+QhVUF16I0ZaOHgwiBs6RUovW9wEGiV65pon3QUetOg+ZDAKrnqiXc+
+j3Twqo3p+bac2cX43ITHhNCdTBhW0D3TmKzrTDj8pQ3df4QVNVEDsagDhz2KZV1pkoPNlRlIPLJ
lGA6Y0MkgyF7aTF9EyaynEMyzCyVzPB6LG2WBKM//CDzpn9ugDHAizTJxiTbtappn+B2qOZt2NbO
4xDM9m3ot+VLhtd9Ddow++7XmXMdYwC/Y5mRbIw0LA5uQ/YI1FlV7WgXiKgYFDNxktkd/J8sE7SP
OoVOuBqylJLREl8YLvV9IKbXioaK714RmB8xQh5m85DVUZfmm2ih23PizcUrsTiP9ajJ3lbDRiav
RhcrSZZv8grZboEXyi+b+Hyiki7lbnaJlkzxktybjKObiaw45AJ6m15AL9Tvo2rqn27fTq9NQEEE
sycIGJ9srdNk4hj1qn1R+JLObtOR+CIzaNx4foUvNMuIdlU9myaS/01Laas+igH9RnhTqPnCO0uR
iOrtJt3CkR7v3MmLboHaltdqioi050a7MdTg4NUuZPYYhmX4s558LooTnsrXxlc0VeZGaB9yoD4f
/tRQd1skPu0qoGG+PEFTYA1OOV5ju6P6C38vpj2zE+0NY1b5WLIuxmoK65wXSZm31sRBjlcxu+dQ
o0iWPZQ4sPCNfixW4+yQ0mL4tHF/W9i9/4NBzgJpaXrXoKgsgSPRNDC7TP0PJ0oxG7d6rKQ2IGgJ
P/VcQt3uLhrMlku6W3rHwtUNjnrRyXvWe1MXeZ4qiBaXwcQDJIvdEZDQYg4bi3lv7eDWfp+SLv05
GqD6DC3/d40qaUyseITsKreQT3VTo6c1PKlNlEEsBLyOuAlq0/UhZvEUL8ABpHjgLt4DlodhtcJz
bDxU3CbCvUwgZ0BJs8tbbG/J1gmGASqFNjXE9I9o96x4NC+eB4NlPylsbYWImY+xKWiDBAnH7hQu
0GXHHha8rY0UVoxwBTN1IGHuxIN/Y2rTBSRw81poI0Y2irjeRLH2ZxQIjD/BjjjXlBylJ+l6Ymdp
S0fZ8sFjD66dHrUdtedGmcVZMQ/hV72oQwvrN0CLxofXQrJ3x4lARN19R3ADndtYx6Byj8TtAR1f
lCdActk1D8LbKcW93MvxjTt6eTdk7CgQsDBnICJIALJa3lJZUMFcRPIibciiOvXEmhlUfdgXbcy7
6GSLlszKi3rGhMEeELd0/1WbBEeRviwEvwmZALhHQvLPm3CyZobX6TBFZHwwCF4zIOoi8qDe60cy
/jmPTr81NdbQoObZ249ZdI64x/VuSYt9w3zyrZEO5ochi2sQA9w7qHVnn+osc3nd1RMPqWEIugfl
LOp5rpPoWxumwTMZvtpZNVNi+Ty6lp51omfQ4sE7EL4myvrT2HTE7lj38sCLRNHeOiMbmtBVnxn1
aObWtPhjmzbWnlrak9rzHCfVE0ZNdy96gWI+1iHIl7H5qofIeSjnvODRHlqELpeYzqpVxqIHTdZL
5cdgGPVpUHMHc6EToPJ7vqq46F/IZMLl6Qb/PARLAXEtG+U9SDL2gG7YPUikAGCaUXsdZTasn0Uk
x7mNyhcg85hZbDyRENJdVgSqtq8T2xNHpyoS1Pi0q3YDzooDEH/ajMcSJj9PBgmltDf3cpb+wVYO
iIQWYs8U9xQOd7naS1c73gNtZI/Yrtb4+zx9oagoS8qzboXDH1YHqIAAL+SkulPTR+cwqa9gw2+o
iboSooLOs4zptjDKU5PUzaGDqAlQPHfqDVjO8TWWwBDWZe6xkQka5WzHehbw1wrAmKVjB3RFMfzv
xwa6RVsutHklbjbvx2iGCpf5bkH321IowCQJ+W20YlzTaCQ5OCUDw7DTNc5bHCzVoRyHbmHNNQOp
oRQsIf0iqvzcW7Z+RSwlGmKgjXdchjGIAGSFvsf5neOLr6sBzSds5nKv5qxh05pGXC0G0hn4G5Lh
ngS00E4oWr+J5hR+sTZheJ7CvKtuwfANI/D2JO63nL0jfMHMNBHjDfVqmZnPIiXMXda1RdBnYK8l
72vyDzm7KoJH5F5k9b0uBFj1YXZLa5tnHnNeDLYrqJzh2YQydwNTtD0MypipV4rgnxLqjrlikJiK
CdyW/k6NTfpsJjzcsWlnFohITOv6oxtgm3UxE+f69ga1nVk4e+Xxo5ZVX7PkXWEM8FjQxL4E01CZ
7MAIbh0t1QCKz7pZbLKQZNCmMVi4abQUoViZB2+Lx0I3Nfz+vuzr8QGMI8yHzCuj/ZDUDucg3eGb
TpoGeJHOB4xbM1iuXCn7p8BW/t7qOeb/C7yG/xeuP7+2s5B4/ce3n9vPNvmP/1X9idggEZL/fv+h
XFWQvgkoSf1V+v6Xv4Uwg19MVo8AG3iGe8QtuTX9TfmWPvFKU/enwje1dRr0t/uP+YuQwryYI/E1
/npt+ieU7z87IzFDYu2BAeFZ0pbAVv94/TEybgTDXFhs4JZoJyjnvM50kuV3L8v5Vx3994SFyxf8
B3398u+QgcYJaroSJt4f/x2zGrNscqwefjRXgk0dzWTH57R3CN2psTZXqYLkCyxrMR4oWjW0aiIV
wYdAJqguRt+8tFmKkBAIGubjVRwJOAgtD6c7Wq1ZOsEPotSiLxKesOTAq3sD/RuyigNtfT11i0dV
hpMxgFJBDC5lZmnHuG907OO8ZTqZrYVSE1tSvXuR2z/k9hx/4q133FUEa3zeTF4bPVYwlrFh92kA
P4d+LQPPf8MjuijHNRdg64GnHsdqHk0sHps0wCg4RM1MGQNzu7VO8a98IWlTX9HaXNRWVhOVJr+l
JgqZqIQ7UMMjgox4FebFMXKT3jh0TloGrI0LgFrKQQbcWh0723UwxfI2xbf3FTf6aZdaPEjXjtHN
zFUexAU/7jwEviFsvc1QZka277FyJ5tsGtLrHm7dWzp3Vr5hq6Qe/UUEP2mR9d9U7jEOyLnHb+12
rV9vIzKroPOXho151U2INr1ngSk1FoUrfm5AhuLAL2uJqBAy27mqjFg+wRTfOHbVv+Q1XKmd7Fs2
3Gzg+QExAjE7ZSqM0vUUZuLdBin1nU173W5I4vNqNEbYwq5wWZ/arZM8+Sk34vUwGbN1aOFPRyQZ
AcOtgeiSDB5pTwASmhGrWCOXgpUIavCJ29lyy3PkiubHOIMQNcvcJ1iU5OOVGY2LsRdjSCgfxgOn
JpWx5Xdw/fLcWAXvmZEOUhr2+slv1h677p/Urs1EkX1sNHsH/HWMzEHadGPJhQRVAOWTc9J3x6cE
xz4eqEGUHPa9/roL/LLxDepSP67VPCyHwggGZ9MGQfTBAYHNKpdZz0Vnhku08T0Y72RNgxQWD+zL
sG/INVPd6p0NXwcRCv4O6HSVspCWgihEMw454/GABd1zykkQosU0/XeOtsmgCMTKX704qp/auUij
zUBK6TtfrU03KkwCAHpWz54+qBaMsNkYoVBzf6UpMclgzeXFGJIyw443rSebKPXGSyMEHNm58IB7
n1xfS7yDxSZx6Zfarst3zF7Fu8pp9T26ouZC45qznhgjlqWHNIqjZI0bZcnP81Q6Xz2T/7BRLlLh
Kndi+o68OVD+mgg6MYEQ78xC1IPh8RgNcywAVTT+9yoQC3evpohu7GTQB2xYWvN2AG+Xog1mSN+t
4X14nTM91B4W7JMTo7VtQk7wPZPkCNR4gIm24XCGiZICLIWTmWLXDRx76q+6rCeFrRodBlHlcrWk
fvLV1zM/KTzeZvRfOFP/u6cN9Hnqmviu/pPztGr7r7/8+PrL42fZf5Y/vto/H62Xv+Cvq0X8Ya6p
ff3QA1xujZxdf+UbiF+kQGJF8f1t7fi3ozX4xYZdYMM9EhSmkT7Apfbb0cpRzdHtws3DjC9sj1P3
nzlZnT/TMTzfJw1BusFz2X+aF/7B71IHpamUH6ANbFTgZSs7DMCs1EPD+iZ2MczQsYSS3ub5SfXz
QH68EPiWgeFM0iJSKadxm9Y9PrQ2LxCk6+WE9TS6tWVC6Vpd2q+ICtqKtqTBiW5UVpWNv8lLnNhw
e832c3F9fMWN7NgBtGgF8besKs0n8k7ghUKzLDBD94ZFSG8shvcsbYeeiFi8z4zU3ToKN1o9HkCQ
2WcrMQA1yVhmCoN/M9joVQj7Uutegk8lvQ6JU1O800fFMSX/99SmFfbXIQPfQuGFqe5q347vubqZ
5R0bFA/FvB7PfKpZI+RVmal15A7NekT9Q2I14+zDlt3whgXbv89auLEVm7srX1HXsmAFv4pjk4i+
strXxezpAqJdK37KS7igQRPSO+fFo/HEt1Vso1Y09wnRzfdqorgtyWdaxsK5ctYtThW67AYoftQS
0eSRJ2u2BYTruBvswTIO761koUWgK//EQkelggg6zWtMAIfO/V3LaIEp0Eh3WA14iADp3bqtGGib
pU4rJz3ZbDuYuCtOLdi0tYgi+HrFaJHUC3nMt9kPr0v9Pf0M/IAhrEBs0j1YRODbQjwTZcOmUJC9
8MxdSFS0Y3XmLfLOGpcr6fPCYv8mGxr4eVnfkgWe/H2WsKnhi5icLQQlZ5OTTd45XfJaONDLc94u
hG4OHWtXr5buPaSpfJ+JgsLrrJhQygcQv7a3Xdr6OLT4a3plVusUIOvK9Jd4R9CTeQ2O0YaL6G6y
ZnEKzPAK4in2PlpOLNjfUXPPs/ZdpWxhRI3nnCPiHLuS00YY77B/rmOOzU1SsXX0Z6TYUF05RfTT
ytLrnMLgx8IzNlYQfdqe99qLPr6Z5yB6Ee4oX/s+sutVMAePtA3jwpg6+utod9/kY/uZopqus8Rf
7ojAKkgKu8DgTE00OX0W5X0asSiloqBcZYnxFi8i2kyhnd8jQCWoe6b9JhO149hYQ5fGFWLUt/C3
9xwhh1ErKNVA4B4CNKrt1SwhRItljtYtfWB43ebpMfWrW6eVT8ks8ch0u8D+1rmQoK14vBpD7ztG
kQPi/8ppyrMfJc9ZTMiPdw137N5lk+E7N7Zl3ao5XxfUZOdLtpNReSDL7F21Ei9QW3kmVN6C99OW
D84uDNjjGhMkEhbz/U1FgeBglDdB6wD1Kx8U0IeljCmH6UoyOvVbZ3H7DOz61NFzdh5qNtjkIF6w
wz32cQy8xzC+5U1FZYnoz/QsRSjQxTnGnC6WryK1byBLij3F5NayapqO91FTjC+GYNtKNho4qMvJ
CyshotKbVcBYPZOL1RXiFK+/DZ1gzR8bIBo5VvsXGXn9u0X09mgH40IiY7RnpvhUMinYVkM+kyTw
cG3yY9jliz+8CGuR96PhGTvF5ZuAMbPlpgWARU7dCkca0THnkyLhp4R59dGkwuFdFR41YyLuwmdv
SfAZBcqD9myVJ3No49eG5P2bitzp6JoOeIegHk7AjFHicVo+Y8ekjip9UQaAK1w/5GHLsFJXrK1g
ZboyICnmmq9J7RfXXuLG3zP8wV9GU3cfIVCsbdQF3ZEaWiDvrVMtwCvwBa8MdzInkjVcLWiCnqJ3
/Ev2T1tGDtUF9EDfeH3wJHJ2IjWkuH4/pREO/ToxClYM0v00qp9OXgeHDOjIKS+NKFuntZDvTVwi
eUYdm3JIn7zvlU21LK7i8XMJnfZuGSq/ZM8pxc/UccqAgpY8PfUg3N7TQLeaEYq+M9IifGs6KdCb
q+J6iafhZ1yL0FjVhPRIQA0BVhz2ceMabrtzGlrJJ6nt1WcO55O1lv7nR3NpuAOVSVtvYsHEBhek
pg9vauCV0IUUbxviUHzksoG895Tk1IgTZb5uOE6jdQPCm5m/40MWBn4Yr+ETBB95IYOjGeqJOoyW
/kHU0ERXKY6OU2DHD/hcybbXWBbdVWJxnmwmGxhclyZUmYETSdnDpLQ3U7yOrMHyeFOlXHKlbfMZ
AREWHFSZM5A7Xo9zB0zMzEYOh1GDIRTF4G2YIiZ/F84u94McVIER3pDCTbN1YwbGgctteOdUUbQn
jNDcWFk9vJu9VWCm7f1nVCQyHHGcXVNi3fygSrQ/TkRud2nlZ5uCCeGOEZP+wSF/6DG9obC5xpcg
LMRujS6QM4pPdLPEcXSQVuf9cGoVvhZJT6GcVzQzk0KILQuqUf5OVzZff6gK67uUHTexwQFSIr1G
Zuy03W+X4UxL0QjKv13r0aJ/r27/6T///b/71PqroK2Bbf94bD0PvY5X/WEP9Pc/99dpVfyiw6ds
WWxqVR1Csn+fVr1fLF8ChoMb45nC0ljP3xZB1i+OlIRjAx2RdXxL9+b8Nq0a5i8ufwtKOCUdwOX4
/z81rl5WPX+IQFgu7C8PQR7FPmDt9McVTUr/KmVS/5u6M1lqG13D8K3kAo66NA+bUxUbbDMGTAKh
NypjyK9ZsmbpbnrZi6z6Erix8yikaRMGV2+oozUuo8/6h294hxBqdlQj4nlY1wPFDKUWTV+Gmd1y
PiluycIyDTFJIafDJ1DlcJVm+FxPTHbvWaqhEwykERmD1mcei2r6baDl7CIRuQ3U0Q2sKkLanCPM
W/2eqSoERU+zICk0iS37FMcIeMO4g21YO6U5EyWKDLaXKgd0bYKvCAMGoGv4MU4TSdNP6eRGF2Xo
4/bm0Ej3TVzfwxjSIBwsHHGLGIdCgshPSkhWR6CfUnxFPcFEK8Swqq3SfK3kcnDho1JwSAOIbC8J
coJhAI17TtZ825QVMgVWVX6rRCmfqoZjTiXaCIduonVLwzNQ60C1kY2c1Qpz+j4J95G+LBg4ByVM
SFwMSgT/0oCelasX8aXmaJuTqsj7bBKG5Kc+5LZ1KZibT1sdTBHIyNKZK1WqZgvGsdYGZ8lAvuo8
uv92b0YLw1ak44ba/OsG7ZBrwO89sCOmskP3oDrs0WieZZumsPcZBrh7MuXqWUNzbM9wSlWhZe2R
kWaxH50xZjIZFoVWcWHIRnMTRCTV9aDM3OJNfs0ECGUxnHSujLyOP+koPF7JMKCZllWedh2FVXKp
6IPVCpmPt2i17ELL8gRcI+BiQaNq0DVOlEunTBnjbWIdWm3/w7MMUczWA+uZX2QgdqsahSvQindB
ziWECnUR3jo1CHrPurUUySB775HLyAqH+a/rlf0BgLrmwkKYY1E6yZGqde4h6qA3FZXAqWL5uMvE
jrZI0Wnq5lwc9FyaKCANaZ0r8ug7YBvequxqdNlKeA5Vi9kB4uYbvA0tPdirS1fM8sjcHDXMT0+B
JwgQ5Zv8m2v2gPA7ZpaHkmiSvRADi5PSpM+ubRAtgQjZrH0DXQY6mt28jvJk4TDSn8LnEBe5Lznz
zhvE0rnRxJWpSc0n1ZT8eaOl7he91uUDXejtQcyIjHkUU7oJYj3qVMFUF1+3RBj5JEEau0TXCXMc
bJyK/BvD+RyrH0vq9ioIVmAybOCIe3qutMDBEImPgVNgn20aYEocq4CoLOMWyo2+LJin4a2KZdKy
L1Kc/4rCKtGQ7wtjoWB/kO9vFLXZLzUoD+jfBAICQDWQTbNph8ffROlS0noPSDmQ/KTH6tTdZEzs
+cBZ6DUx7RPAd7hFFgdhran7yiDyVSQ53yukT7iE3lUlquaqDM298i4BEyDAk82s0lvKSMstOSs0
bC+0qYQqG5lY+DVG8QHQSX2lJ+mRwCNoYyTfYKFnwRS046xVMf+Iq5Z2r+FBWtBa60wV8iwIQulS
6GF0kXK8fUZRNafmidASz/rf41y0B2pjA/+xrzW5Og21VkylrFvLlQcMosgQ2Q6734XdTNmYEw8d
jmnZZQdaH2SzWJT5V4XpI1wiT51BAN2T0vQk7lX8UHP6u1HofA0B/aQURxhmpDNgPccODes5bWyZ
oVxS7zUlTPs8cvYppIHCaRSQJrxd0H+DGmJurnWnuIKGwBZA+GLe2G5Sr1uzwkwziTbHoYEnpcNo
VItaHGniFKE2EITcJ3PJlvZRXEWYhJWEiSkEgs6ijYwe7T6q7tLCK8DtZAqTo3AwpXStiyA34Hzx
p67oKZ4r49QP3CnLDOS5kC5h+EZ7nDiYKSFf3FjFLMUTepo0uX4iaUWztLrC2pNDuT82/FYs3AbZ
Ezrx3USOlH4WJd8CD46F5rtrxMLCqYila6b4dxWCtp/BOIKjFNoS2bpwnoOm+dIUdQL73uWZyEVv
dCgRF5kQ5rwrvfrStWjLcX6UEZwvAf8B98v90MDdclIoIruMk45puK7H2Urqag6husMo0tZL+xTp
P+dEM30axqRb9p3SeP1c1iOZdqhUOrMwVJx1EDo5Zku2my4L1RjOICjDNaeEpLRD8xclXMvHHtL2
FXMuNUV46ObCOsqpVYGEUZ2yXqS2Prcc4X/qk2GWl4u7AP0VcM12I12QE6MRlNopCr1GdBy4ymdh
M6fuIqyINDfi7Nik9nkuvPgTIG44O+zhdIJGjVnTbenqryjS4Hvk+f3hpm1S1qqQ45sKACv6Npol
lg30/zMRyt1B5EbV1IryzayW3HBhJ4zghecUYqr3G+uUengz97I2PNIaLogwGMyBPTeTl0mKGzF6
ZMExe7X+goBxCbApz5XPNv6uR10psVELtG3gnoR2dlNvVPtYIOqythnWH5dQCWhQF6a7yBojmNVk
M4ukaNjCCK0hXpFlsjNMPqlabdSR9nDEYuCqhDJDXSj+NIBwlU2wMipgSYbOddyL8yxJgoWn8mpQ
TSoT6N56VR/ZRWhc0+lGdr/IlKxlRhKwnPvYjbkSW6oLOvg9ngked9ukxBH0M36W+ilyECB90KI8
NqCACsjlEdwtOe/oJLF/4FwJxY7O1SLPSnTJBD0b1UoiSBRWKz5VnYbUuWoV9qxHQnCeKyI53ySp
gM/lW4xJJJSg8XVwlhFgomSK5uAg65MUMTZ2eaDOUyZEZyZp0Uls9vkMneL6vDWU4DC2ag9bPz9L
u0mYOJtr5jX5g4bvv0ri/5/GuT8ffAC+PoOzPhQfQ22CIk1S/vi7f1dsoWF3f+Kxo/v8K37CYg9u
QZkObWXniQjvw9P8/MzpKgY6+6sM74uA2se6Yeuhu61/ZVAI8Jm/X9jzx3qK8936lqeh/6vAtuuZ
FwL7taIZT2DbVPUXAvuFrD6euABAPy6kF+KaYj53V97/8fe8ZDyBUdC+Fdi8WtX+lv7UaAIbyue3
AltU2BOO7nWpD4fVQ4fohXXI6/KT++8jDEx9+3WdV35ye//9sccznnW4PXF94Y09yH6U6YfpKvPL
VTS+JcnY962Ntk1RGc9bowX4VlBTeER+sopX+XqEe23XJe2vvdXtCOPaeUk/1VIcz2rccUl/zFfV
CNfhANN8a5MBQ1utR5hTaTvuMmRc1/d/je6g13bcZB8hNaabyh/fwTGYrLy1EJ/BoUZzcujKjsiq
9T/asuOJascFNr0rVo/QtdFE9bMR8Wpuf7z6QHof+PmYNpgKSnfH7bX0eVuraFQJhwY5eseh8TG+
/xM9vxV4yujDRfXLelynnJbJXVJu7c+t1tJ2gwqPKOvhpnynHhVs8GE4/daJ+DmN/HhM61DTQZW+
HdPlKooG9GtEKTaudOqfFfLq4fE028iiVXL3sPTeaU3tOtywLU7jm19zhzUOKOWgtCCQbNh6e6/t
lMdd+V5RoWKz9VgvlPfT4WArnv76vyg+PO6zV6J63wa1YVgmYGkkH5QfyGkYUD8ifLdf1JYhRAHD
of0PuNw2dtz1EzBmzxqvUbpeRShsbL2b135c+NOcDGh0gVVXdNXEgnc4+d413Of//tV9/DPc/3zY
+2362xvLarsEeSX0hxmL+pDVv1O8z0kIL+yZ01dpCCPI5YYIfxAQH7f1SxE+JS6OI6wHJ+y3wnrm
oT2KwMD+Odvb5YX3Nb3/K79Nb8aU8KBc4dj6zttpXIkO5C9kCnck3pM0uv9ej6oAJC4VIvLWdfXC
IvxYRvd/UDWs32kIsutKYNY/fGQd3a3y//4PAAD//w==</cx:binary>
              </cx:geoCache>
            </cx:geography>
          </cx:layoutPr>
        </cx:series>
        <cx:series layoutId="regionMap" hidden="1" uniqueId="{989B14D3-3B08-49B3-B9FC-9976BA9E9D81}" formatIdx="1">
          <cx:tx>
            <cx:txData>
              <cx:f>_xlchart.v6.5</cx:f>
              <cx:v>Capital/ciudad principal</cx:v>
            </cx:txData>
          </cx:tx>
          <cx:dataId val="1"/>
          <cx:layoutPr>
            <cx:geography cultureLanguage="es-ES" cultureRegion="KZ" attribution="Con tecnología de Bing">
              <cx:geoCache provider="{E9337A44-BEBE-4D9F-B70C-5C5E7DAFC167}">
                <cx:binary>7JrZktw4sqZfpUzXQxVArGzrPhcgGRG5b1IuuqGlcuEGECQIEiRfax5hXmw8VEur1N1V59yOzY1M
kREkSCzu//+5//1l+duLfnt2Py1Gd+PfXpZ/fKi87//288/jS/VmnsePpn5xdrTv/uOLNT/b9/f6
5e3nV/cc6q78OUaY/vxSPTv/tnz4r7/D3co3mz3757zztV9vpje33r6Nk/bjn377H7786e3bbT6t
/ds/Pjy/mrrL6tG7+sV/+PWrk9d/fCBU0OTDTz9/f5Nfv758NnDl/bPWbz+9vumf0ufp5fnfXPv2
PPp/fIgE+yiQiImIKeEsJpR++Cm8fftK4o8cc0Y5J0iyhAj24afOOl/94wP7iChPSCJpIhlhmPEP
P412On5FPqIkljxJEoFiygjHv8/StdVrabvf5+XXzz91k7m2defHf3yIYYz+l58d35MxQbiQMaKS
U5JgnsDj9S/Pt7AS8Gv8v8oZ9wybQee9kPnS7puGnWzDFcXN6Ug/c9zs49XvilDnlsqsTJI0YmM+
4TPer5c47rKBXpKhUYjLjJXTjs0nsyfK0eXEyIstatPvpvnfPXAM6/CHJ5YI3jnhNGYoYbBZjm/0
3RMPa7xF2qxbRlloWMY6vD4tUzMsKYpmcx/zAOO3k+aVwlVJb0bfuUV1glWvPJiwqT5aTMjsZOck
iycy9cqXIx5z3vNR58skuVWoWbZdPFdFpbjvKFNmo02kYsEXo4Il3V0jkxBnHTc2Vo0dq8vVxm2l
Om/5kuqgdXHgXE9bLra5L3MmWHfth3YKakImVmU8+VO8cLdk3Rp8k26u6MpsXInWqac6nnfbvCXP
dmrr02YZRpIxs5hS6WpDjXIyZj6dauPadF64TlJP7HCommVSxo/Ful83wlwaNpesWTGY7WnhfB7T
dfRrmbJQVFHqOhOlTZiCyGFR0aGPaL/s+GQSliWzrCPl+4K6VNJ+c0oyPDf7ehrQmd+ItqoRYxFl
yxKiV58MTBySaQpPGvbxA3flC3NR3KdjP7J3UUV9SOs4HliOUDGzNAy4f9Ci5lUq23Krs4mT8F5E
q/gUra6I0hYNZQwva/QjCX7rFe3a4kX2Br9GIyqI2lwXhtQma3ketVVsFd5cHJ0uqOoHZUOReNWz
gb9V0VpEihJRiXSebLNebbL0WlHkbK+s1eVjMrX2YqpRV6Tx1FKbCe5Yhtpu+TLqiWBV8YWxU+la
d9t0rqhVXyF+VxrNWzUsw3Q/hkiiFHvZRvuWW3Y/RAmestrE06imjZdXsAmNU/VW0rtuqONmvyyU
i1RHmLZw/3q+hR1X4cO48QVWBvYcVR3Fuk5RnBSfUGOcUXxrxLvVMknntq32vuqqy1kO1dnme34R
xcXwVEyRtSnFvE2tHczjZm3VpK0j8NS2rJpit3pihMJG2yKbWryQLEFrnxPbsp1murSnuBW6PdG+
449FaJMLg2b5MHTb8MBG6+J8tk1xPtJmKFQ/FWJV47qJGylp3aqZRXGkSkSXoPgc+kJx3g/lQdiJ
7KKhlv0uigOulZ95p9PY9QGnY1slN0PsR6fWJV7OtRlcp3zdc6riwMWnJuHtXRw3dlZ0bGeRJp3F
nyvDqiqNYNi7FpW8VIbbqs62RaA2qxoztCeOJaFMRaPD+QKBoL5uxmi8SDq9mL2n3SRP3SjGvU78
SrJ5I3WV8pCU92vJ2ZKaLcxPfHHhGm9+gSMgxHA61eQizMlGVbQkJE77SPs2J6PTnerxoMdDPdfk
vFtqglQkp3FVvOJFnze+FE0aYVE8TbKgOh2nxSSqGQYypDWLVqwSeLktTRBnfda1neBKzBhXaiM2
XBIS4a9TU3dfKjuzlxV166r+PLpi8kNwPaYDkSRSIJZwTKX8Y3AdrWbtUjmdx/tBddnFfXG6qVlx
1dw2Z69/MVj8F4MdI/13kbxsh77dWhisfZY35ajCbXiLbudT88n5XXxgJ38+3o+pDhJHgohIBKNM
IsjFfxzOMq/RwlqSjTK2O+oCOVksRPwwR9vbnw/1b3JUggQTAsdIyATjPw41bFtkAtIkq4uHecQn
vMmEuGOlqvVVYtpDVGd/PiD+ccRveRwjLCAMC84kCIbv57IWfYJoCXNpc32SvGxWRQ/0un9dP7uD
tepB1iquFR5VfRUd3svdXwx/fKF/kRHfDS/+ODzp63g0vtd5ffnV7kXu8pB97vZn0V8NhP5ioB83
KC2YnzcYaL1BadgvSlyck7RR73/xQsf5+rMX+mFv+i5YRwvQRfiRXI+X5Mrc1jd2ydxVuZ+rFIE4
UMJk8sCe/nzkf7uQ3wmyH+QNi00XFUdBNo95uDSfeVaZrLucL8zDnw+E/+1UfjfScQq+O36gTjbf
UpjKyanN7GyKnttTti/LM39b3/35YMf1/5fp/G6sH/YHLXqH5+Nb6U+QJIpz+6k5ReVfRK+/mrof
9kaJq0oYDYNEd5DKdvSE3/HHOsN/Fbf+6mV+2Bs4Fl2dlDBOfV+PashZrUKr6B5X+XYmh4w+liEt
ezVUKtpvMh/Pvk3mz794netf5u0XFf9i+9XVZfWr2fn9439d/Oah/n687J9/Pxqmf366mt+cn9zb
TxfP/fjTbupen31tux+v+cMtYOBfn+Touv7w4V8s2Pf+6L/75X/PgUEsQeCAIGX8ZxOWVvbl//zv
773XP6/6zX7xjwjFHCwTi5M44ceE9qv9EuKjlJBKUSIojjE6Wp9f7Zf8yCkTCTwCgm854/AYv9sv
sB4Mg/sSjCeQR/5H9guyzw8HA25ABUMSg0VMGBU/HAyWaLAhrI8zcGEm2rtvQnJFZLoHpXWUl0el
2RUC5Js46k+fNAKkqKwpVvioUOVRq5JvsnX+JmGZm+wFHM7ykX2TuJ1ZQe5u4EjWq0DiGsTT2keR
Go7qmOKl8CCzEYjmyhQkOnVmAzFNe1meo28Su4FfEyVjjF/ptBUvG41AjrdHZT76CET61ndRlEZH
7R7H3fKOOgmC3nwT94Sj/lXIVQ871lVLfzLE0q9p1wZISPXsp5dQLnOdjiODQeaZc5fSsJirMk7o
dOaisgppqNsAqTMiw01SbnrI53L1r6Qw/K6Pybu2pkdn1Yg7uEMyz5EKwbJX34BRVK4mSXMgiAwz
aFNY2YxSjjpVzRN6pzwMy77zLbqrxmbqs20NIqSSDLZKiUCYqDC2ctp1RPtrE3E7prZr5eUw6pqp
ODb8SYAU7VWTVMuQg8EuXuLQ6lPRln2jWtsPJOWVpa/b7KvnYWHky1rKVapimyzNaFlhiBxSOqpw
H9DXycycpb7BuFNF4tZPEZP2K2F2O+/6HiHI4Ju4i8QKE1LwZLlZ5rV93CRGV/Eclk9FiaYhnVzT
f3U911dMUwRueG37LYUtIakaTKD3kwzdV1oPMqiiY+FaNxq/lhsrnOpivd40rp8+hQZPHSS5CJ0J
bbYyX5JKvKwaJeBha+PtLWNbhVTLipUoJOcYLFdBqlKRfhBfqMfzs0RNWezHgXuTLgmudV60TbGq
uVykU5HFYlJCTPF8N5fTSMB4s7J4cDAr4UDaxvNMV4leLqqGrstNb4rRwFxb+SX0K15OiLSgo6fG
2Tvpi80deIzXR8Si+bhDXUWyZuw1Uhv27EGXa79mdGqmSElnBMpbM1bnQ1gFzqep0CZ1VTBrOgps
0H4oDdPnow7epj01ZZyGac3E5NsvfWEhvHMTwRJy0om7Drntdk4meb0c32JvOHIvWLdEp4uZt1lV
kdvyBGzelCbbgp+Q9PHjJrqkVLYh4SGIQjyM1cBewtqYx5AgyI5IbgQOvLNagVNJwI/oZGtUKQfW
pROyM8pDNOOrNmmcVmju+ROeipZnRdWycpcUuvGqiDudE10Io1C99FW6RDPfS9Oz04HRXWemAYxT
zBqZdsOM64z0ob7zLdgMQBs13seySN67ovYiN80W3xsnDFb1uLJ1N6IYpGzTwu9yYFXxCwwDBML7
BP4NzpX4alujskvHuVjqdDbOStUhObZCJaX1fTr4uSvVyGep1UAL2qkhidHjGA883BSTvLRko0ef
7xILQcgE0LEju98qPreZrFCxpI1o6SshbTScchFGnBaksPqM2LEvIcoFuhvNOr+w1c+AfbaojjJf
075Svg1MnLRTBKHIhGlSfdPQMu3rmn7u2oSf8cHC5uHEQQAl0VgPytuqLPOoC45kE8wsztaYQ0Br
+nq9JDiZnsem2hal6xjLNOI9ftrYRvpD4mHBDoWYmj4tOrtsSkZNxOBthzCdFYLHfR6Prk+FHaIh
74MvZwUilMQnTmxu5ymzOm0NSqcVNTsTwE/ovpi/0oL3CgynvBdjDxZW65DVA58/S8ZgZUkxA+9x
wGJIhjrbNekScPMWD4tZ0olxfoWtjT8NZDS3cSQjo4q+ik/j3g56T8ppuxtpvA4KRRrf0KYq3zyi
wWUbcT1TZdewzxTpUCkIOcP6OSL9glXRNMW1luEpge146TsPQxXSna1DBf5cMPlIXB3tg0/4oxco
Ou3nos7gtvK2dQFNKeXT+gpOOSmBGiFTA1Zbwo1BXf0ej9sQpcxLb89N6AEwAuvROoMQL0/NtNZI
OTjncWaNi54iLprkxFE33FvWN9eYIDylbfDhbZV2O5mrlS1ZbDl9TWJtrvoOjTKdq3a9opsfL0yD
0ahYEjU3Y21hoxAfAU+xkphHcoQsyTfesuHRPZFl4xewWNVZb5fqcjoimu4Ia9gR22zfCE7rhujT
RkdTw84/Mh73jffU39iPR9N8234jQuEbHTLfSFEtRno3fuNH/oiSqm9Uqf9GmJojbPr/6vJHvg/c
G3zVnyjLZ/36PH6vLH+54jdVST/yo6AEksCJ5OLoxn9TlexjEsdccAREPWZCglP+HeoDaZcikSBd
EBdEAoD4VVXSjxIdebaQgP0lwHjyP4H6kv1o7Y54g1IoNkB9IImpPJKX76xdHYiJKSTuTLdDrCrg
RUcBN6eyHMwn4BX8ELH5ZavaZRfVtcv1SGQWR+N2I4SpriZeFgeQmK/d0sUnk6QDxB9D89gsMutC
feINL7Nq7ENuIydzXltIa3o5AQCfpKjtnWo5DaDnCkgDU1emVCY+3UiV08VF6cw9PrXYMBVVelOk
lQdbkW0/DPpdtzVXJdncfgwDHH+L2nSLiqwU4t4tuNjVQ3MXtNwAS5fbE+aBqHWUly4kO+DEj20U
y7Sf6JLWW/e4AE/LHEme+LicV11xhu30RWh8UfnkbBVkVqzHQAybA538Qer4dogBtLqpTKsmmtSG
gCNzZs7bZvwyrXyHCnvf2THvogFeDUNk03i9SwYHoRaURV4ulU2XRn5dE8i1ovQnbY1yWskHupVT
OoDRHmRH4T+rVzQMNpXrXJ1XQwJKhzy3KGClpYDn45vaBu93Sz9krHc3sFrXcqwx1C/kblmrczp3
r1Az2IXAD1PPdM69zwSq4ou2i3tl0HhIQlOroQlvjZeAhXRpIAJCCCaYxoqALAM0WdJ0wtalsG9P
OsZC1oMYVGvhVuDXm1cWrdV1qfU9hOP7oR52NEHPeBFrxhtN1BC2VpGE5lPRy11v58sljN1JYOFR
VO7GVIwdpOhO285UedSWr3hKcCYMCFgUinOH5NWIpkox2qKDWOwVx3WpcAKJWS9WwYYlu5aTR1Ga
44+260VXANLR7A/CGL1nsdSveO1chrvi09gJux9duBCBnDZCdLmw7aXrurOWLbWaF+T3ASjaOQ/0
EIf6MM9H/tG43Qj0LHWLxJ9L6x57C8KWhkJmALStal1iUtEN3Z6Bb3ieumrLoU5UprzdxJPox3Bm
izkCwbJuaTGNY7aWKEmnGZIhCQmHGuRqz9lc6BPKaZfOc/vIV2wOHRQ0dh0qEeweCbhaAv5lpuNZ
JGT7PGBDU7LVc7aacUxHy7f7fiR5vaCzZjVfwsqUr8rz2sERa0ZnsqV2V6jYlsuq6b6Mlj5Xmn9p
RVkpO2w2a7oRygCruNGeXCaofXCR1iqJx3Rx5ZcQledgOjq1iOi024JIjbW3awnbxPjkC5zam0Dj
RNUVYPm5yug4I1XbFkQmE0Dci9iAqtkD+weZXQ610sWaY8tf2SDerG/ylsLOihcKTMZ0ed2RQxvN
rWr6cct6YFGwtYv3IR6/VlFz2cqNg0/YnmCF/dlAY5vVC9RQqtF8KafwghMUK9fZTTV1Nd5W+KmQ
F3EHbP3rKj83vEsy64oUagQntmy7tNxcHgGvF3V1W4x5Qos5I8mAlY3JdVPG4Am7fAlHfV2e8SlF
213R9ya1IWrSFS2KlOTzHKF9KKDwh8evuhMH7L9Gsb2Ix9NuoC9kHMu802ut5AxeYQM/ndaEwNny
HUpbXA2g4GIoMbRHejhMn5mFgsO8enD/7CbUUR5xUHgQ12bYctUh8u4MWSDjrGxB2wR4XxZ96RM5
wEkoH02pr9GEn+sBw1a7LHBzHQxJtwS8blFYoWqsn5BwdSZdfFmsHiux9ueGjkqHr6ShJ2zwer9U
w+lYB5gReazsKXBfAABMMexcc5g2Z/dWru+VDlCA8nbcgxDKHdg8UJL1jiXFudzavYjKfVMgfjq3
8QFk2JAWw0Uo2knVx0pcEzqI0l1ah3oP5EKO1Y4RENx8B9ZEbd0MZcs1hkjUmMOoY4i+G4ijGPXd
ddyibCBzBket++JFPaXYrlEG7KgBi2z1AXx/nW4cqnxxOy5qifRNWWqfId3c+BqKoFsBhVlLLSCD
Iitwd9daDCliuO9nnqHB7VaEsmaLBqXR6rJp8fuuqXZtsV6ibX1dZvcOQn5Qi9nuLdbX5Tq+kKZs
Mq35qEREgrIbuPRa3g6DJXvrMDpE1XC9LP1+qswAsXW6hFnSwCcQzqLan1FIZepYUutKDDnADdkc
W5PySMBCgzUO3OS0DDBL9c26TA9r3O+6BvWZXgcBUSsMWbmUEIBEvJ1XOrogoNvVgija0zEKsM/G
QdXgS9VcgPBGoU15OW9729EqM3aeM9fHm+pskTdRq3d2GB6HBHI252jctfX0ZaNWn3AED90ONKfC
nccLOSQmahUyGBJie93xeMpbUXzaRH0bEQaRYwxc6Vg/WFm9JgkYHOGKRwz32gFS1zmdxq+84GqK
ozvC47MeUAiKgScZ2Cmln26cmXZoYycJmUBgA2unwZ/qYxwsq+4eXF9/gJwWZTEqOjVNk00D1L+V
X/WlHYctH+Q2qkIEqLhH/QN2cbzzLljgQLy5IxvEeDoCkdCd1RlArmg/O9HsIlQ/WsMuUb2eJ5Pe
DUi/+o6Q3TBvkyKNH6H+PM27BXy82uIlT0YYJhLDmLXd+LCOa3ew/UxUxbRPiYyf2hEUAeUdT4OM
PAAIKAEta6EPsW4PGE3uFLoVPHBj6naND+sJ1OyvDes1lMYnqeaO76ehgd0F7RmQ7RCkENf32bq4
+MSXFUQj0hXnKyEeCojuS8lmsuOdfWQ80moEnZd65BqwwlG1KquhslrU25cyNDDNptyJ2LY5oPJD
P4Rclmul5sbkZqz3URN/CmN92q7HeiqBnDuRl4o7YGvLeNikCHmBZKzixMZptU4ztENolwlIMtAe
MQxQagfWNK7itiuH+KQQ20NHi3C9+flal5VQTbO8gT/TqhiAfixxdw8h4znwhkCd1iZqm8whJOTT
OuluB70BsN3qut4v0p6vKxRwE/ESAeL8ZHy8ZTMctXyuG3MEY2ZHmnHLCYSudO3nvV4wyrjWbb4F
NirblcDdED351k/gg+m/8oUeMIdAUtopgAAGwww1duARUdNBp0J3u3XbZ+ipuE7mar+GNWNVeWbK
ts6lC68gJKaD8OGO9CPKqp64Pfjfa+KW68SHWWk20RxNHqZoqiqAHNuQOQFwAGO2s/Uy7YRdDpgm
rXK6CnkU1yBIjognxMVNMjLYu4V/6Jo6H/rkskD1p2Zb94ADTjQVn0IHnR0jSHg2TifIMdiosDWV
b3ijeh/fmsYsSgYr03ZmY1Yye0UNxIEoEbtEjDeyFBDnBxtf9IxFp8liHuu5G7KihrzMuxRzF5Se
YHaWJTHZWK9ffOP8uXMVrEmJHVDA9Rpw0fm81dWORFKeFlNcHVqMCjg0IAASXUxZSyoDYWB4jE3U
KFHXUjFcXHZDeyAuUMUp5Ndig4wBjRlKrn7PV0h30fhUi+Ec+IpqRfUAewCQ52bwXnJ8Ztbi3SP9
2VaQmRxoyZmJ3WyYzMzM3ko5tdDUgy96yCIp0HOQF311NtHRXsEaC8WWpMjFWl92plwOfGpg8rvt
lhWMQObZ3gOeO7VFPm/00ilnk0weD3YS89e6dXst/DOjVYC97BMlWPE+u3nKtMAvAJCntIDzelg5
rBlOuhwgUl40+I5CL1oR0X1dGrGfbHSYKsBdYoFT3Wy3LmqA7kaYpUOHD6FK4MaTSMejKHH9Na7q
qwn5DgJl9yWRi1S6j+ZdXS50h8cICHRZ8oxXWuSQ1UhWojoBZpV81mt3y0a/63B1LmY4lWY6A2y3
ZBz3WWiS00HqLxqgYYfd3WzmCzuaT30LYhkjCYRoAxU4yDHjJbnqFg/otKng4nh570dJ8mEr8sEB
5LC2P2Nk3VQUN++LLnGaBPJsm96qmZQXlNW3q5aVGqYWKXuEst0sXFaFSgAYXWB7WzBdePFXsaaL
MsPYgKiopxw7+YJpn6gOJ9Cx4ibY7MI7aHsqAJ0jPWSDgL0fRa1Jm6XeHoA4Clh9ew0J79ZN8/5/
zkeu+rfuzru3Nw+FtR+raf9PVeCOXRL/mZP80jvpLXRB9rV/1t8Tk19qccfrf6Mm5CN0MybQ64gk
QdAXAWjkN2pCP1KGOIG/AReJoRr2OzUBNHKstCRAfQlNoFAHV/1eixNwH2iRpMAyOcPQ9PBbQfIP
RVRoIP318/etkL9Qke+L1BIBtoHhBeATCmWgY5PDd9SkYdS3C2lBakJB4hzs8a52IgVZWisa0VMG
ZRTlzfgKjYIu1X2M1GAL5QlOoWspc2x9FrjJtmi5q1ZcggegPm/Bi6spim8nvz5ts9gdrZqddMrp
mruI7pIknNULO0s8IHMb40PbhhhI/5w7UTwMwUN8Ae5ocREycNj3fvVTTmR0nhjoouoclcrQDaIG
WrQSMsyZkCBE5hWqLM77KUugmAFlrAlyz9KQ88aam6pAUIQf1jODjD0wKc6gqyQBhRVE1ha2eJdQ
RQKt0VPoGQNzoYdmzTvpofWx9W/OdNcbNa/WgQeP6SB3FaFtymxziGGyDqDngBr0QwRydMt07E43
J8pdHQ/nYQUdsbAFZq6opnSS09tQgAPlbIU2wzJcsGDHzJf1nLpk3PeTS/IA/YR+mOudXKO9jsh4
4UboGWsmAx1woa+zvlpsvg2Up2xoe9B9uL8ARd+kweFyV7E6jQIQ7GomTQ4VjpA5a0cFXWJrGkf9
bd1uj1ZXoBrneU8TejZYe1ZzLdQc+AleoWNzbTI3bQBefQb12foAdQn4A0tSjkcIOm6MVD1Etx66
gFO72OsCFGcmh+RhAXSeJj0sBSu7W8KL+ryy2O8H7MZMhwTaL21/J9vNplB6uDDcTztue5pGftwU
C6jao4VU6RamFmZLHuo6yGyDQm8aED3rqH93SVKA4QJ/NQ002vXQM/t/2Tmz5MpxNEtvJRfQDOMI
Eo/F8Y7S1Ty80OSSHCDACRxAgjuqh3roNeTG+tyoyKyoyMoui9euNjePkOR3Egfg/8/5zp91dSkT
Tw5vtTVf3KbvjxNa5Niq2OtSN0MRdqGdsmqeEpgPMqatB3DPMOvMpu082VKh7mUSvXzYxlRAd2lm
MJvSsbwksvk7hPM1iywrY3zjsQjInRzaQ2RrO2ltX2HjAAIIvfO2b9ZzaJV1BvWw0IR1Z9Qw+3Ke
4MjZuPYnDoSzmbyi1eY1HMiRgSYtlmBKpe+i/RxwwL0a9Vglug2dvFTJ2m33YVD10HK6Lfcdz7m1
AzImlJJiqwIRc99KHRhMuc1Jnw2Li+asNLhIuj6pG2y2ngXxfUV/Eo+UHHwfYhsu2Cs2CKQPDc1u
MO65CftXYW9ftje8tEaiHw2cd+6Pr8bMN6wf7n0dHrkPyUJv6iTNuOJmtnQR+qKNxVaLuG7qc6OX
e1tbHwOtj80c1DGk/DWr1Fy4pc7GoHxzWX3uHF2nlbNYcaNh4yr+7Tpe3kmWOkzIdAyqO1t7RS3a
dNZ2MbbtHfSjsyLVoVrI0aPmYCmaczd8DqrutNX2ErcUvPCMTdZTy34QV0B7M+99Pf3ou/6lY625
0gN1XHvRrUIvG1fL+O0ZivtimwrauEPs+votaq3H0Z9Rq7f10ZkgUAAMv/d6dEH2GsaWH8i44wEe
vFh27A7m3RlYSteu2QXEuaqIoDK1O1wXMX2aRi9IGF0+6ym4N0NTuF6ZbZUL845mg40iBmXueR7q
mz4Yv1bLDWIs/veLrk6iit6iqN6txOJJWS/gqasDbN4bQ7vbKuwOclqPk9U+jCQMsLbC3KrBDqCl
FOfeD1lCnbAu+n7Yh7Pq47p2n5k2axxwIBWkuwDlnNKKmwexiGfcy23sreY+YO65Dby9llfPJ2z0
nQbWWlXEnIywxMEaYEfWzng02j74/eDlmxrOvsuOm6G3LFzm+Ff1rF+Db7Xyg+1EMm5WtzyU6y2t
5wV6B+pYMmc6UDjII49da2sSN7fSUamj1JBvw8YL0gbgQG+qMe2tfj63MJNiW9V7L1Bz6nW+KoSD
QmsJuvfO8rHmg7RN6rH6klXpJhUVBJp0fzcb1hQ2KaE89FWT9WqTgOb7AIstP44Ok8mqNM+8ObjR
MOJiWbs3qOkuodkAei/sZV10lBJSPnQeeZkae4ZAR9AQ8qBJ0VJECffI/eLQ+qS85yCcniY5v/UW
fw2JA501Ghw0jg6KewNh21dogE0ZDoU/hceqv/LHWv4IO7bs+DB1F7lRJ9bwte98FBWZmeXDbJHh
Zhz4lBAtzAuRAyvaYZlPDCplugoyndxelEkNOz921lTxJdjPSpMMOYsWLZzXnuphumWeYRB6sab3
ArVztRSGNsfa97cv4sDOtSKeqmq4m/zyw4EUvM3ii0W0KLcRcQGtvCcFfu4LS0m+VckAQSqmxEbF
2a5oYyiWIQtKWsjqpLKhPYkTAgkPUtZvlhlD1PDh0Z2gi5dDlPZVgC7RuE4ia5O5QbX78/Xq/xBa
DATjP69VHz7a6aP9+h7+sUj18MS/FanuL34Icw6YMLFD3/29tef/ErgEy5Z3LVDhH/6dFnNgtbk2
HovHX/3Av1eo1/APCW2KljQMAi9E8fpnKtR/yL6EIfxGG6Wp59pRRMgfCMdZWN7G/WZLuR77g28G
pwF+04UHUW74Xsxh7EGR9QtSNigHlbX6MM82CNK2mpvHSveofJCe6bKyEohwoH5SI1ASbxnz2g2D
VwvQ2QnofFVox9bA6n0SJUHVOpcRDlLOa+U7iTdz9kmnThbb4M3v2ArZyYUgUkL6b8c9aDJ4J2jp
qtgygsMQnJv6fhZk3fbe2ojPSkesiTka+ucgEO0nMUtVxeAMxNF0FjtGY8AzxQctYtO43rkKXHPG
qmtfZv5SgiCjYNVU/eorKOced6Zdyw0QhJpW2MIZtJoQ+qcmTuwPrvO9+nPTJwhToMppfa/cso4E
VkZDiW16CJdHUCN3YTPUSWBvbIsdBa1zQMToVhG1PfglfShRuWX2MsgTD1pT+CCWBMruFQ5EZ9Ua
irRFLlxV2HRrtt3aEqwYdHRqpVW0TZ/t0FUQzwfWbHE4LtuDFDOWPhLym2rqzINnN3rn92JMoVhV
b4tpAJCCG7zzWm3npJSPBh7Ig6h7hFECSGUqhiersCtscM64E0y5QWTg5Il1wjHr/QiCfsQz4VNY
sVMo7duOR/ohxNvmYB7dX9kX742tjUFwpsZPTQ3rCP2Mpw6Ttrunxd3aZEVVfdtsAn23ZxTyPW0v
s4gbs996ubMtgzSY45wpGeHiqNWfeGwqEpTx4Pnk2HuUPDRkqe/r2R7gQK8wGCyPjhkk2CfTEuAq
zAtAAtl0HpOKjOQb9N5c0EkCqam41dxMthV+zLavp6SHCnwxyF3A0ax1jTxT2QKwtVaza6sJIrvj
rvIW3ogf1yvVLzbnbOdUnJ3pBKNkqwcIa8Rpw6+uxssRFYjLbMN+mTZ+B2n85+LV1ZF1zrbrhjH6
ZhWXKPE0EF6XRU/Smpvclf38VgYK1kbTsqJfZHkLrZjtQ6RsZOKr3jrrsW7uVOl4WRPgRG2z80qd
8UDlAH5KmCXGvghiGL6k9lPjMbozpl9GeCTVtPMHz0rbMWpMDDf527eBXMVj6ECYr1F2xcIBf5gq
iisYhZfovZQHKMi8vjvh+pn9uGnb6d4pPdR2TUPoXllW9G7RqOSJ62PNGMoADSkPNchocwU5l6pW
n0gV2oB1GBT8yMyw6bt6VVG8BazPJla6eFnIzxC4thqF41q7Vq4HYr1GPPBPNi+dJWlnSt4VFkK4
gXNnxJ6tW30nA9wzbF2iW9IrFBvhwtEkdvpVCjLm3dq3Yw5EFoKN1Q7oZD03SPkMFbmptulWyync
d7JbH91+Q0rKL+ZIFGNIAQaUzlAlwl/gsltk4vsqXIPL0Hrm0FQMjm3JP2Yrulkmlxz1NIzxOpfq
yCDhPa+9ww/C1/UDli7vuNldEFM6lpD3R/t2GXuRh4siwEyZlTWTtPaNEVM6TWZ7k5tAdiTCylE5
di1jA/03naeInRGbGxIRDLgALIluWTo7LBDhI99g6Ql/oIC9+Ip6uYOP58AETVZGP7bJ6DQQrkqG
Eov1gCP64NriqDuqYwGyKvE4FNBtq4927RxmXISotkxuT4NzRkCoMGyBhUK827pUVupL/sPuR6gW
evNTVN8CJ1Su6eKTLYXw3ycz6Mmk71CJc8O2VNVDl8ouIElPlncRCRgF0dycV88ej4uBxICFVHRJ
48GShUg97WY5mC8JBA6XHbJVJHIAhvQhnL91E+DAUNbRxGVt8FFNMmhyAK3IKXlGSNgjthOAm4T1
tY1Vn4WIQfmAvSqR1V51jAwVd+jCHAROu4Y6oOC88VWZBUuGV5oZvjcc81DwQze7qsy3tqlZjKWo
24+qtlJscS4+KcJNr2sVjB/RGHanvvODPJq2fWUDBIQxCfm/aY8dbSOgfZW+KIqGo2bjdLJDq91B
J32fGsZzq/Q+FtWUr0uzRcnYMBUPUsMWrJAPHZnd5wJXTlwFkQG8K+lUIB5m597qnXxXw3jDxR7k
sABw+tGZzPGoW/rD9w1auS2ST04I+4VOZMrsmoqCAQuBaUPGBqGvHkZ6U2Ft7jfECWNWUnCvJUAO
kzSwe7pkaq36Sdfl+FhFNsBAF7YX9pbVkFeFlJyKvWqFY1ktyNhNlHvI263j+jCzmV26dlnRrmKb
JvGCPBzQ0VFYh7Arl5ugixC8cuoAPkwzA42hTdk9+Pa80ZRv2pwQceQAmyU67VbV1/aE10428Dm0
k0iv1g9eNZVMJdjz3VSZ6tWdaRj/+Yr2f5ACCxnyn1e1xfxRtX/9t49/LGpdPO+3opaQX6Ir2x4g
k0YiVICIOvxNebV/oYg/UOp7EQrfX6MOv9W1/jWEfk1BuC502whp9L/Xtc4vDspaDyF0G5AbshP0
z9S1xP9joibyUDh7QNYodQKUzFee7XfKq54oUDbbsxMadOtgYtpTq0l4NEZPCmhyg+Ii3JCd7Lj8
sEJQOfa2NcUI5eTLVVCmE7nNajtyV9Pjaps6cagBZ6zEXTSKQSPEHdRlsiLaeEWpW+HvIhBGYwEi
uN83fvnVQQILkhGFL+jeNViOuJWg5HhRFKp4jlxiwHJp0PKQAmiChFZH4gAbCsz8jU86W9fJkWkf
1TPuhQDLIEGHnNXW1kI9Dfj6YJeU1alTReOLy1vYF2xg1b5fq3KvO8AwtVeDCrPdpUyXxQbpFRo7
iFEIBKdg6r0p8QO9vUGTCT7kGK14vpgVKJyApQIA9AXILS1UN8JFnbWr98oXE/TBsZ6uUXMUx3Kq
gw8bEBqC/GROG3/pbhgQueMWrLDpYRWNc9KG2zi+KXQPGggTQhP+DhFweIHCVOKnWYMKMmzf04vN
u+3J8/n4aVQPxaIaQU5Bq3OWuwrlEShzUmqamVAndd3WH1Zf4SyEa+SdGqvXxxWUa73vBPEvHcLb
X3aHlS4xMNNhPNtumAjSDDvdWTDzrNane5iEs5sCimsTG7IYUtVmINveLqcKYwnUjMAGW0qwS4iX
N59SDXWVkgpkOFCXoNlLus3vjheasxjnac8Wpk4T/PsuB43fwM4q0aYTf52fBauHH2FQe7dWVzrH
ccI9AwerLE+LhTgwNK9IPSwud5MosIZHgLotoEbUITHfJACfvpF6hUbkhKnuZj3EvbbDm7VVZYpQ
M2BixyzLT2vh9QviNEu29T7UZEcC/QYiZ5/AmrMGeFHbnB2Hyu/Wb6p0jdByxdfVe05CDtWspf52
1qEJoAjjnfgwBg/c96AhmtKGBd5Ofq6tsS1Rdcsh6TXv0LAEusOcgWA6lhVTN2ifrLd2ctcpVqpk
LKa8xZm0I7/A2QYxYFvQTMvNdT44BeWCy77pb6kb9vd+P3ks0ay9Yo+oauEj+0gjkKgNc2teRpo6
PX7hKwcOY2CJTEHQ90BD8zx1KgkKkhVB1hMrZ40Cwx1sSI4Y+VEQ0g2ogUvriZVlCQ4Buqy3tIPA
YWdjzgQx2HeIB6tE6ojkg91A4zRcbfkwyvaucTZnFzThfNJkrXN37QCcBfO87lZZg2riKwxzaPFM
owcU/ImOHrxkN4Cq1zd9mxkXgzFSXfXOybaEgjTuiUFkazeTPS2hy/cdJLSYyrXMud1CUxe0BiMh
eWTAbVmLOo3rrBE+78BV9R3daTeyXlzBQSdpBF8Osyf6k1/POvMCohCmWmtgUFyEaL5mYr+Upg5y
t1zCAxm6+RByNXxBfA+ygbKqTETJ7e8BKxzI8UUMQBi19Qj2ojm6upzO0epWFJygxc7C6sSziox7
txA4VKz1wJE5rrIz1XJ6NpUVpMJIaE+roqjM+6v/NOsQRKtVz/WO+F17aJrZ81LXHbD+ecgXv/J5
E6+lbTECpTIKd9E6SgOR03ZBPWGnz3xS85S6nb5bKGaIYDBMUCAL5V04WSyTwjzGlAo6RplNufjy
V8ksHD1nfvJnTausYkZmI+I7iV/785kGpt8Rpcdvf7IhJa+iRhNXDqt3EyBjsrNYFbzCLeI7qiKw
GItAbsee1kMUVtvR5dfY3ISFfl+VkTyNUensAxrxYrUi+c2HkhebwZ1TTYqdibGi8zoj6ZIG4Vyf
o7naih55qoeSleTQrUTliKIEj6PRYI7RMPRJUwYdCmZMgXkVjticTK9VNcdEYOGO1Xbt/6hle5cG
q7GfLtz2vKxby+eSOGfE/hPwKiyVGIhQjFTTuK8bX8odwZGD8GnN4gRmKjpsTT2vcGlIFMYRlWi1
EfJYwGR6M+rEgPK8tuf1RbZG5QiBdWfqj+UnVpjyIKg9vDoemY7b0Jvbxg5emiWIV9Ke5RxeFqdA
9ws4pOmI9zL3ioLqhJ4MTEz492wU6hMJyiq3EARJbA2PEPjqiL3HRT5trSm76zrKdn7rRgBz/C2V
Tt8U6A3EnkrLyl3AvIV0seYmEaShZEaZnG24xrIVlyOGx2BRf9qGaUG/ZMQN7sPyPIDSAbsF1E65
225bfVEYHYb5Kif6vPhbJdFrlmq3ESjk/YynjZRN6Trw5l4ba05G5tG8EbO5DVXQ7WqlMeLFJaW6
RSKQPrSDWx968GAZPLFl32+uelGLWN56GYF5UrrtLmqM+L73p+aZDWUIbLlzcUOUYzzOpD6Dcnfe
kAt09quPtXqDxhz71duoJrqjNlo8JwqmQkf8pz8QhiMRfc9j695q1fpHd2nnXdWF3U+XWKbgwRJk
EY72t0TE/67Tk9wrrTYbUSNtK3hJAmMKHGe5gU4PApOirjg4hoK4EG7Ii3JuV8xcmWXhVrKo2gNB
clR077TXPvBIMC93MnSXIde94KkFFgpXvtN0FNNKwu2JLtabCe3hIdTesLNDvH9crgjXJMq3gXi6
oipholg/QI9mW7Q+eNMW4RjB28UC/4gsmMiVjOjTqCMsL6BCi9ogB823kT6PoisTpqWOHULEhZWr
lc1aQMqxXbGbusC9j8gy/IQN4WZTWU4I/G7Q2PXWHNzV6i4D7jwYTUzfNQMQad9qeRQbaHxNuJyN
N2SjGvNQdjmIR2xXvLkbF5mbCIJcz1C/0H1gkNUHVwnqpNrLvt4+lqAdU1R3CgyUcHGINn4SLUFj
D0PSnr+b6Z5IwPgVTKtSlR9q7Gnekkke19byIUIQN/UB5h5QSlMMnRmXzAZ5G9fo8RL87o8Yi4IE
JudjIQja9w1EBLWzzfOmpTui5pQgIvf1CO7drznPJoLxTUCwdXPjLm5dYLlAOVuW7m3ZNk/utOxd
UFHDZjPQ2FgGbKXNfp4n2JprwJ8HTy/5sEqJ7Xvq5T4k/TeNtiEJrFntN8ZAdI4lKPkAQLOdaJt0
C/hjiorQ4uOk0smsI4AzXFGpFhErDJISxQbsCBa+3b+OlhpvmmnDiRRt/2IABE0pOl78jujxp9sw
Ep1EXmPu1ozjDlpj17PI29hu3ctKZ9iYSxQltd8iBOisG/b8HtsrnJGWiV0UmSpxuxWoqlqWV5+3
kLga3BsyDclaRlk4tMokHXPYAdnPK1pK+/7JHWsFvcwS8sZy2y0byRKeBwEJOpa4BKFB0FblXTlg
Q9DsdlSIyaGmdl+2qRwLraYx17Uou2SwZms/bQ5/HUevfSLUxo7XeAjBWN1u8SrngeHW3JO1RZi6
U2F5rhFHufOlmhB4DsPo0xeSoRapAT+WumogwmjVJH2kLCfpQAQiQbKUpAAwa5+gq1pjTHHWwn3J
JgfZ0NDbck9iwhPDcBfsx1hSm3hefGGg7UbeMfIDCxxAye5J6fQPf76N/n/dGPr3pBXayX/eQd98
DNVf/3f3+wb678/6mymE/hmKNdrc36axAU/6W/9MMWAgxEA2O3TCMETk6u++kPsLiZACA6GEHNjV
HoJl9Bu5ZP/iEc8OrkPcggA79HX2258xhtAe/x5cCgMnRP+O2BlgVeJH+Ay/b58tSYZ6Ng3CqNbG
cg/911FGUJN/d1j+C0Dq1w/8j+8TRNEV3wJwZf9h8IXdLVKukOfAgiKxmvbMAN+ENOpjBBQ6aTsW
GlRe5kSbdY9e2sJ8K5dotAhIPq+xsSb1PEiBKoZ6MBHgXDAPQYgBnvcthEseIPBUIaAyNZUN+drT
3Z3V2n2JvQjkdLKOW4jYiy/DzEBlQrrKKFSPfmXBeGbhtmJgAUyThDtEv4UsmO5r1/AP14UCGDNw
wwZdx8AeOvCSQ2omQZHgxxJqlcxX6YbYzTX6T5z7bV7CJq4Bo3SoUChsqJkpg2BFoHqAR84ov2d4
NAM+eUtW+EWstfGQPtAYaVBtLlzniADG6hAp37OgmqwdpmW1dK+tZkL23a/hmYMcGkGUrpzciG1p
vrkiiCsLJ4DY6lujeedW6AOH5WMoYX2XQ5jOrbQkpn75KFElRt4BeBjsV2FGp04lZfoBeXH6E0JB
9KrrEG0IMRPiD8E4RH3GNiAw2EeU7SXduI5IDoXI9yfWplkVG0WB16L/7gkE6hIAZoBc9r5S4INT
RG+m57pv+zon0yBJESgo08gR+XJFH1YyhIpL6b255RZ+tgiZD6kuAXzAfyyH/VgFE1z/wa8eI+EF
4JhWjLraDWBJGebY9eOQNKRE6G5BEoIkofRGmZSYgeNCBnKlyoyD0Xks8NTXYsLt3kamFrhnVS+Y
ILNsVuEt5QbBHRPowqsq0H4CvScXZKdwzSxoM1FETWukkhBm4E/srGDBVISZkIWPbgT8EiYj2qlD
tisJpRkS0MANl8eKVhSV/Hx1UtDt4nM3ylv52enqaUFmZ952jUVnPx0oZe/YeoFCYR7cNMS4K7RI
oxCsEwIzVFysRgBamRRsWHTn4cWKBA55g9eA9Nppxz9wyko/qUukq1KrpeOTQIuE6Wq1mj5p52Mi
HFCI+iXkrH8cTCNYOguHf+LTAkI0/iYD7HzTgAkUHYSwGOMyyB2f7BLFcCXbCeDTUsKA61m9JsBP
kCgMBUMqgowBfYezC/tuQFAADZacvefe7ds3Z3KbN11DuNkHXu95cWAbJ4otJqxlJxhnVYLI1lZf
zNr6CIV744ysHIIece1zZBdDgxGCiY1WpgH1TJA1qYNF23s2Gw4GcFLRZ0c9ROWR8GNnt5rhzo4l
hjlms3InsTNaBgDprPAd8ef1vgcjyk4+t6AdlIsSxcYtaC7+LBFGl0iQRrGw+rEtBlHWBxj163QY
5cQvlVYcLb9ut8Mmoup76g3OlINxf7+NH/ptGM5vC+T/H8tjY+wN9r9/vqH+y/DJAeD99V/rD9Zh
RupfQF785V/ar+Gv/zr+r79chk5XX9/tZ/XxF3P9p+kD9DDY4ar9L0Ts6zv9tgljXCoAYCjY3n8w
wr9twvinEHJJAG7jV3j4P9gMx/sF2VPsVJ4TXJ98xZF/24MdkB7X1DVaJUym8EM7/DNb8HUz/097
I978SiGjSEDuH2OD/jBNa1ygYM6dzfPnLqaxih/v7y8FWMD4oU3+m40Y8PN/82Z/mBrESxN5gl/f
DKT7CQMMEkwDinH7xjp+zAGCJa8m0b/+eIvvL4/gh5MusZLPl8s3xEn8+WFndYrYZ0pjJCRSF99h
ziW+4kmVWQnop8Q7YnZuJlIoxonAY1XCc4bv29xN2n27vz53Te3kh5tsKUz5osp4ztPhiLBOAnw5
tvFnSFz8t4zHFG/8WcdTjIGlsZX4cQHjKyd5nfGsLQAs57C4C7Pr8QRgGQnPmnRIunRKHExbC5Im
7Yu2QNhg58WYaBP/3BIvkak4lDc/hwKsQ1aldvphpwgWJFXK41MU9/ETj/uEpg9LfAzi1zUd40cW
/3i8zjTUcY49J/n6+XX3BQkLn/JncvP2dri++c+Hp12bfMl/N67+09yu3yPmFFfv//Ui+SO/Ay4R
sAXOm8qQMzwsCVKKyTtCsjHI1vgCsfp6jNr4fsPJLOq4uH9X8Q8dX/ChX78Q1UvQDeHiglOQhHEX
3/5Q8Rjv7y8VDuipja8vgCmU8Ucff0NB2k2xTjZMx/sg8YovNhzTBb/zmi8J+gy8xBEHPVmSDyAb
OMI8kznPouR3d/9vy+Lvf2vw4tcC9PcF6q83R+RjwIGDqteO/lA4TgN2SiTveT6k7cl6aE9DSh/4
3i2gORKd6hzjJrPgQezdw5aveXkXfHqI0QwxnRPSpALCa5NM8oSsaD9lXCc+zn6AiZp7G1NlHps2
rb8wii06ODk5AOo9lIV/MBk59HvEaHA/nu0EUly8YDjicHLyYT/t/cRJ15Mc42GvZvzMTd7f3WQ9
gcFL2A4Ac2bjq+m0ZMM+KpzXAaneYtgDEIoO9JVgZOdO3fC3ab+dxFt0uH4HQybpbtZTd8+/vLza
bSlQY/Nc7dovN7EzJ2VHtmPHsrA+h71/kDf+QZ+GfY+byXnlTTI/w2+3XtsLfON8xPxNzIMt/CcA
Nc7JSfU+zDFIFX/BmaYAu04ck19O8j54RTLP/0lpoZuc/ByhWeTL83pS4AZAfv1ErTbsmzGevqZH
fHFDX7fT8Oic1j3bDSd2g/hxXO+dPDogTO3lOoWkkW3pmjrpj+v/rHhMeFKny9NctDn+pktxDQae
lpswl7vpwo7rlPUXDWLh0uOF3J/4NK/hK/1cnscPRImam3NkYvXRwGCO68fyrsWZvh5oJ7du2c7N
/MRL2xQQQj7chjk4sdN0WW5oDmEUF/tcPOJwY9VScf54u3+8Lnb0R5ui6suREcTtEx6brE39jOEs
4BDvoPpkZTHt1Q1cLvxseAzy/tFNxKW74V/tRbz1Xx4K1Pt1D34k9nAshst4D2jU/QgB4H4g8YoX
9PCRlhtz3vbyaG6mW/7a7Mrn6NknaDsSeZwuzW6+k0fgzsf1sceLYyXE2+u9eVb3SG/mwPXV/XDZ
Hvs+bsX1jR4ASWNVepu+ICntMcPqxN9wcuxnFOCQNRysjl3sPg9f4339FpwEFjsMpHgrcdc/+U/z
vZuRZLzp7tcThBkMUfjAw9e93iM1eUOevVN/qS/w+7eTuvn3+2H+MPgz4ly5CY3f17R5Dm/BKxdL
0qcimQ8613mL61HdkMTFqS8L+qpPZcEvEFhu5Yd9WHMEDrLrmoMSOwkfv/zziqf0j/Je7oIcOvMX
v7jJ9eLC9Z9Op/LOL9yixsU1nCr8xGToeHKDq+p6QaHxSkb8vS5jTjrebKf6S92gUP4k+FAk4wXA
4nzBc9YSlxmOLt4kOvSP056/dTde7h+qe4QX3Z89dqEIHxT8DDLz20mf2K7C9XS9kkLcRORgZ80O
o4+yNdXpmOkU7Ab2OQQ2sCWuRxgWaZjxtMZlPb4HR2fXFd/fnzKZ4k8MDc9Jwo7t1/W2tXBImvj4
VSdfTYxVGTf0dQ3Nrnv9O5bhNUVULe/3OGzYQb1jua8OkK+P2BLzFXtwcV2CSfxSZJcXrPJ49Q6P
k4frLdXi2sdk1pjgLliKJgt2S0FxUV0/eYjfw8GdiNv18brGdDirWHP+D3fnsaW81pzhe/HYeIFE
HHiygzIip56waLpB5CQQcDe+Ft+Yn+L7bR/by/by1IfTfN0EaYfalestzv/3sPt70GtFIa85ey2P
TBo2aHpSX47lwBpK4ZXIbeAD2Pl1QNCN1X+bb0r71DcoBLwjTNHR35Adx4ytYHGYS+fCPjtwTPmQ
aBUXFICdrcF6KigGe68y2Xt86W2+vvmvc1OdjULJ8Drf4cbe/I2SZXjo+gr+3Xp5xA4f5DyRLEPG
ScNQXFDiOiS89zCxShV157iecf6q1gCss9uq2TuACHyEPVFnHjt2HXPEOI7MRQt3uPTeYdXeOFet
+PZ107ICtbj824gvvXvbDfbj/eAQ5R30G6bQivkU/9ZYx1pA/K8RnHq14NKTy8gi1+FtAEhlaqMP
FjgJ81aoMtwL/y4M4GAbwQ0Fa2fXlEOpdku9oJ8Su1XzZP3ABGTdSSFjNTMY5UG9w5DsBYjqDBcH
lgBVTIiDyhimQN69J9z0EgkvZRoqh8PC24RwIN5TOo8eYcuTn1e74YEDwEbJxjn2wxB1y7unGGiQ
gKhfDVWGFIUgyfdhCPKKaAgluI9s8FfNazt6+vV9050vUQ3HL7SIp1kH38IPptAyDHUIVXRAnFFC
raLlXTvZkhvGVWa0NaIBHr2NdezOciEqO9oPvu0BRdD57nRgcObAEnAt9sivBadIJAPr7X1fWAFZ
pq+S6gyHe9MXRg6xdLxv6Az1piQkJ3oMcoZHBh26rAhUJRppBTEIN+OxYW8u+puBCk1/fyHTT2zF
gzUQnQiy5Upyr5LyEA6F/w4BujAdzqEKT+1+p23Ge33UVMf48jwINmau57qGWlAxEIKtxOteMwSm
udnNg7q5ecQ8rGNGC3CGt6i2uMj1UzdVBOyJWZuS6Q2i5KEOmiC3rapl1ezVBD0XrEPU3J1GN1EN
vSRWa0UTA9FdPWxuQePkMlV0YeDM+cA8qJqNbti5ecM2mqZlL6biP+BB66gSu4EwByH9o3drn3rl
3+EZooCGYGX2YkWV++qwvoAnahZnax5qUlW/uHPayOxUDocwPIgZBkx0EfUIFDm+h1mMDonKAhtD
Pa6xmHG8U3XbCGsm9xr8DT8Zx/F4q+O93ustAqOh5r5wZjIPWbmd+gkK9HGgERARNXVXCBTdbItw
IZwcnYKtrrHKaypaGiwZKQA2906WhBO+e1e9Bi837Vw3LdXUfGwu7HXMG5l/NdzRbzLFO5ocEVgF
X2NzZSoNps6+Qfhy/i5MT0hn761VZrpUG2nb7XY60xyqvEfUOrLdG/NSJbNqmLMRrbvpN/2TGv/0
BiMSws1Zn7EamOedo8Exgu7kNEOpQvoZrPWi6n6jM2Y2FiA+b/uxW2ozud7Dc9UxIRedOdXCHUsq
dCuUe1MeLAsO0zmpaY0NElK7MGAh4TdiiXMToJ622AgO9IfrnDsbtkxGIJbXsN1QVxS012euIjfl
PbAZ2mvklhhcLTt5YiSRPRsKbU1+GbHX36tuQ3ep8FKTbhiSJqlOo8Pv3LSgyqPqQh6yVsujWrJe
F1MaFXf1yeYAjsdQ/X7p5QOE6seo5NR1YvMD7CcTfBpgQVg62QZOWtV6Xgh4dCgWZkvLWSjp/hBZ
oL6RCuTdKrLEeQ9T0rvoUMgTg+b3EbR0Q7+jp023KprJ6C9JvTMpvLrSaUrejLqq53hxmY22gdiS
xNk/j6NKwj6437Zh136/2+8zOfY9/EXssG9nRiQMs6TOoeixwL3Db7xKAEs3MjqqTVkU3LM2DwhO
+/1D+y2SEjm9Vr8PFQoTrUYyOeHvWMfomN8VPqL6GGdXu2wiWh9x3+9jbA+HKKiwxbrMz5Q455PJ
WSU28btdf3mAAeSyBcmkzre5QtjpfCONyVz6FbK4sK9yCFvc88RiamxSkmn08Kk6nUcCz9fYOGx9
GRu75l1/5E5CjV8c949RAwPtCLXBSxnk95ec4BVGHrQOf9rDHGj/oO6TVZTOyO5mWT8uiRa0jqow
bY9j5J4ndh92ONyxd9SN7g+dSIIq8CF6LNa2q1Y/Y7frKt4UImiYHqlw9gcD2VXT3ivg8/wpNyp5
DXOYUDqmVhjRJI6bM7s2EaPUwSh/+Iuk6/dPSEf2UFQL2ZJlt4tiYO7mbZP+1oQ+h7ibtHCfPCCd
ncaynatZEu69/m93NrPd4e1vlAmzFSLFs5GAU8Nvv1WzBGBO/S6TBCJKbMjNnvxZVTgAtQxGR5Ee
UTbMZEuwJnhNfFc/cRy76uenKTOOxz+34GRb5h4L08pGa3P0wZlVl9jpZ/x24hvjn5p5+VhOet9e
GzzyOCj2Ik4MWeHs19SMceayLq2fIhBhUQREd8N7XMStcOtvdYOLHvXg7AOMZXbeFf5TMsCzmJ+4
qQHtUGM2CIQ9LFExgkRhvtuc5iPJ3U6N0ZnqTds178tMt9q0vflr4XoA0I3fnfXijfZcU1n40zPl
chRzIe8SdYZhV4WYUI34ep56U4TF3hN9h7wb8fOg727QcUR6DUWeVlcc7Xn27ENq0y9RFL8gsY64
JJC/qF2oZy43asHXLqJ4msui4kGYJ7G5O6SRaRdzQbhtgczzKjilmj4F6uqgppRXo7k7Edyev8pw
3RcGxkvD+8djcQQAHaSmchrk1ennt6fXWIp3AFPV3++9V0Qo2ifTOhu+Vq3P9cor4et5QjI3sovi
qA/13u0bi1n4uUgO6BeDNNOcXMwu1vSYvKKrcRA4Vw8mt1qNYzkZ++FX2wupB1Lf3+C18FGEyVg4
tZzZnO0OkCRmHJtpmzWBT/PxrefROCg6hmIqfe3UFMF8Zytk0zCsr3z7wIN5FvpimWyhLsGFDR9D
fkydebIi45rw/ExBYuPeT68XH7ifSFtZq9dHcAvX+BIf0N/WklWVB52KkObXjza2DR84XGoqhlog
73Zh28wLyuTUT0UoBkGG0ys2bcin3W4br234KEPgc23uOWX002CMq4oJy+Oue3e1GkTi1YONBONp
m42fxr3B6Rt/OpUMrHcO02opMw0CwxcpuOZOaAAfuVkos+rBPP4cp59gp9AuGO1qp3qD1YDiGL5y
1z+91VG/VGY5M3xzsB9xaMzPjTHFTOCORiBqL6ljgfhvcBQJIxVWN+Y/Sgz8D43FuLfOoyBmCCAU
yay+gExAvf8WIv5iPbhend1BG0I/L0EgGQomTpgpO9ILtpaDS8WuAmOH5weGq4iUOgaH532XFGfi
j1hG9+Q87M2WtgNAJ/U4ToN+fzLxu2sK2QK0iBv67nDztfe2aNkblQ08j5Mj3rxOZ+j3YVYLuJWq
d3nd0cYLlVL5GEnSbXaHQ+/L85SzNUNMbW+I3PHtGY6awPJOGi2/8wL6D3XSviZZ3yqYXr//6yNz
7l7FrxvMRNFnne56RLpkdgP3gCoktaHbSnN2GD3ikq1367y7+b1+g3IMgFA+KfUPVbUdfDRvjr7Y
z3UOr0y1/9vHuwrQsnraBorq2VYAYDqo46SKeMmVKs/I03wfFHBSeo469V3Xngqtiq4qPavZA8n/
PCjnSMWdvqCIroP9xsvwQpTV/qZRwOuzKjJklGPB5YqQ3Pora3m3uj5i+wD5Rf4y0aJ2Lb5j5BL5
WRZpdVwsXraJcpubk63b7cO2ElQaM/U6TwRE+ZjUDqrUf0+2Hie64+gXeoKYTKAroTBt2bzLaE+x
7ogtmoA34VQN2VAHf9cmpQ3l/OSvVd/3/QlaVB5cJ9f4ERz8Z7D+ogi7EhwitCYXz1OVK7NKYuas
VTczawhiayrYi1jxH4kn49lEFG3jW7/4F38Y+uzdDesCI8IJCX+akv79bGBhZrNL0vBrfuERieNf
nr/u00P41rNZdVCzDV2eNfhic3AcH8fAoPHO4YSjAehC/xsSFeMTRmQ6HUISyFmvMCRiehdvsSh7
Z0TNoAodQQLh2r95dy9LgbtudpoqeYvvHXZnyt4luRvQQhnmEwumjiIxSyp6hiFj58rxQKoa35J8
vO5uuk3ebOwC567fB3MKS77opuw6Uty30VlZyN2HDFKLPqSUnV0hJWDB00uyGc62TOBp0QeP6paQ
25c8CRPM+XC01ovCPOxbF97LuxvULBCownvookM+7FHNzmqtR1HduycEhVdCoI53CrcpWElpzb8l
H5o98vLLgCFk5stTeE/KHmFZhve2WbDlPe6d27uZM+szEyHIj8pQGJbhqV9eq+dG71U+rkVHlQJB
yyhZJ/5X6B84BYlzyBpROqcnb20nMum3vrOAD5ucwkvoeMeUW3qlXmEKc+T7MqdatE0PoSycG7GM
aPHoK3RF8G7mZq5009mxqXcW88FiXJhxwy/1Wjzy8WN8x48Z3pKzunH1bcp6EQgpkiwo+U+u/GRp
RHMuTEUXxvFuYX16T9yIykXWF6DL+d0HH/gUHoYXVnPT/bOfLb/hF0amKMswgyJYEVdfJaQyKKt0
sQBWXJUNTmcrl56rRdV7GSiiFm0OXiOSeyZMn5DMVUkQiLNtATggwnPlkftOsMeQpjGE3tsymiE1
mfHBW0/Lw9Ijqc7VobvrPrk2xWKs/OmzwFZrY3ox2o/SaNpJivEwijSiI1OR9Sf9veyla7eIp609
64jcbHPVg9FPD+HZC4JRNAhevEZORwK10L3AW5G3Er3rmiiSRJ6ggaxf8hejAWo0l+XC0QzyW5RV
JPMnqDQacKUAgZWpoMflqDXRWTQYaG0Vzr3JLpykGvnFF9G5oYM0Y/aDaHRmVZ6WcxNFK+6Nfsw3
fLj1Qy19CDqN5JojRMFnyYU80kjkqGHKJoh0tEjTxVFxcojzqdAnRoQfWndVoqMR8wx6MZJzMLJa
LrIAhMtH4f0sz2iAvNeaVQrRotGMFyzOxgwA3vHYU2QyCvEZhkgELWN/WxFjeGpfWbg2L4jPY7CN
EP6sUdVz1GC14l4bE7BIA8YlujXLq4mgOTJsE4j+1ettTA9DYRWMRiz4CFowhKeYGBnERPZyO0ss
XBUrVKJXwmPEU/rb7YeKlzFQIbxktMAmZH2EqAhvfchN6FKkYBPSnhUGigR1Ti/4TEXDDeSDaYqy
n6YzFk1H2spkLFaBTS3HRWwSNjaZpQmsA2kqy13nx7LCnN+Ez35MJnlGtHpvLov1uf9wgs+vcrxh
HVpO0subMa+XWbxhkQ7mPMwTxkTUlM4PkM0CLDvPjeA29G+hQPXnldS9pgcEI5wtYlR8e1bygXPj
LDF+ieYtl90J/4m5SnaFvcAZW5zKp3WJVwpHEkdSXTEHuHBTtXyOH8zXFwZxg2MLjwHvSI1cW7FA
2wXCBtjWD2+fyQEvDALcvkwtesBEG/62D9ftw6X6Lp4v1xZhxY62qqZLUZGQlKxd+4Ili1vsOW5E
FcbTiMrmPS57JeZxICHrAPrcHnyi5f4ZVN/Jq+gev5zg/UspakyebBAtNOVMQTO4ak6ehXpwzcTH
9q1DCHJrj7ZOWJjq0SX11oHYU6jkURpx8NtxmxCdZxgMeMdKr2LzNW3H8UBOoxyRICZs+yLkm3OW
wS3qDTiUHNJghXtZBZXuD6rqaq/HgBthzv2gi47jn5/VYG24hJx1jhHuCC4+gsxGWVzTUA5/sYEY
j1EUjRYLXhM65IBh2e5VMpmlM4TxbDa5Y8OytvhXntDKBCJjQ6y2H/r6G0HAjnmrS/KyIWbr+gTp
tEYGupalSbnB4MX5GXErzucogvEIqdaF7vCof46HcNzZYquqwc7w0QrsDr2Ln9FoJBOlOowldljX
nTe3ElM/sZVZ4OpXmMVlfq8mTvIKLz/HvtBbg3NHna6aT1ur+dQlVSrKgmtfoLiwkbqNStD6pcmN
OyJjrZqUVhXrePUN4AwIWOHOwv//nCFWDSJMZ8kiGnHsRgySnbOLS4hoWIxGSTqSgf15wHXOEpxm
eVfCRNG9jJOwsCJqzh9GuYBFyplwGVBNbwOKVbM3OWcaFNuWD2AQ1y35t5Aeo6vDz2OB0Gvq04OM
Qd1aZQ2Cy/6l+1iAD9fdzc7pPM57h8GVaA1KbuzErxjcJ4JeZ3MiVeML3Bm77hS4AcRGWZ0yBoWw
8K5t5ITZ26t/8Q4Y+msvnlszFZfNx4a4Y+G0QnEpDDAZiBDFg0EQt6dxgRH60u3cYCKJj+ClMHHg
z0e9ElsPu7E9Hbfjae9nHCOg5rq3Gi0G4lsWbyiO1D/mMB6JWEcfIkr1KsCxCrsG7hOLDAMKCsbO
kUC++FrFDBK+i90IZWM84pzBueNAKqDSfMQw7Lr3Mbt78fQnZjgcjQFMH0rhHCH1NqZlNoNWyJAw
57B9GMBdv/xb5Hy9OFxLil4eQNhZMiraHg6nHrfFSI/xjtbMx13c03GAsUrSBcsQB3qwQN4NEBqI
/r1FErzMBW3mCGfbq1ld+Ts9ETKCsaD0XPCHnwOUH3hudVqBqR/Ra1B0hLcL90H3yvpZ+tT9nS/p
JBu9fKg+1Wuid3eIoE3AkA8oJcIwJL4hJhfxXJwdoc8yjnJ/IecLap2JVJFjn0a02cP/HY+DXg81
hQcyDdmnowESMdpr4UMsXbqwiY1GO9lMIY/RAlY9s4sUhUh0hRXX2Cm84r1VCdmIxtCEk6AyiKP+
pc1dYZxjKLNOBBPFEH6xeVwJRYK9GEBEo1EaiPndnraNSGxYURRBfiqqRbuhRaitYGKDAGobsHnI
5EWUOuZDIGUjgnJWsTw34RZdbBMkkavTmuhoWO0rHlHA9JlaFMH1uAMS4YqeMPjBx4fNDGN2DExR
8mgih0kFvIGjTAcwwdRyoTcCZ7ZYpOi+8pgxJlzpEbKcxWAlRBK+dbLs9rvCBjnqO1J9cr3lEGW9
UthbDYLolTAlWOsCHhHgW+SlAaSMlgNbrSq0Z3QlrsfEkgQFmn9hBaxoGsEfGQnGRLTjSOYaTVLU
jk/KkboN4RUYA0VY9wbPNMp7lJaokxdBg456toXFj7SIXNH3kCUjrieLAdNKGQtM/t9/Z+85H1qT
HMQk5QaoFJ8kG9YGISR8a8AkeEbYsDh8Svh4xJsn81EZRVOWHwQxkk07Zg2DBuN7KC/LQAFp0cUw
10+foghvG+wDl7VybZNPNz3hmEd+vw2ONvdPXmNx8urBbtmMz9HW1vQZ0j15MGUmR1Zr/GzfBvQe
LMPNqJZFJSTix3mPV+y1cGTwP9Q2QtlDaZX5yNnHUfsxvN6Woh/+KMMZhfXtOBSisOepq09hske7
ghpl/CPRMKnlaR+8+0C0C8ABvWZwD2/hY9zwX0imP3vCvJkkuNmWews1sQvC+csirhbIR8gHtQrF
vEDeyScZgrf7wRjS6591l8Rrru54sn7obq4Gr4ydR4xBZWIEirAQvvHCrhXB7EAjkLy8KCYhE+YN
DsAf/U4yoiyHAdpFbi7klEBKZ7Qyjk1hDsPPN/VilvV5QbT1wrjRGr8zf+BU8Bkud/fK2NGiTGEw
8jW581pfPFQgc02x5/q1aJ/mC7mIXJC2K9P1T4HQEoGVL87SUtehcSQBuxTpRrBzr4rkMDt0i7na
MSr2vF/Tj9RJLt1XQmO+qA5tVFDk0DHFDEFnkCNNqhz8g61FX39BWQ57S2UiVIM5i9AvQxtXjXHg
WpSDM0o+VCCkIpdrRcDUzLbBR6eGelg9UfaAC2SkFXvrQGDsiD559w5kiAhx9UhEIGgX3BLJjc7P
c2ZHdCxt73tH6OeOzog2g1e7OjmP6mltNv/Q0BrW7UxFXZQz0Iw3HphVyXv8CtfTa3sfgUfaEaPw
2b53Tp0joeyAUaJhMCUy13beGpYkGsMoeqm1J4Qpuh4Z7rwW9XpTl8ghQnDrj2EmuDY5uPD2j2ph
QeQPZVlECPItXzgBdgHcW+iREulPZAMeLKfjrOXDnHT0HLTBQdxGy0RSEgfguoMoHaBbYh2uCG+u
AggHrVCIM9dHuDTkkQ5WY96wSdcm8D4xcIVPidg7hVRSi5YbNye0RSEs0Eyb/bzi0bmqvlagILa6
jS4Qcq0SqdSqwS/dUnj0i/gVbDoMPJDH2Zf4DvFMIKa8IrgF2R+Y4/82V7Hm/ucmQvS3LFdBLQPQ
DNjdpsA//LWqpLLbvZ8XUq29u5YEvRL/bpPNeN6mHQnuwD/h+RJhy3IEqF5ys9SF8HO3T2+d3laV
JR517+VXZjuArWd1S67fYXVblQGDWZ7GObAmCwIVy7olqBzeJttR9tsE5aSftfEaTwtczjjkia3y
YySbjyIonmseKU4EVTOyjVwS+b68NhGHVkfSK4gC++8A716LgBpj9M7kxmbdb7yvoqtJwEGcxm8j
4WJQ4fHP9UMiUf1+hzxBXPj4FpDJY/ilBDFw4/W/v0nk7fe9jscVidZKriupP2MJR8c/vZi4ufjs
C01FiQaznzwj7DIcxYRDkOB37IwtURDJQaS9BF7GGz7HCnEaSVpAVyHkKGbvQ7XsvtEraSLDeKhJ
zSXMK2kXuB7JDGho4Hjx3FRx/lSiwnsQZ90SlpTEJsleeRNjBewUs+CIHZpHF+wQHEh+Hq+jTQ81
CNcj6IrdawjocFiPSFeMAfCyLllV++6WNMKf5uLytf5a/2ad54SqHqrSqYpLX+PrUPKz1oH4VnfB
jvTFMvk4TxKP4oKMlSfpj9fhIT0Oy6vdYt2XnEaJ8dT9Zk/CILv0TbDmYd6kFUqKVKlzWJwWLsub
kgKJvibh9ZJtmp1+6E14J6U4ekR3D/PIo/Vx51nRjxs92QE0ss7sGLyxU8usRCNqksYkvi/45nW8
Gc4Hra/qYJ5Uw81o127N9ZHGT3Gt/Ywqvf14Q15l+4EbqYICdU4pCO9ex/fp2597LX0aVeKWfZCz
/DG/ozmh6X1HUlv2nUN77i0rMLONR1mkdf2zrYaN/p2NOHQfaW187F8IaDcM8BenqwFJg7qV64re
dGi3G5QvUWUfwSOmougxWeIOE2nvGOwSuN+xl7cffUoDdSsCZwzZJhy4jIF/Tjc4v0jY7T7GOyyY
Fy8/FI2F1q66zCr0f/gt8OtNKqQzrXVtAdCTuzqEBf7bJ06fTC2yaNM5jqp9ypcu31T5TjBxsuge
t4aHyQVWs9XXuj7tdPa1H10mTkNRZlqhEnRC1REvrwflCiUv9opHCFcErJnsYPi/yPQ1rNH5iAlU
L38biU9vg2L7P+cN0zcZyJr/lDcMXHFZupkBRQPAANn7f2VBV3cOHkNjt/XcTvtbsvE4fCvQpDbp
zeK4JB96KgRN70hSJT9pcuv40cmHpBJyXF/2gOhe230zBI9Ileh0W6qsKhdzXjbfagsyUqFuuaKg
PDt5x5JH7tk92k8bgxL5EE8AoCJqNF2imwcLWPUxvB4kmTet97bJA25C9HQdN6DgjSbFdfdASmJC
R+XI8d0uq15vOxyFA1lQDCTdd/H+s5Ac+wP8hRgdMU4YA01bvEN6JWmTY0JIk/im/ybf70IuM2FD
0A4or8XlNKuZJlFll2RBIC44vY+kMT02g7Lehw9zDu9jSs4qHNZreBzex5ujlT5oyXu5ZajeBafR
NPeamugZfGg4b7cGADdsN8mtPFw3zHtZ6zzQ8Ma0I3lM98QuXupRAeYKeGf9WFarXrN9nc7P+g6q
OAPZfbNwbheMbT0/WNL65u0qBk6+vHIX8knJTbupWnBvA7VKcK5PqusQ6Am6L01r03qUzWhCRl3w
A83sab6KxfXttTJTyYAi83d1r4q7uakrgGRBdP08aS3Pc3U6Wprr0GPNXadvtK2YDNAnUiS9jDf9
Q99FvXOZkQ8IR+2Rti4RVeQQPFVdMehbOTG5p5fntMH1r4BxEconk2VjL+CeB9mwNRAeRQ0W4Zqz
V26TfPN1hVf7x4radqqzjU+CyM0vvlpe9nM9Md/Dm+aPNLbTwkJry/eJXpukdLdaAO+ZIrpHOVCM
frPtQgMLWGO6K8wNd9valslBJiearI1uMy333U6Bcjzdr33pqJpKJTeJnLCjYZ5b6OvVmu5n+0OS
bWgmTsWTOT66xAJ/KcCE5d+mFFUQ3HP9eWcDVx46eyogKY8i+mKzkj0kpcU5XifvHo4+KCQjqkCa
jg8yDoXbpEJSN09WEvma6HkV9SKdcu+V6LWlatR/XOBd5S2VBFwOWXMjIy2ftPr0iSddDtDCLdoi
iEvwIJVJOtvGfpMgD1+3J//BqPLIGRBO8X7f6mDnY5FUdNch27zpP5OWR2IfyQEXEj6Rtgsks3rS
1Q2dB/lWIv+Nr31f1Jr0S4FRjzLSePYkTNF4LQcmkaZNpnnko0AkavCijt4zIOiYfbcWbq/q6uR3
eHM97wtMgQIpfItuRAUB4yfUSxwYeiDiC5KmL6g3fW4e1uJTlaJDW+2CSd3eXMOEvKJvl6AriHUc
L5KsmV9AnXkZsT6s06iEYkH9qIFjEG92IXmuJLneFoCVzxumVu9fy+me9PVzXKGVCJgh8X2tvxue
pJtWgjuJWrvfHfk8XrkI1736rP5Dp+DMo85+zt6r51y76dvHT7jExWyqhmjpHQ4cHud2Vyin43Ru
MwdsHAt8NoSjL+Tz1/xs12FngVuiKf2ZhDHgaGjASzk/xO0GFDJ+O3VUpQ5rCQY6CbX1RWsCfzw6
lqp/Qp5nWh4CL0A7NhJ2SgDJU12rm7/Xzh0Hck23yLw6s6fVYnKZ3qCag7p59K/C8wy7xQjErxtU
A0xiF2XYwTDa9jHPUI5PKMDbj/xIHY+uXt0KTt8jNihol/GeLDw+mr4c2hhoAk5UBlNK9NCtvXnq
kwOHJXS4tsA84wbND+Ra/u7a1+B8UGc774B79ePQ7zKcTdYE9Cxln9r8EMK/dG60DDvG4CsZijYL
df1lXcMW+RuHzmaJMYnpB1xYQYc/UterxDdew13eO5mDqRKf6lR+3dyrF97oUNBdB8dq86GKcFSG
lXef4/1z1CiHjaNfLUV5OVj/nMJz1nae8WvvVXCTPUZrZ1yj91SZfLM8bjWUT+D00MV9v6yH1U08
r1un6+B0qZKp+hzA2nv0q7ms9e7rSOQSZ1/73u4v6TQVbijLguehHt28Z6/it0Zreoh3S5YgdK8i
sepmUuBZBlxojOG6et1B3wL/S+3Hj5ea01Qd/qpYnlqPCLGoWc6g+tG8JhjUT/uaNjvHMfrMjqw3
mv79HLoOq1APxOuyTx8L8K/A8GiRrn3XjmBXYDwzkYJExDoISqKjGjCwyO/b/JJar3ILfEgZzynF
3rVR06tXuvd5mPe3QQOKHh4bMVsNmDwh2WSbe8B6rcHugKGNs5PfIq3T34OuvTimOUmLZCAsykk9
JwBRw1X21qeEWdn3NqxFef9Mev9ZbWCjCgrKAsxRP0/fezIL2tt+g03F2E4KPE5XTOBmuu5se4BT
+vtg1wrwKeNnaGpMWXF4CPniIyfIzASSKrGXqgdK5qCM2/dOFtcrOHgb/O0kK5M0RSbl0asmebtk
dg8cJpeb74BaRMO1LJmDPQpKla0tni0NUvj55J8Jb2SGlbyFRfgeHUlRj3bLwjUn8r/IUCO7cFw4
qgmO/lfj67zahXcD8hmNuWjgoa4RUVaPqOfJjHCFwiPJSUTP/NkH5eFrsD/rOipx+4qzo9RD13SB
UhWtDQcFyKvePTymHDHi0eLyII5PprC4RcQtUSTnBa4FOlcEJ0+MSkkJxCUsTgMg+XBKN9fqgHI4
oUoZ1elyip48fzuw1uAJIkyhGrPjiM4LQBAb0H2BYS7KBrAfRlVlySo7nIgXeyqZwx3vVy1sVFXt
lwZfu+mJpCxSOXKPPrRV2Sg0dT+bSGqJhEnEz1LFEYB7PxLPwcErBxvcDz3cXQEbQJsvdoCZP9Mi
JLxutv0/UfIC1xDeGRzMdbV8ov9vxyjbOUY7ST2YI+T/4NV947w44lgRH8Cc7l9ldlTtBtnXZpCz
+N+HwbFX/eaGhEez6NqGwRJkaZ86B8gCNyregOqEOOpEiIdswAGalXr65wjoWR8Ss7gABvhbcTxr
Gm/oQCJ+iwinZCxFjmfq/PzJ4gDtrLF3Lzbubfl5YVMiy3vZVza6xVvyr/f+vn3PccTedWkAJuqP
g72cluMS33P6758dgokKl8m6485qmTpO3103/Cjl/6ci5/9H2Jv705LK4/z1V/QPEDlAfqfpEL2T
K2V6MtQor/3vy52p+Tjl//xP/+sVfhe3/B//DtCGfyjTAKVeqVGxDKqli83zr1gi1X9wHNdtVkAM
oTSZVtD/hiUiXZAoUi6XAcqkkUC1ylt/q2OmdRK48g0anADY0aRL0v8JY94Vk+qvpZoy96ZTAwC/
XG0xDG70V5PrvK+CRg0iuymtOfbncvh64OMERvZGW4bScecXzcw+tyAkPZ6J2xi8do526dC+zggI
gVV2xTwA9NJ5oQDR2dIBWe02v49f7up83Nn78R3XG5u4UusWTTgoDZEqz4vXfC6B4QXyG1lcPf8v
5dJs2n+d039o7CS128tFH9vx9o9/V/n7d+v+fDcLbKDatgmckrT62ZgiP8Xvek1fKrTQWI/eYAhu
bmQblm+AT55pJIkDHICG63EbFOefurtwGxTrZMgtXq0XZX3b3YxzoREH5Xz7NQH/3df2gRJYZBZc
OnDF2xua6Bx2J6CV195uv6rdB4/t0KFt3/2Yr661vXXhqK9SoaqcXBBO1f2Qvksn/5Ujbu8kyDmk
H7pn5VCJ5+LkzNIyuaTrLkhMalOnvqCKr2H7RsEhnyBbNFur4o7vLH+C4QWiA0r5Zn4OmqWtrT/6
e3d5u8GkMiKn5962Ojvkp6BEWdlzHq4bOKBKO31+p3SuDZ/0UNmgCD0beF5wnb/bzSvAEVdSctE/
H/Peq0GRQ9Ghvynw4Fv/StlfZQhYvne8DUvXl842LjiXzaXzJH223Drp/ful8i1VXXndvC60IXU2
/ffT0dc9va5ystTrB0Apsa1QOwCgWd6ekzLrcwe+ZL0DZvvRGFSu1W5xDCr379312n+6KJJUhLvE
1IpVDRlwOk3rZb9cHlwzrzg7QUGqNLgWdToRhuCW0kqmGhTXjb0CWtwqQH/bx7ViMAdwwimd2D20
huKd21ZOr4JXTddwv5YabaBQvVodmKu8nbs7c5jXvVaxD64H9n9+WtA+gBZOo+LQveZkvz5Ht/vs
+MBVukHRwnC7X3bt2n5Y3z8MkIPJYXdJzhdSrXKUVqcR5NVaQMtve6RJ1Z5LvrJ6XK+8k1KGTn3t
S2/zltt+ADx3KSUb+rnnuVjkSXEc1zeD87U5mL8O3tl9tgGhB4NnrhtUBz62VnBf7jlFFzXyGi+E
Ri4kiDrNtuPezdO9YRqgQexoyn2nuXYFk3serF8lcLzwUNRnTp0SGjSSUk4nyAryP6cQ8IQh8y/s
nUl348q1pf9LzXEXEAEEEIMaFHuKVN9rEiuVKaHve/z6+mg/2/de2/WWp2/VPCkpSTDinH322Z/2
2CO+GDLTtW5Pf4kb9R9iEAveizOhDHjpxptfwUmshCM2bXY71/K9HKN1v1Sb2pzKursrW3+VlqhY
+bFJH8A75DM8aLLmZGJvAtL+OnEocpzl3ZstaCpmuSNa55iINzASq7hChBJQkarvKH6Z9HPfEgG0
fPg0ZYNEFLassx889PmFg2jtPFGuVcEJpTA+EiZXlON7V4bXXfcK2uW99J7mvFxLeD8BGsHgsf9L
TVnkpySzD9Kan2f3XRfZxq6iq9HLbpyGnFlGQEDiggJcTkpbLaMrmBOrCY1oXtSG1Kd9Ti2Xx6wP
JXeTJ1bDiK7PsEcm+XPAO6FVTZZ+tw7jBubpweZLNSl03IgMUYHqj9Y5eflGelRJZOF2w7CtqvxA
/tCq8F98EmeD+C6NrF2CH6Kxyq0rqaLqedO29le9LFuvkesO/QcsxSG3ByJO9WFpeUiyk+l/wpBd
QzpeN4nNl43ZnijWfYSMUyGzJje+6ta9uhvKZB2k30nvEf1Z3hLk6FcHF0htwQ5Qpq7BkKxKnzlQ
BM85pqzOmcUN3so4JCa7RPvM1bVKI4IfxbUY2SaQPo/ufeq45FdeSAzNWi1PxLQeJN6SoAXm0JL8
7tvI2ikGyuBhimlEpx+px/Jk4F8ApCdjX8eWXIlu15Lqki/jLqUUG8qr3Lc3RcmIyiIXnsKTuCXC
1dtzbe65gbwIbJG8d8BCSXfiNfSjkJ5nicwVoGHoHGYSj90iwM0lp3Jgy62rYQNfVX6/clyCCGC1
SX0K7au4R9VOfw2EAZLlsC0ihkULJWjLNqFmV7XhLiw+LYc2gqQr3iBytLeyPibVuLI5pyobb2SJ
sTlOV1Hyw/R8M+W8Bkd+6JxTFtYghc3OrZ4c/4oDylHZuukWDpPvyDEcy99d9UN5hFUr0jjnn4R2
rqzubmEqoghTyJpwRfQRuHc8QzS+BLZuRxCtkazuiwStYgoOs1cfIL1eMp4YoS7LQUaMcQaCjhbi
50JYHIqMvnXZv4y+tyVJn8RHJ38M0+Y64JDS/mOQ1NvFtG+lPd1aEy6NYAT5u3w4prrvDJ1W2mIe
y9rvC0/Njy/8CLb7SZu6cNXGkZQe6ASafHtCx48EEIJGoJPN23wfRfQf8XKRPUe2XaCP+rU+efKz
R+SVtrObnB6u/Hsxf9TzrzY9F4O7NslursT2Ev3n2/VhgNGRjM9j5G3a0jmq4VxKk175CBlDpg4D
NBgHpWMi+ZTt5Oqg4dXnzXLnKLMRXrkVLuJxyNLI4OzsuNuJxtompr91iK5MxHMj5mcCErktYg4C
IiVYlCKocCfi7HaI92Gg1jP3emwMjleLpoHLveP72bnETC1ml6QvfBdyWvMboiB/uSBibackqGFG
II3F0W1+kjK8j/HlVq578IpqX860KxUCc+dd28sPWINWSEM3m3Mfi03vv5LCuJpIYC7t6nFqP/mA
ndQhArE8lHl7VwaSruoBgMWh6apdlf0VAxea7jA04ZNnHsX85jW4/xqcBPyoHsU5CjjfCp8I0Opg
lpOHFjwVN7350aKLikLeNU5EKKpet22/u1DjFvApVaHOiT8/DemblyZbv7JXlS5WHR26l1+YG1cX
kpyenO8w5Ja40OQ8T3wb6/vCk5OKrtQaN0lYXIGjASg9fXYuW8dutwkbeLZRzLGTbBQ3Rd4w/pT3
M1dT1z+oC1GoC9O9FPREU5dep2J6yNH627K4s+gqFzyJ5cjlAIhuUZpl+9S5/jOMzuqul6W8hZe9
ujDp7P6XIjZ1VTVXVKlXFzKdjv1105ob8ss3MfC23wPqfKb4YObXbUGUA7feftT3UTIRJxxfyeht
pLElhfrqgqxT1FJ5bHbhjIVLL5vQYoAnq1M9Oq+tqIkU7u9Jef80A3g75vekvjv2V9HWB4u3pJtp
9NpkHfv+L7LkH9NkftSLtW3UjSxn0lYvomD1Itr6zhpRFahh1KTIHQu3hcN664g7QJV3o2I/tsy/
m4JOlXpdG7YGedIuDDzvUhEOVKQium25V2dGQ+UY7xumBqMM2cVgdlER4IBm7HrjPnMu4DMm/Ckj
E5urDYlmzPpzERXDzYWaZ5nizjEqPsjiVo7iqYzDxygW7MnbHDUDpWA87zv/JlPnvxH1Cg4OQGwH
bx4OplseMo7sWCJsFTi5AO1ZYb0NRrXJx70T29t56J7DHEtBSYqIi+YD6yj/gteytUPiR/hZo7+u
RsJHOaJ9Ek1L4VGKO18qGe7iiDHKwpKSpFhGghb9pc4Z0r1HI902y4sPxC2U/iE12SYYXrTdHio/
XSc5FkjQPsXSbH2S1osLBJL7OiFvrAkJDQj4BnkLusFEHa+nW4VimgTvpskewoBg2iDdlsVXyY3o
2wnQSmJ75H3m/QwiVi5UsJsQYRXSGjHP57Kl+mQiYE8fhKaupG+tixLJw2vQBnrGMbBleRfuZP4D
eCXcAlYeiXy/fM6R7K71EJ8zyJmzSyhsyCZJ+RH1aNHEHFppt/L0F3w+5jnEqYwNstxyo5vqWIaK
jdSxeOAngxQbUL7b4XrI6ycl4qcL5iD1itsLTcwNvdcx+BW63OCX67hLd2JmsyS+ilS0VU0MlQpt
0bb2kdPcu4T5ENm7cTQXUFA++YVq/5vkIeefuBI2FDcFOtiB3CbpbP/Y+A0g5CMrGDHq+HdGA4YU
Nk3mhRM/HWamdVn8upj7xXDL0XhUebAtQdoIGUINuJ45UkSSX/9OHLj7ayf9hzSkf9GLMulUkEnJ
HrO9P/WiBN8OlpXTizaqvjdFvW0T5zotx/92ePovfg9iAINTgkuxclyiqH7X89beWINrKvg9AxaR
/C5oz1HmARrYVc42JH95MbiYmtupUoexvfnPVaL/+dGyDuRpPr5/Lw2tf/Q//xBqB2rlr6/5mxgE
IND1PdujftXBJbvuH2KQ/5sWoK+UUjwnFzLL38UgMu1g3MFssR1HMBW/6ET/JQZBcyFP1rcRigi9
84TjBv9Jqh0v/qfHiB/v8PXxgW+jMf3pcY3o1EwXOu2m9MLk1oplCVajpNmsY0vvuf3Cx8DQQ/RZ
UxzAqVwSzReoLYHlfsAA2WZe9R6nWX+ISgahxN2TWxCNFIN+7FxpteDs4C1ovrtAh3sCIdn4ylR9
GjsT7mzRwu1UfYeWorxj19vxUwxSmuj9ZF2EyMhzlmzo3uOz7Y2agWBavQPJg1NaUqc6IelRCRPj
IWhuHUulhwKqFTHUCsYTPVkVri3ROHt4Z8gYi+esEazkWwLeuF9LfwneVCOq59HEiBdpFrlnV+fV
o5hG91GP3KHKVaxhLIXZi0EFXJtVj48yS5O911nxs7F7X23BiXT5GkBI+O6bob/XhRdyqOuOWbOW
Az56t0VFn6bgs7UTcR5NFHzV1YjqlhYjI2+rDBYSt9vmFMkWHUENHcu21czcpcpMtdckD750fcxk
bmqK/AvyIROzzkrnj6S5MLtlKdxrtxnEl1WU9qOmRLo2QeDsjJxs7rQ05b6xxp8QSxcMtjT3ziYy
dU8OgjW2V05BKQzsQuI5tJXE1ZlP7b4zKvscaHievcXSL7bd62Ld5HnLNRu6wZFM4hy6dayCN024
OBMUUU/3bTRbz7MvTn5SztE6hd03mGz5CFsnxR9WEtvdBJlmUt2o7JeBJ2Fi+LO2HBqyeeFWmbVo
U9nsjN0wC4ecmn3K2mY2IXwb7a6VOcn/tTgTe1peVXAHWQO3TXaYTTzeZJNa3oyv03vCxGvaqiGQ
Tz5J85dRTsffUy8urV7Tu5cbb3BsMhCrqviyIs/czs7SW6ux8Ca59d2mrp/cEsmDZGKFvzOwX4wb
uk+pis39UGXpuz061kEXCcg46B/nPmn9Xd91eK3SuEr2eZpWpB9FHhtCrn+agQlddWFzE41hvIsV
bs3MpxSIfti2iJ7S8VR4+uiMDTd5WKLv2UN5KjIwJE776E43IOlv3Cp+z4moRuFyMRtVwO9Izi8X
j05s/JqCTEF0IS+yXR4aMRy8WmBKTO68keGXTPy1J3VI5D3tJOmxo0ctm6RqNRc07OTw76aivx3l
dKpoOCcr3tpVM64G9eS0rIOR+3c3TdL71dvY9tzofuKn2l08fk6RmLZB/hDL5muqphtPIGFlVI5N
XPMsB+e+JjQGZ0yBiSaw2FZkNqRpAsSUnStH6VUcRbjksYv273770xYhPhuqjSF4qBb/4Ez+k4dW
CkRgugIBxBCZVrJ2f4XYEsah2hKsDFatIjH4fRQyXcX2Dcj59EqlxGJ0MXG/6UgUYTIk0IQGYBZT
w4awQglrUsM2I4Vw3gnn0s8xTFe+vxdZENxStefnOMzZQrF9AENx/lwLv9l6hYNzJe+h32SBAwlT
ZrtS3dZNQRRtJk+wXi7vt/gsh4qwB2PPq3lAf9KiZYrVMG+CI9FvW2NyNDaaj3nISujFQbZR3nLo
qU2T1iW1rE+nda3NqovwEC2eugmTrthOgzosDr7Rysu30xSvvSLCmm2lr9lYZVfdLOeN00flemDE
X9kOK7T2gNmQ+Z1uLxptT2NS18zB/JaCt5XVtanAXY/DhRJd/CxIdF6csIUqh9RTxPUuBdr0DErh
O4vrFx9LwQy+dJPk3Sm6ZOzrbtLbZMxBf1oZelYYoNTqj0D7d2kj9/A7OWd8gwAQkLABF0+o5bpI
4zdturdxKDYUwm9ZQDvR+j3dbNZsVEtrmU/6pQAm488DM7echR/T9MGWM1PcRW78AVnC2xYmwXew
jE+2EhgBO/PDrSGNoq6GoZOBm9YPdjOcC+rram4e7ci/arSwbtxxvqpIUZR+NNHfstZrQr3yuuUu
GrJDJAk8GnEGFqzFRQ69TVDewoLdGE8T2A09ovCtlFYi1ycn/JQzFAiNTabh7umSE1ggQDaPgaU3
lrqG2rSxo6u2cVl1S6ryyZpuRGcjFw1yA8/nZWoJQSn4VNK8hrXJWw+3PmKwjkUoZPAS2GSoFRTS
4C7ZUw7G6dClrv86CYKzJnxMhDp2Vn9sitchdRhNBPm51umxStDA/egLbAHKVRbi3Ai9h0pGN3NM
q7aoNyfq6VDj6CucuZdGrEO9aFFKeceSpfhFwvjJF/JcaP3W+clV02anhP6rlNgHm47+wB2OTtgz
wxQFY03NhMjtMrEbzEIqX0wRsUiMsFH5KpuZmXyPsaBBM4vLdNfxnnTMKWQSnP2hePX6EeJEMNwD
khNr1f/ME2sfehEBW+bVpYOjch+ioxNBBenSqPqYzLiDfLudjcvMxU6IHcm5xxNJ8ydaOGbazYhq
MIEHUGo8uPbAuZJ5z8VojirsoYeVI2sWgY9gHrneMdAk3oL4WvkZWZQO1Ey+CkTL6BjnkMnnnem7
cBckI7ngMvphwv4+CZPTUnbdMXDLkEdAlDtrktUN3/KnwQHmVpB0JuVlAJHVUJdFtasHzarDHCwc
vI7cVIhsYMkifIoOVi7bO0bcdmujrbPxmhi1qk/h180Kl4OdvDoEhJ8RIr3byBHtNrAi/W3Z0XQe
RoeV07Ff3H3dUPC3Wr4JQ8I4g7zpqO2l3I9xQhOSxnVwCxJ+9DZlbcfeEZlQ/iry0SdZ1crErz7W
ZIpG3qxvolyY6yR0Fmbhc2Bt08v0i766fiXstdnUuS82cEZCmGMLord06mCXhw1/iMwLZj5whadD
5pr56NljfC2W5ILmqgiF6QCLzGEKzUhEGMR07D04Iq/grCrxUOcJ1rVKjyeqSXNnA+tajTaAtZWw
54TtV70Qn1CFfPTdNL422kHWGK2kgstTK7l3neY2dMNyRy04b9LI7g72Yp2Lv6TZR7l/7kq3OtoV
J8dwYSV1he3dtXM4HYqWsWgBC/a76uqPscfxJrgZN6M1LD/itmApwUrkqcvim8jHMDT3JQ69Qe9D
4eVrWDk7CKyfWWd/K2fYOiK4dxsv2ftW+7NbQPn2fjHvPD861FOF7tDGeymRmYIOGpitR2er4vqU
zXH87jQZlaVw+js8tVi1cq9bE1gPQa4pMLihDlciJlhwEsPdXHVmn5ruNUnNaQnJWhwqDXd6lGev
wDHo9pn7nYRY0OyRFDDXV9CyKFMYR+utURzPVm++gwrdo8y+yti3x5WDEpTYwId7og1K61wWwbjK
wScd3AgbkRZP2WDv55btQZN9zUl6TOTColuTk1cxX8wVstfXmXaJl5wFiFycTgVss2PY1tWWSdhK
QaHlatPsREEe2OUoQ35mtzuQCtepYsRSQ83aiAS/PKnD/ImXliSqj24Boy7OnMPCk7qRcaJvZ1i4
ZH/4E8LFPD9YqrdvBuhInWiHo0yX9OSkM3Y/b5p2Xqhfh2A4q3y6KXPDZnSKtds1+xyo8XrM4ysr
806BqR75lLfGDs5p0gWbYpHBNuouXwJ7eV7o6gOB+x2PpdsimtiGhiVyrPCg+P6vKan44FwWd9AJ
C12b595eyL1c3Jss/jAV64yc5GDwMCazZjumyIi1/GW6UxOQ7jB0V54k42IgpcLMydsiudiT+M2O
1ZVOstek54gAeJRu48Ryt/msYI8P+Fhrm4Uq0fbYaM0TfSVHSzXD/tI94VRdEV9PMCh+ipgI/gTD
ozuau3RMPtIoPfvOsjKVg+xTHWfwNKcmZtKqh+mh6f1TlzJBzD8Vif+r3gdXbsvmZbCqs+cgG/I3
rdOY3CQx9hVxVCPRiJmmIMVEXecMi4tx72HHkmpV9wS3MZ8ViYPPPOtvMh9Y2VxtoSwyoqiHaRvy
/0rifuVyvnOqsao6J9uwKA+OwZTfj8+d37zzdO8W3zqDf1hVcALHbKy31Vw3Nx2z0nRZTlaVbOmi
GTP4R2dhMzFid6XD/ugOz4FoWoBNCnHVSeNrzWjkMPr1OfUwaaXuzneYSHtakbxSW1AGhxcz4aGd
oFjlaiZ50tzMdE/M3hnd+buyqFCbLpSNgFlFqNp3PeQUCkG1DmW+TYW3haZyLYbkfS7cVxXOtwVa
/s6XxaUitdYiy4FwJIq9Kjk+17J6GOd0NzQ5GL8+rTZOR1BSPhX0nrhRw5SQKxrTwi7dXSwX+xQN
4keqG5jZPmuBygN3PuPYzvHYGrZ3bHPbKbZlnOC2TupjWvd77uPosadmvR+7oMDbkfSbuEj8n6rM
IVJP7RpeFJbgFo+ezm3BIHC6tzL9K1gAjPZjcV2byMWINm+wkjCn0zuL7vUhqXPvBoZFK92Pgeht
r3S29hximbT0NpUaB3nls1pK39yFpbUHwkibzRh6NUySr6yAEHDwh1I+WIMzrMtG0heGOmHfNI8S
cpwz1JTNBc58mJUajmnr9DaarFLWlTMO/kMTWfhaPWmsh1iA1Cq0z+oUhOpjn18QWyG65iMIvQkF
w9ThpiPof+FCto6jHv1VZptK8AcF9fewgKhe55FhKFS6kf4ZxfHnoMuN7fms71WOYe22tcI1YBWi
DhKCr8cWSoUxoX2UoUv4tgqd4yBL84z7Idlb0mLKMrhX/1+Ka+Kf3e/9Vg6OKqUvVqZ/r8X9n6KL
S0SLP+hx/3jh3wQ5+RtKHBKaUMqhkvyjIOcIFQQXPdXFGuX8w50V/BagxymNgOdrdVmY+7sg5/3m
OoESGi2I6ST/5j8CPV0gEr83Z/kQLpTnBg56IIqc/Sc9Gw3BFc7isfTbZcuTPTbDdeXnPgswQmyD
FG7x796ifyFW/8vfpwIPtxqGNGhVfxSR+6SWLAi6hHJ0NnebsHAAeMBZXKuVh6qFDfr//n047P78
P/Q9wVvpIGG6Dj/7T3ojU0JAAVUvWHJYluQ6LwfvJXbrSIOum7K3JHLTeevnlXyZqxSWO8r3o88w
5Cvua5wctjWomi52wFIAhjJ8lYVg82OxGmLCqrIRarsEjoVdJE6mFSDl9OgBcvM2UTqFdwAnC1zy
DG5JPa6W0sK5lZVnhylctCn7JGEPoYqdoxUMesD/Eye3fWp5FDZjwDXfN2grW5hA1etkZgWNp+ZE
a4LZR+AzpnB3UWYVBFnrPGQS33SNwyQi6J+lskaWe9IZV22qkinfhnKuP7Jm4lBHJwGobuQsOIPT
FrtBQLeG2zWdDQsNvq3Y9208UdCAjWW+7+KJdoaaS65GDjZani718l3h2oJt2ljiW2hUkjLVMnNh
W7u5jDiWrILyZDXWjC1X5eR4H6Urlu/SF+pgmZ7Wz1dRfW1xHz7m9JnzPllC59TPmU73KhgIsJ8B
pt52S9agRnRM+LYUKOhHMqonaAkXF2GbaApiq8j0ncpdAuhsUWX3CS4ypLdaChzYgAR3Hmij95Dx
BLvUneM+pC60nqPFCUDq/4IrcZI6+wD0V97Wc9osmzYPBcs4muLxUMZlF1y4rPgVgkpc5zlaz9of
Z2fY6VDPIcxIoVgZM0snVroxTgpqVk7s2Q8hj85Up2w8zUFZQOdu7JF+ohxoUWo/7JhlB/XU7DPR
299W3JliC+1reVXlMizbeIZtLJl/4hYa7NYFxoCWi85SYIZRoxV+t61mhn8BtPOINpq0lT5QPz0x
6IZigftt3QbaOgy2aZ4NuBtC+nJoMyu3kCLGgFXM9700PaHPDZxiypVLKwrFWZzwsDak9lrIC3uT
OM1DDHuzwFExZC5FJD7GcU/RGu9cf1Dgr+vSIF1aS+qslt5FstOQ0TC41L29A+uFtB7LHslFZeiB
27HQo9l6zug/532feyxmDUGOJabGapc5sn2Ja2aKzBpVKdb09abbWjbrdlsYZwIRNSX/Pa3icc2V
a9N0+kECPowH92h3bUagXBcCR59DlbwGxZAtOx6rnkRtu02JY45F6lxVYYGdYnArreE6xeO5tBHZ
10NvrGBnlx5mmqVb7HdMrSWlY9Ixxu91OQCxmBeMJjZ2wHbjz7L8mHmq7ypO0H4X5EHOG9EoRXJm
mE9Xy3hxikkV2lhCugS5tbV7m9JZ9kDClr6bqdiXMqgA9obLdaI6ynjp2ppVm0bWBD5XyiZUrZNm
kzl6cndNNkecNF4lS8jy2D5s0Kx83vh6opUBOE1Qw1iYeiP9VFMBS9H+sJHgGU7YSWjWVigMLkBO
gV8wtkp8uKkf1KvFL9Ag3QZP27TQJrOIlolzGs4VKQhO570OxmbvOomaCH1p7gaycqxifrPDZW4O
/M/Ky7EpL56IxJ7go5fBBw1PizKWuPN0D+Y+m64F3Y0CZ+ekI+6z0LwCIG9Z3lV+L4ZHUzq4o/pw
wnunU+jWK5jPcbaF6snIox09Q+sb5MOPhfnWh9YF2xJOMIgOFJiZJZXoEtkUh/wxD3OLF4PXR9SY
WU4RycNsn8Im6YtV3FT9k5+p6T5aPLI+K+HYv5DExrsQyRUROhiLzyof3RdX1ewUgLWuiC6M6VBX
NSf4bdck1acG5VwDlgumpxkL9m0WpOmbqPm/Gn/GoGeDF3zMq4qmIOlntpqjvvzse3d+YkKLPo0+
S19tV6P9WTpF465kyPuy6peBL9oUBjMXzOTJD8bk0Q8vKt1fSVnVEthqyBaniLvsKsBh9HPIk7ne
Kl1wRQnPVu9Vm8VkmYOBv8kshTOMoVh3N3oV+FTGGg6p4kvEETnPI25ToMx0UXmX2o9SjfW0DwdO
IxcIIJ2/53oO0mvKCo/VtEFyaEEeW4iVJcq8HgaLcwcSOP7LvLJPpZDfwuTqMfVmZiBZlvUkbBY9
NwQq5r618wGagctNsM7phR8sv+7Erubmtjfw01CY0qSNb3MlWMgTQZK/hrrNn5U7DvqA47Q758aq
vhqz5N/zIvAXq3Iuu02dSvGc9jY9my4WEpg8xkSbNIlpc4rJu8Dohs7cRKFzOzpOJY9qMTTMHdoF
3pa4uHRpffElcptG5C8FyH+03vA/fXD916L3Ur7++2p53/8Y4h/N1z9X2ZfX/VexrPRvmhmzS1EM
39S/bB78fZVB/qY8drcpnRz3QiSlUi3Kpov+9/8SzLWlzxw8oCr28EDyA/8+vaa4hcemPZ9q02UP
wf1Pptf+5bf8oV4OHO1ISmaHObiinrwsBvzOBDG0TR60WUaEN5rMQ163ebdB1mAbfBOGFdqKSEjO
zZUuP7Klje9CS1aMFXuTnt1Sk8GRTa9J5TGKsbO5+1kDt7xPIhzCoRia+0Z6GGp49Q6eabmtnKo9
NUa096AL8d9mkElXWTJUD0kSqU/Ij4LWs2FH0s43Qxal130ZBI+2v1g7BsvFrq51gI/HAtY+1fKm
jnN9mPquRhVGjLSRuHbTUPoficc+RdftG+ybiwieFIvpUYC9dJILKLcmRs1Ni5vFbjaA3pM1Wx7z
Tknp3TiwQa8SqqZ1iuuA/YaL5pIRmRZ1LIBG8UDHG4ZbC6197tCnMmK98vi9SpLpmv7Xf1uWvGYd
RBQXh5Reo2OW98ZR83Fq/SFfj51VdLuqrJ1zmAUce11gi11EKxyKeisnp7qvOmtrtcumq8rHIcqw
io3tgiips2R+tqVbsSyAaoIYnzp1s/cdkaIouoLFs7aZnR4O9eUmXlz/G1k+Zdmzaa4C7QLQsHCt
+86TSUl3EyWc0j5lQhO7TXsbiWzYhiZjq9rkZB1WTYVm4YrNKI5Obb7FwjLzpDySedFQ1+kQdteO
nJLN5GGDDj2PrHju86vKtBtZLkm/rrHte+443cPWLMk6lu3eKtnfm8MYC51yeI+1ZvYn5EL8brYM
72UkiXCsMZ7VrtEb08fhDRYQxgeYvW+Ea0HWcSnIa9zcezvDwFxFQ7Wu1VDtBpnlh1lQAulZWbd+
lhDooROxy8c8u2+mMljlvVueHFNCmWgYdGQRkr2xAMbGOiUYs2HwJsBzbodu6vec1g2k8mxf2++0
s9kB53+5m0K2pnurd7YLD+X1MLmnShosuHExHdLwvdDEywrFokUUDL/GDq/sBXR+iKyIZFM3a/bY
UshAKmoEPyjmMYWKP1p3deMQg31h/bjIySnkbuzXaN31xDerQ4fFfZyrTbD0LGMHo80i6DIdor4G
ijV57TNcRVzqAY95z7hv09jO9ex2zL59N72qzThuA7cHFBBfNk0knnM/Ep9TqbcztcY4YgrQTnmo
UB2PxsWPt7CcMS3eKxsn1VeVWm+pKbtj5Syv87TsXdchOGI8q8kbr705mFZ9O6vbvPX8L5yXrN5M
nTgnNWsGdW5YmKDoalaqMNMhV01Sr8bJSY8Zx9J9oGf3K/aYROYYAvc1lcw3s7D+0NeFe+qLWdxG
rfdVtnF0bBLrq4qjfm9slnfSytEHL3631HKpDULij4ZUHMMxd967XmXXc+ezfh+O4lAmrr+t3S5/
qTso9wrF7s5hCwdBfHSG93oR9St7IOOxbGJysSl8r1KxaJzlpr7N66GvVqr2yoOokvm2C6XeNanP
LkMT5Q+t8Enj69kKGPRSn8re1Ae3ozpYz2mnX6gF/N08sbRR0DsfMj+YX4YajwHbrmIofi6VP+3K
gJfbTTdu5yISz7MMW8hqqiBNK9VAINO2XQd23bClrdgyqArX2oWUpcdgifN93mQWS1gTwwoR3JVu
Gh3GTIcYawUVTwgsd+0MDjOxsGdYX9rkiLdJ/bMqEvdhbCPasIrJI7sBSr72OL7bTcGBXclzSFcw
q+I6W8Sn3VTzbRQk/SnVdvM2RZnheW7NzxEt8Dp1XXIf7X561bgwd8a/7GY1WTbSrRu2IUzBmHBV
1FP3f9k7syS5kSzLbqUXUKAAUEABiLTUh81mbj7P/IGQTjrmQRWAYthWL6E31seYEVURmRktkr8l
+RdB0kkfANX37rv3vAmPbBmegqnMzwGrb2lYJbP34jD1VXfVGz/5kdZeQacVFvUxtpvs2gi/3dSh
bU5jGzKPqqb8GPi+d1tMjmTUXstDGi79rmCigwS+qGlTd6314srC41NO6FZdHZEc1SoJVkvK+mjZ
LtR4HWE3/KhdFKwzty2AMg/1FTuIg2epQxYRc5al4XObcfWsuLmLvUPKcKNMbxP3L/zzMhf+SQVd
Q1wnKrvbcTHdOWMI+K5iH6CZCNisQ9+JSJsQcPAs55TMoT5FS0FKdWrcJ+UM8JslW6ppdEhf9Zl8
GJw8emdXdog+Q9lJFJ3zHCtxkPY/wsm2ODQ9Kt7QUcEVySRISXUc/GhDt2Mon6YH21HejkG89dGy
KRbcA67+VdsOxb2fFBIfq7FvrIotwcQ2534TNXX92A29vvayHj57TcqNyF+mazpzMzdrOuzqZzXa
BSkAhaukSinh/Vy4Bx2ako7GcefXMisCxcEook+nksVjUBY+AnrJGvGAY+9gpqS+Qq1JbrgUx9ux
d1W+7S5P70w6hwavjOnnGGbBUBZSQftoeqb2RVHM94IJ8v0Ud9Y1FYbiQvJDeefxGb6MVuAeVafT
A2JksNXRDHi919Nr48jmM05l+05YRb7MNk0ZNloNVMKts/t+9mePsT83ZDPawPMDgyFL0yUe3S4G
I5Y5/YEEqv8YewVwj9xZMLRljjimcam3dl8kt3I04ra2I5wSZor2U6M6jlbNw7l2p8FhtNi3+vvM
KY8beenIOWLvZVyuUEg2cR5Xh7bHeZ5Vnbwt0oB1eHooPlhlrhlCxNXLMDTuxV0MsckzQL1wk+2D
XgGFyXv+zUiZi/nWjsVB+iY4VtngHTob9ug46BmcmJmjV+YN4ZG6xf3h1YX/TUmrgYMfMo4OcOwd
iWW02yhl9LqKeiHZXV6p+GjG1r/q7EldIdS0cHUYwD9KpnQ3SRN5L0XX69vBuiyntyR3RqGz7CFS
YXAuLiLTtmuq5j3LcQaIvmRW0mseYSZerL12tG8RouOldXMPowhlxCUAjEAbMC7xB0JMqZHPsdN6
m2aOxEtgD7ueYMy6riqWjlXxtzJGWIjKPjsyzsGQbY8siwv5kla563PYmMh7w4Gpz2kyzt9Cln9j
MJ9xBUILSOdD0rrWkQBUiNfCUbdJa7mkOVxCC3YsH2tbdyfK9eGDSxrARDsWR02FdyubtKEI8OZH
zqozFqwd1KX5wBud39d1pV+dvIh2fSQu+8zdEThChbVKjWn+2DRNgYFqyOdjVtjNprNK8NH5SFYn
mGTEttfkkivQUfaEWMTV2UX29JD0UfwR46v8MTbZ9JoNXXJnJZqyV6m8hbWxZEP5lHMlZK9ERgyq
jGM/d54TZyz5zl/d2YAok6bZtf6UhWsGpwN5W5aSf0U9Xr7LTiz3k5NMT5TMH7ktgxc/61ibooR3
wwtlzTs7IUswzNJ+H4t4JMGVDBRZbpo/SD+sb4fEj9ZpkPMZ57bzXPjOCUPqbR6I5g5p/tlvGnNc
5tG9ReJpVj5XOgHTkr7eCkS/Vu4g3k1ZgC3IhbVjlT3KYlTaZl17LYSYSKXzTmehc7dMi76Ohpxe
QPjzuryc8dPiTesxc6bbuG1ZIcmleu3YSXSLJ5StyL0/PzRDO3OTg5fxMWKm67xI7L1uyF6YCgt/
qLDiIMPFBMRo5PvOKe/GrmuJB/mMzpyGh9atLdZ3toO5dofKOrjNwhLaMVi+Tamqb9I2YaGymNmo
OHK4hLLzH3QTzD+CycR3de/M+8qL1NWw+JAZZCI2RlHlZG4f7HEVEF3FbP7ESLM6IVyLBwSxZG+G
YXxNpy4C4YDjD7iw4zCsVEXoYIILreraDtCI1knp6m3mcelsl8gGe9bgFFi5AbE4J4jTO+HH5SPW
GCxZHiaro9+ESKyDXuJjZ+vgoRc0Mqw56dp9NjYolYkK0t3sjhgpay/77i1j/Fp7g3quB0d+BH7c
PTaFHW39ru/frKWKXvuRyzQksvdRW250dyl1manLtvhGVzXc+cMkt2WaDA9+Nfbf6sSwKsG07cGM
lOhlnIrnnGr0Z0yBu/Vd5iRdFy8vcb5E29B0xSFNGZby9nlXTb0sO38g0R3nFo/O5Nr7f13T+B+E
bPj2o8pwrnEQ//MpID3+X+saq2b+9vFnWMNvM0A+7PcZoPMl8oSwmeCjVPzZlO9dZA2cL9Ijxsuu
9/+WNYIvNjMyEVGT8BJ5UuKk/03WuHwQTIkIqUPYbsSe+H9F1fCdv98iHnJiMWT0Iv5W33cCZJc/
qhq5qKwZt9SwweVl3rTVR2crseyXLkimZjureTnZaLNXha4wsGapfOhVR2QMS9x0P7tz/BM/Jtck
YnZrARu4nbLsNeh2MzYcNj1RIeWrmnaSYYibQqLRQbrH+JfA6cll+ilspa5EmS/d/qK0wjMEO1uA
nEJrxJdTx1jxfVcn0bnJQ483RByUhJA7oFyv8UTiG0j94Hp0+sjaIwV0P6fST74qYAxv6bIE/aYv
L7k4PzaSfZtVB0lmCevvGbOpkx8ELGlepnyLTGm6rZckeYaqi0uaRH/bVZu4mecbXzncom5DGXEk
TC/Jv+pDFjJraOQQntOoWth62CTpTrRLik1nUUTgJ9ubXjCsxjdF9rOZ/efcx61jX/h/Y8J1Xk3h
N1RZZi4h9rKmytsHl1PnqfEIDJqs0Wrdxyrd2IgfbL2KE3x5PEPRarEIfeOgv/gCaoZ+bTNh1PA9
vCelbx7C1FfXhPnC89xocwwbX33rqHu2zIvMz7FU5VNpNfqKv8C6K5monT3utISZS7wxoV1f+bJE
gs0x9DPD6dPbdCr6UzW25uh3Y3+N1dg820jbWBklB9RSZd2uyZ1jKqIcV4NWMRZ4GTCVqRZreJKZ
xRrsOnIJrvKf9H7MffZFj/dBZFOSo4K3Kt0O3uL9MKaMMcv4rI3C0QKH3zPeYSBZUEOaojB/HV1v
OGNiHqB/Ddb4qTijv6WipoaIl6ldG3yA5zBPsYXzwDuv8SVq3ZZJcjMszYUGqN1jnVk1cZJp3C46
ZhNtGnubvK2Hp2YKnLt4ImRxkJZF3lkNigK0V9waJlURZo3B4wZQGnbXoIX90Requuttz4CuJhD4
LfPs6ibsi548fOsN+1R28ucUFaSgl4LndKVc4+9zKVC7axNeoVtrHOF5WT40nAaPpjfySjm5H6/Q
r3vCoh7W7BXFC0JYWM/nmLMdy1KsiZfnUbyZF+XdTkya14Oxm2e5DOo0L3EKQXxBPLPGisa0K0bx
vly8//ji+dUaweWxTeVyy72I2lB0PO9T66HmtQmgQRzb7bnM6BNLHzVtFXh8G7xRokaI3sa9jk7Y
P/pYs2YRgnye0u8JShw7Zn30Pb/NWTMUxcMhq0MWlC9TelPmkIZMVSyPqujKBSabS2E++0X/Qb2V
bgLHwuA/xpCVygQECePBTaLaE9gAdd1aKG1VEC4ulkj6YJIa9by3s6w4WzLOiGrSMS4TgVW1PNr+
LI8BjJPJtleTP+mztBcogiGt/1rK4V7Yw1Ob2yAraoaiW62JDG4r2sTiMjUhzT26lfOzGKTvrNLI
kP5v7Z4WqElnptkM8fqDUDSDSaXKtxg7ToSz8DULB/uO8M18PeeduNaphtlpu0u6ZfCfXPWem18x
GMrAzGLq+ogSk7wQJaIvWSYn/4gxCLBguKxRVeP0Ff1ZvdWiz598SUfHey5Aq88WkOJQj/G+yefk
bGXt8DXsm4KI6Gx9j2IjnHVn4UQnH2bfFR3OlLUeG/NYFla6j7ErnAs38N+AUphu5/tj25G0mi4Q
t6pqoBm2DdqZGqon21oo6mRDrEjZzsgRSUHj7f18oH2Pl/ZU+k1wShJpV6syyNsTBsyAz9KCmObb
+uB4bcoWyimzvnfpENjopDFxckgN2NZyUD1Y8yFEZouZz749LOiXVdw82tXQOpt+MBxyXhO6BytY
xptwkPHJQ1/C1AjUQqIvzPO0rSwvuRumDsjdDHqBwBRYIQ+PuoJi0xgeVZ0EbyJcugVFCuzGmnAO
LP9xLp/rXOG2tlQ+YhiMGTNdAh/EdLra5nUJgQAOsqvkKlUh6qNdFsV+dj3ckmXurXERsKTeggkB
BW7kWzjH8zZLaAl8v/2pCr4nYjDj1huj58IFLRiFBba31grdtxrPJeCBnOBo5/z0E86JxqoEhlav
X9mFSoiGSciq9rQLwxyZhQwW/tYhuY558LC94XCs8m7PgN3APVPBdx5DD1RGHE/nJJbeQY0x4oCj
l++hVbfPxi6sadUGWXX2+KHsqXbds81A+6XFAHsT1PkF0tIFbGT3c7MeYN98xX/dgUVRNu10dcEd
BnVBLo+JexxUzVUwVqiSKXQb19XpXUYYCV98vxxHA2AhCtsMmmKUjE+JEIva9FhTeJN6y13jHFnl
1VAwDcX+xGA8Ll+FyeQh88v5YaESeXWbPGfxHcHnu1x26TZ3UzSHtHbjs1tq8dDHOnztCouERpva
rAziLP6BKdWHHIENZUv8Jjp5fdrcT1M1cClYhj2pwIIeM431c90O+XguC37CY72Uj1XmJOeRqvna
KqoLyJUxxDg30V2rk/lq4iG90JiW4MQRu1wXOamyrZS6WPezJW/8DoTVqg7bBihmAeOvEvKr1cr+
a6NG81hFCmk/GqL2e57WrDDvJ9BGgaOfWllX6DyD3ldYRPdjHUKO5iQ55sz+P8LBYjAflQA6Qsbk
KcN8mo8pdID31kGw3IXF5H4qOwIskurhkzuyP4VF2R9ci3BfHcS3XmiKl3zQ5qVzNBBZYRuUOx11
WFv6II0/rZk9QGbGwUIGXz9q6dcfBcLDtlZxBLtYTgGeIh4q1QhA1KWDp7qYBv/RVh0QY+yJ8e3E
kHpC66XZyIh7C9qvb0JNwfdFzQk9UJ2Rc+qocBiD4Rq2TOzdE2NqmQz0drP9d1/y132Jh3fur/uS
9c/um/7HYevlg37vSlxMhvDdLv0Fbcaviep/c+McfsUOmZ7SXDh/iAo79hfGN9KJGMN60heCXuK3
riT4wm+IkCYHz+DFs+j+K12J9P4eHBdIlxrAJ8eMe8/HIvnnriRsdDOUpRQboZvw+1IYKNnhQNZp
tFrvkzx6eWdMw4TTj6Fg6rmp8DTJhrQfxTXvvYy7blt3ZfBe1VZSrLk5/LNftlgJUJOvhm4s7/vK
wP1SWdD0+14xx7xYdTxgPVqLz8lK1XNWpF28CqgRAJa1roKSUGHRyrHvjtCwwnxr0gwXuW67r+UU
iZ8mV+lH2obV1YQbg2mvmxwY05hzliIu88l3QHc5VV5GI5fnJsCoxPEwUKN4zWZM/AmJVso3Jpfp
K1PgEJoU4aArj0/jeawCD4h2X1TvuonVo4dmvsFoBW65q6eTqFtYdNpzm00eToTjAE4VZxs//zEU
nvvqCAsUNRXQlRsHCvxNMboseYs1I6G4rXFSpVWBDhX54i6J+p+jSvsXm2FcxCEawuiMM/sNypvv
4SdcyrtESqrRvt36foDiOxeloCc0001QQcrbalWNL1ljBwe7HcgdTTNY2dgRtDvNR1RBqEikca/K
KsjBO3fSHqAJdMWVbELFZMJOyVu4bn02CL4KUxNilTYl+IomjZCqgyqC6Sv5ziZlXQTwkFuwxV7i
btHZoQjP7j7qfC7KAoJ4bIFjSKtyoxtu6h4cTWYFbKJQYI21YfuAL8e9oSs42lniAw8s6qcYm+YK
6+g3BXxkjcX72pUEzXOYz6Fu7zPbV4AoXPgZvfRvypgg6SAAypG6jUZMJyFmoEPc0U+gy5ynYjqo
LripPZM+RKI4uiWUWLcXkKyj5Yb+duuP4m6u8/esM58BV/eLTpNid5mEPY1d26Bplil4LFpFL1jM
A2AuDABJxFc0WDVUHK9WJZGOKtynvS0+BZcRNNZmqg+N8iF6W4n/Vgz9BKhpIPARhrF7n4zEiOZR
ymotBqyjCUrBaSBdcyuSJcTL1gXTnRF1/L2sY5jJdXCbzVyMDr6E7Zw35a4W5tEG+Ma3FkKY1xmz
iV1WuUUVxPQIWE5C01Eo2bw4eoy2fwv0Zqyflp8mNWLf9F9rdvZaRvuvTQNjOgkttudEfc4wPS63
LplDp/BmwgULvj0Kwg+/IJpFRZp6Gzg0HhHCxnUe3LZtvzUFJG8vqJ1DHs73HG/7EOTLJncILyy2
YjEzT986diaARBGAfkcgtRWKlt1SkBVjp9J74WTD3hMZswIMQQ70eidfvnp1ilqq8Y9FSeYgz4Vy
Q3D7NnZI1esaoHTYRM6xCNr0R7gUA591rlj+2zrZs2M83P7h4GDxH8OMXb0IsEeta/0UoppcBAq2
YDQtLtrFK0qMIVb+oV0/IZdiVdNOp7no1rqonuIwah4K34XNhOZgHztJ/b5aNPKy5ZqtxtF3iUMX
NDGiJjRn1Y8xce19NREii6vvfTLfQMcpz31lmZ0YHXao+rzgbiE2o2EOHTMbeiZ5o8nALxXEcfKN
LcM4zBvtMbOjrwA1T1WSsWKMfOc6ikmZRB6BHRezF/NzeZINLDjy+Kc+EMNa9oWhlI9OoRmzu7kH
UcfJy+qIfFqOYVd5jMgUiGdXsoChUe1V16fvC1LIfRsBqzZpNO86vJ1bUQXRWldecHID4T3Vkztc
+A9bzkBg0Kq9plIDjlbX2aH1ypuxcPepG76Wfr9aTMzqgfmi1eysIVylUoN+I0MFnFH9HAWTXhn/
yLwrL/DWY2CD7xZyM1Y2d8nMMvtCUFBWm8xYj9kcXvuBxTTO204FUO0O6LOTfUwhi1qsT23pr2U7
4kxgLhqW7Sn0wWsPh85nmVPpbmgc1lbIIvUlOxRDeB8t19DTjiLP905LLUdXCRoS0ly1LUEbR7XT
XE3NchW3/ZWU1q6sqhvTpU99qp6CWBwn3kIiKkcV94TA+zf0naN26ksjEt1yPm8nnR6LVrFeRqTb
yLeeM99CT/Lv2vBhBAyF+HNPjpOVwZa4DTiRcB/sFy+HraWPjWEEOBcvrZH3S3fn0bZZtfKuHVJn
fEn6e+U6zsqy5102sc6gJOQnrPu2s7pV5bnfjXHfEe8fgsAApe5ZINLG0LTSErqfY8tjL4MbaZMM
Qwc55f1djCGhwrjeeT7dvmVInY5cUvJoEqZCsyNOZWKxU7qL6buEdx5I4+PH3s6deUXZ2HUBD/OA
Y5gQVWLIZ2q+U5WIkQvrqyBxLvbOvbjwyATH7WZsC5jx6Fmrum7xAOqyvmfo8xUX2k07pZcwmeuh
F3rn0sfCgXx6rnMbj3FZvSctDvW84NFWg/6RseaYcRjxJLhJUvikgtvXMsaKm2XpRyf7aCML8rY8
z8y/jwsDPOOqA+b9/Qyvv6+qfWcR8oGPsb/YksllkvH/QSpvK4xgMi3Lw1DNN6JnzZCwr7TGhZ+h
XfosIhnI1uOn2sTqmn9xY+xb12NQMSwbj36kZ/VCgwnIGciLlWiFWZIKslwhy2taNjVUjJckbpFc
R4+V7e0bnYf7YW5YcTPH94EVv/gGWmAVedUuVmKzZGw86uSZH5u+ZmyVcc6ArxXT18X04mw87eI1
8oiTUbtdAoM7JB5vi/eFVZ9CsGSyS14mzxMrPeIQd7tSxTu4Sq3E8ivgAUxaRGsnavip88cJS2e0
3u4yBEfXKHNOfYdwJAl/UrwErYLWZgzXeM/kSZ1bFJui3ws69+uAjvBrXAwAEvPKb7fJ2MX80UJF
b+0FYluZtnvg7AQ7ZjWR/3UJnPAqwnSzTUIfrhHD/uiYRJFzrQKnL9alaev3hNiBOMyhZBBZZmx4
5sXZZfUwb0o/l6/MeHAuAwSh+ijbcKsdgS3AXVr/fclmy9t3gRuwRc7yGHJZzhj/HOZ6ZKmljtLv
9MPTnRNXE41fMC+vGcTjNyJhaKh1OdrZ1ikTc4sWxGIeEFrgBsMmGdfwD7JTYBPQpRiADsAN4gSz
vm2CuF0NTVW/htaCPyM3uFtwU3/PlKs/y8HJjgwZ51MaTP4dcJT0mHkjpmCs1RdaOdCNIFLJWqry
HC/JgSpufBqKPjheRMHbPOtYuiGw/Gms+5DGHEAgI3VptwvHpdtVUHbelmCEtdYqiF3jiLlcX9S6
cSnBlDRzfkywglkrzOzDJ2PQ6qoFAQdnsYrfHAb3L//uDf+6N/SZ4Px1b3j+9r+w4+aZ/ifRtctH
/t4gOl/gNBF2Zmkby9o8wQDq9wYRNy4Tq0tIjdyxK//YILpf+A3vQp8icM7Vw1/4W4NI7yh4YQhT
s/0t+JdmVs4/cKToDt0wDEkVw6SCqX7hTP3BiZsM+mLRC+ONN4VXs4rkxFGmiFXh9APzp4eBLQl9
HOVf3WKororKUx/J3C39prWmttyA3UFASeckXU26AZkpRwgIK5vq/jw4fh6t2hljJ12mD1ZViai/
KqMe6AgcDfDCCOHwgZc2Ersxwbm29UuRf2K30HKXYjHaNlnfzrvSsyAKmLgJtrMzVy/0z4Nzl825
VSSHeB61+vScue/AWo2JtbN6I2ZQVE5ln5QKjdhJM5DOG4tQUqZVXrYzXVR3mziwjNo45KbYdIIf
jUsYzMmAX7Asl+e5orRq5jAcdhnYr5DYD7zYlJgHFkCMc68Evqp4A7EddbdKDMhBnxERe5tJ51tr
ztANetL0kaX9tEdNVP22kBh4Vh3eyLc0w1K1pYee36RcxlNVijFbW4ViQIOl2/6ENjK+ERcT3jov
lY2XeMwnHMKYnrL7EAygWs1ljTaPvjVHHM9xUW1g5KUfQWLCn9O0lKRsLgNJPBhwsla0Xd1pVElW
0iXMYPcGS3YRKlZNIpqW2H6fmR/97FHgWWbE/WBfT6alB2Tgd1nyxC1mn4ANyulU0aXN+zlKSmtd
OU0stlEXF3dcjBiPdAE059RIQ18xxSSBAETEajp3eCnG72iizXBl3Kpha8UCl7TRFwdPynVyLSuR
+OcyB5VFtTjE5XlmiqpgwbsMU5yRHUo0G6Em9NcO1qmjuHoR2vfejF0DbfRBQ7FKpZisp37s8wWG
Uwoetes7FIPQRvE81EMCT7crGNZsPSX7lqFnOn4uVTN/nQELAUCWLuORWCJ5oyCXmKkXMf2sI9Mz
Pbp0Inbr05QIbGhqjTWuoiyHlUSLq6m3uIPx+7JSZKY4U70vqUZmXw6b0nam7yrMs8N/DKlGVIE+
hdd45qKJAit/86jWmtW/T+t/dlpjPQx/kRT/+rBe/9//o3803/90VP/Xh/1+UntfAt5jwhHEEtB8
yLj+flDLLwh1l+CEcGjcf8WPf4tNRF8ossKQbXjYMGVAQuK/Durgi/AD8sgSR8JvyeT//N9/WvTZ
/d3//xFQ6fj/qOSFwA18UsZC2giNl4zuH85qIhsuHuI2hgyRdA/BiD9p7/OqtRv/EjYE8FfxqtQi
r7e8XCN5ROY59+JXSrGPJySv6Fd6Me9199yFZQLieR69NTFO0ltMOoKPCXzvW9YrydQYrxqrH1qT
fo6/spJLWVuw4fK49/Z4uhCB0ku0MmOstbBIqLBfdYaAQhyZ4BOnx6z37a90pihja8bljPREZsxt
smMEkMVfB7+SnVbs9w9V66ZoQtKaKMDDyVzbFxA2nONCw9xS/vQeRgMb/AJ8sZR/S5IfG1wEJane
jPFgUnqgt1IMpVh4RyK/VejmrL+pmB5sMDTELkvm4vBHwNCYJbPQaFkVBX4PyGDlM7GRTkKkr+AM
YYUivBSgRybhoG4YAlJbke7FvR+1/YsZUvMywC9mX/bI6bNC9nGxEU59eAGXaDyLle4NiG/LEpug
Cfr3iDqX1Y9cBOOqDxCtBivl6JPCsFU2GBOh1kTC+mv0Anx0dpNX70N5GZBmpRemKz6Y/gfw6xAQ
M+5rImvY/ugoQtg146wkG1vb8auox2BaGdfKprXda4+Ei6s5UFHtfmifK1TNzsSSBZgUOVaUBZWC
kS43COb7c0FvAYTOtjK2RRbuiGG7whGH9OR1PxnX5cO+nivlnJCuYpgmzuJkgPKBXu2zdErj1RAM
dgmq6JII9ezLjTP9SooGv1KjStXFa/crS7r8ypWyZQIjvq2pydFv0EuhZVxSqORR9a9k6oLZAFPt
EIckVqvkkl6NEzGepll1L0ROVbprxyhguIh+6q+9SwQ2sX0TszYwbBWZX2yTgE0oGzbAVm0WmSDv
ro2F2LhKOgsDuNVesrbiV+62WPIM5PMljVv+LZn7t5juv0/jf3Ya/5Zjg1nw18fx3dAP1be5+cfR
isPH/X4eA33ALeBQosJT+vNKnuALRz7VMTDVgEPZ5az+7UB2vlxMXgE2MBEGIBn+QGG17C+gCxwv
iqKQUvdXuft3J/D/70TmUuDE/SP3IXR88Ku/XRpR4P5dji0nhFy2zDs3bWlqqzgZk7CqRgVaEI9v
eehWjB77DymlD3ncy9iYChS5+Na0HlAt8nvyrhFV+YNklLyBuMdmr27KfgBDs+xdUsbojfNFU+VL
UvedZw9fW9cdxTYVtJtrhp02/tqZ9Zw9Qx62BUe93CW9FX0LUwD7GeyVt7xRvGYD34yb2sJnCwex
fCSPwlLbCNJLJgGzgSadqGidZDd2FSs++CL0de+76srr8+YTt1lir8JiiS8sUP3haDt/zIolOzl4
aghu5JovRgBwVxxFn2ASu4MfDP3nwHTyBoquBJRH/CKuxfzgE/VglBtNYbFpDTihbGH/0GQ5nWQz
Z1/rXeWS41n3ODMIYntd9SIioa6HTi8wOmlCmDuM4UefkL6B3zoHJejqPto7WNfbA555hhwUVPbr
TL28hdhWHrhSYQ5lRf2mFt99j2Of8w8xwFol8ziQj7f8XavAwLDrOYg3NiHau1GRS0c9d5114aU4
GlrIeHfCM5K6rgi6R9+mmGUdCVufyyHdT60Y3oeBORoJoPzV16a69bqkQVGbrHg7Dql4L9FRXmjD
WGsDzTY9IP89ilbX23hJw0NS0jutVVc7eN0amaKbeSJeLVEIIyMogwl5VuvHlmTaYJK71PKtn7me
XJbNYeH7ERl5PaTBDwxA/n2GekD+AksvdKEUR0Hd1+NjUAPm7KP6yhXkTGYdfwe0Odw4QWa2IUgD
Ikt2hINYRuPajGW+naA5vsZG/2xCmX7rZ+PBQJzVEbNIe0gcowAABV6+IRackKi/AIJBHdwMF2iw
byn9Gf8iCc+ZtE9WAl64uICGe2nCvSA/t9fKjB+ZD5i4M7ArzAVWHF2wxYwFk0d9QRnPkEVY2tAN
ySs2+PHWlVa2Hy90Hs949hG463SsHG85zlrRezjw4dbOL9QP1HU6UTxpkIDGX1SgWXb6s5WFdglw
WzDmf1GE9C+ikMdk8jm9YIYqgFrJOoPRcWwuGKL8AiSSiCwP3S9KkXsBFi1d49OAdAGxHIIWPkYd
keotjcq47QUQZsYi4I/CbLhO7AtbzALm4czNHVOCrcMcA1yBfbBiBWy05A+wNoZlRZkh4GWmrjsW
RrgA9ROsTLXm702sW+HXPylwdo5rs018SF86zJgABHZBnz5cQHsPnBWCrdACZTFDJiVHX4HHZ5+M
efXq5iqxhpPyaxb0sD0Bvv+8Y7RaY35BK5t8aAj4FIM7NyHnlxfWS8IE5bHheHtKLfwVhSjLbdIu
XyudTEd3DMFjhu94wG4KMUFFaOcPe0iPvdOhGGdQjhOWj/BiMgxl6VE/t0ex5C2kwV6jTHWML8OU
1PrUbVjzxNZed1sELFKE4RW9FTgym8HbUlc0O7+ozlGR4rhJZ/sMe9ls2BG2qXXJFGyumJUhcG6k
5nWWuTzh8JMfXtS91h2SA3Z0dz+GcW0+JjmMd0sN0rHwU3rXBgWwnLB5XDrRfh5fuE/2Fqy40evd
jc2TtFOGgOMc9POqciib8sA6pB1ZkNZhkUiBJUfHwWOuIXJY/BayCISYwb9hAcWaxwyfXmK9IPuW
EEiXdUiUFVQADs+qj9b1qL1rS3TjQzB3wQYoBDA8TJyHeIReYGGfIp7kLLuy/qRTxMiTxR8Ja6tg
i1rv4/9j78y2I0euJftFqIV5eI15ZASDwSH5gpUkMzEPDsDhAL6+N/JWlVRqXa1Vr93Sm6RiJZNE
OPzYMdtmxT+obNPuPqtpcrDWTe9FtoWaYj+rti8PZcnlRkMT/LB7b3qqMZhhKObuGnqpn3B+dPm2
hie8ko1DDBa3fLZojah+KcoRCoZtF/V3bew5hPoxHn/6ZAsf2LwGZ8tN2ozsruP/MHAubXU750qV
MaUDnDWCT+6mDUZWP6zIKDrzGdQPUA96T6MbPSWRPqdWtY6iJMPdgrHODiHmsiORbdWfQAm1PC/a
0D96LAcvU0kENW2iH6nk4F5UvtKe8kEUryQLqgvp3/yUhsY9AnGAFEITm0VQagksx39sGFAuZRNr
7xi/W2rt44waSg6v/o0+g37vxsl0EIPCHp1EevEh5chrcrC86KamYrxGmU5UKczl0sOGu+m1MNv5
JWNRFAdttMSX7D3EkyW2cT1kNG7xgsjwytHpG9b6raw01mtul574rPbPSR52Dpmzxrj7LdmNsYO6
BnZHsuCpM7/+6IXpn6LSUJ8+meNTZ0w0veYt1udaOemm5zYD5VLxER6CvOCQq2Frs+Wg/pQCDXPl
ejb6jpHpPu3E7uA/Zl7mlRgK2+7mZsE3wB2PdUljXmzyq1k6cVe2lEEBivXbzPkGntQDA0RQnkFl
SHmcp4JukloMuJdDpgWodSAlsWcS+ruTKrEf3AKRGz6afXIk/vZVpuc4wXTKpZiJ2JYQATX8/NFs
G1qLNRGxDSEoglcBIl10kaydIHd4rb+ZSEVuGyMqHxG+aPw2Eo9MN/o2UfgpuOUEA+EI23bPxFbO
Oo5oUnNbidG6ulyLzoU7NZuOh/5xcIz0UDBhkaJM6go2PAzHbwA4ms1/L/L/7iIPeWC+8f7vt/h7
lSfFXySV37/kjwu8TQemg8WWYCxoiV+xjH8oKqwmbUsnlDH/P7Mq/vsF3vnNMoI5x2E4BItn2Nuf
igpeK2R0bu82fCX+mb9VomDPJqu/Xt91CBkGf0vHCOh6mAWffxZUcl6igeBCzV0wwRwAEOZsBWO+
7cngVZwLhM8JLRPrn2Yp0yIOhoiqM8hiXGmCY98O/UZLAwKaE62P3El49GqL3KSW69Ox19J829Hx
BHEAPucDMaL80ohcP7SC8j4Tt4jATPMdbpF8MSth6Ycq8YODOcQp4T857GQsx70SpvYZgTv/GPoi
grA/SmdhkALJMTphb5efTZPJCzdZ3EvPiFt3XgXq7ifhXZjWYiR5XWLqDYkWhG726Oqucw+yyny2
Bu2BKCuZQ+rPLkCEN72dR19sutVL1Hri3ekBxSa4SLZCSPtqqqg6YWN9EE6qrcvaDWDDuMED9v4m
P3hYo26RBfl+0mm6hdW7aLWQwqOAsip8DFHp3gYZUu4GBLYjlEvOthb2bighpgbOqki8noklCy9t
2E9iWcow6ZfcyTm8pY0Za906ZZZt0kArtrXZUPYZlGb9JGvdvQ+mjQHKTtuZXeYMd6xWhME6Tttu
OGOiEWi9cfSGrBUBzwLYNaxcBSzuOAwaTaGgTfuHyAsw4Lh+edcFMsU2VZp6SqJBu9WdPHAFeiAR
IY4CO9wuMXeunXDTtEiH4CMW6RCtBppXr5SNEZB1G9rQCwD6TUmeoCuabzgkYkqL6XIfwhhfcQhk
ZVgFrRrpLTOqDYkE7yWgG8uoStIzxDk+ROyYLxmwb3KMfvxUNUCq7M4aHlvdLbdU+dlHrP/NkTt8
s5HztiGkrmgv47p592p47I0u1ScseJYDcRTkz2NW5J/FMFIB13IxR0iS2lPs2e4VxZsCZ9slEW5x
S9hXmjnhBGujhtM8zBDjYw8ccyLCVc3d8cFLwwSbnNeyTbHOUUd0tq14eUCdJiOmWaRgW1pzv7h7
52dMU7TstY4yFoxH5T2WLF6ZvPR0CTq9XXWjT/EcUj2uwWZOakSV1e31GFcOH9mAAIQpeVcI4yf8
ZQzm5PlGosWkB/Sa9I+NHTyhNNNwSEHUP1016u42kE39A5JU/ByNM/cjyXrnTKPqwnWIxaSNMLHa
Dgp/XCpb7pODBrKjjwssCEriyQ6SlDBvNvCya9h/G3l1q/UxvupG618Ci3cqPFco9AsjzptNP1oG
QXY7O3WkVtkClQU2dXwq7dmwx+CrM3qIbqWm6bhLmr4+WkQDxiWBwyjZE0zVcGgIaGKu5hofMTb/
u+cnVDImY4/5t+MN6npFfAllPD1Kmr9IbxBK5Lkr6SCBclrmF5XmGgsWYYF9aMx0LaQmntxe7+d+
JWOPQSm4U0ahDXuf3RYeN5WUEyIau8GF2/CftV5Tvtr1eVUuUkToVSE6xexgp/qzqekEMydZHtR0
FQ77ixW9ZDFcgSxBDQ3gJxesENMkxxsT2dFRr/HUwHd+nHSFapnSiMijtG6s+F2EbAyXgUqm5STg
QBKNw9MyRUvm4rdY1x5miC8nXbO2WJdH2c7si2teh/h7vJ3K+i3FcRSq5A+IlbueIY7mmfg4dZmx
RTA9t4khjqPVUbTQUJXByDDRrRYYJoeIVgHP6G9THGlHHYwGhqau1u+ZLjE35GzpdT+Pl0Znge4t
+uynFI9c6eCc+R1/QxhFO3jw9zFLrz2lmEBStmD1MTpN6Vvbke6O9YwOc8N9wYewojVsmVjhVgOO
LdLxXU04pJLJ2ztC++K12m9B8H86SecuSlATW15Q6wH4WumLp4CNJC3tlb7uU0I6uiGB5ChB+qIp
9UVrA+yfLGRvIRprp3ETdZzm2LVCbAAUgUIfbUigEDOdkCYUqzMU5zx4d2CCKZ+RKMHtU6sPk+jM
ojRzb+dZs7Ws4X7OT6YmLbhiB0JfXBKuSjIPkU52Lmw54tqqIj/HMbFPbees7GxV9ardVzbo8NQZ
vsg0foiw3AQxv45g6MkvF+BewqiAg5PfgAjhhIRlLILhe2BSEqqZV6AezKHNBszHqsPYwkYW+2tC
mEJxjd6V5gxM0SKD/l4J2ZmA2x0XYaMsg++XwTJz403M63WYq1qkoLQlrmmEJmlSP5JsotKFzEYN
e5SiF4BP4cmfy1981Wk7ORfCpHM1TDCXxNA3+VK10C2WVsUPrrHYGGQEEgll52306tV9F61I8eBt
aWqXHV/Ijbfrx0NZlXA5MroWh9xkA2EVmD/+/p3z/3UAmolJ/j/Sz24Jbvzv+ddfrpy/f9UfV05u
j/OVc97RzaLwP66bWOgcW8dmYaAbz6Lwn9dNx/V1fPqsA/W5yf0f3DMCwi58YPbwAVLzfBn+G2qx
p6Nk/8t1k8IwkgI+35/NPfZfvBZBbQdkOWngS73iOtUxLZBW7R4mXzvLXB/WcA2+QABA3KRIBOed
ydFjw2aki+E1bWI2a0b40Vi+xr4PWLuToH1UjssOhhB8EBAljcSOQEy91r0ctvvAyJ04HoIUasAy
d0iwROvUV9uqDKJ118UDxnCPHNqQTK+QPgs4gMCgHD0XvBGJyOjF2JBdkXJfGSQk8cNhcG38T19L
JPGWNt1auT3QBtpdAB9wqcFW9ZComKsDN7SVbYCRdGF2LqacTZbjJDdlRWcAAtUiVNb3MY8AkOH3
CDIaLSMDDI7CtEZyd52XJnVO5vAzSPkuvaHWFl5kXchH4qlwCEeZur8UfONonMVdFf3Zc7qnAtIM
hNV32jMOLrfjDu11NY3t0UWxS6Po5Lbdxunz22SyL+Ljvah6ghGjG1KWiESyisnU4PKAxo4Au00T
nd6wGn8vK0mKELLyPaRwkdr35JKL5trxK9FqfznE5IISb9pVRm4unFa/tS3xXSe7Tel006RYMT7w
ZUa0T6OCnqLa3SqNe1JqPDUVzmxsM4zBwYNpte5uBPHK+mz6BFklV73m/UxSVLSgDom3et13vHpb
HrIv2WIACVW8EVWwSnKIxFrQrqOBJhhcMD+DioRAWE6Y84KeAz8adu6YPOR0DKxT5buQLxPao7n3
VaEHdoSKLdat0zn2SclK0/yhCi4ByvE2SQOFs0YFavX82Wx5IPVCP4JjMPgJ0ZSQe/ErjnxuDeJU
KPHNGzMmHLBrfsTFpbJh1sXp0m4UyU+R7VwjfMC6zbUjjr6reM4no/BB7QkpI0sF7kqDjaDGNWc3
+XlwmMIq3ti1OvXJeG0FO9e+oSKqNvTu1CXjO70n6MqSSYNrt+KdMAd47V2it2KFXvtWOQi1WJrM
sxd5MEF8+RiF0P8bPVsqcCx577QrXUAnpgwd/VHZN5m6KbZ4d1hk/ONzX/OeHPCw6SkmGbTg7k/N
vvQn3u0U3+XaQ0Xwgv3BK2sFY4Nce1cBTcmgDZMdaRm1prEDSc/vd3UyyE3BQbUhDkDrl82jAamN
hLbqydXrNliZieocMV1DNGGsfQ1PCwVU6DlrODk7uwnkjh7mrzzKkjWHw3FQ48rv4y3/ZkIP03Nm
1beGSCXOogKsK9LLwh4mCojm8lmRgwdH5vngoAT0pNt7usSID3o+nROByNZx6BJGr/utTRPbkoGK
Qm5UzQ0tNORrpadDHDepxW1ldc8C75Nw6xU/z8lIkgTvLWmNiW7PDQGeu5XmO+qP6ZfICSx6w/R9
NMuXYt5641YgNSPkjzoHrWtJarKnSV2JJLw2Rmzuu9G72TiwlpYnxAIWzVdS0jiVjLJfWAHbYBna
JswoOk3U0O7ygVW9K61PQoPkvMPhHGXmHePTVqXFWg/4FJPDXsdGsfPhD+Ip0wAHpJKcu/Fe5/Sk
wfiPQZ3E19Bxzl1sM4BVOqzC0cDN4HH5CkJ8yDiLyC1VBPSKKJrVr4qyTgpW+uqMaH1wWvoWxpYK
2pjFyfTSwn43+tzZDi13tQJ01IKW4vJmK1K8ynzMovSgWxY1CJiOimQuc62MZTXmJ3PM9KUb03yv
dHqQKILZWqbaaclrR0xjHXHwbAda9wilWMCk2/DYpn5wklzEieusokHByvViEGpTugyn8toRClkO
vV0+OmP2rFsNynkM1UkMhXEl7fSKWYPC3tYwzPfZUkaEZigg8b4VtES0hi1XVgqPc6zAo2cpCRvh
PXui/6lS8gshvfdR29/5oX9kYLunwfoICm5tkW58uHb+PXZpzKYEZjXACCzCT4FMamVy3c9HVaHd
sgEFefhi9lhBmwGw9jPJKEGjrYVe4pWh5pg91/B4KLJDgdqw7XpSVMgM5YnRnMiEqO2TsO1tMZeS
zH9O08NAG/LxIRGRvGZOH61HvewWPoa/RaACQHO839aRkcZLC0FlJezyFQGGbvLgVIPS2eD20taW
XidLOs+iVY09eBlPXrVsTBJfiond1payAhhA5LMiQdWFfXs0FcQcmShtSY4TuEBF8IRP2jmNv1RQ
bsaY8h9tdiIo2nTslkjaBjOkJHevsCv47KlAfNMhuDfa+FENP/WanShOEA7EzHig2gxaVaMlB3t0
9ql8H7BDVjAd4YQWOvxDm1E2nHgiYQN/U2UkNp7pr+LU/zFpLQybOhXb0PmZjndV7UIiI0JrblS3
URFd7jtv209XJ7sWs1T9QfsMnzz7PHnOc+56h8CuI7z7XBcCu78FQ2tsbBrgreIb5NjXCd8PROeN
lSWvMZ+bhYcQy1lQzeyyXdWqB0ru96YxvJUeg7qfc7DVDC25yiGO+95N4TdZNFOVrg27pPdMkIwO
/Ziw90jBUUKv+QJrEmUy4Z61QrzUx1vPekc6BuwOpa+csj4BPbsqAt6unr7FGgifqH4zHMIINR89
UApvlq02pdQfi8DAZcSOs8bGmherIetX2vjo2PC7kwfLdnDgeA8UCJwsyiT51cq3VIn9EMU/OlFd
uya/ukG9nYxpXHfjTOdzjSsN9ZSQ9aG5k3rz7svpW6Hr72lifqQCXIAzAXzHj7TySuvJamNSHOVw
BObnHqyQl6CTNgWKGHe+zBI700zAyGjE3KPyxcEtwN5hZtb/pJ+LMkWazb704UoR20gIp12YzqJt
nvglsAE5N9E153PPSidZ1qh7dlutRnN4lv2MSspXtfkeTkQEuU40h6l+UMMEO1GuJrriYu5niBsr
D9JTSfNCk/BHw8hYC576wddQE7ZlzZFhQ9sUF2qILrXjHfhw89rut6lIISqZZBXg1WQ4QX0IF+4X
5zKVm8N2SjRqCM0LSKlNHjoLfB9bCkb1GIs9jqU4ZTxFo2FzQwQPfpmJctoSXB0pOi+78QDoaiPi
ch87DkTB6OBa6Vbm05ZwEBA8+WQ5BAxCUu49z5tnnGC5H5gWepiX6imd7EOf+5euRS5CYr2WVeet
8hG5AXeG4gPWEvqM/T1FsF+5SYPjyOIYdiTUQ8FlttTOkbLotbVoOYI+8BXFfYxkGh4tkH6rXqUO
uJribEZ5t6bR7UsL7XcWZSH+5ky72jkUPE/jpo3SFayVZWX/XUv8B57UPNz975uJpSy5E3wvvjd/
LXr+H2/S/LV/zIsWfCjdh9duupgrfxng/5gZ7d/8ALmY61jg/uvMSBkEUyFtmN6vQhqsmr+7863f
PBNPEub8P3cef2NodOYIwL8MjZ6rI7dA3nYwMc4D8j/vKAZbGRaMehaLlnyspwKnQCW4ihLXROPI
v3k2Phua1DtoZosMLOYrHBsUJ1F80U5BkrgOKwiUnVPzBqucIX6lvyzHkA81hvHIfpnAT32qdhwi
aroGSmX9Op9hxW5u7+E1mMaGYHnO6e5XG6Kd9ESbUrulcTSsDUwcFzrRxJMRGfE6Tzw8I3bvmxlB
Ho+gE2MfJyvnlSEmb2ORT+OeLwl8E3sxAhZ9yrLl0g/i6OzjwGRNkLgjhNYezkbRPxaQVrYCgNMC
yzt3m8nstmwpu3OZBISR48C9NH1yKCZ4Sk38DcvQmaz+HsguRvtyouzSXVpa/jH5Me1UBYnnGjmt
1YbPQbk3eBdHi20+0HCxBe3PDdyUL4SMv7sJHWLsSPNlKsEzS4oPmOZUsWOPw/kdfrMy/VKzkalj
HCaFw1lF9IrMT8/rPRQPxHGbDejpPc3YvJ5M9yUQ5WvfcNMMh4r1UsrQ7EPn8AuO88o5zjE6WHjY
Y0gG+tOeko8N6jUEqO6YGeM51qbnOI8+wi77Tnf0z6J9x7O1qadbx1u81dUJzM3aabY+enBj2puy
0+hZYQz3D6Xgpt8YNEJOa0V61qGpW4/7Y5xUa9F/qgRqOiWW4UAQPWo3k7wRLifUlu4MJ7x29nDI
yBAy/UJrL+NtlSPjJ9kP34D8qdGKa+vnLuqf0tHe1Ogei5DfgiuKt7EZoIvTTitcnVUCccmSSlzs
XiyBNR8WCxbZfosTzd/gNLFR0oojVQqPyM4PVP69wED5LEaioW5h1AcA0PTjcMH5qB37h+iPzAnu
AiovnQsGxIISHwxJazoXO7f8qrQBDFYZxk90a1RU9aF1Xu1GRjtrsppX+KUWtCAhrwXBN/hTIdWK
SXqujLZ41cuGYGMkGC6HAhd0M/zAi5yfGKVIX2hCofc743SfShChitqnk2nxY6XzG0mGqTJi+9xY
12JoXmzi5nu8E4oYQz281qBXSwQPo2VVETvVjfqEIuX1QC+g6opkJ+R0KfEaPxV+hbBNcyVvGsMR
D13S1mdbZJAiBzBijUqsG40UvBt9R6Bo0uWz6i3PfQTUgpuOK5Z/zVKlHzxEyZeo6/yFomT5jFjZ
LsO+FiffS933lnLweONgX9tbY9RsUGeeS6uKacHW1VWqwuTvlXU/+JXxygQUukuC9Mfop4eMeYcA
0MYsnIToPPcXC0sRKXxzWuAHoH5mzNcTj9hdRHpztYYYVx5tAOSG8kkRui5Dp/9O1q66jnkIwDTq
E8SlVA7lvWKjR+VOzwNOBFcOjIv4/xdFCVdrAREteCaxr30HV9vT5T60t6YemGVM+uB3WJjd+9wz
Gy1q18YgXNM+9uFPUVOuhio3Q1jXAxqTSCdsLlQdmP451bzW3NXGaC292DlblYlhxS280bsUZRKZ
M4lHbiGxTKSQtb5ae96gv7RYXk5dWPVvYzQzWKRh1BuuZjbWlY4/OJ1xLfUvcksviujJnnEu9gx2
0WbEy/iL9jLCfQm0NrwYYmbB5DMWJipmQoxIAKGqGRtTpeDQltUMk8lnrEw7A2bKKuS+N4wUskTY
IuUMoumJJ01L+xefBkIw4d5Mgq1xZoBNMKNsilBfBTPcBrOIBIgkfza/yDfBDMGpZhzO+IuM48Gl
2uqODy+n+8XOoYgSOXEG6oQzWkcJI9yU/YzbmcE7YkbwsANs7vmM5SmLyKN0N6g/sF/gBEcY6Z+m
uO3eqW9337sEMz759gr8rIT5I2f8D8pAtiR8CxMoN+rpXMygoMBTON9zSqCOqg54oCd/6fkjW1X0
yxE8ahidUKxAD80QIjHjiNJmJhNFEkgRh0u+zZMRtrMzQ4w4vwMWVjPZKDR6mng1r/8SM/gos5zG
RlIAh2TNYKRkRiRl5kxLyn6Bk1qhriD+Oa/7Wtde0xmxZM+wpTTnvGhJnCIO6lZGvplN44xnkr9I
TUq5I8Nop/f3QYBPZv5FuUyMfGJ4A/U0Z7VYf4B/0oCzMRiChMIhqvCOeemTaXWg1zNT6E99Y7XI
ngClIHpws54hUz0lsvOOEfSUWabFC0yZEAefDMO7b9b+uOA6qz0Jv6pOpgrclVkn8i0vqyBaMMJD
m44hujQsfq0VmeVimfMYvhD2Q+srXJ9Nkq8diXjfet3wTikA1i14AzhenTooy2P1NnTOIfDJirHo
mRepVmIzi+HJCtcupv5LFMGNWmTzDtaft7EjKFt3a9k1tloHUQ/TGPDuauB5bAJ2R/UwL3clAtRP
+ICSVjg8Tsa8Bdbgt+2nyG7Rcbg8o/0po9xqUmuOAcAIELNKlXc60NgwR/jD9mxH8/PMVfwK51U0
0wrhEi8xrUsqETS10UiIp7HHRusMV/G826bNyV8nvxbelTmNYL0LR+4LPW1ZFAcoXFC+3at0Yu0p
jQXL83zeo9OYk31G824dLCdrdssK1Kc77967eQsvywDYZSQgZ847+jDrWdPNe3tS9tXWmnf50aix
1Z/3+3oFe4ALhflCz9PwQSk2zWGRtxdOQlGzdYnKNn1jsUwdBI//cxESFl/RZIaZoJ19BTTdxU+D
VX2z2kBtsxjDRF2HIDi56KnZmpD/cilQNYpjIRmqxMRpim9rRXdGu/OUWx97LzxNiXk0WUIu6yBm
pJ5NEDrc4nard/yQ65ieuyJxxA2tU1Gq0ZhXwIzVSitL8+a3vXcBMkALydAM3Ss9avHpv3uwfw/M
Nf8jmOol+Yy//3UR9vts8w80lev9ZpMTg3ZpuSYJ33np9cdsY/yGE8jzA0tnxYX2y0T0+z7M/Q3H
lTtnJMjBGQYBij9nG/M3jxmJsYdgBV9m6d7fWYjhaPnX2QZiL+hQxiX2bh6BjL/ONjEnVtkhZK9s
dNFVmgLvpMq+ty9jPoldTAIOOyUPaf6rYyGQ8PzGuXghHQx3D9vXvoiu6uCvxzZaDi0NmmloCz+W
zjKlVm8l+zFBDunKffSr3YETMdsB26mejdKmmq3Pn2PHr3dgYd5g9Ear0Giv8BMv02SsFC1I1lo6
IO65+Eb2FbwTp7TgxwO6f2bbLCZ4wxCWlKHdNG3GQWKLJ0jHRQW/c69AIuShfa8HV7BBKrzDFAXI
XtQMrVvwtlvXk/mZmmQtWXn4w0m/6tF5HFvnKajzZAsM13itx/ibQWp0y2qqX3o0IL3SHNHuRdIj
jrGvj3/4KtW3NQ6XnSwGo1k43kjRuha1l7bCZYGvlWWE0+kI724QQvWVbr1jcSfPeqXTY2Nb2dpB
HEogZxvyuYq8iIZDu5zuaVipNVUNQL599+Jx8O0IE6TpChNxR6KrdrbUPXdbuIsVWn/fP5UqH6y1
kZUU9AUmcUEzyPxdoGM1XlAEQhylLOI3ibw2gteXALjdZigPDIX5ruu9blhONT042NrxOGQ0Xdjr
mSe5GtsmOOu8C4mD0VOysKVvwJQFvJTx7nxpkzo+e4OZ0DciK3n2M6/AlNtrd97ozU7oY45gFcb6
D6eoLqEWTUie5CTWlGeCHWF3cghddCzMf84Gx1t2S+IC747hEWW3B3gjk1c3n9yUe8YKtzp5XjEd
UI8hL0yViN5UXQX0aMT5tjHr9wq++MLRlDjpGG51Uip6eIKSqDaRXsYtURpscp2ZcjLzmOIgqaS7
x4vQpusMJxCXoqQ2Ti5N0NGKRjjyIS3+9EXYWsaxdtP4OY8KlhK0U0BazXLI9bbELmjm3NYW0h3y
TacP8oR93NhBYy4fh1hMG4tpir0AvKUNm2ZGi0gTPBmhzdRnqrJhEmm7ZKXoxrhbTag9C6WanRNO
XKSoXtC3WiB7EhYj2OYin/tOLOKf3Kgon7CVP25tpgKo85GfU36nWmAtlmTqt7num0UKLqYh2MRa
IMnm5E4/N39ptMLn0ozsZTCZxne9IpCdaLCqF32PKwwmU/jgmHP1E8jo6J3OZvGg9Yk8gmeu+N9i
TPw6iLslAza3Df71xiNetWltG8NwZgBw2mWiu94K1jTLWhBoz30ThGtEwliCkJJsM9E6mR6MIPvh
VENxFkCkipXv9frJJIeA44SHbeXISVHqKvNXfVTqZ1K5OmUbyL00s8C5aaB0Uh45/0kV7LeBEk6G
Mhq5gYEQOKSRFGZQc4+awpytf+JJEW/tiS+G4am1srm1pAqNIw5w68J+u/lw7EG+uLVkdzUORrHi
4xw7LDFq+xqiNG9yOTTHKa+ZAPOkf8+UA28/8ZijISrkCY0PYfEZVYoVS0WhRrzU8L7AwKNgZTrV
iEHTwW5KRAssn96LpfODydx+SJZjroOWysjdv6jBc/ehSKtDABatX3Q2Np5OYy0KgH/aQsXlL5co
2f7UyzD5xnOIH0f4g7vznEZ+5NhHkYUrp7p0jhM9WAHG8ZVKw8lcjXWSHs0aUtGFreF8kml5/F3Q
U3HwgiSgYkZrtphsELom1Ry0MqVYdYQPqyFTm3IJm5e6GWx7z2MamyRDguS9b50EsFNtzC1F47Mp
pJpu8ZhzbWTGIFEzm/1NyGMJXjMazyop02vai65b4GJENDCG6ej3cMaWtJgH244f/wLmUvPsmVb4
YhPslRtXaogeIWobmkaefxBJiNNjaWH3WmC5dQjMtD2SVto2kjeacNOlPzayXzqWaKINU8P0GrR1
YCybPHW/TamPFNbUtR+uA7scv4/EYQGZ0yaGtZ1p1lmBvbEe2pSwzR4xinb1wo1dsfeDCZ5XGF6C
nJbKXgg8vi6rpf3Q6OQESon0QoKOLYyXxQ0FLH1KBhqTH99boU07YVBN99hSR/mG+T49+J3Os4Zz
pWYvkI9BsnTGwbo2LSgxpD/zWPQUr8PxK8IEmS5ObrId4ERA2lUVmQ52N1QoBDnS3ZitrN40JEI+
y5xFaCKlES/n85b3xl2auZsxx7fNm/Br3C6grUu5NPlYLrQ2t3TivEAll2MYoTrYsmngNVSFc07M
tnvSNcr8KqVbH+ZUlcZxKjkrV6nytIHVVjVmW2D57uvEcrgDHGdEhyGsXztZ169qbE32aKppkmcC
p+3OIpTNetnCWItN2rdwpgbFkwnj8K0I46i91bXdlSTjGveDSAZ/iYya05RBtTYuUGwjd6myemSD
TQfaD1KKzV1QgVEd4oYGnKmgvHVFily+m5U9flLpkl/HujMBH031ebRSnX46UsjBEs9GMSwGqdr0
m+AXF1O+ldBkkgphtBvPEMY6B/l6rtE4BIEUodwFbcCwwsRYmuBO9IaiN8rwKqe9pDmltJD+6Wb6
NOkToAmWJfSu/9X3VM/VT0VqmHgYqIOKgqk56FqLs9JDI+ISWR4Dg+8Oi3ECXJ1SqSh3qI4JKJqq
ydF4i3Gun9Jciqiww+lLhx89USxqqvKglN+xn8Aj8aT/bHL1qGscgBjkUQ7nkitYFyxw5+Irv/MJ
+Y1ithNiDqmWhdlMNL7l2vnvjwv//3RsGDjK/sNO5DuOiu7flWzMX/fHPsT4zXQsaEV0ZRj45GYg
0B8zA5OB7jA0OPr//H//8NDRHWoZfBUxjnkqYCHw58xA5honHJg82BK6hwbJP/V3pgbX+r9C15bv
mPN4Qq0Hjr6AgeefNyKFye3OqHQQbXnUyddMjiPURpgzO7aY2VuVKW2bWqq+evXYDhtJOCvfO2lk
bZo+o60C0WNfs4mfa29LnYRd72KlGJLA6lZj5k0Pc49duJt0nLMfnttGYJZVhgKZdM10Dsz+g3/j
bL1LO/GzMqL+MY20/BnsnfYIcS5xNiMJ3403dNhhnJySBjaoMsSAIaO4WvWVTXoRGDUaNPYpE6ba
WMJhVaGxH7QkPnSD3x1dNLmbU3K151BM7afJHbQnz6z7VdKEnA9VVHwp8AyPfW3FX2Nky0dj8G2s
CY0mDoblFt+coat2TQbFdoBwd40Ic2HdIrqI6J6ly8mGVNRb8I90JMhXsof5AcUAKwOqJOk/oy6H
hU2BMVX3fJevFYb9Wwk99mz30j61bVa9Bqkyn0q3HlCwJE5930qIXUw9vTpp6lgLW4v8HYp0sC7K
uNn51SDWWTOWe8vmv+pdanPyUiB4dBtDfigljZ0Lyf/Kvsu7DlC3L33MK2sB9a85pMGoLTIQhphp
yDV/tLkb30ZPuo9mzGvRalA0uO5r34YyafeBbxpXlRcJ11q/tdcefRe8LaoRmHcaPgdZUW6ixG/X
NU1Ne9Tw/N1xeV+sC6pQsDQWmM7ooj85JjuYMZLEb5gn/g95Z7Jct5J153fxHGUkMoEEBv4Hp+Vh
LzYSyQlCIiX0fY838nP4xfyBLLuoozIZsicOO6IiKqrulXDQJXLvvda3zma/lfcdSX93s1vnt7TP
iu1gOMbFMLblYSpVdgOOEQnWSF5QG9sFO0eFRMKeAdB26owSwXvRtf+A5Z5id0qqfbtEEHmpJzfG
EktkNJP7k+8PUUWuY66mJb5otsph42REGoEXbm/qunO25hJ4FJUq+U4nDgEong3vmgSB4Zmx+lVa
ZHcqlt2uadRwsEdX0oF2yh2J5u1t0RGvVA+6ureXyKVkKKMf4xLDREpSuCNFjQo3hcq17+SS2ORO
Ut/0yDIPImpIdLJ9wp1aC7DwivF2emst4U+4Cf1d4AcLKMU0+1X8mhMVLpFRMJWDYE1DMbuoExeF
jBL0wVfea9ZU9Jo7FQNh+tYvYVRqsuQN4vbsVIepfed1VnUTWohThoogq6LR1qZdwq0yWE9nRUvg
FbgY/5rwm/kl8QLisNiQbpym1GfBEpbVAn69tJYALbFEacmOUK14idcSS9CWDpfk0xyT2k0wZuW2
WSK55BLOlSwxXd4S2DWPA62yloj3XKsZ8VFOsldiE/KVo3qFq9tON+MSAVZK4V71zjRddFhjT/pI
jFdeZI7rUmTGikBJcKL0EC7MJVzM0ANE4yVwjJxFdgL+EkNmvCaSNdlg7GhgoJayOvnIEK9d03Mm
nPw1z8yuKfhkqy1MYmwSoI/fJ5oANJhjl8QunCamuI+o8JaxgOet9RKcNlhhfBOEhKmNr7lq/eSY
j2YGkJ6hJLlrabV4OqMljI0a5mvmRM/TEtTm8Pu/kMY1/6iLLnxqXxPdwPGQ7ja+Jr3Jqf+WkP3W
vqbAmUsgXIJXkx+xpMS1+M9PUinaczFMQK4RBP9KXHYRXukN5cEgiJbdMFUVO0ryVdCLAC4kgkFL
/gJLgYRp285fjYl0947jtHd+OWFImCxXY9l2TLRjxHJsmB0pJgU6DzA119DHKSMH+vhqumKDg7BE
zN6D1TTQwW2Bhg2kKCrsImkmuRmdoT/JJt1cMIOA3tzWmc53XUlndxWWAmEyfTWaLsxamAoxNUCv
VHuyQJWdoO6C0SMyMu35nq7qTMb3PGTubnHCrEA+MG3ugoK2do9TBedG19UnzRxOcNXq7n6qVP+Q
JVqdZlwUsWUOkyMN7OvnfjZs1CRtk5EvXVTsuyFYLvTMXNlLj13i84WjMXxz6BHRE2ECuQtnOHPb
dsx7INBpU1yKydDneL4Ao3lulRBDj0+pW2VR1H1xJjcCaBoH5q+BNYhNelHn+5ZYN96G0OnLkzig
FLqV5JfYC//cBmHhTzPJ1U03XtSTnC8Nokt4J5qh/1qFWfPdZCdshI45oIqsup2e62ZXBhYD9iSP
jYeSNgsfHMTWNpZ7i55XapMMbYTChjlQahSyDcw2Bmd1DPGUoJ1pNZLEeiUWebsskBQV6VwGrJJ8
QbHnzaTquF1fXRay6wk+LXr7B3FYQ3JGwlKHzjbFPLch6T64ZLhmy22fi8hZjaqSBkS5sf1RweJG
aJlLzssGF5BtR1Bta/BzYFTJHXfOURXxfBEvC8rUSOo2W1tdDQ44VVN0n6YJCviE8RI5qhDg5zn3
942GIWfEM7DVMlG39FGL2zgNFdFQbFRoEZTlfR1m7oO0+4lKTxTyoTRMsc5cXWzZSIu9Hlq8SE4u
UJ+PbMnXvG/piUK6IZLUAoAPh5VMreAb6S3l42yT6+U3U3Te4Soi7w+VZYPw4K4Dp35IugpV4TBR
yrLCwEdZ8B1l5KhLyqTwe1Z0Pz3pe9+GBfeBRnVcw+aFAeJipjoxFzCI3yJoDsihPscXfyjjFwkk
5SRbeCLUWAASXyEj86ins7TpjYfBzKJDlmKYB/Y1QicBCVBgqWs8D9zUK8ykmjvlrwjcWeS6C+/E
SBb0CdtH86HOg+IUnwaMlJI3eiFukbj0ylBRsi2+qQWsUskioagDtjIs2JWYG437CxSLMu3hR7ng
WebQQ5tBmEF6Hb/yW0aiTcAnM0+/EJ1QN7MRNwZ9H6QQPey3HbBzRKMLFIYPAZnfRlA1PD5RZJ/y
jmOuC+f0ZEQ3vO270fxmvoJm0hST5OkUTwMKvFciDQMyFwoCmBqLHN1yZS3wGk+BsWleiTaWUYNW
bl5JN66uDHcj8sxa4lSCCoElb3W3hnUz3QSADk+JvYVrzID5UmmAOuWC1qkaG649j8+5juhomPyT
ZhMuOJ6xKuJb1AXVM3N/H2qwhfeC7KPi12i11VnQ6eqifyX86GgRlzj2NmUfQuuWKO7R7W8M1fwa
wXY+ZgsqiJB4cVn6qb4gQAsUst1hdGsGcTAaEEOkyziwOawWeQmz2PVcTDQ7RG9N9rp4pRSRztA/
YeeuvqAWJcxbt+mXSnFXIrnwjVIziF90XhBNM4I/yhcQEqxUkEhlicDfTuP0e2UY7inyoGGvJErb
kfnYSQU+EfrGAlbi0zgiUXjlLcHEgb0kJsbWKA3yTMJco4u7EtY0XzEi5aOZO3N+F0MFu0kaqa7o
6QV8SeOpFOsocOSXcHCjZou4w71VgZ1+aaaYUbwCZHyfj4xY1n7FdnPjyql9nLJAIXAUw3BGslFu
wC912i+NtfChXQOGJLLRineAqBmtVkOlZmudFUl4lU3SDXYYC5sv/PD4S5ixpGw82qT0feMMyL8z
NcjLNa1j0NvG0F3wDuOXQ+YCYk1jyV2oRU+d4TkwQjqrRrUaVulpgF4S3jgpx+b6/+sq+rno8pY3
6GcQFfl7AtnHvF8+L0X2I/rNfPaO8+s4/3BtZQvb1LZDZbpkUP6zcnYFokDX8pTETg9t4F08pbCJ
j1ksZpbjvdrP+FP/VBIa6h8WqwMgM1eYHuW16/xV4Xw0bKMEx3WmGOAJoAueudAl39EjI3ckAr0D
s8/+fJe7yTnt3b0Ix0uacjfv+grXbwC096jKY80ilb6gc/CqqQSO5jBcfH8o5hSyMxO6sRoNWxki
uYccZMYnRe1uPz7ScS/g+EjLL3l3Ug5AbzXXHKmXN4MCDnP/8d8vlmbC2wkeXv7Lf7LRYwqifZjb
c/NQey7D0PcHcLs4ajMACztVMP76BiLfsXZtXgzFNzcxsuoS0lxh72yDPc+vjOXIuSWT1ysPhPM1
I9FgQ+XolWZxbM7KDDDxSTF2mnbs1Kr+K7keErg88VDd9cc/fLnER7+bp9AWjskCy5b9yGtojoVR
2lMW76IejvG1EyNRKd9m8b8RSt/f5j8vvnAYdDJfNj2bB+tImsqkjw1HwzE6Ot6jfWoTevfxWYhl
Anx0GrxL0K+BYKN+tY4O0ek2tsbZj3ZAQl/I6NxKttRJ658Ofn/vmWqVTIKRLPPO/JNn+M+To9G1
XD3bcon3W1yh7298Vxal9uIu3LUYzsML5FD1TSx0PJ59fIp/HodXkf2FEJoztMyjd6VgRIySETBg
BPEDA0xq4b/jshOG9PGB/nwiuB5LacACADicLtxvJzQ0FjlCQ8WBAvXsZB1WHmlKTG9okj4+0h+v
P0RGkOJCQ4wgldc+atCxDhkkuU3GNqiMvZc5W8s7zaNkLfPPFprji+dYGHopBG12IvDQzSMBgXCi
eZ78AcJJBF0AnQwq04/P5Y8jKEGzEbavBx19Idn8ftVQ/8mK4TxeoTElV8Se6Xm0uHc+PgrWZDqk
vz3pju0KzoAXCX4bNPajF1YnfdSkXpRsiKdNL2WQayu8chpsDy4+razEHYKVAQRIQyrLYi4N5obG
nkFngVC+4S6dg2TepFltmrsEjS/oySBs+jW1ajCtS/Q9v2CwySteaXGw87Q1GdI24gfZWJp+InMn
YgIJwIU7gFsfI1ZYEp6o55ZODv6plSLvYGKap4oA3qCFnzdCkU4ZOvX2nVMz3oHU5YqTIJuH9Kya
Da/deG1nj2BcJ4r6hK0r+A08tfOZzqRpkRaLJHljpWY1fo0r6TvrLJHeeEt02CxAlkA+adexDEkW
c1Okw2s7y5AGIIPtv0DiE9YGHkt8nSZON+7FrLyrGevVnUsKH4xfpP1EpIyKn0ixzU6yCwCTQT2u
h3Xi+82N0wX2ReWbCzVeE4eDgkSLfkOWRSP2XEy2jpGT+lddRw2BbVTk5SaVvSg3rUHlho667F9k
UEq6GeagL5kW9vm2HxQuFp1HDp1ZLCdrLMBmtrPpUJKUNPfFZc6PAq3Ld/ObX0nImVEYyJYC3MT7
GtV0LkiBAYPLv+0gQxetHfFg6wh6Yh8PyXkxz/a1W7pDvibmZmbz50mJSUlZRrpSWZUjlk5LjjbM
AQZcFMGlXDvYwgXyj6F8quSUwa8RkyZpJTBT/YuBU1Ou9bwMpCDuMdXp4wZdTeDF8wDeXRm0heLa
CHjN4PAjKfbbbUgTM4oOqe69IN7XQ1l9jyHtZAiWszbaasObMP5aElUvNqnxwmsKsjCHymshj7nk
w2w6uqN62yiIPmhB+/GRGiYHyDKa6OegKmW3Gv8oOVayK0b48AmBnxaeWRxM+UDcJyPhyWegm9X3
AWEClFoKHPB5P2Fbpfnil9GJdqA+b0HLjSTa5DyBGEGTckcTyNpPGc3sldsIZ0Ep0cpbY9ELkGG2
s/ymRZ5D6qQisdzM/g6KQ5ebAqatXNNs5RuktVGcDDISt7zTs31S40US25h/+ztUtLheGwxSnrvI
w3IMTImCjVZStaFDAIZ7LjxCYbOkxfXbWA1KAg/+oj60uXKJ3JHSsDcxBGXkkDxO04bulOB6DWb1
6KFR4PGmf4ZuMHQb976ybF4vUPOwq6syMfMTqyojiv7OdJeoW7/AAmjBOkKhjimzBwrTrZk4MMuQ
fV5excvIZ2VCzR73gbHkHI0BW4tVzpjouYmzKNiaVWrcMg6xw1UTRiZVc6GppZ05JknWg10qMZZV
RAu3xKyk+0jG5GaR951YKyCCItrGsWs+MomwLK7LqO+tIeofS5uM5E1gKBpYBqIJIhRkus+NtLt0
9QRVsOHSn9uZjYi4sNv2vpMWmdxt3pMaljtet6oy5N/7SsXtWWOUSxiy0uZPa+zIQRs0IXExyAVz
IzHGd2vULuN4CxJxwR4KGtXhoQotTDHxFMW/Er7PyFQSRXQ3z1uNrsPy+mkjegGKxu5s1J7FiDZ7
VUc+mtCpLuCeemZXlSTuZqcga8db2LoGyLt+yGhJogPe9oVh/wyMXHkHmkHLBMRrHbnCZ0FwW88H
Bw9PaxHT4DCywDqBPMRcldUsLq1F0rR+012M9NiIfpMV1BmiJEqihU2d25surXnSDd/1ayQPdTVv
3aLMgv0UiIAueVwzc3pTV9Sh3xk0F8q4OyAVp0sVlAn5wBiESORbxBP1HHkJEgRs/ZCwkuw25Y2i
Azoge4dcSRts/SaVGGmp1ODRF5nEPAOFAfpUNN+DrlMAbDKVyrNuCgvrhPHSGK7DMnR/DhYwDOKK
P9VEGJNXUfkmJaHZdWmJdZe5KUd2U1IYDdH7w8XQ+1GyrUZRhpdvegiVdT0RE64ssewlHtheNo3q
4U0CIYcu+lXF9CW3vOkQH7qWcJ+DwooUkO5Ys7QP8yJvnwK3YRjdm83PcqrGGW/sXKCDW0QQaRgT
pYe2nzdSwFx2VjHbjpfOzQgvYtPV1+tQDeASQBq4FsMjl6U1j7qAz57KsWDGo+5YnyYT/2PRpEi+
qPjIz2syr3hE7N3KVSgFgqA30YPR2RY059TSZywoPQ9GmbV0Gww3QR0GDbf2+seAMHeipl9p9aEd
tx1C3sohn7Ooo4eiTVh4fIhtLz5dDtD65HGL03B0MAhZVUyYpCAaBsvGkCqUMH13h3upJQGPnepL
zCj/zCN8nZ5szBMFWUGiasdoM1z1ZDqH69Ia5MtcJsyIBnbRFRn3k9dvxDKcpH/WRXfIoioaobVE
8+PKBr6oHAL1PbNz/XPSnj9yaEhXbGeCUa68ngHgSofjBNpx+b+Hzi5+eHoGVFGay7akEZMpaGYN
NE0nB1kkbtpGIIyA/CWgyM3c47V0euOx1WL26SuKRO5IuMyfjELD9LKipc2GCid+aIFR9DjcKvYc
aqzjp34sWH+qamZnxZmUP3unhAUxD2Y7A6vDBLyu+oqoOqDP5i/SNhHt6EHVNPIoGsGBmnP7SPs/
6xBeNhmDT4WVLLVm+qmZK2e1sWNR38Z8aMUWe3J/64+dZ259BZuBgBHWOc1u8buK/EUwpBu09DTx
o+klNkccRY1hlvS8PDfNy8s66kd3z9e3aHZdZEXfa1z8sBKQGR26GoU7oozS/oZZJOrWKZgXJG0Z
I3JdezPzUvJP1syenBfsWAt8ebBqvLptDacOmuBNgeSO59sf9F3k2BMZd9KNdpGgzb1TDd4Iuvt1
Twx8SFx1dF55YfcEvrSpGBOZ+tdM6RIib3UyC6pim3V7giyFWBUAX5r9zFoht8VA6JxXVewHrdok
xoCuHjxyk/rnHjs8yth3EZtmgVd6V5CYAgjBIRgBb9b/DNRMe+XmUOTU/6WhRARwGdP9+zii3IyN
Z9ApLRbLWbaEZs5s+4f9W+5QVYyN81jNzB9ImazK4aInYq68lFngJ1/6FgX0SRO2Fvp+xla/BQk1
rkGjpWWMM+0rBvHt5v80OggyWyj28BET9bX9V0aQ4ucGh7d4IFk1ZInS6AA9sH5LA0qsxuLevyX+
RH4ykjP0GvMzU/uyJX8L99FkxCqHOFE7QbEsXOI4sWxG04/egh2yndtufmrrQH1FASLLPXzhuF+J
KKmMizhmpSXZcfBB/c6dLRiOCb7zYILcFiN8EhldtFfIRaPzspzEQLuaBQSlbDDHt3xbDerrdE4D
BjRzFlz1fS9ha6iZ1Zo9vs62dWc7846hSz+cOl7BWk5X2RlOVVMxJNOlT3c2VL6Xsqr63h0Ahzla
jPrTgyEpJvf+kOv5dMwN8xl1N964LDaH4cTxe3SvTWrX2ERtBt72Pp4DMzpgkBThrstmgburHSfx
hcK81/h6iNnbvs/00MSSpDhQU+YXcWaWBZJdP0O+9prUYeG8GPd1zT7nt6SOPOfjfKWSMcNNG9uW
faudCUB+z4ROwaA08Ebh80sS++CyOXQeI5PbspkH6aBLZR/aogfrWH3bTjb1d6+ixbyVKHMSDFJ5
5exSK1ewAlJC6KiZ5m7YprEJV8ZDv4u9f0B0sIlBTLKTzBLY6rnhNOR5SUJW18IRNfP6jrk0ZV6Z
++DKIQduWUfcCKA+EVt4/4upu6mCDCJDG8nCpf1TxQJnqFEQXStzfUts5HzTYzi5HrtGFjDsTfTa
mZ67U7uXSfqlQBL0DRqIZ+D19T2yWLya3NoJrJ+46MwCkXIFpIYvnk20wKM1ILA7SXoLBTxCdSaw
gfKFuMGvmj9lBJiIveX63i8RzWV6qmbqo8vGJH5lo7mdi/HSypzdUCNIvup1ncwHkIbF4hODuKz5
oNrjhKq3DLlYbWvDJnHyzi3YQYQkZMcIeV8gBCDlqUo/RHOB/LgczorZiIxNG6mSnaDZ85kNprFu
Lx1ZE3ojwb5XLAFhEGwFQh37Cn6vCM6ImprHVRrRFVqrLoqQMvnEGbPFMcnp7bHkZqDzpJW66muh
TD6N8Bb7H8onvKqPpPuV+J5IbiKI/fdmY+v+1oiLnFHoNBg/S5+KeTejlHi2gKdTc+cYJVM3MpK9
RPKPILYvF5RQGPxsTTVAUjCIOnvJmqL3vxKig1O4CsNoM89ReeFFM4kFkDQgFTLap1JRtA9e3Kkd
Y9xYefQLHFFlrPOwtIsHqzAhv9tuoPOzAjzIo8FeyjswBsuZks8lkMUIWoNzhos04I0WXXIPOJSx
YTJYQ32NYwUtvZ0ycRSJTpNDnrWxscrM3v1W5XP1rS/9tt9Rolb+qrVN8KeuS4rHqrcNi/AIrAFo
k/qBjafjlFVwsqxQ2VXbO3xjrRqb2jqre6qIiTnoeZqxfAC5SG25ZpCNPVQ1SY+7NC/EPZB8AB8G
f/ltYgZ868PEbtoLZOxOfjs2bR5dm5jdrNOYsXdz3hsUI8BancoLzktDFT8Q7YHxYhrXO4itKBk2
QVbOBaFEBODsCssJv2TUC4S06mKSOxXNJDDRpcvidW/XhrEFkYTtzzURCaC3rZR1keThJM6igGL1
mf1ZQuJ75brBGoJp355PoFWuuzTEllIGiUMlNzudWgyddf7c1IFzTZJaBiMTPRuiVSi3v+i7TDho
3Kat94TgAr6CCC/Nzdx5NisK2X8tK4EkoK1sF5ZHVmEchh/LeH+LWagyTlq2nCg9YOu/TsH6GKH+
Yh92qDyvcRjW8zluZrNGEW2gk36EbF7eTaE04pM+MCiuJl5V3NeTbTanhFP5xC8jEBhIS5qclqSP
HM64W+IiXI+WX0JriZE3QwCzvaemxUnLQI6wQxQpnfw6hIAkndSyHoYefOgBTzX4BNuceMGMANsu
IoowAMLSJjPS3zFXvAGyAepmz2oRkIT4CBU8JQ9ZhJxICXidG0Jv681DQBUFB7Ot3OfCk7y/AS7i
Cyvq0KXgJxDTtqsIxTuZ+sS+9mtDA3UJ/Rsn9n3/TIVGQpAW3d79HBqo9FWH7nmDpsUlwhQJNcBd
anegPqiXTpukDYmeWJyVdp/Pp8CCS2MTOgR1rygyKJdLJo4ETKcN7byxm+u7qE8WlGeVoxk3naZ5
wp1o36ola8DPEoJlYQ+6De6fBgahGw94vVU5/pAJWRCbkB4lkQAZKj1RpQpwguAl2gpiq+9LbZiP
0ufebf/MD4CHS8BN/ZoV4NZpM6zGsopr3EmTuJY6r1yYehVfxWaqytt/5QCMOd3bVd2ayQOJ1ObI
801cBtKnEOSLGfr6uiQ0DQ3ogv+vK429tgiN6SVPnYbYWCa7F0lnstvX9kxLT+eOc/nG9O+dLDR2
TbyQ/JuMSdTac+r6erB7vuVjhSmgmUfjVxQQxoExTQbG9k9if+zmOPD9GtbX9g3NL0IaBJRDAZ0Z
gBeQlamjvOH0jcXPX87K0uRKR5gB/i2C33UiTXonKnjqiHf0fcfxQgZX4fAkMilC0uJg7qsZIca6
gRtxW/iOfup6RyMajRU3l31P9QtDGIteDMu63WSWT9MBXRapDL1qnr26qomP7sLolyMLUMtSDNl9
W3rjI+7q7Mqr0rHcGYPdwsrK+4WsGDY/81oaj303VMkmQRaR0qx27C8FYaj3drmEnBki0+CzLZh8
fKmhAW6lM9jmSqVDOJ05/lQ8LP4Mc4Od2jyNEr8iCQmSAA+D77vP1YBBG3ltNJ85JIAmkNdK7zSV
YChWFduCjCiDeVJbPtjsPmbZeQ906ujcul6TPjkNcG9q15xPsXBqF3xx0iVinQZ18dxMCbng7L0E
K8XoV2h6Ft/BSjtOBZLWRbC50ribfqRD4R1ADPTxGgMFjRLSRjBHz1Oef5kiM6t5uwu2ypgFsF31
qEeatdnJLgRLyLp66hU9bgRN/wIeIR/8ygz1XRyo4Q4G9CKWC2J7C0DCFJtxllSJss08g0Zy2r+E
ITxmyMDAgLnD38PIohfITg95CNGd21RW6tSpA5AvRCt3q6iH2Q132/PlKvWd4ZtmS+dT4sbxVea6
3mNLB+JX6Q8NZCqDOG06y20LhFMb66W23JIaHjgOyfXSK4ergorsbg779Io+m3/e2hNByFWY9k+W
ome003wlMUOO+sU2o1RvGeLK4kyhXVX0RuP5DsaJiYfFFRfGYJYteRDp/GKELi8RLdrmAf9e91h0
INxXoxFP31HOERZlYeQwoKDZ8TnlfMr4mQ4zclWZEoYee3PzXTCCs/e9loBFaVvwt0GcuB/7RDJJ
BA3bkeVjej9U2/Pi8d5h/xpZImdMOE3xpIwIJiF50+CS6VKEggVw0Leyo4jlq1Z2F5kRzrC1UzYT
K7MnbpwNtQuxsmuL6pBi82A/3dfZi2tW+qvJkA5aXD9ld5HZ5PdWSz+DZPsxa/CDoqdi8xVb/Rqb
XxZuctWajEOSyL9sp7pBHViyEyYEPveevDDMNd0hn36GnEV1I3VY/gjYP5E+WsdLmwIi5E/QJ+O9
nrz6AedUzpupwp/0KVnifNvEq9J7qj6PzTl/Rv/JedhFBlJA5UIeYtHH1RaTXXQfh6jL1mZhwWgM
YpIFIzTRiyCVmf8mAKEtdjaxurj9nAFaXO4OstyWFUgSWmLsEdZdqRSKdaud17r0shdi3CPeVSS6
1jopY/QzDuA30ON1KHmV/KR5xo48Wvw+SIuoBgkNs2jjYwVLZiSYGAcj0ER+lMY7I+HibNEe5+xw
Er7lhhMD/Zgdq78GW8GuKGmF4O2vM++LLrzsfoYojWkOqvMPYBZ4fFw2wliX6FFRpQGxv5pkbj8q
a9mU8TnrHIJbBHKvAc1GY42rgci2r8VoINJ1CV5cHG8LtLfCZRuupKKXtxWi84HvWGQ7bnD5RCZx
NF3OOUMJzDYpF7EltqmLp7WXNGQ2yMzvCRBABzTxvOBV2EYZtrCTljCjZu0qypELVn/H+mTcvri+
fxtCLvZuSMe0ukFeCXexoL8fegdMt2yRVdCetLsdkz0i/sNcXSmCVRp174h4b03tjoHrtlDuJkBd
bNgN6JMzGnKXwsrhKF5K2n6mg2My6GDtHhB1r+olo8u9mI3kk0nz8XRWE9qBLsNiZulYhAcdaVqQ
DdZpN2ViMxlzsJNVFZ4lbtSefDyd/fMoHl4YxIdIEahqxTK6fScyiVkbMdIngHoro7yItfBvgiwt
9n95FAddDs4a05KKid1rWMm7o3jp0PTtVGTbPG7EaiiZU1Yuc4i/PwqB3+joBDIkfTwxZ7bQUzDm
KF1BYRZsgRjjo7I2zc9EAH88SpyOi9CIGspGv6GXi/rudNrBw0Rj1ZxOj95bWFWO4yQD/ZWZ6m+f
Ag5FiAFSFEELyUMm9duh+jSl7WVw5ULLru4NBp6XKclpf30UaXKHlJAkRgGyOtJPVG6LKbRrwRrB
4nlA5KDRZBrG7uP7c6ydIEJYOlw0uu+2pZGr/n4uQOqVJTAJbO02ne/Moe4vaEnpg0uZsXUTe/hL
+cnr8RzUWoh4TEUUzu/H0y3NOnbbMeYFXND5FFPAOBA6/zfOCjkSf1K5GMCO7lDHeB9lioq3eWsa
IHWN8kTZFC+K1txJiVzsk6d8Wafey4Z48EBXOC7KOR4M5Rw9fFNJKqzGNLDJlq/bqNSluSR0OZSP
tF6MqxyY2ienePy8c8hXSxopzBxPvcLf3z3vcD6BKjHG3RRF5J8URsY4o23sDfrt/JOz+/NQPIfI
0giVtiF1OEeqF6OZJ8cBFbXB8ZOvVVWi8ghocI74PD85q+VC/X4hLQ9gvuXgGYJSfXwoPmEO3Buy
lQ0fMe8qrF1nU1eCUvnjB+TfHUchcORx5AXQlvX7Y5hORMJ4fqQ2yP7lia3ZXBajtj5ZyO3jK2cv
AH4Wcj4Xmrm8Orpydo+GxQuLbEfETnuefS1uMHg9BDdiBwJ1P26m9bxLLgWws/P64O7Lw7wpd91l
9VTf1M2q/5XcVdYqW5/222HTb6fN/bC5PSfKaePtmduuGI8fojX02hVw74J0+928mnbJy8fXanFn
/nZT3s5CgWdZzkJ7R2vEsHzFESDCUH3otuWmPjT70MUrsbKuscaPX51dvMVye8jO1M0nhz5enl4P
DRIGtR8fXbY/v9+nJvIYLqsq21n7eTc+xnSyHtyL7Ksr9skZDZsDjK5UM56/zE8/PvSyvL5/Elk7
+Pxqvr4oAfnkHx3ZrB0d9CZKQOciuJkuIBOeRtfjfvj28WFeBZ1/HscDDmfZLobnoy2F3TR5XFhe
tJOrJ+K5zuXKXEMK3hRrbzvvgztvX6/zT55+sTzefxyUTRfSXMvSrJK/X9bc036Te+xf1T49FJf2
SXtCjtZpfOmcGAdx+PgUrWOp2XIp8buw18Dh7ir76BQNI7EBFshoN6ydvTo1rorL+gD9f/Wz3ZJm
u+2383rc+ivSuFdQPT85Wbn89ccni2MGVapUeI2PlZVs6LVvMbfchQfntOJkxzP/4BzcTXvSn/B1
uNA39g15yV2xBiG9NqjdfsY/jRd57V46l/rgHYKNtzHPiNL55Mq8XucPftrx+jCUgTnMDVdmDLZh
uA3QmzYnrdi76bpMyR3AZETrfEVZhTiJ3k782bX5d3pXD920UGxn0YUerYO4IcZYLoLGbAWrcudt
jJ17aq2HE3ebXBoPxkN01l75IMlo6V37V2pnnRkHczOcF3fFdX2qTigoV588Ln/8pkXOif/A5b80
FIOjxyUUAObbBv0Is7Wb6bK9Mn60t/ZZfZWcelv3KrnOt9XVfD+Oq/zJ/OF+cknE8afB1qghpXQW
OzqgjWMFZsk6bqBSMLbtrjzUB/+U4dvGY6mxduUlydvrT5bX4yUOTamUtmQjadlgIOyjWxB2oUU7
bop207pYu9fQyz/5Cv25OcE+v8CDqSQ5lj7aSGJKR4zHb9igdpA3rLGaRpJhZTsybpMn4hOQaEgs
Rp/cx+PruNw+Em48jAigdd3X6/x+g5LCdhwm5mXwi8od8yIBWq4Mdx8/Lf/uKA6Sf402lOXFObp6
UUzZq0kv3YRu3Z/akeJtGQDt/v1R9LIRlx6VBRv/39dLewRvl3qx2vSUOswWsM6mcT1+UpEdPwlc
MbTZjqWxdWDBsI4e/Kiljdu1IHacGl6UM/tix/ePIBcZkFdIGt71X58Vn3PF7kQ52gLSenRWQ2UP
TF7lRqSi29WG19/oYhx/fnyUPx+/BbbGe+xhbqDaX+7gu+dgxo5K04uj0Ma2rsgHkvvOrpo7P9fG
9Zwgewldkm4/efqW3/5+ZXWx7CFzV4gJWfPt40rd62bSxtJQsiMX88oLmBT7imQtuL3T26H+82++
hOYVqv1clFMdBWF79D//4//1qKw31t/iVvlf8z6+fu/K//Zfm/cGp3/9sX/iPhzvH0LYzlI5S6xL
ztIR+h+4D+sf5vKGYe5wCMh7rWj+iQjkn1Du8B9JrwL30ruEVgN+CDsYxPg2bo3F1vRXGa28cscP
jvTYsOMlYqNg8w4eFahOMGGU6RrY+bndP/ZVXTxVuV3461HM406bIVHrLZqRXxZoZDYNavZvAAqJ
M12P9pexQvXGDF+cTjahcFYFEGSo6hHe5UzTkXlbfp8SXjOt7AiANR3T8IysJ+z/HkznXIfkJ6MT
I7Er9fZVFd2Eqm9p5/539s4sOXIj27ZTuRNAGVoH8AtEzwgy2JP5A2NmMtHD4eiBOd1RvIm9BapK
0pNVPTN93/sppaXEJgLhfs7ea806feuMC3Pc4SzQEEWkcR9Wi3FcgJEPmYk+Nk8uDJYhXqvJ3ImJ
5XldJNq+p6NfB8KYnHAASc2qk/IHQdJ8izRyIOk6OXs5+trWNHpAXEXVHGUuzG2ZFCPxPBkhTOrp
RkNuok+tV6b5yrgnv210pA++n5LVHogPa/FJCTbSTfHoW8ZdBt4vM9XLEGfD1iSFtCuyYTpNPnom
kY4LPUW04LO6G22uPwvPbJYvdpjwdNz4o5eHU+4NezMqPuljFCF50Hk7jys3NuPjq/Dbn1wfgaVF
ogoMCKjY0TvtOs2kzmMLEzpl04pyvraEg0SYkWYzAUAPH6ZeDtDKJqu5m3JRw3IvOszwKWRwgVOq
rDz7NC8yxnIDYCrOelZqTd0VQC7wSySak5yr1AUl5G6pO2+ShagButem2rWRDdmbGJQ17ke3uM3K
j0gkPxxZPeI22vailI8QEIjR+tXKGW7LKBz4js7zGGV7twCmSHq5aX56ZltuyZCsWtDxPSkWIyDh
Pu0IdJM9siMAtm2lagQlpGc5FPbJd7fPyM8X8ERkkI34IBLCiBuqErm7MRrJ9PZP3QfHBm/9OJI0
hV/yz+5Dl2rPY+zpYQoT/IFvG3yITiDFH6lvN4bWYneDlW4VswBF4Tevwih1uv0YiENR69ARsFj4
9xYNjNCOIv3D97P6F8YLSXazqT1UUK6qjzXY++MI5+bFBaz8NgsOcQ5t+n0JxB/sVqHhpYlTNhim
csVnBdHmRgHeAkoPI9lh1zzBSmvVgw8a8CzdFkAjVsR0h4XKODdR5DykSnXbnLz480R54vnP9Qrb
gmlhJZm/K9cwYdBDQN7ky9w9ebXv3qiqde9mpSmot9SFHYwHH6QAo/vENs2bhkR4hugmXwiDsKAl
adftq9lHXqNR2ToUegOKJeu9JzvyvOd58UHzMem6sDGr4S4ui39LQk5eNdktj1AtxX2ip/5WyNnl
Z4rF4Hbwp4i5mJFiJdcMhOzZwlc5DM5+LDUtNCINHJ1eCK5RDpWnQK+ITqxRr60gX8J9gc0GuzXA
czcJCy26+b/3N6I8XwtRqbvuL776G7oQJJ1iIkTfTB030SzYSdadEW3KukMfqky9CJSZNi++FO3W
kkvGRyjRlSjEB8abnnbcE3CFHnKJ29OFYk87ubwFAFfv5lpFT4LOfaMsL4DC8RiBF/d0c1VbAgpv
bD2JienpbhcaruQRV4mhOSxURB4dM/quuSnRTMDeYaZ/lIO7pfwRbwqXEM0OdGWPOKsmpmwt+WOs
rgYwb784przjyxY/k9ZXE+l/N9k7GtzZ0JOWOMUcdtjDIFi+HaLGOvYksFQgtGjRoVg7BJmIHE4H
2WmISbFGVThXBu8hI2h/buemDggcuJ8RMJY7YBYwQaZhvOSdIhUPuccr7rrEfNWtuDsaIFTNsas/
G/SsTlyecWDJQKPxUzApP9LfPEwjBfjF7IIZW6nVLd9JSiRhkfoyJH6phU3EL5VxbX4Sbokcyl0u
nTsPhM6bkgeaDvbQbtvntFf6y7Dw8SK9Ud+1PL32+lAK0pBmG6CcKknpVvOunRjwZtaaW1kcEP+2
YkU03U+ufDUT71APvrWP9Ejt8eXUJ7NxmsPK+NkSsx1+Al2Qb6Uuid6C5kEidDBaew676lSXzYEN
jnYZtN7Ykra2wrFKJJhAvTi0AxEvL2vwFqh+TyQZjv3gEXf2Cd71mp3vy8TF9QGVgkcA+8WqtyVA
SmJ81VgW9wCKjJ0oMsxJMxPUtElZUlhFeUhVXe9kMtShwS6SPApoyNLWtV0JbiDUJ6e8RdZJS61P
41u4cWCi1BKFYzINWxxvw7tpd/028q2CgNach3M/TugAJR8VVjIy2uLBHxjEku9rfdzKKXVehMTW
JBogR3Powp84jZNRhbMjs1C3JhREo9leYj45Q6NmQ2csI2Yf3/6JdrNmvr7peQQCI43sE3aqIUSC
2G8Fbbm7Ia+csOdOsSc/w+esazxZLUEMSAKhBOF9Yrmcv4LrcX8l/P42unSIqOFIKrtV45BNW2oV
CsavbguMxsDOJa5i3EtDu7DXz/J26UJrsD9xuhwiIdInC0hsXH/MhP82smnqLJBSGWdJrqPbGSTF
gbcYYj46xiDvk8QPjQVZoqWPtRc4YJHefBLcF3gHFAt8Eh/sDUtyPAub1xh20yYltgZIgyHK0lvk
ujkBgmzkx6w7g3eaq865pfY477TUxT9A1CnXJb2gmS2tW+1Ha6kIiJZj4PBCh3HyNIDN4uyyAQbx
wjNTfFv6It6lRWVSuerUjvyRd5gnZd3mvdbd1IqwXWKn1W5xF23XkfB45BmUXfgoutV0GqQBwQfx
3VFZ/dAWNoe5paeV2rLovDemuL3xKChunXrxiSo46Zk5d3M/DGvDr0qn+zzLuh9EJnhnOdmrVK2P
S0/T83OCWpWfEAqKK3oY+c1MunITQ59AFd70/hhGvrJalqwrsUuaRn0cVooXhTW5jRaLnFyS07Cb
XP1q5WJfd14M/KwtHhx/bMNOE9Qx7NHvztZKCut1RS/0Cx9m+U3xTa5MMQLIHSsbfmA99sj7KUv4
ecMf03gK3vBwXraqapJbNfv2Fp+tcTUS0RzNlWBmDeW3uURWSm9E3BP0TB7MAYRTMFDi+sF0FB3q
ikRbzEqNgdFmzV3iZ+6VKGR5BXBnHIBE9d8TZS1ocqJvUIUhrWW87g/Zil/T2wa53uSoQ6753pa4
vXdofiO2dSu9jec9aFSPvOMMJYXao+zvmxX4JkvbPruR5jt4ELP5RLoBPlM2YfcKphUbl3uWRw1x
hcmZQKyXYKp4V7b0hffA39iLjyuLbrV+b3w8sAfu3+W7pL3EW7FzCtKU2XDfr0y7YaXbcfIrf1Jk
Svga+wFTKxS8rLCsR/sLjZei9HhoJ3h5xtAkp6Lx1J2Ht/PACyY9wSvVdDirqdoBna0JmMgxDaMm
ic9oQjoMkhT5z3kD/1qkmRdCAC+eHDLEG9pF9W6xah7uZBuRZvTDa2TM1bdkrE2qn3baXmy97B8s
BCpP64UBUpY1IymQ8R1Sejb/U1+6V4EJ/M2TlXeJHSfbRwDezok+pzd1kxsXRxn594gDMChy8u20
p8z3JXWaZ9/KzIa+ESGoYOY0t2/bZDxWwGfgnnD5WMHfAs9R3SVHXABNSxMwHTelipv97KTxtVpK
SoXKX80cFaeSfUR3DDKbBXWEAlKdiU3ljnfuaH2r1VS/iFHae5/fwr0J5wDUTe/cGBIMuOEn7sms
HPGkG71dwjstk2faetmTtLC6x73fbVXn82HdrijPFA+EzmcGP7d8ojpMnyX5NrDuuXiQmy+z7RZ8
RmfumwdIJcy0zgCibHnLDXwEm/PDyG8pMzQeWZVlzI+088R2gn33oedTe0xcmsSknOGOBogZjNfU
5eM/GAV1gaCR0nvQ+ro/zViobk3il7uEWAICTAWzj8OKBkgW2erMUJsC6wEiNcsfoOZ8WIM8D6ap
cG6SZuFOM1Z5LTbITZytVvXyDTQblc+GE/eLGctqpsY8yD5o+dLfPUsDeQb++VbP3OVuHDv7mld2
ylu6wrvllHb8nAy9M5DkwBlMUomTkXKAVfKkJbNtJMajkc6VttEMXTuLuOhvSLXr96Kc0l0cz8nJ
nObJJxYQywcYtvDPUktTd4CGV1OGq+4byx0esm4sj7ajJrhJ8xw/dsTWFF5HlWzNQmLti5d8ClvD
qrB+0IFdyGc9LG4evwI28jijTfmDV4+0xua5dJnlwo4nLj4LXk09HpO9kaX1PV3k4ShTXKFVK7Sd
lc/Av9PcSb4VtUyuDtHrjYoNflrOSMv2yJc+HwbiXke9TrhWWFRZt8aQOoe5GIe3r/HG3xr8/M+B
va5Dl/88/Ak/2o/qo2E2yK0s7eaVZvLb9Gf9e39Mf76gA7rDNpmN0Lpu+Nf0By8eNjxWpbAp6b4a
TKn/EEQAFIG7KgQLgXWO+DuyBmKNx2YHcwQRFpwAhvV3iDVso/46/CFfZehCZ+VnQDf4woP8aVaZ
9h4gx4XIsNMZZDq18kpErbk6RuSsoLi1pL6qBd4xW9u72Uyzc+3x4cqbVP3SYnhzqJFRsG3Ah7lX
Loj6zZJV7c4ube+iDTDNKLguQMiMPjUOpZ3geYvq7uwWSXfWjdjbGjE7ce7a6fRtMRo6z0RgTWqF
fEg+Ugvko6AEsBK31tDuJ0K7W55pdnU7ayhk4wpQyX7WB+wQNoF9TogAFqFXdv5t3gwWdaOSEmBg
FD5+7KofqK86qAJCY+KaxGN6EU/zAndy5yWT5IjMcP2FuLi97Ugo/5oSk/+HK5dbdFTZTi/FRM5O
65CxVIx2mm2vO84uK4X7JhAg7UsihSGB+muSiueCL4j4WT5nu0po4KQ7MAsK5Ld0Lp4Bb5pWlNnu
Wmush+PMqyfZdrHWZ+9d5TIX0b+w1TPrBuZcqFBxhhogBfAPXCHwLT9si6ynVSSRRARY+Md0GCp5
ytq8fVritv2UDpcIzuUrQjtdadp5bLJMI/PS44XLhfhuoN+p+BbytH3gguC+Ad2oHkVZ209j45Pf
bZqGUqdlwfHOy6VLn6WWWlgXaM6+Fqp9nRg4n6pqJEddWjXNf5tBFYfDQYmPAgLXoQKmfoAuoxP5
82aL6/o4L98SG0VIxFCHFLzh7ifa35fcHYBuTUrpm8aiOKlxqH0vXWLQspzNc2Z3y8Zth7NB84Xz
s8bikv6Wt7No9jGi4Mj9CMquo3/Bz0NkYtoOjjJ3S2frLzYXhX3r6+oVprqLJEOryucoHunAlbN9
qmU3hLqtlidE6TlQQnPRcNhFtH0cIi4bdxnXJDAKke0Cgeg81YUhQKc7vDRsCkPkFUH0x/WydUqf
U3UEjdc4GT6Xq9Sq3b30Jv1qx6W4d4yq2VXYyqPAj9i2eeBoKhLAubsbtMF+bZLpOkwjpzin20pf
OUy6CpntLMuN9vrSxsdOL1smLlKgGgQql+OC5wUEwBypQbdmKZW6tbzS+D4JRkHbbMaI6+XNfO81
dUoEMzeSN1rQ415xqz0zj+oe6l7GADI6KhsEXQVqWCMed0trLvummvotdWvKVHSU5ksed/iS9No5
QsUwOTd1jdz76x3Qiun0WYoFm83hbi/s0tqmFndOQy+qU1+X3p7WuXX1E3ox2eyAbvNoLX4mcx5d
RsConK6W9gdXt2XrDxa/Z16JcGlfTCj4oaFMFMZ81lo7EDv9LrcXB8hBBjnQYURCGx1Hd0RVzcCO
XMw/udMUIXXe5hLr1mHoyw8+btsbcvl07kWmvptzVVwbXTu1jVujTebpiICWvhMPGHuYQtnnvHd8
o4Cp2/Qs4bZEWuW4cxaNbsKqZQJHSQy7fJgwfT5IEJKPCWiOG9gi9l2DR6EdJuApjRp4h6G8ci5D
x34LjYQTc/kFAR8TWo828ei8cHypzwsHk2viaeqGmkvxVJNJ/2ycdQokHfWREgziaOZ6Z48w/YXu
zMjzznaPnK/IXUujYqpQWdy4adrgm2IzyissFgcGyi5VIxi4G2LOCuOUXcAGIfz6RLddPljKi5G1
rz2pcvI+DJEzZmFsux0mFVaz85yln16HIKQbm+klJr0cHah0JjbqsDjZgVwmVivTwjsrV6Ne0qz2
Gtwl5pBoxZGwfpcee7eab9XUNtjNHVqY2ziBUxqC3e3bbTWhxOkVjItEjsmJ1FP1nVsZGBjTdDA6
mGpyoPzx7zfNIpy3uXDib3G3oNgx6CzsNa93L2bpJ8w0pgzzWzY+1ZlnPxSjHvFVTdHAgr9q/T3T
V8gcXgdbx2TKSFHaWtSNnonkV+nqGsfrhulZMSWJyS2OvHKX6oiZAY56fTgsu87SXqbuLlFmpe0h
6dKRSrU0+uwoYN4DWJ048ybiAcV0tIQ5J1bUIXH3qdKY4WbZ5K0fot7sGUd5tnc0Wq/vjtVsD98M
Pu3okPP7p7JcwkQ35c5baFXYQ3KHqeilNZrnJPeuSsuvY6q805g0uIrIacS/4tp9Wwy+s9lo85tR
QZUJXDyv4ajH3yPfUYAMa4gmjL+sJhu3Q+Jr3zLVRNtCz+MhHNTw20b3f0+I6Y/u35z0OE795xPi
5bP7+Pd/5w8VgM5BDpw/aLd1//en06EN8N/yIRraZCV8jma/nw75E+BW8PJY+Jom2UGOm63su4Tz
5z8EsUUmvISbbZM0x98SAdCc/uvp0ID4RdSAoygJEc//Swpg6ihou7FfbXS61ECPscie1BdBesjo
6MD2WcnSLlOPVxYK8KZbi5WSz/j7VyI9cWZ8WQ/nIfLqmlB7DOddtFZ8RY03vZbEU38mnR/9YO0y
PySTzwNsiqf0qYxnjBeRFTVssUaGHTlT4LNgJwnqPZuPkuYi3lHKgY9WSYoj5Uh36BGxpSihFLuO
qmxe66ooP3mj2wefb/LgyES+a5WY7up6zI9epi0by8uHH0tNT9Fjq/ZoE3W/1YC8b1I9bu5MFpK7
pDa1o0f76JDNHDYCz2wM9m0xzsNUzs0Z94D9lpvOasWtE7irmIeoEjQ4gvGfhk5epMecb38Pkiz6
GG16w5BswfobNcSKyBXPk9PzOcmvNXAN9g1I4exLX5XiwfIglw+952/42DE3ZTSKD0pCxg4ubf7s
zp06CvqYu0aW8j2nPgycRnkuWJc0fcgGXx46baazA+kkTJoEOpP7HZxyuWObFO/TFkV62skHlAvi
1GmZ/Ui3n61ip0/qxnVm58YpFdZew/eaLZtQjlmpyT5LT6pzoeriwZdy2tQC9EdI4c75SPUhO5iV
yWSmSad078XsEGEI5S+NjjK0jwz7kPYza0c9uhkrkzUSdqifXo8OKXAq8qgCmMNGV5w3atyt7A+G
eRs1tf3Y+7N5G2EDeMnLGvBT0+c/PHA/NwBKxB00sZRWYlQeHFV7Cs0zbgiD81IezHBkU878vfeL
ddNE0wdACCvsPNNEUFXpaz/5e9+aXqUd0YEpff1bwlmOGn7EcrHNCiq3KQdTXlz8JBb7sR7H9NgZ
VNLiQlJRqUVebArJyW2Rw8Af6/Sz40p6v9rZme0A92h6T6242AAZASI8yEy8+ExN3sdB1b+crple
FeLLLdNJdzt7cwLVJ7eOcTc0LwPZ5CvBkcbcjFGrXVxPZvdFns/3s+zYRSKDVZR0/XVYg2YdAQAZ
fdqiel3uhw4GzdZgDnvnTG586851dTOAVzr4hdZsNAQTgs2wyB+jqIp+1ROkZBb+5vyqvKEAQ6dF
5qFIHOubN6mCpG3q5QdR+uWna5kyrFM0VyFluNwJR5cdUaC3VnNhEFc9VgQKNgssZxq1xaDfGhOj
Hln3+T3nMLq1bCqtA5GA+CdFKnvHaSo5MF3vbkuz834y6jN2eay7Nx6dEYuin66FvM27n3ShEHo0
6+AxyH9T8HSsKRDyxFRHVz1P5R5LhyDDvK7Cec26b8PXDc3k/MJFc+IBkicObEFt0fuNwUQwtMdp
ep/SNvs1ap611dYbYKuGqt+mkkfITjqleKoV9IsAjR/qJEg+hI/jkgtlDbJSp83kcxh2WLLeknjg
+glaD/cqDBrtQTJvjvYiraOdZjFKvvVVmW5tv+/bvVjvtUmx7i/Xu67+de2FM28DElhvwwkTVG6q
6x2ZLFt7jpYGzyydhcBc79JGwtklWIweR62d9N4Fe267U3D/bqz1Lk7MO6k3cbJe0UvOmL+KBT0H
Ar8MRL9r7Yz1Vl81vPFISqyX/dqMmytMofI6MDGjov91QMBdvx3XU4Pb1COct9X6XQMiKJlIpso4
+hKkxXrimL4OHwLvxA0PwtsJaV3QifGNLU511+dssTjDcD8nZiLms7+ecAaw5btqPfXUWU2UIXOt
kCnl8M38Oh65X0elZT01VV8HKHJKHKYs8iGftd7tV6Q91Zp0Ikhyl+GFQcQ1KWO13rbr8C/WvjEq
vGGEuKsoo9UUshcCpso1TFA9llss23l292MeX2Mm/SAifAhFq81akV2GDPeb5JrJ9EYH0raz6ZXe
tF8m7L7324fBXiC/1mn8vVmV2dVv9uxphT/AOoH0RHez30legTYL9KJ6GlUr/YBAAA+82CqbWxsL
RRmh6c6XEToGtDLs3U0yCGLRsd5c51XvjVne2dP949IEBqEP2Wd9gjK3H6q5wHWXRIaH5SpB0hjk
rAI5lq/i8V7T6nM/ICMfu9a6JB3yKTy13QtwF/2ktWA8eh+B1jbLR66mQCLAL6zMRsIi26mJm5sY
vsbWX6z0ODdx9UI5nnmGCRhlk1UOS6ShNm9S4J1HG14ZFzKAhrueyzVl5xhe/1it3X5adieYvPpe
zMI7mIMNubyBVDYlXX5HEXjYC0dLmaO3Qe6ASmSyWq7t74BxeRvia4TmQAedlbrpU5Schvasuvga
pfVJzABUnOxkWTLb2wvU+FKrziqt1aHNaomwsLDrDSiE8TURnSvDCqo+hxM12Nuxnq07XAOFovVp
+udqZDy8Hynb3zcVzVcKx/m8H2MwZUHuYbQExFYCfCxgbmy5Lnj8i6Irqo0JzS2AWmO/Jf4iD9XY
twuL0LkFkTb1VJw9SxbXzjDXn4gxWAgLpXKPAFxQdnlL5Ll8flPfPtQYY9KArnO1H+ZVF8EwmuFz
72QMeFafRAfAYB2GOUiypy/lhL7aJ6LVQ4E+E3ocH1XoKfjsHXeqz3Wd+5g2vBpgYli1RYXDQv9L
cZGXAnn7uFgF28xMOQ49UvmjLq1SR5cDYW9Lu5ZzXlKOb760+2d9thBS9H1zAAOHZKMDR4dwo1/l
G+nq4aC27u0GWAjP+pemo9ZylB35l76janxKtE6yaj2Y76P44Cycv/L4QfxBW2iFLfwmBEk85CAC
JzVRpqQ6GgO0/ipfDSL5l01EgVnwQmOVjHSi8N8Wl5V/Riv0vgLp+SC/vCT5qihBWIetRK8aoGar
wmT2Wy9eEW8xm3chuiffHLy90a3mk/8dkG/StvurQJlij4B38v+7/dzKpvv8r5+f//X4UXUf1c/P
5s93od//A/+6CpF4dOhc6RTKSIRbNjerPwblwuL+QYbhn9ek369C/j9MsO1EKNl58reZiv9+FYIV
T6qRNtLaqbK+sr5fgdb4U15/i83+lmj945//HxD3VzHhz/Fa5MkM8BnIuw73NUARXJX+NCivdHSp
PtsuOtKIVMzIB7BR94rjZuIQAYv8hmxIUxRnKqb9cTZLi1Fby9JLGPVhFBNu07ojWdkUJRGLejkz
LYlvTZHSI6or85U12RquXDL/7ExkwjjLbwiqc71hC9V8IGRiFKZEy5mlYfuVfM9Rqz1NUjV+EOlV
yfyuw9kZxGPZv8NK6rvAqhO4XiAMbBRkVP8PsozNqwEXjDlEInJ8o4lClTHURFUQHesM8uj6Bm5q
1xoAirg8rvispyaTTGz6PE79gPfTcIf4MLnno0av7jjxQdDlTnWFqcKxp5AVnL/Y6VU4ss8mNKAT
uTdF278xNfTu8waqlOSmcfIGWcCFMNpTkuAVSQejeV30DqKeNfrJU1EtBXX4qG6gdIzaE99WuY0b
S92nY1S/S2QjhCLmnlEckfuwIXu1NcvepObOuLkZizTkdIOMhmfZ3qLb/d4IDuCqN4AAMtXb1pbf
nvkD9tVUru+amSlUB+tgR3gGhAtW1K3TAD+a+KUGRQ0nZts6VBwnjdtpWVsgRgOrHA0qexGQnCb/
6baZB1jP5xdMZzfgBwHSw42fmhLTGOObcC5ZF7j6DkLBpeWo7y7izhiXE93RfwcgzFNOlnwRk71N
ayCPxTQtOwiBr6U935N5pC3vu9Dq5p1bw/aISKLucwtvMXSIiexHf8wX090uTQ21kMRYN+gS0qe2
BLq3JLsUt1bA07Ta8MG5m4zZOvt6BGmLhCecoa2RVW+xuod08z5knBqtmjEpgJ5r4qzWNPAi3mTc
JDTZNqnkluQBGYHAdrLL+JeRZzeFlP5j6Wobw48/TNd97SxIiagEY5hzo3gFcGLWgT/7j9R+yRVN
rRkAhk2gGjYfGTmAME+95a5qXwF7pTtfg0iUIhTkf10hBORiRzUVY2iqvSWLFW+myCzuWamm7Kt1
802kww5oTygHkBKWVt8uybhv7ekwphVfcI9W2KbLZwBzBidMsm5m2mvFFunNeXrMPHlrN+IpnQWp
r3bnm99bBxGLkYyg0dwfjL0PxFkCAD1XL06f8wQiAq8azgSdw8nLsy+mYdwOcxGWBd/Sku9EXB3E
PLinRpBua6SrHyoyI5O25Y2zi3zundrUyUcGCd1FDsm516qL39g7KaqHgVjBUmHLoT3HWql+aw0+
LX2zPrcZb+q+5sbN6P6FgOdjlyTtTte074WSh1lY3TVOKigddnlNmKday2eZmZc4L6y9w5AWSpnC
T9oCr3/RLG6HeKiG6dYhS2sFYLr5ukZjlM90wJGFryTMNwBwjCUSDT8dUKPuRcRu925Ebn80/RE0
aDKaM/TFDAJCYBpKFQGk7f5G59ewKxavf7GMRdyPmqvtBg4LTdDaSBQbQHyQPCjRQE5hnszig98S
cexHXc3l+1C6kJ2tpI2e3SUlOecP7kebG9VZ75vkVZWS+17sTEdHt+Wm8+v+PAqXbAnZ4WcCxmXe
Zy+D1uprjg2aRxXJ4cQxuwA4LXyWm47+mtZeeeOmTvIDrKL1qam6/QY5sd3Grd8eNQ7LY9jYcnkl
paIgAzsT8rk5Qj8LYnGK30nkmb9MEdvA4dvKvLid/2QVnOHq1JXdfgIukwV1qtFyc4TzoclfdlH7
DOqVc8ZuGedhVlsCrk/FEj9uudkrbsVNMJiR2JOTHz+WyG7AsEuv4l4mrF+ZbVc+fqAiO3dVnr1n
vqECYGj9nZaV0ZtqhUWCQpY3C2DmX0ltRVpQs1deueU+4TLuDyNkosE+o93indR0w0dhmBbH8PV/
P+qLAikJ/b/eJJDiA01H4lcVkwI37PR2sgUUXPKWy/uCUm9aqB++y4IYjBn5PBWhngzMljdZ5KMN
CtO2978VpfCPerRSyKJ46R4soMlsp8gonX0zeSC5TSOoJoTrBKnB58kGt5JGFTC1QZPqJQYzUsef
JfBqxjBcdrGsQaSgYM17ZLJi/zBURW9vbBewOzRMBm4BkPKDIuLMhOMNUh2INJiFWxBqxb2da9FF
yCTLQ0UR7iDHnNqfjOM983N1MfK6f9c7oyQe3nnPTL1YO1Aju4miTv3U/a6D5t2x1pJevik5IdwB
+Aqk2RcPHTHOFZajfVrst7gLdHFxZUIVX5YkiQ/CaN2fdj1EryUGFABupZo5KUQEDetiKICUIngh
01IaP4RoiY33tlcGwgVBzB3c+f73T67/Mzo9a/X9Pw/t7/u0+vl//lv++bD6z1gHf+9fp1XnHysT
hQm8iTtonc3/66yKbMh3XNqlFtf63/7on6EOG0MREQvf5WFCkJmB3O9nVZskiGOCHGDa7zCNtv9W
qIMMwF/H9gQ69DXUYXFqJWP+l1rd0KUcqWom3OXS3hZ1L3aUw46tUdrHFNJ4wBEFUGgGCwohu2IQ
yny2NeWLTRUsLDliBlFJcsPseGOn1vSyuBjHFqObN0g/n22QcsEcA6AvfK/81Y3xpQaXuWVhcbGB
jsqsDXmVcpePjY/JzLaTwUPPhDi5sUYS6JCxGCYvgLo7fPHhLLPjSJRkTZVS8K+qkmDGzLbdQw2A
NoD0N0iAomIlm7sQwJW7zMCOoZGpKbnVe3DOstQ/NB+XuVGPiA2nsjybmnad0wbUeVUtO+H2j1Rm
ilBvuvekL+YNT63tYuQVnEj5SJ/lCVUHcL5pPGEJvJ2mlCQAAapN6rZEBsiIoXGJX7s4qo71HPN0
R4f63cy918n1XxB4q6Pj1tqWy4Pa2q1xaoG2BHjEk+0y+GZognu9M2CZEQYByaqt/30/giUwe/oV
Zudm1D1zm6ON2CcyYqojUg5DbEd2izAoxvdxFCKrJyejy10OWI3wONdghYa8UV1/W8vUeRjj9rG2
ZwYGoJaqiZ381Hivsx/9kgrYVDqjnq3n1QffyZ993uMUTqNL48XiNDC3v7IPuU4wUelvsRxg17y8
OgXj/XHJtasiEkR2wv5WegZSDho3zlJeFkuzqYjY7ma0gSIacgVJez8tmKCBHOds41TaRaczAF7U
CoRqw9pyiLNmZGwncSy4zQeuAx2ynAsmw7JzQcsn175dT3EF1efFPlnD+IieYQhNUZyWXAfzeduf
2poPwtDiJrUBEM4lwUC1xxEnrPMZ8vjkFGE0eh9TIQI1nqT/0aY3fodiEdVln+UBGYWgUHD2E/M4
V3daBEJPZ8TGCSRpnyAgniailliU75VGnESwzLKBtQorqHR/MxtDHM4T9sGho+qjTR+Vccnlh9n5
z6S5r5pebex0E3vlWqm62D4UPtfdmDfj4BkkQeQ9VPWNyUz+/7J3XsuNI+nWfSJ0wJvLQ4CgEylR
UsndIEolCd4kXAJ4+n+hpntOdf8zE9HXcyIq6qKMJEpg5mf2XjsyctbvhbhkCKcYqWZh4zboPYr5
xgAphkOO+CV7NzAr9EugBfzRmrvSx/YBtQxscgSi9X6cDFT4RU6nYoktRha/SvUwL9QwbRH3R4J8
Ga1BeN0ngR2JH8jznyixDrFtvXPbPpWWfh2d6B7o/srbyshm0ADD3ns2z+pRVseFJzmu5CZtALoz
J1XGym9rgl2i+kPx8ISsQSogzY6txIgw3ntSh6Xoqf6S1JdkQaeouDtqPWzEVsotp++bZfE9In7j
dAmd4smws6Pg1ZM+CyNhUk5gCIcLhr1rnhY3gH9P7tAx1DHtB286CNcGdI+6kxEoYdvaNpmWZ1bz
obRQ+xeRb/Yzb0Ze+dS96Jl2hRuLygw+FrKVO10vnnoz/kzj+bqUCUO5JrnN+lrzWQ58LlN375Tw
CJQiyApMHN6HSKJtMsvnwrG2GlVIpt0Mc8NY+OgU7/mKGY7lD7uofQqnoGremKj4JvpgZv47ZtYh
zOGXXLRovrRTpc+oFZw1GJpAS3aeIzZJz+6+LWl0BLd2aLxzOT1FxRDE7FsDrBgDEErTQG+03Jht
uZ7Veec78SFCj5t9uMU3o5o5GKV65tAvA3tKga5q003jcKySEP5UD4hvlgl5aE5DYiisK92vZnFf
Mb+9OWp8NObudYSDhjQMFU0n7TUrRM/uzSTI3Y/ZdXbN6hmhRHkmY70JGaIHvc0v+G9i+OgzCJQM
2Rkdi8jduXn6tZiPhIsA5gZxWnXqG7KuYJjqY2GNEIzV226K6D4ncwxFv759yTH2CTraRVoOAwIg
+FjmQZxq6UdkDU+LivCLmB8A/9gAk3j4NNvf47v+lnThv6QCYs//7yug/2m/Dz/+lXCB//W/slb4
NJCEVKzmYEb+bGo2mOGhWtXhyKx/989pnfMbHmh99Syv1mVAE9QlvwsXbJzQoN+gGbgmwBSXv/ob
0zp0sH+pgKDYUALhvedLc8CwrbLXX6Z1IwIKdZb0XWPVZqhTWZ1qJ5zE5vvAVtX5MqrMHAB6mmYq
D/Og1DcLBR/+LxsWLb14ab9aM8oNnyJffTM1z/5SajXed3WDgl8SRV1KIJJ6zKaMXf60122bOzm2
tVMme4Owm8b6wF1sPdgQoIMl4pp0aqcPXFjIzJDyNH6KOVOfJBpbrLHVPBEMhQuxU4rpQpjhcs66
fgYDu6aHlNMUPwvHm26sxCvvV7zGJkvLmhla299KqoMb1Yvmr35JgQFbSu3ul3Hu74vI4q069sOH
MGLtUhRpf27gwK6s2+5Gwf/xVVsWCRJ1WRCYaCh9WLhCPFLZWjuS9FIOLwutppcXvqX149Y14CtW
g2PdzWycLy75CjdKz1SKHf7ZMeYfSJ2lPHBqtndNP03M58l75bhDiLGZHasNa1YzzkaN9A8eoMcY
oPoJK3a1i0jUgdRsuDesJdqgE5W5q+zWZAHslvlhxu5J6ithTVhfKHhvG2lN7xSZs+NPqTfeJayM
L+gJRrp7VYznhbhtLmhv/qpdp+dq6LDJbAy3MvdqZJlfY1dhgIQqzdRQgIJfmoYbDhKUQlxR3+hh
1kTdwCZB0S+o4TCLIIXRv1eLMjySu5XBPOsstKeFUmXOplaXA5lfjIkGCLmb3MvUAMvx8M3uZH/W
8e4d4invj2zTEHXVunkWP7WB7U+doEAxSN9t3mpuN5+qVU4oV2EhwnA0hp6CLWXjVcDKfDeyCS+D
mU7WtvtTnxhnbNZIT5jk5OdJK6xd+VPPqGqUFEqZnErK2LtmmcW7tQogZ5H3JwLXviuLsY9WkeS8
yiVNdJO26hRhtUopkQQHVJwAx90sUNel3bgKL4mXNkL1pxpTW4WZk2U+JUPzYKWJvGlX8WYfpf2P
OnFNP16lnd4q8kx/6j2jVfqJyNK4i9jy79RVGJrqy7ClZDOA3bIJbC0XiyhTsm20ikqnVV5aFGBb
NsMqOmXi15BHlyzn+KcmtVvlqUwOlx0EfhliRkS9ypsC39RPTauzyltx7lQ38Sp5NfQ0fXF+6mAh
D8zXTtVyn7k8OlnGStq7uYpnk06gY0aC3OGv1gVBjshsJ1oP4hmQ3rqLGh9ouqKdOw3oun9qdKtV
rptS/ihRfLIJohlWMa+9ynp5l+MkclexryMNdL/mKgGO1cm+rpP9uzQnIJaZw+KrOGOVYThJy+v3
GMsYuXmzPE2rzLivYt3G7lO3N8QspVvcP6tBZhUnL944IKvWHWUf/0O9vAqZPR2ly7yKm6NCR9MQ
IXgekYvZbCaRQcdGkuxgPqhPywQ3IS3ieVuygQ/qVUINrcV60H/qqrtFd8PsH2rrVXht6P1Nukqx
Y9fRb4pVnt2S8vQqVsk2wX0qEIdVx40btOWHhLgb9OGamozgm5+r+oYIExV4+lMRXq7i8KbS4r21
CsaNn9pxfabIw63bOM/einxGaekov0Nn/tY9/19kYmE48O/v+v2QFv/qquc//THqMH/j8SdlFKMI
NjLb4qr9Y9hh/2YjM8SOYq67NnONp/192GH89vMe96DIeSolwsoJ/KdGkcxf/q1HW+bYCEL+1lX/
Dyzdr4s5aJcrochi/0c0BLiiP1/1CnDStFDINZiJKvVx2BX7dJyyNy22v9pef0iIKfDHRH+Vqfna
F5Z9gbHcYqFfy2pS75gj29mLzBWTMUYu34W1xGjfl2I/Vwk7Mcc25pC9PMuirvpyO13ZLXPS+21b
lU8NOSKBTYIPGoaqya8ESpFgNuVuDTdcjS/RopH4sQzVe+9KK6wGdPYqzEdzY2O4DRQXgyHXXtyQ
79XY6YXrw3pvWptAs1xfvnWWJS4g6ceASWW0Z9ZjkXfOzjvsvT4KtKzpyFznZNuUSWm8Opmb06ew
3KYntwZfT2h2e5ZYmDbcYYdy23jsxYRjsY6xbS5FE/vMWYttNK+WZyaor0RkmtsSSwuNUppg28zb
LtSrlERTruRbt3Doas1YCVputqCLI+27GqfFtkcVcRa2MgYJWR7hZDRcKlUzBAhXqmMd627DULSG
4OL2D3m/XJgr/QAeck9iXvHAEEY5jJaRfAoqyL3GlaYuaY+SCQt4s1oqp1xhc2Obiu8uwjxbEL5u
2Re/Iw9YLgqu+U3aleqOKNniRuVEe1HTxMGqOSqITaZZecZ6BNXaIcGDvSSLAhRBIA1MuxQIfeYM
h1IiU0lG56A9q9bCMGHCszFARz8j7XcOcV4DcmmlS8GAzO8cM0ainY761dhtbFWjwg9UsokEed2H
lLkQ3PA/3+pmN+9YF7p+xZgbRLlT75U6d7e9rmdYJDEptbTEt66oE8ZfQnNfRruz920yvJSr3MQQ
El+FM5m3c1N8T7V1mZDN3W1nEhNZk7aKWzHhcwyRrm11wpS4Zoc6YAey+NRhLfIs6DBaYUeBacS1
5Udm05zrPC9C1WGK32QZxiAk7yw5Cs+4naSGWxqj/HWcXf2CxK4LW+6tm6lz0oOpm/I417zOSXiY
DWIbIofUjJEWtr1J8xqc3jy0G1bOp9TFsoOlfF9gNY8GN7nJBJvttqN8VcpeP8YWYW2evkz7oZJf
RItgWJ3G/YyZiluCKRsKnOycNlodGPi4ZdYiA8Z+4ZdKoYQkmkW+SBKYONAeDlaivViG/Zg31bVk
T0PgSBKF7GS5TwgPyHIHPr9Vq1t2Hw+Zkn0fBcEcSQ5OW1hhoyVn0qg1lu+Wb0fsudzuSRG1fYhM
c9vFJVmMc3MnBoVNJXK5k2HYe7Ao026acsgp5BLkPERDVr4mKlrW3MrrrTKSAINGQcVMEWenElPN
FKs2O9gokFZJ4s3UkBQfqcw1SF4KFoga3LJ4h3t7fs2V9Nonj22PSULOOqrDXDkqjGNI44yCxknu
28xM/B6euc81jB60UpxtTorMzla623qsT0M/irBVhyyYUK8B1QGRoMfmWeHpR2RJ6F+5GC9TX82n
UVaeX3T60YvyF3eszvZAdt0gfvR1FEQuY09ilQgoGU4FGmVmK6SQcpjS8xRh79aHou4OBAUbO9cr
Pfzq2Q/SLovKvNrVCOunR3TZjkkIgfYU8RZ+cU1ev2IhyIuWyfXn1NUwe4kzZsKClDDCZuveOgyl
R0BY0WywJz8bfEQNQS2DJyhK0j2UMeJsCBFntU1RdlH3QIRtBakJjGON5iRN1GRKkt1WI+QfNxLX
WBUqzIKOCXVOQyHqwfNzFUZU5lgJh110T7BfvlWKBvx/5un73Mk9hpiF6nMv7OcBTXpiTS+KNb/B
LbldAPEHSg1Xf7JtYnYM8IxjB18+Qmtg1wxjEIoCiqiITPFcYj11i2GLbeeBHHt4wom3T4T7aWni
k4SJxU9qhoyqWj8nxkTlFxm1L7oUTkyqUlKOr6aCXipp8xUxId2tItNLwlboNLbpfOGmOmj5MGxU
JNY7bUqRYxgFbwidcdBoQ1htbEaXoxdtjbK7LFNaMgOHUIKU7bG11Q8lJUODZftjLIc3hALNziul
AUrf+5j05cGa8ieNaToLgFs1Lk4I2uSGQOgIpePqSo7ayFfqFOF4dJ46QBPWgrpk0edHCvAtL+Ou
a1CFzs4UyOSJGf+NMnfIL3J6wEI/U2uo+L7prUHUfA6OTW6jS/fLu+K26clst8aCNF+Zb1tFdcks
Ud/VeMLor4BSUTn7dU78OoKN0l4LNQaiYSHEnPctvP/SJCZSNAc2COd1SBEKi3aLE5yP8CpU8m6p
V567ud7befluIZv1JRZy5CyELhvFupfs8JQJaJidQs1Ophi5Y8SVvBrOWXjVWY2tG9I+T/T4I8vF
+S51EAjFqburltwLa7BO81jGIa0L4TjsiPzK1nBpKmGu6KHVebeKGdHpOOnVWxlITmaKoLDbdSQR
g/vPSRtyMAzu20Hhksx8FhDFQea5spmlngTunKc7IG4vHv5KP+4IHaMAV0El6PdyGsXB8dqUEUQ8
BpB/2k2zMM7TFZBkY5vxvAIf2HAaT+gx3sQicx8P7XcgNfpxWgh5IKeED2g+OVbY9xMa22l8LwtY
32mLh1ECrhEtNREYnCkQefJOx8LS2gMH5LgoGahQtFeOzmIXFaSTSzP/QU4Jp2RLcAyqVOzHFcND
Ja3IRa9r0kc4UBslvnJuPisWZUqNvp1IEGgmqC28k8HFHEpwIbBy1G4bGeYjsnMWQCMfi2mtCNWh
pv8YkKvSzuGtT9Ju17Cx2yQYAU8G/KJgtpTuECXKsjML5Zp0nr5T8wKrGDqaqtLrc2eSk2N5cRd4
iwPJhCcVSCW+TPJltcBx4m9zoStMsVH6Cyg6ODCZ8Js1LomcNJmKBRvzAg09jvZjLBOE2hZYuTge
71r0BJuiGKFY5OWXJPI06cfrWiOiSNcuc9oLf0TU5RP3C2oaw9mmVIazUSHGAKBLvTGI4pZjpd9C
HWh9W7WeBQC8AFyBhV8hNm/Kcimhh6AqjftSUA8gCvD5jB/RuIgt2iS+OCsJelVtmZJZk8GebhmU
TUVGU4AINt62zDn2c2bGh7RoH3KXcjCpjHxP/G10ioqiCEnDhuQVzRETbgYndOtaWMdIo0u7oE8d
u72TVe4JXIzYOqwOzl1q22GfztFJRPi1pewaIA84iJcpe60s7sYRthZHsgX+u8VgMajIv5cEsITZ
MDCO+ibeFbQcYeF4I5sKddrbakTJb7bf4yg1nkUHxKVCDgNkRtnrmC99ZnoqcSOSe0XiX8/gCOZD
ixHdSH4UQyooaGE1EA9Ya6xb1Blil7zBOU6x2hvtzovkWxaLKmjNqgyYOEqcp5Hwia6a9zUYjBA2
2bBVStXbr2ShySsd7n9DP2vcm4i2i2JvVJo85QOWHTZI/lBLnrtKBn1Zv+cEnzwMegPIXuECqyVX
EokyqEhsCMmyCXnh7lYM0WsVIWDeyaGuBGL0kXMQzcEdcvgWPwRErHYknMmJGiLJHP3E5O0lqmJu
VW/Jt7Fr3+d2eSZMsLgU3SjxCQ1YqxDtfS4dTyv2gHLD3iU7pUInf68R3Ra24HKtx1jsosZK/Vkh
yNYolmlLGCNLX9VghVXpLZcAGp/1beAx1LQ4Fp1WBMqkTFAFEEPgIZrviN55aYXDDGu2jNPgCsBS
Xi12jYHBVaeOWSqveii65lzZw/cqEbfIm6ttw0tgvaZaO09rm4dFNve60lEMOWqhI/gbYbzNwn31
ltEJSX7EnFVo2CbcpdyR0S78MqvVGweB2KbySrTGMde017aQt9FkPIxU60eD3cOuHz33EGfufYfm
zYupYaapGl7MzM4PsTOT4umRr9MkcxQQBXCqRGt8FBq+Ekkf+BmzSNc3js1GzHaq4VGMebfPEgUb
SrTEdzr+6lDLyuxYSuVFmizResIuuZ/ycq0yWVNzHpNsvLqn+nH0Xp0FmKA9oTSd7BZlf9y1gSTx
7bPpLSPMx6r3Byw2YUSE7HGRKodMrWXvuWegerPLZZ+RC3/um5lrg45VnbJu60IsDKVXl77ZqDvF
jiGxFeqTzr17zcdkDAAXye99oQw8HN7Nz7nC/01d/mIMRdgMSoNxx78fupy/xx/fi8/qT4OXf/6/
P+Yuxm/IKG2VTYb6F2wsBlATYiUxLCrmIgYt/xy7aNpvhmmZJn9PsQdchGHN72MXFz8pkhWWIgxJ
VA2lxN/asPyVcWzzGonrwbbK1gaa8ipB+WXBIsphbEVFe4ozzZ9hUEfW0aEctJX5u0bxsZgHnH1Y
pIxvRvzUVaGO6Fhp13g1GqFJbHuCoKrmGkfXPloOdmr4mneZMyyg87AZxDrDISPJCX/5Rv+u6/5V
x03CEl/Yr+MiMpv4DqHR4RfMlZ+W11++cDPurZLVlRtkwDXyfRwnXA4OQJC3asyaKXTdFhuKKRMH
T5tAHbBDNyE/HeIR3uAMoOoYB0GQC3n3NvPkEcMRtVrU7kabjO+dXhtw3BLDlI94P52azKamTNbl
h+k9OMSkIashrXr2UV3M9x2aXYxluaNo20hlP8taQjXOshoHfBL9pI+bYawjL5AYRDmPjVr5Irp3
vopxGX6YKdhZtehbtIy5Ux7IjqgUbOhWHoLfIIcSBoD1yMkd4XoiGJAdBbOZzzQRgF2NQrMuM1QX
mgTBj5q+YBhQFNd98o1vYDVusp5882B0MiQtkFaQ13AU1ZId9zw9jp0SuRsbltVdNymatquKog6V
lvkwxaoluUGUZc1O6TOBfIJEMPB11EhI3GWfLVhMJuWRDGq8jWibIUJ5IDpe7KRtn+hGWxj0Wuq1
QYPmw28n9vRzU6N3SGXSo9tIbQSB7cKubiN7pUeaUEKr9W27K2N4oeDnNiOYLgURkZ2+K+t0GwNq
1V91lk2P/5t9XTaICHwrYSlG+KKwwGNOY32XqrPgtiUtGNGEK34wzqs7/9dY7Djq6TgnK3bT05Q0
kgk+2xNn55ZaJg7SRFW90wmwTPa6WtfN1sbdF2ORWRCLSA0cMN3qZJMq3SeeFThmmpC/qhDpjaRc
0WYfXzgzSZstEeYapSnpPBHH+trcc4dp3foPqwKL61ZH62Gc7EST4sWLhLyNrZpbQ3G0mfV6JJUP
s3VMIoFnxLTssEa6kqkvWyPIRum+Nn0nuoDJ4/LdFmVxFpVD4woLjVYsT9j7+27nVV8C/AXQB4Sw
CDr6Lq6xMUF35WtSoayMhXyfncy6aykGEsqtaoo3hTRBqLiT1rErnBx0BK2LYmndsAV24STMGRrC
E7MaTF4Xj4/GTF0fjFQB3yYHCVdYy5ErcSLnGmmZ21CrGFGvglsFckQOijHiNJN2hTA8J2ZuU5tI
PzEAttQyTi+7gXkmqUsbb0y77qDzM3+FLwd2C/+mcy0TVtd+243qP/gHfyKj/+mAWcfNv54v68HI
HJbwAY+cN9bQfz4YIamUOfUkFVexcXQflToPimrvp4Mz35rs9Db29j+faetH/E+fcT2qfznRwMsi
82fEta1MTmK4bRvxQYrLf/4k/5+mcH1dHnB5BvCk1rHX//NnMRjxdUqq5Vv9rWUejsDc8jl4Jido
qi1d0u+JLX+rXvjvUGOYPEL/vlh4GH78K8bY+p/+qBTM3yzDwOvArUaf93MN88eGxvrNUQ2NK1+1
HFv7lTGmqb+BHTVdylZ9TdT6RY7q/sYuELgE+gkdSSpBCX+nVOCh/8sDymfmU6NsdVDLcv/+RY4q
JqfrHBsSSykJrazQ8vu5No14yiVxUBij/bJsauJNR2i2rTPD0BvmTULf7U+6vK0WA/GqDWDVMtKn
aHb2Zl9+aWIwfQOJXEDktctSn75NKTQ0EAnu2ZJp91jZxjbzvPygguo7RJLYdnRzxUMFBjIwSeT2
B2+caHWYOFqFqQaiuenli5plsM3Rk3EY0cskH8bkMj+DVpypd/AlGOQX/Y2oWcHDgkUP3m51WT+J
HM3YbKP2sqIYjqdpMSTVgoJYF9aq3miK/WD2T5NNJGnGnndP4indPJgwBnYO4dduF5geiBttl1bx
zTjOydbNPlWGJRsAljuJvMxhtZKs9s76ujBUdrWjArfcSpJ3M4tk0NpFB97eY3BWlMfUukQT7bX6
YpaO7QtvcU+dA74ioh7AUUMsfXup7VVjiH+L/QelAPsoBzdufo9bGx1rjya05yXU6SGRI4NCFAas
erIzRo6TIUoImBzPe8Ece58zxYDSZCahqMeXuO/kwUycx6JEqzCWlBY8i/ymg8Cwu4U6wNzhW91E
WcsszMHQNPJwxJb33FbylpV1Cy2UNAvdqs9mn3/HIY4HDcCa2/DbQEmVc8Z3ff9sgua3+meA37Dh
EEAsPS1baffxBZuAEriEZe+jEZ6q6QyIFmfT3cd5wvKviwN9uB3qm9VU1BVTz9PRfTX6O3fzWy1g
S43t6rEfki/6rQx9BWHKWdTroV5qDGrEV2/XDwv3MA81sAMZk/ENVcO60/o8oH7XwkHyI04YYH+a
CSq/FM9YZ8HDTAakibl5sBP3K69xbJgO/1CpO/KZxmQIktqYA0cW94kQ35z8bGT7eGn3FZYsvNow
lxTsy3dMlP24ya2TzEmT0nm/NDmUU47whxrS1Kyx/kjJFHK9C2ubi9Sje7VXhmNdei2VznzE2GvT
et5bnOGukkABVl/KklxfbykyH15LCV63v9d059Ba8gj1+bmgntl0aQZmf07fNCV6nwEQu5IVS98X
LnQHtDPKa8VAxaqdMB4JasgstdnWgF8sdIK+2s3fEBMfPHCuZsH0gJrkA9IEJVG21rQ/4sYotpbF
sNcjGQnRRC55z637S/ebBUJgtxArvimiWfEtMud9h4uLyMNxQGxq6ozPJzKaF5w6tmMue7d3cbjF
KQsImZRBJtInJyuSK3awWwNcPDWYRM/aKFRmGTsiVn8yx1uny6Phxc+oHQs/XRSyVQEGNJLvZ10j
VHd6u7kZ4yE69GZV7fju+R2rqEXwtA93tVYclLlgeFIy5ZnyIzuOrdAUdspy2toLbhAGyXhskrBq
zOEuTVUv1CisNlYW7/rWfo8t96rr7M4WNjiLc9vp8gZGR8pXysxsjflOMeS3YxZvc+nADmFNveEz
AKMjnnuz9Hp2wNZzsSxYvF15yav4qWWEt1+EOJLcsOK2u2syZhRsiZoHEbvCDfUV6vuxuLGRDcg0
UreOvqiBQcosC322yEQPQ4S9wDfY6k5710qDI9NbjrpU0DBFLahuGCE+E9dgmvuTPrhH4oLBveUG
c7g+p0YvMNtZav2BVY5I716wkSjn75zmA+xEBd3PWKCIR9W98nNUrwCwKF/sLn0VqIehp/e0iJ54
axR9DtKRDomtHT+6PsFaFg8gJhz7PYNiBg2eeZ5uTjOMweSRHW4wuS2hx0N2MPQcMPOUP1AoHnF6
snfvXzy0aK1FGkfijk9FJ0Iy2elgm+GaRQ0Dn/E2dZIa0ZT5DTNbtCmcpdpBDRvIOC+OReecpoIn
LzHSt6GGeOzaIuwt68lszR9pZD/SXhYoh7UHVamfMjELDu5mq9VC8bMow6upXomj5sDM30akgxtB
bAn9NIP5aTCPWE+jEEqO2NTKuC9cDBdmWl/ZdwV56e0kttopU3fSsNkx5ns2lkHXkW1gTN0jTww1
qDIjl494Y9V+qU+nxWGnZ6rPoMvenbTXsMGmT0pN49d4S+JrZfGuq92+UMYL7GAsr3i5Ap3gE7hE
DNNK81tBo9klZB6UVbEXSnpcbNA983OcVnugbddsMi0MeuyHIDR9U+v01eNAYejnBW7xbhqMbgv1
S1VzG7FcehQjG0GdvtTHFRA2NpgKyEF+IytawLEOiSMJOPFA6ROW4nC2jPlbJPF51fC/cdz4Pe2R
b2rzt3TWlFAtGRDbrPa5sPJ4K7gtZuReYZKq1obDwgly6P09MIq00iq6CDrxXqNz8RID9bPba4eG
F7Go+hFsElfNJMz8QhiMSnJhV9PflcqdS8db80ip03Zaav6IzWxeRI+spTlc+091Iu2pmLOdOZT5
A/6ICLVp12D8nOtD0uNG1V2L9Lsqj/DWSLGrNV4RX9zw1BAkc3JwMKLDpxdcxwqKzqKUQe0uLrnG
R/QUG8KZyWB1GJJrjecGvE+u7OLUbee5oSgRViNcGa+z1R/SSCJawf0b9GmT3asDrnWjYaxYOdb3
qCQyhrjhq5ywXeeakQSs2Lk6BPpyu0VYEA0xB9sKvEQ6EIwwjM6tlWE6VSNWHUm2nBzF8u4yuVR7
TBkGj9PiAeoBiAPJCuzJDASntOv0nij6hPD2MCY24Zom+qVjWL/Mhvc+EgpJ2MtZJTUGk/JCI79Z
xlSG+CNwh1j6hUG9cu6IWQ+1GVWd5jbnbuwzDKfNXe46qt+XnIX0Q8nOHMcpcOlunbEcD/Bh3rNW
4X0NhMm46Tgy9HG8CpsxSZVmp0ajXDGYqlbExtkJt0Wt886rYkA98o3NI4QZvidRsQVL+lmo2Xdz
nO8qVFMbZ7ZP65XbCkR8SBd9T45vsipzHxXrcZkZDFtzWm2WPD6mUz/siDlANJJ+xIXPScZsh2rI
yasPXRmNTWMPt5pX7qosutPtjAAK21wOSetCQCScocy7XTn2M7WbdolyShAvm3dzXNu7qMtQ7ivl
2RDKVnWjdwj4ADRc+5YrkGqnZfSUWfHWHNW7ZOynLXbSdoVI3Uc67oWueXVjGTDjudaNPGAN0ney
drexupwjozFCQNqBzIZXoxH3Rm1ekyh/aBL4tA542YRtQhAlQ3lwbX5T3fl2KMuwn7Mb9GFPukx3
FjG9WIrPXWlDTV2ubWe+CJPYEVl2N2bXEXee5WenZmPAg7btlvYW73uo6fmdkFERlt14x5BADzIp
zgnXJgTV6A7C4rdB8JQ5KUeXN+I7K1jxvMa1bqz2/htGkAfBwonRVI6DLCH/sst3wkDSG2HVGO15
O2UEsoOMJLnAtG7Zlj14jvkZLcurF2MT9XBW+KqtTH7mGcifFIQQk2EdwNfc2hFAWr6Nc4NmCe7N
E+LSfdzOmFY9WFs2FqjIvbAJ261dQzDMwxNxNdyASZ6GIMH4QdY4tmINxzWCIIrzxcG7Uz+bthRB
jTSMgUdkBT27l6CIqBQbgAtofQJN5OfWGU5CNs5dnXdfZk9LISlDxpbeahqczdARCNHOzwsKY9B1
GO3YZ+/jgSlhW7UEQ3gyLLSW+KmBon3CMz5gMCFrpSyFHfDJnD3hxZ3vNU9T4605Wyy7HC//btvt
Fpn5BbfqHQlUQWcVFClvJKicoxhXodKC0U9YAXdT/Ywb7T6vbm2l92cAO11H9UQRQKk4VXcocAOj
eCBUMeQN9dUKrIH92dWx/KXkL1vxVcue8/HZ02OP0zq5GdPmhAfk1anowRKeV6+B77LcKjbhUnn/
LUlJdE+h8wSVVRKt0WfvXR59MzR2HCgKhDmEU846MRExS/CxDSNek6ZyutEaxTsnMX7AswrFqrGt
xvSTu6FmpOUd85ofFqb5dgPZM/HjQtzFS3Y7TCRQYdKGVlTDvoo9r9/oFARh7LFFx+0WGjFxXqBm
sAO1VsjlSVaAAM8+td1pzpyQ7JcPWxxHBTYSet2TGzG6KwaSf5sCuJfQ5VPhFsOZ5fcOIUXqe5lx
yXraV0039kqT9ajqaYaFjDmJDVrWIdm1tsQ/1sH/tcd5PwypsXNEMoKLQqWE0u+S2zA8kni5cXux
bv+aYks+NM+wVez1pblCTLpxnPSYIW5AYDwHnOG16d0VrcOiS09uIwRoIYDV7nWgyNrYBslW4KnL
0JVjdj9r5b09XAwU1/D3HuELolOoQTg1cC9stIRfk11on1YtUWpNBIaQDJQ6g4tEYUQCo8w6avzO
hQdNZXlsB+PqSNYKTKk+NXQFWMwc0AJJHD00E49zVNkWumnrjDr7kPV3vi9T3n+VhkKsi47e5N7G
C7EiTUQQnTkxK4CFYvuGDkh8ye4Wi6K1zSC9xh/rWWCktDPpmO/Ghc2kM8Al0pMDQVRbUmS0XdR6
chOXJVdOdjFi5VhrM7jbV1sidWidE7hx5t8toT22grTbC4cuGjb5/2PvTHbj1u40/ipG1k2D8wAk
AW4NGkqyJku2pQ1RlmTO88y3yTKLLBp5BL9Y/05JtlWSXMqN3LdR6Oyur8skD3nG7/8NyXgiJcoJ
ZxboP/CaQQYldVLpSA5DPbmwdHCGFVT0HxDtief+5orbb8lyzNJlBWb2yKtf/Lt7HI2kRojKRCAC
mFEqsxVKR99wNJ2/0i2MCe/FTvc0Z/kt+JijIGii4EblzYL1973iJuHVjzWRg0JcgaOsyaiUfoeo
yVxZDP0Aek0ic1UZYM4gKx6TJNXG9/Uh0GtFQNmxE0QzraA8zvLbNeYCa4xGv+pIUquNRSrl2Nrh
boBNJoRey7DICakNRqbBdiEZzfzKyiT/JiDBDPabKkGZibH4GGejFXhnAD+myhjJiw9537iHdW6A
YGFG4EEtLtILE4ND6CRD2O9pBTmPJuxmDjBkPyrZGF9GjRZMTd25qApXPoiwHz/sSm0ZiTkCl/33
mG1qX+xVnuQgoiUHLFPcKdI+eJW+FX7wlVFaBE6hH6kiv6LJqefPR5Fq0UTkW7iFOeyZnUHoBdwr
NnB4L0NgFKkYgVT4V+oqKgNHUGmHIBw4lJaBH4nI1MgaEa9hiKQNnMUGNtEjR4FJlbr4+SDxiM5q
kdCRRoJtVNct/BUGr6v76omGwdnUj9Q0JHyLkA/XaXFALHEjn8ZD4hEqqItIJxENIvVpd4ZzfnGa
Vfb4hZCO4rgfRJpIWcrpWdqnxTiP9N6BIEfwSEmY0akhwkhcRZYODS4nzaxGkd83Nqk7E5zZhIsh
YSZSW5QgS43B/CfCTsYB+tW0l5KAzfiInEfK4gsjYwnT7dLdczTyUhD8Wnu9mSvnapq187xWbebj
xoElRMaK0SHunIy2lX2iWGzM+1UcS50MbjLDlQIgDoqEv4d3Rn3ohEmz1/oi1aUnI4YHI+7vQPd1
qLyQ/HxlqokkmEC2giNL91Bmi5yYLESgPjHrOIPKPRjKx7CNGnkCuYeAGdxOKiyySJ3RbPJnAIWG
95EiQmn0jnwazUUqyLaH1BqSJ5HRkt1Elo1ItRnkOHlXxWr+bvQCrA6BMeGwrJJw5J4nhdWheyc+
muh5rhGfM5ZjeA7Fyr9wHGyIwSF8P9lJSik4BKQtT4fY13e9tC1vHbuIduS2aIypognGeSP1HtZ4
dqHtlquYH5IBQPoge0vHscgBovYH5JoIUTsFRH/fotq6H6/Cg7LepzRZi0wh/IXh7CC0IXFtFTok
B+QPWQkAGFYqoMp1EMWfsaJTsKsnt8jVLRKMRJaRI1KNrJJ8I4it1gm3hBwii/wj8OFxnzUtOrcG
/KXwRGnOalMv3wWr8CTV9rIrQ/NaXGpYath6FBNXij8HRhbs9a2BVZjIYSpyFzR16KP56DiopEIR
2JTohUfspIhxyjpNPQQ5mBmhpc7zXh0+KbGu73Y5NVly06ZIGIJFZgfRoScb2WVgoycDBPKhd48l
cUWzeiRRZ6aFsmNM4x6ziMnYpZF/0mIZexp4UnzBQbY51TMn/6J2ZmJPVb1OT5W2gd8ZVwHHRMeV
FmOglhmwHiman+EmyccypXY8zwnLZHOhduNR3UhqPUviaPiIWX73IXSMwJwhdiqjaZB78MOAko0Z
rJzPFgOjIzICS8850kxmsdGv/COFWE94dXi7WE30SckUda/tHOPYyCIHCLiUi+Zj1NWqPPV1NQoX
sl/EC7scG+Rd7WlnJ5cVKeuzHF7drJXY9wvCWXMFWQtBlItDDol9brfEb7Hbq2LjPE1T84vXFDuF
1Lbzzgk4QxhYwJ262EbO4DPiHdaENalQMj7zk8Iqsf5VVuTR2naohaIN3JGk0LsCloB+nMutqSMF
EarzyKjiE33EfGLaeya1hxSmxk6ldN1B0LdagIg+qi8lAqJMTJw86OOGbcQXnNVShCNyHZ/WeWq/
Dzo7qOahZ7L3kjTE8XUZQ8yPK00/TtVKOsMvG75GrPY8j2rAR2yTDFFl3Le1Ikxtxw8RDM2J6qSx
mSyMRNFudBK/D7Exq2ckT9V7sJzzvTav4iuh9sIXgoiN8yGCvjfRFA4jRtgSOwiMNczstHMOktCV
j9D4AeUZrnQgDxwRukw1Fppq1hMSUoaFlDv6KWTn6MRzKh9CcaIF7+y2SMA7Rc0DgZn/IYm18MC0
wxDwI0k+Jx3iToJL6Ishp+0dMqpwh8C7vDpX8pDYTR0zguFAy5r0fY2FEbglPrXXve42h4oCGDBF
Rwr3jhTO6ourtcGXIMDflvI99FYnyB2cDbr6yEJbv6gSDT9AhiRZsnxboFy8nN8VYafu4GCuBzud
VpNKYvRoeJtBXegUyz+UzkjGlUTUcQd3/SaO7RHfIm98L0EyOfJTJgB0+FXyAZtlF7MX0G4KA2Xx
yfDY4bu6UU9bLa/POzrmZ3YYCe7cfv+eMv9JF2r+LrZkNiARtDoSwDA3RbcFryW0BwaY1bfpZz/K
WjJ4XXNv7I3uI4GfBKdBmWsXjadxL8/GvoPAPP2yzVrsa31WdqhBOcbQLgz4hQ5nXRHhv+1lWpVV
R0ooGswgVHyYH3k73lrYMB275B0fS16qHqQprGjPdsuzUhYXQRGp3wYavnmjofZ7eV+1x5itqYIl
XOGiEvdpLzL1hG+8YXpwZ/CmhjfokabrtO2RD6k2Mzo2+GSE7hH5HHzsiwog3QYf+6gNrr0fNA55
peixcQ8Je0hy/oANFQA3Dq+uohQHuOPAzEAHPVzj4iYfe5CzLlPOe6zdCT4fOOL2NYmzkUVEDWFy
YzfsQDHuDgmlNKMJAxZ2RkUUdYjz3iHhYPGx4nruIRaLwgEtKHrcG3Vgj5mRyJRPRq+3blpbA+gd
TPmC7SfGOgbC2n63ZCo8JmMDy63RNNtdViL7bAgc+cxXNG1PM8zoXeFG7b5E0eJG8u2IExP6COg4
WXxQY9XMBOQxyTa5Cw+rCKvxIuccokzGAUwFyY9/K5de+NkqjerLqPYN3h2F+QkXV8TO+Lxd61jP
EJQhOctRVQFDYZzni8pC3JWOOIlXmuwcdbwmcKymv/Dyyl4EtpldFLmhY+tTZ4sMpGA6Zj1sZ6n3
oSbjjf3RiGw2NEmUupi5Kxh994OqniJ4B3KJI7/2sSPx+iPdJicA3g4pGNJAEDemj2aenKpu0h6W
ntay7UP4OuA9y7pTYSfch2Gyiy+ZvMvTljcc6tE1QDbqTsvaAdrSw2GuQlFVZoY+VmdJgvX6hE/f
V7syRCAsc/Rarqc99sdzlFkx9otpf63nAd62WDs7V46Pv/6kUSVChw0bXS7OI5p5iMqkOVIkydiX
RurU0wpLl9sgT9JzObewim9Lpdkf6xqotcKDZenWEfoWWfKHw1Ae02voODZwBxtPrdGqPSNL8GfR
U0XbD5U2LOaDSEmgUqCwxXf1qNyVSb/tdzENV/dd4rdOAqVMDjvDFKwpw7T2iOAxcW+KxvzCb/Ti
AF/KVp15cVh+dGrLvRhNh6Kw5etHQKTaaRpAxZ+ymQRW66uaIqrcw9ixcie5MT01wxCBo65R5Syf
pdG3CzdA2DOJQOCgmIWpyT6qIXXZCRpqCrpZ9lNYrRVnXbNXZ3LfUDhoFB39RzGyNY37q7DDxJp+
OeADQv9qzzkPpWc5jvfLQOqsfFrEST+vlajY76NOPqSKCp8g5Cixo4OswQl3yJiW+ILlbGBXPwtH
zN2mVULxMKrhoYFi5DlRj6W9B28oucg7zwF19aCHhzLGSQnCzEWiBMbC1lQK1H7aFOPU0t1iVjPO
YDYVHmmHSEUN5DqqgjCslLUTT1PQ+e/2WUpFZDoS7Cb4225Vagvs3aWzRFZuseLh45rFABeur6R3
nS3LQHI6vAS7yotDjEiZIhStiaYpkNRNRwgqCxzAHbqTdKzPYSNLJPMoHb6X5CzT8T3ubc4bxDLt
lFwfCAlmydLIaBqMkmIcxqd79egCT2VWFtaYNBTSZxwcktl/kIanpsequrIa+Tlb57c6/vo3IIbr
Nf84B7eT1T+8Rxos4QWniVgVKtPWuqbaeItkWjDIfgQG3oMNkHvZ2FoWNvCOyvxp/DA7hsyjGvgS
O3jS6WANv4vbK7TZa4QyMAZigWGUQisyVIIn1nEGKdU6vCudcK6SBKpTd4lRVNKxh12LHDhvbmBZ
5QKeunARg6jUsCUjjnMieb2Z7vYr0qLbJRG0E0FlJNCKX9sriqNZ+mEw1XS53XdX/Md+xYXsVrzI
gu6bLXQmdIYUVnVdbfm3JvPPrKJMww6wtUG37b4dRASqm++qBmIM+IhWos4NpczOyKdCKFPYaaHN
GlQN527aYbYu5/oX7B5A3WPblxWg20xZeGVvTIrKHOWdPOzwoTXa7oOPET0OCNhTZmqdIDSJSetk
KGMja7rCiA2YFCEErciH3SzG4qLPO8Q1TcuBevH7R9T/B5sCBgdENGCzn4+qSRZ//Ue7LB/Cd9//
2bcxpb21QOgcQxHcS3mNBWe+FaaKsmkRjKSY/McPwrz8ljkW/A7gWFdsELzv8J35lv9NWUBWTBPg
jQH5e9C7J2OKkY6U0lR0tH22+Zh2nrElJ2EpisnFyzjf13G+XyoIRVtDzXcfvJuTO0BwjYIqcMAf
OKFhMH6Fu4JpwPTH/ch8NH6xz0iKwE+TOewclM3Yo01V4nEOtLKGdx4zvLqI4C+XlNkDhOUKHDZo
NnYzmhPcwo+UZKBOQEVkgvCd4qUnB/pNo5Tqx8DFVW3zwwojpvVn5Q3LjHgs30mt0h5hmk7cUb8d
soTwXbQ7XV520wIQ6251+ikr97m7cHHmSJypdNbt9RmNYxW4qCVhU0AM2jx02Uag/N/f3BTBgH3c
FMQfNjM6kS/M1Os3aeF51yCY1FG8T5V3SWD7jul4uAnvbb7Pc43BcUOlq2sKybHiOR7wfQeJY27K
AWWO8cL4Xm9s6x2WlNK/8WFArlGfUOtkSXr0yiK5oGha+IAkpF8YDUpv37LH6eamPBkVJlIUtChi
WJoWVIf1pihIJCNsiSmqj6hTK608gED3wZeHu7n0p9//2fuoCqUWhS/EPdfvg9TQt1Syc1D1DxOt
C3DP+lhhxbG5NU840mhuWLZ/3OYR0dW1PE6PDbeRPDX/pJhttRjy5qq2PAhsinnbU+lMBgrFHB7y
SdGCam1+AioBtGStE1o4rOkQ28TKbSH2WW+p5pJeG1ipzq4RDQt1MYVNolmQDk+KWtfI0g7Ibl5D
C8KXcMqq2BMhOgRhttuUQDYHAkk/TdwAIBx0CsZnIpcLW2lV2OyyNpjTPsZbbZorWq5Puqaw+0kB
s5YjBWmZEFvVqiMgZshlrCKlrCeCKsoQumvdqJ4owwgabPZkTc0By8vLwvWx9iTICGF25bGZzUrl
0ukyueAYZkGBAgFpioXfwGQgZCACTSmLovlcVQroomb2Zks9GE9L8nUEn58ypXXKngOWP2ap9aW7
4v7jiI1k115pAuyVPiBfaQXclW4AJ3o0BGqhpXvtSllATWPUKQ9bKA6GlfpAt4YumQ0rVcKomPbF
6Ho+5i1CthAJ/cJKycAE4y+alb4B1lp7OK5UD44QQCQrLcQQapwe2FmhkRiFXEKS1fYzG0eF2reQ
U2h15KP3X6ksypXiwk7q7Et8p8MYIvDxcqXPsFZSDSHaKFb6DYFfXNYFyBxeNIHSwjcRag+jFMqP
WohAMFuiqOyvtCGukInI/lhm79rVvmVY7WFysZ1BPMvORsI+O5haqx0PpTJ2P8lqJ4TJmHerRcTj
Yf8idk5JOxrnyWpTNeJugp1Ajr9BZDfIXKxWS88Io8zdqd0GzXXkV5axq8RqQQZP0r3Tymas5zAJ
PWKa0xy3WlxX8OcEOgfWCULB/yT4zmlnJqYmuLKqKnAe5i9E/LrEV2B4aZrKvpXzMaYw3JEWoVys
zqHmOecpChJ9P+u17jxRhe4z9dLhk8SgoYTTpda4oGosXzvsNcmxksvssA5zPMNHXRC47a5To6MB
e9ib0BjgZ4eu6kJ1yoX6xqDDvqOio6Z7AdtLDbEXRKWpEkbInTtB3Is7LxnmXSyXaKGIOwKkGRQI
v00dkkiDcZ6LQqhAkqRUanuZ5DU1jLiQ42N+zLyg2LG851cmYzVPcX+jEoQzP68rfs/6qaLD5QgQ
T02546SdBJ4lzzD787+kxL9dueLMO1W6arwKbIydJwBI5TAPVZMqsxvR+RaFB/l/gZiGujls3RGK
OLWWZDpoht/PYr1kYmBrEO+2Sq1lM38Mqy/EilkOwi7VM9gtKEwJGCR9GiszY8ynCiBtjzUyc2tE
KYzEVj+7cp3Bxgcma+D/eU4Jc0UL7bkcNNidUbBJjjwqlp9MamEfPX+QPrhqqJX7uVH3CWTW0Ma5
0JC0XbUcSggmnQVrpM+NES5piUcovXOkXFEWqonDjecMsMo7XHl34iSOo6lk5eo7vJSS95kNs2gK
9bwq9ko8TaGAwG4ZZ35ALhmks/gKgW4OMS52sDXIMyJr1TbXzzInxXZAB6G8pJ6iNTs5lKGToO9z
elugxKdm0EB3DPvOObE5jaDxKrJOcBKK/pPbNhHWKJrccjKB3g1ZN4+CY8Nu2WgR6WhFu1pJUlss
QZzeLRXdf2+afoEvvC5DLXEbcy9TEvlL2ivG1WqJ2EpKwP1Dz5b1cr6qy58Sazyc3VbQbb+n80z9
IL5Z/XVwW/2eH3yrtT+9wAMWgPFjV7/63fmQ397d+o4pIP781+VNIjJB7mKQ/iye+sFfrv5MitDD
f37fsKd3fvaZvv3PveC2XJbX/nD3Mu6f8miZ3P7lT9NlfLPOX2Cfzzbnx4P85U9rj/lg47DpumdB
tSzFtb9dav/mL3/CDtUQZq+rbyLewL937fMsDpK1C4Mn2GxnX3vhD8s4FtFS8ZvpY6taTUdI+/o7
HP2L4VWvfENHyzL4+t+PsCLOqZrw33vltV9Qmb/y6tOv/yxvss9rX1eccMk2eP2jP/mqXBmd+y/o
7puRhFe+k5fAv9defjOJ6ZVXP4HvnSyHtb6I84CMwp8D5ms744dlk3/9+3P8K07Jr734FHXIbf31
b9+uJKaw+0fn+PPaq+82yzZYPqfBVH7BRLPJgPOVX5QHD9Kv/1gbonevRVVe/1peyEl55bNPl5iz
LOM33xbdb8/749MKFelrP+2GgPbXPn+T3gTpMmE5f+79/4KZ7ENw7S/Xl+37j/tLRlS1TJ/t8+ov
GFEbDeZf+eIn2bC8fm4q+BVLKvW866///NbvfvRFgSe+ti/+RsOzogme6S7aL+jqz4Zw3nUYQVl9
7dNvUqm/8otOb9mhfnvCH+9c/wXd/HD5hkkyDMpnXjoHg9e/lWX65rf0pmTle0MC6puTMmuDm9v0
+rmvbLzYiZ47Vfx17fgxF+96/Zj04g++H7ROGPBp/cwlXv7FtxPMM5e4f4k/PtwaU3t1t+H+N3cn
ncdc7c3njwd3/HYZcSvx9agn3b+xBz96/HLuIeSfNf13NYxx9L2G9UzDHu+wtqdhDLVNDXu0udue
drGWbWrX433l9jSMjemmhj3e0m5Nw9SHZvbPDLG13fT2tOpusrqbip5p1eON/PY0jCVtUz98fIbY
noaxI9vUsLtjS52BT63OMf/aVuLBMvV/vZapoHSbGvjw5LQ9X41j16ZGTZ85tG1P415apNfPi9vT
rhcX6fWj6vY07IVFev2UvDXNEufsTYPs0QF9e9r1wlq2jg1sT7NeWMmewBLb07IXjmNPEJGtaZn+
wn5xDYzZnla9sICt4UBb06p7IOKne/unENQWNO2+Prxpmn9SV96CZmmK5rwwafyWfP07soDlqvj8
vvmOS9617joDf0tv0/rBEviTTT1GAtbdSvkHYVT3pfdN32y9Xr8NH+yu2L+pTT+hCmxD4773kJ9O
HuvHStK/0tu7rvcH9amXJjf8arLk8w+w+9soaVJch85uvSBL/4WR8n1U/lGtWhFrNnWqdTLOFvQl
oQmwUDDgRIKYwSJ9+e4o/Ie9UVuGkQxBGDYBggpbcOM3veBJ5mUPCvp3bzjOrpckFA8P/ulPJldo
/txPRBMIGxcdLv7dIfIPbe7T2/90HN8397/ezN5O364P6jVO18MjyE+afl8DvtvV/0HtRXJm4prz
4Ls8A2L+nFG1BeNHtHBFytrUaR+RubajWY+ySp75cE94ZFvRsHsm2qbv9ZjCth3tuuPBbWzXQ07k
VjTqsQDwmV74mLi3He16JBd+pl1POYP/uy17aUmg1i9+ch3fLsu//g8AAAD//w==</cx:binary>
              </cx:geoCache>
            </cx:geography>
          </cx:layoutPr>
        </cx:series>
      </cx:plotAreaRegion>
    </cx:plotArea>
    <cx:legend pos="b" align="ctr" overlay="0">
      <cx:txPr>
        <a:bodyPr spcFirstLastPara="1" vertOverflow="ellipsis" horzOverflow="overflow" wrap="square" lIns="0" tIns="0" rIns="0" bIns="0" anchor="ctr" anchorCtr="1"/>
        <a:lstStyle/>
        <a:p>
          <a:pPr algn="ctr" rtl="0">
            <a:defRPr/>
          </a:pPr>
          <a:endParaRPr lang="es-ES" sz="900" b="0" i="0" u="none" strike="noStrike" baseline="0">
            <a:solidFill>
              <a:schemeClr val="bg1"/>
            </a:solidFill>
            <a:latin typeface="Verdana" panose="020B0604030504040204" pitchFamily="34" charset="0"/>
          </a:endParaRPr>
        </a:p>
      </cx:txPr>
    </cx:legend>
  </cx:chart>
  <cx:fmtOvrs>
    <cx:fmtOvr idx="15">
      <cx:spPr>
        <a:solidFill>
          <a:srgbClr val="00BCB8"/>
        </a:solidFill>
        <a:ln>
          <a:solidFill>
            <a:schemeClr val="bg1"/>
          </a:solidFill>
        </a:ln>
      </cx:spPr>
    </cx:fmtOvr>
    <cx:fmtOvr idx="18">
      <cx:spPr>
        <a:solidFill>
          <a:srgbClr val="FF0000"/>
        </a:solidFill>
        <a:ln>
          <a:solidFill>
            <a:schemeClr val="bg1"/>
          </a:solidFill>
        </a:ln>
      </cx:spPr>
    </cx:fmtOvr>
    <cx:fmtOvr idx="10">
      <cx:spPr>
        <a:solidFill>
          <a:srgbClr val="ACCB0F"/>
        </a:solidFill>
        <a:ln>
          <a:solidFill>
            <a:schemeClr val="bg1"/>
          </a:solidFill>
        </a:ln>
      </cx:spPr>
    </cx:fmtOvr>
    <cx:fmtOvr idx="2">
      <cx:spPr>
        <a:solidFill>
          <a:schemeClr val="accent4"/>
        </a:solidFill>
        <a:ln>
          <a:solidFill>
            <a:schemeClr val="bg1"/>
          </a:solidFill>
        </a:ln>
      </cx:spPr>
    </cx:fmtOvr>
    <cx:fmtOvr idx="16">
      <cx:spPr>
        <a:solidFill>
          <a:schemeClr val="accent2">
            <a:lumMod val="75000"/>
          </a:schemeClr>
        </a:solidFill>
        <a:ln>
          <a:solidFill>
            <a:schemeClr val="bg1"/>
          </a:solidFill>
        </a:ln>
      </cx:spPr>
    </cx:fmtOvr>
    <cx:fmtOvr idx="8">
      <cx:spPr>
        <a:solidFill>
          <a:srgbClr val="EA7432"/>
        </a:solidFill>
        <a:ln>
          <a:solidFill>
            <a:schemeClr val="bg1"/>
          </a:solidFill>
        </a:ln>
      </cx:spPr>
    </cx:fmtOvr>
    <cx:fmtOvr idx="6">
      <cx:spPr>
        <a:solidFill>
          <a:schemeClr val="accent5"/>
        </a:solidFill>
        <a:ln>
          <a:solidFill>
            <a:schemeClr val="bg1"/>
          </a:solidFill>
        </a:ln>
      </cx:spPr>
    </cx:fmtOvr>
    <cx:fmtOvr idx="14">
      <cx:spPr>
        <a:solidFill>
          <a:srgbClr val="2CAE2C"/>
        </a:solidFill>
        <a:ln>
          <a:solidFill>
            <a:schemeClr val="bg1"/>
          </a:solidFill>
        </a:ln>
      </cx:spPr>
    </cx:fmtOvr>
    <cx:fmtOvr idx="0">
      <cx:spPr>
        <a:solidFill>
          <a:srgbClr val="0BA17D"/>
        </a:solidFill>
        <a:ln>
          <a:solidFill>
            <a:schemeClr val="bg1"/>
          </a:solidFill>
        </a:ln>
      </cx:spPr>
    </cx:fmtOvr>
    <cx:fmtOvr idx="5">
      <cx:spPr>
        <a:solidFill>
          <a:srgbClr val="526580"/>
        </a:solidFill>
        <a:ln>
          <a:solidFill>
            <a:schemeClr val="bg1"/>
          </a:solidFill>
        </a:ln>
      </cx:spPr>
    </cx:fmtOvr>
    <cx:fmtOvr idx="12">
      <cx:spPr>
        <a:solidFill>
          <a:srgbClr val="137D7B"/>
        </a:solidFill>
        <a:ln>
          <a:solidFill>
            <a:schemeClr val="bg1"/>
          </a:solidFill>
        </a:ln>
      </cx:spPr>
    </cx:fmtOvr>
    <cx:fmtOvr idx="9">
      <cx:spPr>
        <a:solidFill>
          <a:srgbClr val="C00000"/>
        </a:solidFill>
        <a:ln>
          <a:solidFill>
            <a:schemeClr val="bg1"/>
          </a:solidFill>
        </a:ln>
      </cx:spPr>
    </cx:fmtOvr>
    <cx:fmtOvr idx="7">
      <cx:spPr>
        <a:solidFill>
          <a:schemeClr val="accent5">
            <a:lumMod val="75000"/>
          </a:schemeClr>
        </a:solidFill>
        <a:ln>
          <a:solidFill>
            <a:schemeClr val="bg1"/>
          </a:solidFill>
        </a:ln>
      </cx:spPr>
    </cx:fmtOvr>
    <cx:fmtOvr idx="17">
      <cx:spPr>
        <a:solidFill>
          <a:srgbClr val="A27CF8"/>
        </a:solidFill>
        <a:ln>
          <a:solidFill>
            <a:schemeClr val="bg1"/>
          </a:solidFill>
        </a:ln>
      </cx:spPr>
    </cx:fmtOvr>
    <cx:fmtOvr idx="19">
      <cx:spPr>
        <a:solidFill>
          <a:srgbClr val="9CCB07"/>
        </a:solidFill>
        <a:ln>
          <a:solidFill>
            <a:schemeClr val="bg1"/>
          </a:solidFill>
        </a:ln>
      </cx:spPr>
    </cx:fmtOvr>
    <cx:fmtOvr idx="1">
      <cx:spPr>
        <a:solidFill>
          <a:schemeClr val="accent6"/>
        </a:solidFill>
        <a:ln>
          <a:solidFill>
            <a:schemeClr val="bg1"/>
          </a:solidFill>
        </a:ln>
      </cx:spPr>
    </cx:fmtOvr>
    <cx:fmtOvr idx="11">
      <cx:spPr>
        <a:solidFill>
          <a:srgbClr val="7030A0"/>
        </a:solidFill>
        <a:ln>
          <a:solidFill>
            <a:schemeClr val="bg1"/>
          </a:solidFill>
        </a:ln>
      </cx:spPr>
    </cx:fmtOvr>
    <cx:fmtOvr idx="3">
      <cx:spPr>
        <a:solidFill>
          <a:srgbClr val="FB5B5B"/>
        </a:solidFill>
        <a:ln>
          <a:solidFill>
            <a:schemeClr val="bg1"/>
          </a:solidFill>
        </a:ln>
      </cx:spPr>
    </cx:fmtOvr>
    <cx:fmtOvr idx="4">
      <cx:spPr>
        <a:solidFill>
          <a:srgbClr val="EB475E"/>
        </a:solidFill>
        <a:ln>
          <a:solidFill>
            <a:schemeClr val="bg1"/>
          </a:solidFill>
        </a:ln>
      </cx:spPr>
    </cx:fmtOvr>
    <cx:fmtOvr idx="13">
      <cx:spPr>
        <a:solidFill>
          <a:srgbClr val="F9619B"/>
        </a:solidFill>
        <a:ln>
          <a:solidFill>
            <a:schemeClr val="bg1"/>
          </a:solidFill>
        </a:ln>
      </cx:spPr>
    </cx:fmtOvr>
  </cx:fmtOvrs>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olorStr">
        <cx:f>_xlchart.v5.11</cx:f>
      </cx:strDim>
      <cx:strDim type="cat">
        <cx:f>_xlchart.v5.7</cx:f>
        <cx:nf>_xlchart.v5.6</cx:nf>
      </cx:strDim>
    </cx:data>
    <cx:data id="1">
      <cx:strDim type="colorStr">
        <cx:f>_xlchart.v5.10</cx:f>
      </cx:strDim>
      <cx:strDim type="cat">
        <cx:f>_xlchart.v5.7</cx:f>
        <cx:nf>_xlchart.v5.6</cx:nf>
      </cx:strDim>
    </cx:data>
  </cx:chartData>
  <cx:chart>
    <cx:plotArea>
      <cx:plotAreaRegion>
        <cx:series layoutId="regionMap" uniqueId="{38BC3AC3-CDA6-4073-80F1-8DE1E11BC560}" formatIdx="0">
          <cx:tx>
            <cx:txData>
              <cx:f>_xlchart.v5.8</cx:f>
              <cx:v>División de administración 1 (estado/provincia/otro)</cx:v>
            </cx:txData>
          </cx:tx>
          <cx:dataId val="0"/>
          <cx:layoutPr>
            <cx:regionLabelLayout val="bestFitOnly"/>
            <cx:geography projectionType="mercator" viewedRegionType="dataOnly" cultureLanguage="es-ES" cultureRegion="KZ" attribution="Con tecnología de Bing">
              <cx:geoCache provider="{E9337A44-BEBE-4D9F-B70C-5C5E7DAFC167}">
                <cx:binary>3H1Lb9y6lvVfCTJu+Yhv6eKeC1xKVeV3/Eicx0So2BWJepGSqOe/6eEd3EGjZz3NH/t22U7iqlRi
H8D4Gu1CgAOXihLJtffm2muTOn+/Hv52na+W9auhyMvmb9fDn68Ta83f/vijuU5WxbLZK9R1rRv9
xe5d6+IP/eWLul79cVMve1XGf2AX0T+uk2VtV8Prf/wd7hav9LG+Xlqly/N2VY8Xq6bNbfObazsv
vbrWbWnXzWO405+vA53r4rNavn61vClUGarG1uraoj9fXyl4/s32Bfzn6zN4vNWvgmVdr77+l379
alVaZce3o1n9+XrjLvj1qz+2e/FTj1/lMCjb3kBjtucRzrAvsH/34a9f5bqM7y873NtDFGHsur57
+6HfHn66LKD9X+nZbb+WNzf1qmlg7Lf/3XGHjfH8lUn55TyrRgd3GAR6Pejgze0s/bGJ8T/+vvUF
zNvWNw/MYHuSH7v0dCt4q3NV7DCCg8/LuP36r2/z/wzg0z3KkI8R5XfYumQTfMH2MMPMJ753Zxxb
4D+lR7tB/95yC+xHx/5CML5sr+vVVgAAP79U5fUqX6XP6eH+HkGcC4rJL0GmBAkqKLkDmX2zsDsP
f1qfdsP8oO0W0I9PwAtB+p8QqXXV/hTuAe2T1c0qz7/+u/w24c/g0hw8VjDfxffh2gWXfRjPwaU5
Qi5xmXdnDltoP61Pu9F+0HYL7adNwv9RxB+uxRtD+ItLMd1zwQER97ejMN7zXc9DhN5DBkv03TPv
HPQHn/h1T3YD9qPlRr8fUpT/W0vnP23+9T/B4a4hgG6YIHibBPK0LMET8xwW14dTtfnLXdTgscX9
jhneTvI2aXz6ui81xIJuWf/cdeB9dhmvyuWrm9Wrg/JGLZtHR7DJbX5HAZG7RzmhZEeooMyDOELZ
XagAbrlhd997FT6pV7+wwV132UAEoHvCzDzowwsx5qtlnq8A8Rx4f3u9gxAGy1x9g+QZlg6yBwTA
pUAJt5YMvscEpz4m6M4OtuPPY934FfDr3m8h/cQxvxCEg2XVruzX/9yaBghW81zXq/J6zRoeiVR/
wc/3BPUR8cQ2vmyPMQ9TfL+8uFt+/rS+7Ab5QdstpJ809heC8+WytMvyZrUjtEvw7HpZLMv4OaEW
ewggJYz/ivOTPYQQExjz71n/w9D+1F7tBn2j9RbsT52KF4L8WWvbYjnuoCMn+lo/J+RoD2OPrdO4
O0R9/6cozj1KOCVb7v14R3ajfN9uC99HB/xCgN0HHgnwbYwe4vbpSnXPiSpQf58QkGfoffIO4G2l
c1hgwhHkfLefrXTu8f7sBve+3cbw/nz9+0G/EGSDZbMsl7vUmY/aLPNnXJBBXaNYUFiU713W2wIX
QzLvuRgS9rsfiG8Pv0v8Hu/PbnDv222B++i4Xwy+O8n0GYA7QvL4bYqfgVDjPSqQAEb9jVihLXyB
WAP2FHn34vsWsX5Sl3ZD/KPpTyg/MvqXgnILaXIJxKrelTlJHetb3v0Iuf7fkP+vlq35+i9I8DeQ
W8uFyn79n2c0T7TnAksUyIc1Y2NNAT0A1hMIS/dmCWHpITl8vB+7bfK+3cawoLzzyHBfiD1KPS6v
d2V6b9syfU7GAMkc8qjAXNwzhm0BGNJ8AYsKwrvl/sf7sxvd+3Zb6D427BeCbrBqdul2F0onSyjp
fvOfZ1hTEPB8ui7XEiADG14LVJF5ghO0xe+f1IndmP5ougXr8fLVol2mqoahbVyCMPWj0QsBF0ba
qZ2EEJLZV4e6+fqvW5Xux+8eWVWeLtkAg/BAl+HuNthoD4gDlPXYPe3fKsz+6FgI8uGTOrbbAn51
ow3Q/3z94wkbF8AafnWDF2Ib/yyWky7Xcvz2wI9XUIZ4Vv3OIXuMwCYV0GG3XN/dA40eYeHdx/yt
CPCUruyG/3vLjdH9+foJw34hAP8u0t2K1TetWYf+R1z+f4NI3pPcV+FesPezfT68+qqtP0PO++go
nh646HrTAXLFdzVqa1uRoHvIg+vcva8tgUk/5Jj3vfuP+87/ZnZ3G+5W+y3zvdtydbuhyii7zuk3
fgBha6v9CzHmf4Kp2uXN1//+ecAPLv1msv/a3jKx5/kcEf69sEC24hbkv5z7DJKQO666JV49rU+7
DeBB2w1sIXb9ekPGg0YvBPEg0de74D5v1edbO3g2sGEjIXYJ9gHQu8+2x/M96nPAW9yDveXxT+nR
bqi/t9wC+tGxvxSMv/53faM/Q/jemIC1YqBLu6q//vs5I7u3xzzKfQG6wd1nO79kkIe4jBHvfs/g
llM/rU+7kX7QdmOosGHlKXPwQvAGey9vvv57R03pn3WxKp+Vc8IOUR/ghArEPdrbiQjbE5gC0vge
7S0J8yk92o3195ZbSD9h9C8EZ9jecbMrszhZlmpa5itIOp4xersegUzTu88n/Z9xZi6ISrBR9M4Q
tr36SX3ajfSD8Wxh/YQZeCFYXygQkNZ4/xzEz1b16lZoeTaw6Z7wQNsF4ffeqbdLxeDUIA9y+i3E
bzn1U3q0G+rvLbeAfsrwXwjSJ8v4BpwX9vLBdlm1I4jf7VO8Xn5eQTR/VmlY7LmMurBF4Bvu2/VG
AoaBodgo7pMyCAJ3RndXb/wrPduN/0932LIDUIt+uVHmdvvmg2l5IfZwquHA0Xpf52/GHnz9n+vW
Pi+LQwi7vsfvl21/2xTWyqPHCf4WArZqQE/p0W4T+N5yC/q/NA8vBPvvseDnqH9rDa9O1vn6Nyd8
nuoBwsjzQVXeSsXJHqz9WHBxf25gK+Q/tTu7Md9ovYX7U+fghUAOSrkqbzOyjXmAZO0Avq7VmgE8
20IPpT7YXgAS2y82IMDhPgqbAAn8u2MCW17+pC7thvxH041x3pYKHp2AF4L1yWrtvBvjB5yv1gcQ
Ojh5Ctt7Yfl/NrDXx0fWFSFxj+VPIZ1ALgfHgijfXTN6er92I77VfmPY67NOT5iLF4L76bJWt6d0
N+YAoD9bNvY5IYcdHHB6dy22bEVzsYddkN8B6zthdasg9Hg/dkN8325jWLDn8ZHhvhBU/1nvPoXx
7ftnc2S+J/y1Zg5l37vP9lrt7jHXx3B9K1w/oSe7cf3WcAvYnV+DGX/7/v8zsL+uoX0/3RQu7XJ2
ezT+wYmt31+9nRE4tLXV9Ldx+Q7qgxs4Ps9ACF0zZQTlLupyCK4PTv2t73l/o7sM6oGA+cg9VhAq
/nztrI9rUgYKG0XEBXGGAOT96u4SHPXkjHIKOdu6DxTMpIRkIvnztQcS7O1xX9h+iOAMgAdsrtHt
3SXY8g8rBIdNJJQSwvzv7zo40/kY6/L7dN3//apsizOtStvAcNe7Tszd734MX0Apj7o+7D2BBQau
Xy8v4IUK8HP0H2k0tBXucDzDTnxABhQHZRYfZmoUs8KJmUwxIhI4SBniaLyOxvEzclkpMeI06G1k
F21Vs5nb5OpQqbiRUzW2YczMJNt6HKSXjYWM/N6fRV4yhXFDL0uSnqWOn8qGNOLAd9SHQYkprGja
BZg6k4zrvJL1pPlMDNA6R7Ub1DX5pFKhZTnYQUKK/KHm9ZFK0SLT+rw1/KQqx1yayH8f1f4irUkp
eeacWtwftSxZxqU9dLQ9pTohoVZMBIUqjg2zJ6pXH50yOxTRYKTo4yuKIz/0CNy5iWQl0H6exCaE
wbQyiau5HaJe4pwRmTXdh9YfWFBQ/SHJki+uSY+p38MUiuJysO5ppxw/GCd0AWZnwl6MZz51ckmr
KZPjVASxdi7KwjtBOj5VxFcyF1UbNCKGqe2P88nOq8EMYdcOX3idK2kYFbJNeIhK9rZokxM95cfY
DgeFriKZmT6VRem5oXCyKRBOfTQVlQ5Mz895rRYtKuaaoTdIo9Npiq587aggK9VpXSZz7Zq5Ue5n
1bqnqvYkiodDUaIFLUQWjJa81TF15OhMTUB5y+WIxtADCEolOtmW3SXLnM99a4gkhM6jrPzopuUV
0ezziHiooI0UHF9pxK98v39vGjsrWK1k7wxve1xcVYiej+VwnmfV0ZhGwVjyMEEVkqi1M2FcFFqv
uUQOxnLI+HWS2GzmDaYOUFV8Hg1VQWnFWVeaOHBMJMKhm8pANaN3VjJnTp0xW+RNRmVWpwlMoY1l
4taFtFk3nLJR4DAfcSJzm4n54Kgbp6oNTPfQBrzHb2nPL5RNzusK7pD69MvQ9O+T0slnedPGcuja
BXfwCnb8HLU+kr0ej3rVHjgsOaARrmTkkLlqsJFZyhdphlaoZ1kY+RYt3DybZJlVb/3SqDNEVBYa
8PzAteQj7bLA+Ov+jhOV08gPSEqmkDrGLEqtPelO5qJJvepMVajYH7Xg86mg2axps3YGtmEks00h
8WgXuBgXhfacoCgJhQdqsU8gCAU2yRZ6bE5S1nHpu+N+07THTSI+10nyhY5kRpQ6nigHf7bYOSZl
ve+TaRU3TSr7qqMyckkt3bEL+qj15YBTR3YeM9LzoyqsbRlkg8qDYcQ3BmKQRHl5FnlVkNLpIEui
OeL1mzFtD9rOaFk0STXLsb6MTDzPu+QgQmIIUY9JONblZ6bJW89Rpywue1nnRoVeXRayRd21iLs3
iaCfuwgfuWWvgs51MnhYOi9t9g6QuuImc8PUITMd+Z9Lz5xPrn1XRfX51DthmbXHlRlPnalbNhQv
EltamatkbvsWyaGtYb92jGQyjR9ZVlNpm/jKdXtPTkjNUuOeZ7kBz6TUyipDbwvrLZJC+lS8tVU2
y6rpID2KnKmQJq6bIKKDtOn0HqHynOLkYJyiOa2KZqZxdRyb+ryPT7wGo0DF9bQYXO9CO9miqNKP
thzmfa32fYpzaa2TBjzKr3TiB1MOgESoCqPMQUHqV4XMhmQh/KqXnqeFtFE/y9Ny36vKAyeadYbu
T81whabD2C+W2rgHZWEy2bTphSOik3EaP5HWhag/n5yZO/CjXLz1nfwTUSWfJyw5mXrcyZwx6IPj
w83E4Mm09sM2nj50rphlU/Mm0uJDXNkrEZeTbGgUJjZnRyVFqWy7Skvruisf2VQ6dvzMDLjKZOkB
V81F2mZvjOmiQPh0kXn40qEDDURRHxnmrjhSNmh4E8ts0itSezqIC5cs+jQLC6cICy87ixGEbS/D
+z3r3ok4q4K4LnTQqPrGRPyK5swPu2ic9To7T3A6B6/1gxolC6WxL/0I8I6taqSoUSUt85tAw5rX
8n4JS9w7RPVJmti3I7hInUQXrOxSiYpqTpscSd3T4zRLr23GjyZbHDdCicAIU8opMh9cTXpZ6G6c
w47QMCNg+U1dBRNOT/opfpN2xA19j06SpNNMWVpJavVxVniJHOLsI84RlZXKrHQF/LDq8sB12yRo
6ui0dum+16hy5jnN29oICxZQjMFY9+9w5MCtEVsUbGhOkokbqYbOOagrfdQAlQ0Q12TmMkdJ5o82
dIr+2Ild6LwaTqZJERkrYRrZKPbOVnHyHszPDRqWWFgWSi6Zpy8maz5xi+vjzJA8JDYKiiqovZVG
QV05X2w/HmadOm26ic69OK+CKuKuVKY976zLZN5MZNFYc1RXkTvvyxzWs8LjIc2jNNA6P5l0ROY2
woVUkfqQJeUJK9RnwZyFQULMahyfTnl7WPqVPixZF8FSy2eRn0ZhUajzqMJx4A8ocWYOOL0Z+JvU
ducDb1YE6ZVw+vxKYENWiZ3GAKbqMM3qgz72HJkO3UdctPsqoZ+jJIqhA0107DBxqakuQ1olC7cD
IB6+nGCDr11rM9YqTu5fT/X9z3+8Mavy1Vm+vF41t28z+nFl/YqrH3+96eAVU229As3RNK/mcHzi
9sVX223WJPx7I6CK96R8zXQ3/viJhf+CZ2++OeF3JHwj2/imm9ySUPQ7yv3jHRcPGDe0uCfYnO95
DDZPQnWTcTgx6wOLvifYHoLaNhzNoaCPwWna20v3BBvBbhdQx6HszX20PpsHre4JtkPhIOYtw4b9
bXDcek2+v419AzHIOXYwbGDqG/waNvjCbn44tykgnYf3ukCm/5BfK2/oc69tijm8n2teetlxP4gF
SobTvEMXD+blKY/iLuIe7CGFMq+AkUEm8/BRUUMgYGdMzYWXSZM40s9nsZvu69qb/f5JMDubg9p6
0nrQD5IG3ruKTjU8qSMXPb3Mh3e/vz/azkoYR3BqjgBAlHg+5ECbD/DaVNmirrM51WlSvR+bjuO5
LXWv33uZU1Snvoc0mzNniqovhfEGfskb5puDrMlhUTN5X3EhxQTM5sgUju329dAKEdDR0u6q8EtC
ZrSro/bs9x1fT/HDbAr6DVbIEIRL6rtcQLb3cGLcQTuGjUU6V927sTjjqSdLc/z7Z/w8+YgLgogP
ezoYGBYUfx8+Ix+IKroGntF2bTCwQ6Yb+fsnIPfnYYAvcSglYkhLIdPcfEQrbIqHKVLziNkbg8oZ
gQU7s9FhH3XvQKGU2YhkBcu5Uz5iwz8PTnhsPXsMNqTACfjtJxtthJ+2QLwaXSYn8Bak+iJFIh2O
fj/En58DroggbiABI8Tulq9oJ48SzDMASrdDHo45bjMJ066GR1zlZ4uA+VjvpoIAsK7cbA2ob3BV
9H0FD4rpNS9aL4DVnQTtNIm7xeJuz+5T3F+4sGcLNnjgtUJM2NqnHjglxCEHaO3ozOLKWfgFn2H/
sFRZQMrHAs325HHswgsFMbxcBgIOvHJkbT4PnoS4mqYx6tW8VPWsVsHEnPCvwQNbF+Cdhh6Usils
mIe523xCjAWpxOhks3jIhUzY5AMF6s0j2CC8fjXKhsNy5kGFdO1IUE51YQPN5oMEsJEm9yHpiqI4
PyVxKXDyhjelHT0VVoWBFJEIJoqgMRR6wrJ4asKBOYUDlDXt3+ZTnE1hXtSuO8+YOwmZx0nTBbVP
4hEYX8+/2NGQN+DS6ICVuXUXcdegzyTRIpm5Y+yepRwIYJiIuPDC0UvM3HPFZGVKWRcDf8H1KHMg
GXFgWwwMUCWktTIZO/aW1wlqgXN7aD8upj4/qibHt6FvWzbMeDumkAPYFlQMnip3OhIFcXFYJmk8
hTh3q+EqrUjEgyIj/nBJeDwhXyYoaW2QkoSk0sttIgJWFCB90CrrzpvEQTic0io9yzPeDgs0Uf/N
1Kr+LQg90FEDryMqZDJQ6OLQ1Tm8PyWuXdl4ed0HWRQ1F7yN2QmwO9vMclFQEXRGoC7kbd6gBUwm
pE2K59Gbti1UDpwSlSbMSYdMaJ1ubCVzTXdDYkMEZKu9OOWm7cpZ19M0laJU/Lwz6USDKZ3cYs4S
1OWQtXX6tIROmcCHdfN9VJE6g3mMiZWRdislVW1NP1dDXTTwa9gCGyDLFBi2UH0ZdmmfHetpYmee
8foySEY7QaIC5/4hjaN4LegUVWkOx9zA04DBx1YWrWtIwA0vkeR+bz5VZCwU3kejcGsZu7n4glnS
mEBMqatlK1rrBl3aaCtjP536oECgWQRZWjsxuJkTnWUTqG2zRNSRUge56Pw4XdS9qZYpHotClqiw
aiYcf6yCERMDmfY0Did+o70m7CvfNrL1ujQO25RpMWto6juhX3fDxySbyjXBdfM6TH1SXAov1ZmM
SauHWWIyb5DYdWgemrK3Y5CqcowkLor6XWw6ZSSmLZmOu5GmjezbyKh9wYfIm7G+G/JZUoIFyqrK
zJwhjRdjUULa7DWgH8qclq0Jer+MK/CmibwXqCyvEC3yG+wVbCm0K0yo4Q0dJLBMwxokhKP3e6LQ
Jfj0xPZrTlI0S+HXy4IXaR04QnjXrfJBKYwb0X0B25qqcCojiuSk/VHJIrN9JxvcuI0E8S4RB7ak
Xj6PCXFYmA65D4oCmNMYjqJBMF+9W330mR7AvH3jO0WQeI33rsIM3KuyrIiDCqSFch9XcFYh6Fso
5oIeEmkvTHDnH5k8GmPZ8c5tQdQy9XRCQKV6k4IwDQJOb/NhETtDnRwMMVALWcIRousmLVQ8c6vc
uXSJZYlsEuU6IdaCDZJPaZRLf0o8ElS8yrvA+mmeLxRJMxNEesywdMZuLUyknvsxwxpjmJdBvMO9
6j4alpo4jB3qzhynyLqgiEm+AIWkPfXECElYA1N/zAqWtoFm1r5rCe4uPFt2COaR+62sCndoFqDX
2qPGMfm0lmPdFQYhuQ960YjT1AA5ConjN20QO9UwXCZD68QgW0YxSGJVgj0VpKNKv2SwPrsznNE+
CsHe6iissN+NIepQUc9Yy0Yc6iEukKxV1Bg51pqmoe+2lQmjojgcLB4uWYmcc9x0fRF2yjp41mmH
rWKnpP6ByWhS73u+5ZC+xo2yYQcLTjnLLc6HkJeqAQWrLrArTTWhU9wokwR+6ZedHMqmT2RGqjKR
iR0g84XzMCUL27wGS3ciL6rnsa6raeZpU8SLEQQHHNq0jljQOF1SStAFWmdGEwP6lkiiaNHEJgMh
E6t8DEjiq0/1pPxsBqLwVJzGIisuc/CoTCZ9NU6B19dtH6RdZSGY6kLVgdcZBFEJdJs4SGPdwPtm
W8pmQ0FzctSOicb7tEJDEiQm8VY9dim4WtrUbZimFU8Db6zbLmCkquN5p/j03m+MjwJn9KskEJkx
x3ltMArawsvhyV6e19JBXdSf9F2kslk1IJOctrGHuoAWbeeErUdMJMfMVw0MHdMPcdliFpC+VV+q
1En4DDw98kA8RHF2QMvOi8PUqyG091Pr5MEYew2RY+c2KzNWwyQrZ9KOZONAzvIkdYzsIwoeiTxX
cZkC7bhpvULxAEhXVwcJ7UFB4UnsYYkHD0JrqVpIzjNasgmcWbQQn0bXSaRuckMDyPhAEG8KX3/k
IrVEJgQNnRyjOFXSaRlItF2OxREElA4MwxSWwvdehqoshlXC7z7GLRn0LC28ERYClto2NFHFs6DR
tfqgQT7WMupjfRO1U1zCslYYdJgM3JsCXKWu2EeggqcB7nN6roHAv538DgoaEzDVm9Qv2yPfs1km
nRQsSkKe52BYCYr+TeeZIgkM7snNZLLJLHpg0aCiRqPfhUjVEUhDRaveVp1bgZpWgwgPNYymzyTp
Y7osWClWo/CjAR6dtALoTDwQ6Xc1EAiRDONCV+uv+5bpz76YPC6Nu6YlDRpdJAkINxC9uBnBtIoG
oVmuwXX3h3ICjAPCO+ejFWiKpGlQRuaJb8pPjhZtJbEqsAnA4tIPltYQeV0Omk9Ahzr91A0a4k9V
TcCsYCRm1XFjYDJ61077Nqd6CKqumugMziu4X3iHmwoqNLTGQQNJYxxQd7If64IUbeg4TUEkMP32
KseTGoLCIxMNWYrqyxQWWjTjbtpdQrXLd2cRpcMU8AninAC2uKQqWjuHaBQFZ8jVeJO6gxvLxnEN
j6Xv5aU5rVU3eAtYfXUzbxWGA8dDgaaAgEsdtHXasgACK3ufZ1S1QW5tclLZAhRFUfvTxQgCaB6I
HvGb0ib9tWI9rgOW2boMbMqiC50PEdh31Iu3irMxdGPiqblCGbOgKKoS709R3cWTTBTkxseVn7Sf
ugom5LxsXfFlgtQlmTWEF1DI6G3RLpquQ0jqqCfNYoJYAbp3T+ixX1XAB3HtsiIwCVPTzIX8551v
PTMtCBT8PmStHQbp6iaBolDNIyZbno+9JPHkjZI2YjjLO+qBrl/Q6joem8mGxhlMHrKB4C9VMsZg
i7X2yxnvIwa1gTTtjlvEUl+asYB8tc8ZhLiK+PYohwcfgbF3KkQ8rWrZTcYn8z7OrD9jOUm/RJ6p
QW9uy2imlTXjPKdAhtwOlOUZ1KCKK068Fp2pMXWyeD8a+7r6YivljO8g6ydjGgAxcg9LN3WupwJZ
zeREbNeHE9D+fuFgPrX7lR4a/rGaOsNPk6gy/UlXup45JUUcZaBMttzuNwmUEhcZ7zsimyrqPyQK
xItZ4zkgtFhdl+Oiqj1iwzQD3wvSvHKBKfTpkAWZyoQ695waWOOYl64LwgwafZkWUVaEmMTJunzh
rYZhgjUpHnSCFk5VZPTKijIyQSGo+5FCd+ODEpWTe0KqZkKHIHQo2gSjH+dOkOEGA/atjarhWEXZ
4ENZEpbr4wlyX6DkeVp0/kxAQZLyMEUsQzXE1MjzZxlX4+cODz6ZTbadPtk6plcEhAezyCDF6SRS
WeWcpClE2n3f9lEdQOhmKJYawTo/hMKzmMlMOa1a0C6O1bExI+oPnAYCSCb7eEovYW2FcgzPpzxe
YDMV8Zuu60i/79AJojVwfFHM6pbxac4G1fWH3NcQy9Ho8f6QNlVdLoSJYgg+NPJziKqR/9Z67aQ+
lHE5fnAIJJOLqC/FdDiUjnvtj6mqZJG6fb/Po47GQZOzumskS5KeLdIpdtVBBSJXMm+LCelZY4cR
nUNi3olTDNU4f9ZhB6KIa2uoegqvi/NQlKC7X6SFC3J910SFgAJPQZsVjrNyWNQ18JzDMsJRfpgi
KAuFZQmL8xuaDQVeVCm8pv1S8DF133dT3dDQbxyW9dJkWcYOPCCH/KNyAZZw6gnnMgIeak8at4Xo
a1vS1Eso5Fg8I1BDy2TGy4rPc1zS+KzOx2SAnGlq1/UdN/Ok3+ZDNnP7Egpw6QR1/ZlbZOvCvsMb
cB3S6By0flQ3MJFDFkGaZ8ooqNNx7GYQRzz1sW2jvICCqh7biyouWH5sFdEeyD9VigJeOJqGnJTi
snTr6aLzW+9saBuiFwV362tWiKk9ZB3J8nOdkv59Fbe+s4Bo4PfS+rXO5dgUFp20ru7cWSUGKIc7
zMb9R9yPNN7POqz7WVm0VSxjGiF0YTNVfio0VmiBvcj/gtRk8kM6QX502rgAVSgATvdQZLjgUCGr
Y/SmE3U2HXRFDYVScOcmE7CgMthREDomgcmylkGRj5etp4FBJGgIUpHRG0IypzqsTJTQWLZTb/oj
PTnKCa2iBpig28EyG49DbU85qW0uidOAsVmdxPEM9V7C3sD/HwDFR/+PvHNrshPHtvUvojdIAsTL
fuCyrnm/2Ol8IWxnGhAgIS4S8Ov3oLqqOzOrtx0+TyfOiYqohyp7sWCBNOcc3xgMolxniIiYCiVs
qiqPx7lUW4nj5l5r4mptp/xEScPZJ8VcbI1Nl5tvLIcwYyrKP+XOUtG00oF5dAc/NPeOULJNyGKd
VyhYU7NbIz18Jw530HPLZT01vIJQSItpvVed6XTCRFm8ji6zPVTjtqEv7aBM/qm3on1adFlWKYSd
7jKqVigjvqpDjPl6i06FYXzwwpdxFsfWldUPMqzaSWTZ+eqJKJdOqc+LUJ5V2ztfHNRS0XHWSkJw
XrvWoBeppuAsp7nAE+1N9SOTY8ST2hLb3zBOysfGbwp18uqwqSE8jlCNW9fwz1qu+rPp8tHs0KIC
ahh9V+cp56yqY+M7xEHzzGYbB8ai8AyCTheHbYVqr0cTYI8lfWe9pO0NuohlJvNF02L5iEsBYiNp
sLvg3IbahCjylfdYtlgREgcffl+7Bfb6svaH8ZJ5cyDv52GU1Y0b9ZKcxLqOw4Vx0Iz0MQ10VFx0
DlPfYL0Du0LGzgRZK9EypEXbrRA2SbjKnSJBeduiXxhjGaqF7li1Cj/BlK4VifF7x8m0tlxj5GMW
7CtKM3JZy3LxzlWBZvU76rM6Oiya8yLpTWfGi8Xz5c3UlNwkXVEH6OTWYGI1EIFefh/6IrgJAtLm
ezHOUNnDnng/MHdZdKw5XmOyZ1yUZSyQMumm6wQAIKPYZkesBFQCnxmpX0OyozPQEj2ZLitprp3D
iJITcESAeiUuFmtEysPcreIAnefNQlS/XjQTeAo/Nk4blF9CEDMPS0kdcTCFg+ZqwaPqx8viu8Mp
LCBFQzLsChs3ZAnGBNW6MTHvimZOZpJ3Og1FYVW8jfSfh5GbOu4d1BUgPyb6yZZi/RI0hDxZ0+ji
yEMBPdR3FzxgTiEcexBFWVRJN9Zrc7PMkuEJoMOUGn9lCkOHEjADq0URJbjoS5PmTkBWKNnWuMcC
XRSN51Hz7wqcwxwXui0uSTVRSOO59JYMuNQoDoup/Zu8d8LnfIX6G4g8z8+sdOo5zTHt3a+lY7uY
TTWevJrWHNK40w1y36N3P0G9n8fTUI/lTWV0Wce+keupLKLOSctA4gdCk4F2ucO1ZnHbDBjnzdPa
P1SmVqjBtHRL1NHD8FzIwb9nJlzv87Ze8cW9mQ8JiQYP6JWw5mvHuvkbrYHapCVmlCY2bTUcPd2w
Jlk9PESZlyv92IWO+4Xm+O2ygfgD5CMza/zh0MEHVYsZg11PcYEueN8MNp47LfqY8MW7oaHUPHWE
3kTsRXf3Vit+2xdlez1LTG/jfnTrp2ih7oz7e5ZgQoZyGGK3zMObjgo5xzMNi7teh6FIVeksL7IJ
hiaWtggu68lFtR/6K0Z6oQyCq6rJR39vgrZ0doOYHMjRLZSoJAr6/gZCP/byWbtgy9bZ+VEVLXop
XtLCyRRfCEnxmo2mjL3a5RiwcjmBMOmB7WUQsSX6+xIDArRDBSYzQ+d1c4I+KrInPD7rgh/Jw8oy
SBZWCYZN7MKfhrBIa7fp2tjtl66PeVCFJO5lVKKP0IXge4KqQWCZikoIV6V99lrqlYmWqjgwEG6b
aE/YvcqD8HkyQajSWTD8uKh79I+wcLDoCbnKMW1JjqEDGcfiVRg2fI96AEoZELDqR0AVKDnq2fZx
7KL5iy7d9jrSzdztHOuP1zORptz2p+FV9tT5Yiar67RWArxcUwT+rcK7Cx79bpRoHL02nOKeTGuH
ndqZsDwE1ndj1thyOQf5op5GTFzdtPIa91TVuQZp0+So1Uie8+/aMoNpalWt50BrqJBR1UWnhg6+
E2uUBeCt5LowsIYVqo+VTtETJnWY3PJoaJ6DgVVb7yqxFQML4lHC6qn2kqbo1fdhqeWSoPbysFLM
uV7iyseoC1BZAEhM8MWA3puN/NZYFR2BThpwKRzLdUKbucmzdZHydqnctsfTrVAq9+i0q9QUFjW0
O1HwE9bDunqKlGnvSYj5xSQCbPjaLcMHUTD7ME2AqOK+EH42obb00nml6BLp2EYOBsmNeSlLDk1M
hxbFnyq+lhUo4RiVnrj32pxkDdXsFPRFsdNUllNcGQcgSKGinMZNHtjPIUq6HC2uENct59GXEROI
H11uhwMhDp0yTJbHMSFu6CRbb5mRclcEoPESGnX2WqEje1hL01xjzpZfjP4i/ViXjXkmDDOjXYhd
8rQWc/jiu1UTZhBxqToz0WGRWZVYH3o+uudCcu/SsW43Jo7TrC9OyfEQYUQ7PBXrPH1Rk+UYjjli
+RrV81KimQyhhlTMFxdo5xvIz5gwF7FPG8sBIq3DV+TdMTy0IZ1/RBhb4NPEND/OpgaJVrsoJhJ3
daNvbDR48PDc9V0yY4lc07Ub1DNzqmZNPJtTE2NKUXpYAG14Tyc0sdjVuumydcpV4h5FMRG7Jgwa
FNSc9Rg6KX1s5gFwSm769oW7OvzkQqRbQB8t7UPlDvKRjJhnpB6b2yENlzlcUHwJYpI5H9oylWx0
IYfUVX41Lv3gx6xDJRyXjYyeo7KUIaZDOeYZdPX0HQ3L7luB+qmLMe/YxhSOkK8r7efHcIn6J9/O
Ek8mK18xp8QSlwMTV6mJWH8h3FV+byGsydhXbT7HTHr0KDwjdBZpWT2KcpjcxFUkvGOFQB9crfmo
cPNtkFbh8sbb+aFjVNwHNgxjyS3tsk57PorfCjVCMnWMvSwFGUGGdlH7smLcgWfVhitJ6k4U2M15
KQVI25LiUcrr4XvIgpng+xl1GTa+58YEY3wnXeu1mOKVeJXa6bwCY+fUuDiZYJFEhVNjL3cCQfDM
BcTcWO2hKqpHz8PT37fRbaii9nF1Ow2U0vXyb6DrRhlzFMIAbDGjQpdGmHu9UOl/YWQryrCdTUE8
CFCTsQWzMZA5tiV0fjU7fEw4mjS9aWRlEetpe2Ypwywv87wpXzNLlGjTebKVGyvMEXDOeeW3aYOL
OMaVnMSSRPVAAK62uQnSOViGBfdLV1ZZ1br5dBjXnAwJZ2hHLrH6B+QXcjv5qBGHoENCqJ0hAJEA
YbIf1U6oWz7QsSbrQp7N9V4I/7jqa1Byp4E9Bp7Yg+DcQXDNFONpEUWJ4w/Z5J0xkLvygGZrdkUx
9nMDnvrFtPPN0WC22TOAwfxydepfKM0f9d/Qx+umKEdEpReQgPEPTItTB30zLa2XAgcudlTr8lzz
ajz8ngYMlzNiTEOKb711td4m3b5RmYFqWh6hh8yIdrpLEXr5XdE2av+bR9lsNi4OQAC/U7qFq789
StTYwYyLajMpBpC7HXRKzaFD/P5RtnAG7KQ4KwTovD8KtAWDhlG22ZxDwUIJBBk/IaAffwUB/O1W
wunALOijh/LBb4TbT/fmoo02ioqc9DgdA+bTI1omK2ttgjuZ/e5dgENFuBMoXkeFhWrzKLw9lGka
jL0cXLmS+PrRgeB51chi/e2jIDIPyryHaKIQJokP/ITmo/GiaWyyFYj7EyCH8IqFjrP7+e+zfde3
3A58s3iLIsMjiHcpYpy2XdY3l00MeP2at/oi88dmfXBtby4xkgqPHG1Gxmvf/iZ+8sfxAtBagHhc
Rv2P2MGIYR2qbZF1tMekaBFoYIAW/WJh+Y9nBRwJfxMR1vCMvD+rCfI+yBQmwPq5TlYTpzswH80L
w2ju0AEX+8Vdvq1Tb68ibjy8lSKArwnRFB4LPtx8S7c2flhTnrbb7jYzduXaAG0c2keMXpxrWTbF
L07x4/2OQ0bbfeFybEYMBp73pygq0pSbByNVqsoPymkhZ4yDn1JXyl+c3d8PhfsQWNr2hh0Oo9CH
Z9gZAOAH8+SnDolkwnQHyqPAgHM2za9+uO1Cvb+QBG91xNpKCCVI3fpwKGxhwTLidFMnLzGBLXsw
sL320Cr//Lb/T8dhABxxO+IBwNtE3l+9ZqGqiPKKpbWl9OCHKC7VHJJfLOT+xyvn+xGiLamL7QL2
dCA97w/jGzAsUana3ZCx8aL9pO7GC/+puPN26y7fz+mSrLv6yqvi+aI/8n13XNNuN13p5/6uH2Lz
o37QJG6Tk8lsarIlfbTp/UWXkDTaQ7eNIY8fq6RK83jTLeJ23a3xsqtffn6tvO2ZfPuj/PMsGPxi
21mEW+r22zXCbrs4AMR21zxNGQxBx2Ff8nhGVXRDAOJ9CnYiK9Ly2J7Z3S8O/fFB/uPQHEgEmLwg
RPnz/tBDFUFchkNgR/brbv4iMMl64pftJw6T0hkDm+PKkyaEPH8lTz8/9La8vjvpbZECTeptJCC2
/A9HdvsA0oQLEjC4LO6Wy/xmPFU3895+/vlh/gA6/34cuNqA6nJY3z6UFP4wSAHsvtrR+FnH3QWN
3cQmJlVJlK374iHa94n8xd3vbbf33w6KogtoLiEhVsn3l1VGYT7ICPUr2zdHdeUfxgPcDidxFRyc
o3f8+SmSj6gZlmFkJeLU8J5ObGSb5/ft/eM4tS8pCMOdTYI9OznX6qo/smSOX8fM7kxmsjWZszym
SR+X2Z8o+f9KB9Lt4z+e7BYY5MLlR3zMLd4fHgV9mBPolrvyGJw0TnY+58fgyNPxYA7YHS7DO//O
x8hbJSZeEwe926t4dV7oDb8KrmDUOxZplLrn8Oj/4sr8cZ1/8tU+rg+2K1y7Drgyc5GVZVaANx0O
8EbxJuma2PTwSmB0HqOtApyE2Y74xY1AtwXob18A3LTHUM6CC/2wDoYYywu6AY1tXBzoLkqdHT+R
xB54Vl85T85TdR6v8w5AQMxu8mu2I2fn6Kb2Qj2om/7EDmgo41/cLn/7ThvOGW3vjMQbvyhK0/e/
V+m1Qz4O4Eegrd0tV+O1822898/9dX2KMn5d38hMX6+P0Grls/uN/+KSeB+3BkR6Iqh4y5AKt7Dy
jwRmh3XcAaXgZOOuO/bH/ATxLY2w1JBdd9WmXfKL5fXjEgemFGZWuhmjfQQk+x9+gnIqCcZxS7Vb
EpXwm+agfrEL/b04ocjDYhEQWcCrWNLeX89uGQDj4TukoB3oHdbYEIMkh7S7uizr56mRQDTohOX8
57/jx+u4/XwMhTKMCMhlgs/2/WFFw73cLtDLZKC6HfQi76j9rtz9/lECIP94McD2GuDgw9WrBNre
cK1ZWvLenPyK4Wmx/e9WrX/cilshTiN0Fij835+LP9claSLBUoNWB9qCa5JG9PMvOrKPdwKOAjY7
IHiDBfBO9GXvj1KNGONOY0fToF9nUBq5t8P+B8sxLfy0dSt989vXDts5Q3XCghBO7A+7gG+1b6G8
0tRrvGnXO5G5C9U8v/78KH+//eAy2Z5jxOVu3f6H+2BVIPahtlLIyAG5hgGZ7idfDw+5DJ2btQb2
UnKOQdXPj7p997cLG4e3BZg7QmKwr6LN+HAto2mNCtPA8gy5dY2jAkpxzsYqlqZb/nmoP/1BN//8
1H96y9/6h97aif77svreq0H9GD+6jt79qf/rnUrvYhTwKL0xHm24OJB0TreX88Fex/AM/Ndf9qDN
/fQuLuDN2xN/8Rn/jgvAKgXPEQD+ED/mX1EBsCshJcTz4CSC6+OP//Wnk4n8A70Wnhg0vj72Lr7Z
Qf50Mnn/QPxXCMsBIh8pIl9RvP31Td/9nP/ZyISH8OPN5OHuxaAErgxUEFik3z+YzsyKvAAHm4p8
LOSh3kwhblWKK7et4LNdojzzZfsVw8g0cEKRdEGV70efJQsYzJgO5FY4ClpCndeHYZkZYDHxTQSj
m7aqfDB6uhnd/MuQlzpW3N6Nud9guup9UxEwyCiEiMGKvoh7FTTJkJPv4CpH8B75eVlQvAmym02f
Rc5wScgmhY1wtMPIcsYD930UmGyWw/qsmv6keLQmQO+HRM7kprPNdWcxYKXzhdd3sH825Q3g1CLm
a3lVk/ECgsuRk9wkdeGdVhudSpAvkKSXQ+ViErk0sN92E0RmaLksHnD7JJjJXwPP2i19e1+U9mru
8u1vTM8jiHIMILvlDL12560j2Lbltq1xXoXtoEb5d2a0Xjw11T1RPDO1C+e1MUcIYZjkEp55/TaO
nwwIWpiMxrl6qnQBtmb1DstKDvBSXtMRjku/OKpylikn4toP5lc7lXs/pw/55IHZCXqIJjpiseqX
Mx2GO/gwb1Qpj93Kn+EzLOBs9r4swJWO4boeuiW4B4n3VFRmOiwwzaqpBs5L+j3tKn0m7vKFmFwn
lIhpDxGyy/gaRZhnRmfSAjdefCM+N8Wg4wDpDmmE893Zhd96AlDOlJMLHVQkBjHyKKdoOq4TzLSB
VmTnT9VtUGOMqWSiIoE6y4/mBFB6sIdF4dorqvI8tzPHktYv7T4vWxuH/jIehwUhEgWaucQf5LNX
o1sHqH4/w825I0hXgM7Q1g+AVwfgi+uyA8+54RtSXzmB2XXC65JKwPNKar880ECU8I1D24pWXmWA
3Q7QO9ZUQb29RgvtgvTCCk7wICThSCA1e5D2QCnBkq3JfWlxhwz+Zr5XgTwvPs8BHTdQ9SZ0jlM9
X4JRPYXOBHcHHIkxAIcdlE84B3ofZLzs8hTLAgORLMBiFj1YVV5igDgNFjIYdeQhX32a+QEgRKdV
7i5i6oshot53nn6efJE/FJJWia5w862BwiYQUrtTQI92BmT8pVN2+B4RLffSrYCpTP0nkgO1cKh6
aZRyLjmFmlFrV270CXQB1cVqcqG5jNEz3Ar2eqmLJfZmHSZlkd9Z4X3p2u2Tmi6I8Q69izyn13XB
LvDeqmuwYEu8loCSW7XHPHS3BBZeav5QW3YZrOutgaS8c6LywQXXmjj5cFVO9Y0BbnOs7QBlO3Ri
dxqffNA8MPkNR15x6FTrIbL5K0TpizIHUzsIZ1OThjaBhHpTL0MUT5O8oDlNZG+zQWrAQe5ZuAgR
WSQ9Nw1LdSQSHTmnrsOtuk7XBZAoNb0KK/dVMGVECGgU3rh3oPpufpbL2TeHVkSvEXGOI5Q2Tetd
PjR3FFLb1C7p3IXQXruyw/05PqPcXM6Ynt+BWW2xQlVOAuc50PGyNchGqV/MLDNggvOWbvAsp8AB
P9HBj23RATXSH2PjsjCVufrciO/dMH/NK95BkpyvS9e57ckCU/x4iEo3UVpfACv40jg/uBbf+rE/
AR3c9/PcQwvmt11YP3i0Pk/cXSDXhA8wptx0fjglRKxpGKpnQ5Y6KXx9dGe0hXIKz3Uxfw/nhsST
kLsKN0aMzJXrscO18CJkvxgnuoPAt3MEgj1o2T73vfgc8Qm+JHOC2fDVkdMV9UFgBzmd4oWMeQbS
7KqvmxarUf0wD+y77LxrraZTC6JUzMvRKXAcYGFZM2PNMn5xGmj90kXRN5DlOwBRd1CeH+dmraHx
24feNvu1mw+9cOEcCb8L2LoAduA2qkAjT7qEFMQ/M6HaBNEz57kZ1/+DQuj/GdP2z0qhPwQazF1R
DCGXDhLNz0qh5CuSMIstNvfNi97fFkX/4dP+XRQh7Bg9KMfrSNiW0vS2MELbTjDDcbdIZFRMfxm8
3X/gf0QYD8NJuDUU+Dt/lUXuP/ASbZdCJQF6B3T8txKUPvZ3GBu9048+tJXSSvC+m36EwgCc00bk
Wr7y9M21+rMYe5vTFG6F+ttCfjsMpn9okXFWDB3E+9pLagjIksLQvYJzH/dNESGeiYObHwS8Vala
a/sCuc5FDoWjz9GyAiJBPBP8ggVRzYGW1XJqS0DHlQKanroydacbPijvgrYDiMh2IxnFqFeYonho
v3X4xeEyNADMECtEBMJGAGs4glXIiUDKxgnybfcVQKJP4si3D6hidJ/SRmJ58ZaFXIQ+QJu6gSDN
ywClW9kpC5VXWfczgq1DL5u2TyFGNAetOwy5bZOzo+8s/Es1wHsce4CUDi3Slj4HtgszbaMq8ZAO
BFuEqhHDNMj2XoYVoiIkMWlYcvBKgHPgZ9D6JIZWt6meavqK2mfkWPKIeJmXYACDzssEAFCbWGGK
wwLbm4qRehHeLDlRTuIAf89jNTfmzCGFvxSsGz+pgj/+8Yv+Vrv0/8UqgW4BE0cI2/iH49nFM/q/
N0z/Th19uzT8h4/4K/0hxCu1OEdMWuDjRTV4p8W/loYgwlswOf4jDo2BPYIR/rU4IGkTThD0TBjI
BDTEVPZfiwP5ByIkgGNFCFXFHBrW49/pmWAA+zj1xbRpO/mA+C76RSg67x/cEsR6K1aByRl6/FQC
SUYelw6RudR9bd0ySCKDcSOJdiUy5BEdEO6JgHiG/f8ejhqLFLUBaSVOCeiuwb9EMXyaitzumskP
zsrnoFzJ8qInhOkYXq/w1zZAkucJaWndo2NzkU7aqlMTuA+w+GGyq5o6c8o63wf1uiV7GWDDbvO9
8mASdJxLmE1gIenIPS75hJIS6EaIUJ1pK5+8CR6ssvhKmvGqKVBsBFV0LprxVKzA9wEjBLEuxibJ
AQAdxRY6pEOTn0QgYX/X3eW4lNXOj1TSEnZjGvGZAvOerTPsek0O4RDZxIfTZQjVWdICdXYokdki
7x3PzaYK3aYTgDcyVbVXhl5oq/fuMLhYWiAQLfRCEb4TIT1byxLIFqmh+paN9KH1CawYYt5hEHJL
yuqhXLd8qPKMKWEySZpikSmyWvKrZQYx4fnXHXjQkhOU1eSk4S6Li9wHigw3lQxRltcFPDSeI+yB
qC24rrwAMYTiQrl+VgVAtPkWfdUMn7reXGhEnsVdxB96M7y2jT5UYrN20szkqNisd6xm192DMZG4
McpxA51uvBJUPkfgWz8i3IG1I5oPncESnUrfuxLchx3S+zxV7LL0iu/+BJcYQErEizRfwrBEPb0+
UWG/zIZ/c7r224D1sxiKk3csL1x3uCK9BNQiwGgR99NUtdcVcFR3rlLG7Enl4YNqJUxl9q7RwQFG
0BdhA1CsoBdL9dmF5yvJ7ZxVfv0DhTYHMVOM4NH415H5j5jBAgZ0g0uXR/DgOsjjgpu/PkSwACTG
5gddEASNIZMAoN617ufnzsNQQOHRiT29QDG+GIY+mWy075B1mIyUoddY2+NcFkfWC3DTwn12G/e1
dW3SOC89fwwX8DKDtntqRiSnMSgaCpxsyOynAnjJYXD4siscbImyKO7cEaljjjiDrN5V3Cvj0Igr
3Uwo6Htx8OCUwH9ZHz1Dr6elukH0GshQDpuvi+QRTM6WLg5aftVFElCv34BsVAC1mfcw2OoECOSB
9nmEcMAavSDCABCBCAarqmCalpZ4cbjkp6ZkMe1RLyBisEkqx+wbLT97pEykWY99CXvkGLaPsOo/
EU/7O7ZxuePSXKqyu3CYuJrX7pqP7dPkUvCmCF7bRYL0sRhKVmaeqgdEo5kedOnSycQMkPsp8gnH
GhDuCNtHRb1XrYrbdoAhOlpDdrSeM+xd1dKT68GW4qoFJOF2762dPmohLqjo6hSWdT9dx0KnMP6a
tM69p7Wgr6ZpkRYwkiH/JhoB33NUsZNVk059B1itQAEZBx2c85YAyAamGMtAODtvdGQ8FsWxsUZl
EyN1Sgmc0T2/yB18eVu0zx6zQdIv9LqI9PhjalkBCNKNucxfWK0PIDDPYx9c1Sa6XX1/T624C/nQ
x9ZfYfoBXB5PbfipGvxXJVHyS4SlZMQCLPb1A4DSGxvNX1lnX3FXVwhRcCDAhdR80zXEJrB/eh/Q
lqHzBSY+hv0UA9QFP2f7r7au4MesC/T0Am9tQ6BVHJGwekYIgEhmd75xjAxOZCKwmcPAucQDxl5X
DeySO5isVUJqiy7PTjemYCLxYDFNROCSpIis2jsue0QwwWFi6rb3qUisU+uMVyBlpzo/SAHGInJH
dXDEiKdjofrIkPITTyS4puXSHpCMcOC8fYIv4wecNfDVUedQWYTCUWNdEBnIbxlE81CDjCVl/jTO
/mcPRvskr/UjhuVf6xF2PTxheWJG8ioag+xOXZztOlfx4Ld7xBI+awFjbslln86ODeKGq+bCRxhp
TEl/W+QIvotEASGiCW4B3XOUjG6zcyfc4Y7vP4jB+MegqLuTfADDqmInbPZc15/quk8HLniSlxhD
9bVjY29EHuGk7mnXiVSMloLzU6DgerJFcrD7sMIka0JeoDM7MIVgYnCqB8Se5Xmp4gVdbl7OUDYl
QE2FZwRDL7KjCq2pPQkfnL5Z7dk3zp5M0Z6Q5ToY/VPfoNdnDcrRHk/WJJwjZoJPPhDtjuefm05V
RxggF6Ru5gUWnvUa07A+tf2Kb0/RVEqkAsRiGsoEQ4NtyPQVAZp51pr6bo4attP+GKawamCkYmpv
h1iEpM2dYo8HRZ3YLM3VgtS3fcVB7UiuEdbWcrThAwzrw2L0wbDF2Tm0QpuL7XrXm3o9jwFCL/VQ
0iOyG+A2caZ7nYfNjcOW8At4R5fEZcRkAm0oh6Q6hw1LYHh3nxYGxRX+RbTancAQsXK7a7fV9rYi
yDtZ2YKDtjk7yzkwF0xVIvUlzPGTXxgMdu3zWg/rDrbhKq1BsYMedbv9tExA9635HM3uGNs2pLtc
u+Q25A0M4eBt4QUWCvGkM/DPNvD7S9GOUBmVaNI+FGEKetff5U1eXPVrsVwuXGEbYajedaW/1izS
50HXcN8jcyDxiwpBkYiJgq8cLjMnbMsqVggb3OW8766WVT1jMHXRBbDxwyaEbw0r/UG47HsEAzbC
YEP5aPIuQgJLzw6WLcWZwSTxqaYSgXy8UNna9vf4rW1sbCMRARNi06K5Okcu4gGJq9uLvOswDMPo
2SDM4lgMhCWdn09p1chv1u3ZdZn3074omvowSeyGYsTlVlHJM7kMuQEI7ru7VSsg1dqfE6M6mqH4
WDH5MPREFoxDAe2iDIM7LMWcbIWZgwB/7ZFZWnGBAwXFi0aRDPo3kkhG5HM6mbne1RoW2hCOsTkG
5xxllvYic4CzZmM+PC5co3qD7QO5ITDTVz1mzwlZkagKnLhMIUbAxOnh48vRRo9TB0+ldbYdjpkb
pAeQR99tsNJH9Q1X2tvJuTiScLEnhBcY3E29Podl8Fys2Hvk6IRHKleyFz4cKX5j7BEpjixpevjs
4WXB1RV4IvJQo0KBcTz1OwodHks6+kMfxafAxly6UUYnhhINnHbaVNTHkKiSV3qiLCsYdxDlibCK
tqfejjsw+4wU+asrxcqJvzZ9Gy3vEuUg9gnGhOYYTMOwn0s/SMkQjlu0bpUWiKB5GiB2xgVc3jtv
KkyKRMrPRQ6roSZFBNZmlskyNCWeYeskuTNlEBx0psf8azQj1wUpsmkXmiNymf2nzjB5AbufuXMk
bKx5VEUJ/qTGCoGYszMXMGjJgZCEwfOzr9v1ujfhjGrfPFsw+gpRkjmfoxhpUndD2b3Owj22axPX
mJHHLowsMHEKlSB/LMy6sa1Tb7QIyOlDsDS+h3QXD6mTTvcVBYiKa1Xfm8lFmEyAvb3n953Tfs1R
fAKy0BAPEIiz+P/D3nkkSY5dXXpFKIN4UFOHcO2hVU5goRJaPWjspoc96FEvgRvrz4tVXawi+Ztx
zgnNypgZGeHugXffPed8J71naUdkK6lk6HbyYybMt1nA+dapGioiei7a9Fxo1mfWWD9xWIcu9xCP
3beX281tNtZHDQf3bqqGEwmPt3bAqZwWlzaz3xViOZssn8JEDh9KNj+1Y/cY91a6iYf5mCv6a9nZ
S6CL4itNOG57tzs4Ca+QBI7cps09dOmFfaHztBjxdyOI/Nj9ozOmkDGZyYYGfkO5nMy+PaxG8ZJH
1c9xaE/2VL/Fov5JLJ8Aj5o+ZFO2b41lj8//W4ETymDzsqzyHpTRLdCm1SeP8Dpp9q3WjhciB195
Fd3aNQtXbMs/UJMOWR/dWUp6Z4qIAZT1RVQcsdPd1rpxqBf7hYvQPs3K8xTZHXlPViyJRmbQip60
LtTNckcCiNO8A1GqnBoepBuRpKdMgr1Mordpqe6mVIRWY9xOs3vfTCorXvNWUfrdin2dl8vikAA3
qtrxVu2LvW72F37Nt8IejnVlPsWLDb6it54qWTxqs2HxGyi3UtePeVLv57l1N1ysd4nFg6gAWKN2
jE/SPWa5Ds27PqaF8Y0rDIixeEple7sUxaFW4svEB8vj1sFvZeX6TrnuReo89MJ5Gcv5Zznlk280
wxOLpF079C6n4nhhF3xws2kri+TkRpCz53znKPNrk0fApNbj3E9Hy812bTp9jnp1mIuaV2AN7Lw6
LGv+hhMYda/OdiS1b7RR9r6dijc7Nd+NIf+2iux2Th3f1sWXVnSBkyg7pS6Ojl7xzkyBKeUPexn2
THhbdIibca33egOYGLIoGuJ8X1Sp38mMz3q0I+p6iQmVdXr8xfl7aEUZEzDOv7pxuiO9aKLvdSGY
6dgvo+ZiCnc3ae59V2kMruiS5F2Z5+FG8WXKNShnNegH5+hoYIBHfhmZgk1X/iS9eJ8ai+K1/FRE
dyGWM2wyLjf7bHVC0iwn0CKAWPvxkFh5IBVulang7EqBOiZ2kCjtlgEA+WNELiFfhC4yqOt2yrWX
HMjsxh4cdm7p4lWpKJhhjF2Cv53MyFamRL7VjDEs19n4WzMhWDMo8+I4DYCAKuAgc+1+rMV4Y4r6
gr3/ZYgAIC3zfZqZbpjVzUei6c0uEe19rS23q1URZdKjZx62QGPS97RMjV3pRsqumO1L18XLDoU7
Dq1aAViTJ3yoxkdNL6wQ5t+5WzQyga0JCkvPOclS9zVeuH/M+pD8bM2F68U0VQe1idNDrxrpnish
JHLBfqLsDD41qnGvKYp7GE03e2hLuYSlPqSeKddj3jLy5qk89VJ9aFkw84PXdlgPMXauCdavbEsY
XubKKyJ0SMK1PQdx7rT4512eolfyDj5mZt21hOmkHBKtuFvndQcPgJsG4/aqjcwMXAGGhvsgaLQw
0SZ+Jd1pV5Bo8a12YRbmDu0ASzIH3y3M9lAo9bs+OtK3+vkLzsYSDpmmQsrWyr2IGSOhusyHNiIm
2/fFC0ujgpldnpqpRNJaXdj8LisCdGFJUGoCSaQtI1DxdAixOOV8C4VxmLP0U5UK7Y/zuFV6hc8L
obl+YhzWG4X4Ds8hp75JHVyklvHKqcFJvtQev30Xpvqgma+sXPsNqPGWBa1meGtFbA2QRZSM/bZP
o7U8pWN889/taNfL9LP/i53EttkLXm1puiDU5BrIFP9+O0rh4HdR/O3/VH+2pPyLr/GHcoKhVofQ
eFVArvLIH4YSdqX4bFmbOiYlFOxNf1NOrF8wodrCta+BCw1kPYrHb8qJ9QtlFBhg8JRAz716Uf6T
5ajxK5HyT6IGP7xKGbHmYlz7Z0OJNuGGiCOLlQLLjtge9nU3MUkld7lrImwP0XvrvEmgIODG9yaw
eMWevKbVt1qtnwY9VJk/6FGot27XkX57E2qxzQT5Bp7QbjreGtJmpstOyzXTWjqnZR18SD07k9O3
jNMfmjncGnXzkMbTpZc1g0C36SMUWAXjxbKd5MVQBM0Ic9BWXwQpg1x+KpBDmiY+qMlNMyencdKD
Be5Z1cfbxF13ipICnS70O7N093Wcn3r7PRFk9R0mm3k9OEp0HplFICUAu/eGngDh2t1b2hKKCdFk
p0xys2AgAxkx+3NeH1e2fVp6UQzxVDWDz48cE35bQq1i6lfrrZ0pvpzq07x+1mV5s+jtbpJERbM0
SFKsNHh2Xq1Ibp0KG4o9QMjqOo+KkbNDdtcdxq3VW/uqHfxuBGhSW5c6IyNHZBMJefamub3plnpD
GjKs7WYXL2UYz+NB0/p9oxwlg3liPFlMobIjMKq52y7t7jKw/4NqX5zyIxuzYNU/JuOtWj/Bq3lN
eZe5H70qtwU50rq5V9VzQ7y7GEDf31vwMZIBk1AU0YPR3amKQpB9JbvveH1OjFv/oVY4OJqnuK8h
ob1yiG+uZPCsfLze4p1I3Zit5AZPEgTIXcDY7w2yuUkXZ4vtimHS3SK0MTCXc1BeE8SsC7YVuhc0
hFAATBshk0TNenLmV8ttvEJdn7CxyPG+mtrnlQTwkD2vrdxltRpURC0nkJhuebsYdmjIz1Tp/Xg0
HiDd7Np+fR1G7DRTqCjTnbLA7ZtGmAJlcXKmbZflR2ZVZ2luFtfw7G7dddUc1HLeK0OFXFc8uIpx
nrvQiLufZvUljfQ8NmILinRTrc3XCNSzG41NUynhahavQE4DwWd7UMagh3apL4e5a/y0i7cVBSAI
7grjKMyTMZFBjUgHHTvUrpQ7V1+4dI7bmmmA2f+OGoqvES8AbSLnsmV7rKUs8/PlgwTtoYqLztNE
8dSMn1ExHqy5xqTRfGoiO0pjDs3UfhcWyoRDxDOCd59f953LIM8kt3y7Uw5mt6nU4igX0owx5plo
PRcNvjJw0m61elDpfGuEqUMGuervi9L6sljCdnXj9eMc2MW0IanvzcAnF9fyVpCCFe4s+aOR+tME
udGtym1rinPliKMrbi3Fege/d2jtPTey7Sw7sqrxHarMQ1nE33ohA8dcWb9Et9jHgnj9Elr7bMIq
3BQ9TH2h7vBZ3HBT99W+2SoKVh9rCGfXDuBCxoDjslM5Py9Te7fMo+8kemCCKZoa620aDI9kkurp
ifWQs8jv+maXa1hP9MxvyOJO1asS9U8ufTuK6QSr4/pQ2faV0E9qNT4TdX5OIp4WTp3cUNDgd3N/
dtfxoqExW631wjXWExo2/YK9Q728JJHiZzG0HZEG4+y+Qry+5A1kjLWuWB5ahyGl0cKN+bb/e2T/
yyObHI5DDEfDUyuIAl2zgv/+yL58p+P7n4/rf/H3fz+uxS+ACbDca5is/25n+OO8JgumglsWWIfJ
hv1xXhu/kMxRgRgTK0WvURkwfjuudfD31+Ss82t6x/zP3J/mP9my+bGvkVKgzOixeJn/LGQ6xtRG
2cAJJFjOPlQwbbxJSGdvgJ7Cu2jHKPrNSxlXyYUf4x1GnPuuu2V5lguKyqyzxc6HwfKRwLINLLkr
mFGqm7arTJ6EWrCARQ3TrgdlM+r6I8ItI6rbwzCyjS6wAFv0tfhhrggKy7UTZ1H0Zu9G7hdXOcfv
hvm7l82nC5wqKCb1ebFLC0VOO+TrUAR9qRyqXLvFoLaHqL7PcqGGnStfxkGwFHMVzHU9DwkTFSqB
dOYtUwT0dXqoDG4FnVufTGN45+Fz20bQ3eq8eezU7MXURviMSjwHvZTFJi3a1jfSQt3LPkNpKda7
JpvnSz50KcRcC7mi/ZhSfV+xF4rnhv4eEXZxTe6H5iggt2NnBVZt362qfT9i63MtmBeO3d5hotyk
KCtzgcgVO28zN9RqytlkE1P1SneSgR4L5onGopZnERXUVHMNkklYuzUteYHjnNu99ZbozTP2vg9r
nXBCJWT01XU9URnzAwmHC6hpXIjIQOGBWuJMzU1lAGpO4N2dIRZmXKfU4zhRzxSX4p0uksrr2qUO
e7MvPUKTcI9VMjKWuXxrWvamp9mjDtnobWbVHIhV2VsNSB1hdx/TVHwRN7uJ9eEwOOuPeIEFAcqu
IVgpfk5mRjya8P+mrTpkBC58YHBE69UlglpipWclTh4HJg6n5tMnoeRtjCazkEKuS/UWh6wuKhS7
If5G6783ct5l3W3PVoOhciynHRPmSQ7Ntsln8lYl/27mskw0Jraq5qB9UQhU7lNntL/666I155o6
5Q5ggKtdGJ7fGjZCW9+5VSVhcx1/VCLx2yErP5J2ivaOoh6t1bZ480QwGibrxmjYjlN3B/6DnhjF
2WudlfLDGrdlp7ILYqrLOj5DfLR+Ai/NgrEWb30ndpqZzB6i0C4lLqxq5n0zKF/IUMme8HUwagbw
bFVi6SRd6+Uur3hT7gj8+nZJIBtQJlqqR8qNtjE9v4d37Rk2UMHKIeoGxoIOmCwc0Uo0Z30oFmy2
RZpWj1NcYMtW1SDGDOQ0QV1H6ZMxdnc9fB9oO8oPqBeMvLK7jZEjNo1kIbM4k+onIygJ9UojV3tW
Z+n1RZsytwudaehhLADEzlu9Qs2epudOuMOuEsuyrVyRXsrFNBHdueNWTn/Q5eBwAK9m2Ofuhy2V
2J9LrM7AtoutuoJmB1J53yoO+hhYVs+2xJMUdM7kosV1OiZaKKTWb3RE2Q079KtUX99Zo+oCImOL
WPbWDthatYPenj6rVXlSsuSK17UwcK+VvM1yomZRypLMLo5zVj/1JiJmUTKWZC0wmzKdmu1qxQ+p
2n7bs75F/B5IhJae3eLRRebbu8DTtkXpfFMik/jFap6HtNODXI3GG6lc1bRFSugxkct2vMjDvl54
uXLeyrUHi54uyIct/7kx++ZW41qPMNzkQNNbw4dZ4ytG96RUWJ9Wo3rOYkl00L0OtxiTt11tfQHs
nbep2RV8KZYFhoYitGg/yfcc2T+P4NWqfWL0lY/uECpL/Wgk0tlGavdogHoKC9ekR0xAUneLCLTZ
8pN3SPj4OzomEaS+fviItSzx2wr/gtJRfpaL4aBnM57NVfnkemf6JjaKTWP0tqfIBoO6dV6s0fSl
VbOHFYoZWuqooZmiRf93JPnXIwm5+18XCAwHhHz+55Hkbkg/vv72f/8ylPzzV/h9KLne+km8XCPi
5m8my9+nEvsX3JgamwX+NiWS18TKH1sEYV2tkcROWCb8muL6bSwxf2GKUK9BPEYTTVyDsP9BLOXv
IfV/3CI412/dYIHCtgKQkM0A9I+5WlutNHaNue2LSqhA8XyEmYQWxdq9m4EKb/Jyviit9YCBJMBS
dVmbEfe/pV0Wq94vlrs1Kn07zhCFuiYY15iGjhSwElg8qMJU6FlcJzPNvmniaF/U/cs6ZWdM5LQk
QloBmQ3wYz852bfZ9l47o8+li3KQ8XJYm/48Cue0Gu7PSFiXkT1w2xOcgUKuCoVOShjPFE81TzD1
nxXGrr0rufemGCY3trI6gdqtj2WTZftBUy5NOdWBlWJhTJGzfWFlZTDEwvTydTmPsfOlQebzUp7c
sPuNluqzqcQqz//A2c/8ZSoeG4RvNiHGK/h+SFZDV9zypApk8dFy8CrcsZzBkUD/J4w3pE68wmLG
KqmJZMba0uEAZBr7mGtRKugoy6MorD0caCKbSzrei7F4bEvjpXKyKLD16R6gUwIofWmCAQGuqu08
II9GhU9p/4A0fRwJ0zcGagyTI3rlArmnSul4kEOMprHQZsneiC0sEDF0MtEThXD5t+TyQtLhmCUF
10sW5WNpUqmUjSmrmkV6MmEeoyutClvbTgPFsc/ZWJCutqbON0SvbYrFzAM4is7WhqbsySqXXg4P
dVNneR8WqbxTy5+JUv20BwGdNh4hqXC/hmosebTPvLWKwVVsTuaRQjCbe6Y0yksM9fbQiCgJeMs+
CSqw761gOCxd+8OSXMl1sMYb5CqMtiXoppo2gA1hTgNvfRd7WpIDEnZN8KnjfS/U2Df14mymh7G6
mnSMOvKXSgMa5UxHEa0wE8wxCQwQFF7VCjPMRry2RkE9AsA3Nmrp11RJ4FE2UAfpDN+TPUIn4LrI
e8yaDREEAIO5pnvNgeWXzSRcyqoRgdQrxDxbl4AMx/I0y+mBy/YOoN/gUT0Ihrlw9H3ew8G0qS/V
VeBlNjdogRnCy8o5CeCo8X4t8Wld6FmdophNiNG/L0XJGwqfeBPlnmpioVOrmVKDZnSoKqxerLmY
N61RfytW9N4onThIjSOrcxvnRuEcQ23DhmA0/anujGQnbNTtIn5br6SnTOzhzrcbrNd8onE4aOa8
vipuvM+sUt/oiX214myXtL5ELP2qEm12ia4RDMxI5H/RTuaSrQsU0+6aL5q0kFHahwh9Pyc0F3b9
g1sXH44WP1gSRZ3OjcS3O/5ObEV7o+8/nVFxwt5SG0+rNN6qJu6DoV2HDSDVFsG31e5XdWDqr2/6
eL2pV/tq3vrqW1nTH2EruyGXQCWqlomsgE4OkNUO2XrYcBvbZwekSQmqajNG6ye1EowNdv6CN+EN
+jKxifxEdYbL5qVMnnnDt0o0Vqexaz+tyTpEuvMxDXYVmFlxY6n1S4Py5zu0dqUVKmKVYcfIsKlC
4MzvtLiHbpFlFwUMtNK2nxKMNDisYls6zWl1pnPrjvjryrOdyyNCw8nim6ffcG/qXM20ZSCYZb+Z
RbFzEvfY1dC1SMUBh4WLf6MRD+T7sKLAoaERAMMRlIoRB5hlXoVSvdO0stVlelm7+MaJsY2AJUXn
NPvXimF/yMSNIsTOGgwoh9apiRR2H9VeU9J9lCCPyKg9GlChJ8OhZ9D2J4cVXduQVekBiOjm52rM
r4KUXFt0by05npr10Wi4YRXrx4z+iKQ3AtCEByTFctMV3e14BePmTXGb27QdjBGFuFXxwDt5r8nx
01GK77wnTJOhvVotHbLq5HM7fXSa7MKj5S6zM6xvSYt2HbdvV74FvQVBns8sT6cjEBiyk9EKVwAs
+TicXUoqGye7X5ropKEWTrq9JRb2HOvdQZRGYJOq1ObC8oo52Wtxd8vxO3tG2gbLPIV6y91HDC9V
aYD9LnFekecz2um+rdqzVHGvxlhxNqlOf2bnHF2UqE1ZghLkLojxQP7gJfyOFDPoJuY4VMqP3kJC
cyOTj5s13ywLS6q4HNuNE4udorcP8ZXcPGazGUBHeZYieY+i8rGsqToauq2r4st0VTxSBDIfJipO
3ETZ13yrWNl62NRM+dt0qj/YWc+bhjuwHzvrScsoD4FYx0ot34OdOzfkg7B5dfZ2WhNI+Wb1aGTJ
h57Xb4Nb8EZki6dYeCbhfEr25kXvLYvc2ym8dTDIe6jqKJeainOrU4OydT+qxqW1YAbUn5ZGu5nR
DKmGxUjQYTY1VzpPozIFKxM3PyO2vcZENyv3NnTNddBPS6Tw69rX34PhDseitt4oFOhZKC/yHF2/
eZvbI5GyGZyUsd5TwAQRvSOXAADYRcrzWzpmuG8KVPN8uGJlLZB8CtB/BSqHI7aZrV64A0ItzPs9
7RedlwrxZi6RHdQNyMGy1b94oEi/4CFOY2r9ZEfiq3F4+HeKhtZdnHmRPuqJVt5MN0LQmVtDjb6y
OPpqiff6VPO2rMqtGxvMKKyS0O70J6eI7xJ0Q7dgnaHZic8YsDVnbQ5ys3yOe5Kps/UjUsSPLK25
Erspk0WqX+ASaaHN7yfMQqsJ24W3Qxb5ex3HdxHKDb1DcbRJ2/xCXQP9CNxA06QefLVZqh2XEjCJ
dnZs62ba6JXmkvO/miUMQQI3H6MXgL53uJuiIDIWJxCEGmGpQ2Mlb8NZCIKgmeJp23bao7q+wBRA
U5DZLQRAMob1tKJUkHVJcOAVOcsdq1G5rIqGnUVfPKE6i41K+VVRU1LRL/grW9k+JK12lzkT/263
9CcxAbXtM9CSdM3+6uW8G0YOvSqZwpnLYhh39ABAlj0tiG28CNWdFtk08Qya61NsQ0bHXHAQtsqy
1atFHEyLFgIqYAeyKDpJ0JRL94R4uFHojvDLJdeIPUPVtleyNJMqcEU6z0q8mAFiyl5Z3VPXmE9V
Zbte3+ruiTrk3ZwDbFn0Ydnlpf3N53ncwPVUNiJNPmjSmvcUZL6zYGCLT/02/oXhVCp3ZrVgTS7U
QJ3RsNKsfYKNrWyaq92pE0YWsJPkqcG8tMl1wghKrQcsBcD0Fh+xg3A3mzyeq5X1A5IUZt66+xyk
TbmWGcUEFjVEfuSenksq2ZDlQBVGQ7mS8dbHGbkhjRKC3LBOUmWJYyjlBUb5jXDrPRGcXYWrm0KM
q58Ts+Wm1if+TEXQ9/r7HyfNttWUBkc5Ja9VSR7VorLIw1ip7IsE4Q59RcOGuOkc42G2dIOXI79V
qoXfXuYkaj3ATJp9sptVk19IU9JDIvJPSeVE2Jlm4lERcLeW6U3TkEXM80J/7wawPVHLB04VyG9O
2R1cHCVJMoqAGlnlRFnGSe8cQKHU/XXdVSRvaujdQj2Wbn6qJvF3itx/M0R/VcnZhXOz5ZbJiciN
0WL3/O9X7lRxvy9/+19/Ecn/xZf444JrOKZxzfvQOMnnEMH79wuu9YuNDg48AygnPYTX/+v/cxdA
dKCbk0nUgaWLf1y7Q0Q0YC5c6Yikk8hF/gf3WwhN3F//dL/VrloAyyvSRVQ7Gn9ZvLPnTrC/Ym/F
Uk1zyODbZn1jRl+JcHYmB6drg0nifpoQPBn0KZQuyy88yRViuZVHvi2dnTVh6bDdR7kmoUXwXM8J
2a7dheUZUIBh6zYipPGEdpmPxhm2skZVla1KhxpW6555VluEZ6i4WvX+TYvjC7oIc15xU2vxKw8J
/qb6DAz4AA33xtYU7MGEDHP3nAmU1aRmKioovuqxpXE0FjzYFLTBBuS8NSn3kR6fCKgHBiF9fPW7
cYm37bp6rfHGUHzGrupJKqULiTGZCPCK3zoa/SEygjatPAcLN5BnEsQZpyoQxWaihkp9x3awN4z6
NKJxK3X1iKfpUCPZOUV3jOgbcdSc2oZ+YIqJSS6az6Auj3pDwwT1TUXXE21Qy42OZc0skzBp+1fD
bO7q2XrjdEs4LewflWqF1HvejhmU6849EC30YQjjmDGeevT7lsij5nT7CB0iS6NbZpPrCU4z03JX
NfXOpInDLGofu/62aWFBrGwpQMRgxG9wB0S2vE3bx64Rh0GrH2cTHxJ17l0swwL9LnfIHIzf65Ad
3RL4OPGEitUnU4PqL31+GZSc61O2XhImWxnb/iK60yryGo64vLjqGYjzSc+R60tuT9LrG83rrzj+
7oc+4TCO7p3C8iv3pRDGZm1BQPHqR0yQI7cCFGSDMBaWrc2YG/f0svilwbO3paWsuNagcQeT4hT3
ALBtnr49JIjoR2tVgDU7r43dr75xn6c63YCz3yk09Sn2k7TOxB2CrKS7K9WoW2jYQdOUERt7uu+g
SNQHHK/YGDpm8icL0Ii2fBkmFxYuuelMjwJFJApJOMAjKd8R3a6bsdIIzM9e1bG6rRXuyZxo8cDJ
irprc/niws7Uuim09wnr9DzqhPbz/ZLVGzv91qh9T5Px7AJHz+mwF7W5H6FYZpii0+wWVesMVHaj
zoaf61SWtV/ugnoEEL2H1mVLb7xup0FIVGZzkOI1S9ADrE/aA3CJuwFTgC/rw2pXO4nzzGgKdqQ0
SSgZ9STOeaG/KLXdkA3vHRBSat3YEuOR06Nkm0TFNlG6uzRe/NQpdxEygj1UoZldW1/W48gyLLFT
PynTew66fe+2O2uWZ0qH/C7VDtSFhVHaPVlEyMCNzI+Ka8OXfhyWORwVPGrC2Ll8i9eNOzFAKByV
n2Z2syHcH/Y22cDJCi0o67qQAQyAM6LAplZ1VHvloK61T/KFrL3tOcN4uYoMzGmbYbmFbZGIH9iv
j/pI4yfDzjzG3mAtlyb5cONqbzKKdOn6kBfOPq1n3A6SJP8Y9uVXHo0B41pglg8GsRPZzT7SlZdJ
l3Sk5WUG5pmSCRh3kwdCM9AKE5975RuyfWxpz1FdK1Q7ZYf5/0kZ9HvFdfdLbR0MR/mJLYbbQvIk
TaDkUepndN/ZM2x4gNRGQRei/Sydl3lm/s/fE4oTyFx6fX+TuWT16tdYs3dwRfCMlhulw8BLS4Bc
3zrtXXVeK826gGN/V4vqSjbf2DHIf17W1GJzGAcFH7CYtp/aOk4i2UZMkYC6b02+OeU1z3Qe0fMx
KS85t1gx3bbqc5liJEyY9TpezNbLzZtSedAby+tlEXC5C+hCwnWMICbtPVpHr8HK1sNKuucovYvm
d1yCHlHwk9KqHmVUZ02jd20YD8Oi/7B4ImWZQUIlDpm6cIiI44L1Wpc8GzJSOCvWEvvBwo+r0baY
DKsXr/Z+UNl9Kvm1SI87DiUi/FZgrh5sLFq8RFYZjC3myKinoYzwdaHRgPIy5b1vZPwRckT8ufJo
Qzkn+BN0AyPovG5ndIUIJIxs+ZiXkCP62Ev5AeG1sNIkmK5Byk6SjHKRxBf8QznuRTXSvQQHaUkg
p6BWbToYWb1V2XmyBQLpggZJzSNHzI5GTbyONjEMhTmWh7Lip+MauqbJlqkPSDyENWQTui3ZUemb
lLVc2d0qbGnou/XnfptQLgU1mocee0WqHRzBwUqyxeSakX+Bf9tIa9pM7kNtPF0N0+v4FsHv7BOO
wIQWJZJ6qfoqkIvTMkcu/HJ77cBWyuPXYKOor0rZoRuaZ1uZX5bm2DNvU6rgV+UB0L8/Vh/m9DJR
mWYu54KG0hHrV0223bHugHocRoM63eqHrWb+ND5NzNFSPKjkLRHpcI9RS8MljqYxnG27arE3cXrU
IklCZqPfQEdfnXOKMV7RuaX21lFhqKf9lX2j4XXKWyHJWxEmy1+a/FtaOO+7IrSpBkoxxbnlvmOx
wj5o4ofl1UsKXy2Kk5zlntLArSu7XaWz2ayr9YaEJEIxwj7vTmpTAZzzeitKdqAYKIjm6ujm024c
8SeV7rFwkt2VzPNfrejfaEW/OjdRdATV5xg5/qdZev9Bhejf/vdftaJ/+gq/j9IYWCySTyaJfNOB
skga/vdR2vzFZBDEpaJb2Ej+UIoEoA4VEDbNy+AtVNP6g9QhfkH3FsCDmfsdUGa2/Z9M0nSE/3WS
vnpgGfGxmqITYWH9s1IkOU4jbRTgbci8bWysHDuLKDy/NMS6MrrZfLY9zoadBWQjxXgo117eRS51
OCXi9Q7+0erTgEZSjorMoHVWQpYzqxDbjFuP+7LmD0lz60za3VKv9V06Rcs+Lodn9DUlsLC57+pr
Oho+UDhO0/1a1zww7fq1afP2trOI5pDESLfOMjxTMIcXleZAL26cBb+MdlLxZ1QotfmKetE62S43
iRgrY8xwplQXh2MJf6eBg1XZZUrJicJmuhbWdTCin9kub+cifddmQeIZxKIHHaenIDIPkHQUtiP9
tyMgZZhqTDPwNQmmjyA3KAV7zKY4XBQj97nr1L6plnPYkXO/B7Jgbox+QROwLfpq8xxBOaJHY2ib
01Co7+skHnOr/2yUSmUBku2tGvigSNqTS6QthOp1Qy/LQjuEaXlz24YK6fvTLCL10kzzt1IrD0ZO
KnptOexW1Rz2ms6WP8mnnh64FRxSOZph1zRAlxbj2ED433ZJ1YXFBAXBBUPlrQ0Sjr1o3wttHb4k
SYjvqNQDFuLZLit1fhJi6vw9ipxveddW2gjZ4LXJzonGH0DhtqTn4dw5tNRaxh5LYuE7FolJNLLj
uI7HuM8f7WuUoG8J8vWW6cUGQpqdp3XQXt/TPmGPYhFlbJH7/YG8himtll6fLEfucPgJrXO04P7v
uchlHS7MaCBGtMpLnjOzRrmL0gD4LRPN54pJOMVIvjEiPFGl/bIM9ueazdUhVpR7ijphdtWcrteQ
hajr95UdtxODBqMoy3M1LklrbR4mo8Fk0NS36L22P4+jhIIVOaxBopdWJxbYlt0+l4y7MkGZsnOL
Fqo8y7aoplFAxfhb6kY1X3TlQtIRZxfMTksh3o3c/eYnwKdjAQpgYcmBQq7eSvOXXPQzXwTDQ2FY
N2h3Z9JwwhML0fwSuthlmBR752JADiVJYn7kFR64yUG7uowQ6oy9xkzWJJCRACdGuGM3IFAFNIqg
J6qsHCerCciD3tsCqSCxr8GxIbHDBQQAjUEE00RcHLmXmEez1mBY5fb/Y+9MliM3sqb7RCgLzMDy
TyAnZiaTTI7FDYwj5hkIDE//H1Sr1OqSPplpr5XUpiaLRRKIG37dj98qtVPQmcmBk1tBSdGQsqX9
l4unQQ1aEQAMkKMithTIvZh6Q/Wzkg2HTA8WiZaIuzJhyaIRk2OuaEiwW7RK8X0Uq7wqqk1mT58t
37bdwKfbdampr8xc6J7W4q2aLO0Od0nhkQAmjEgefi06rjppZN+Nof2ADw8Sj4sHLpy4v5eaUpIX
Naut1O30iuzvxLgSDesks1AVK1vwgLJNGQYbVHdaZmslGO95s2abEmb5u1hsWf8emH99YKrgljjN
uKYiDkGL+bsD81S+l3/ye/7p438elxaIGurGsZMCh/lPCuPncWl9czktNYygtL7DpPmv8qR+QwBD
D0MeBW6lUXnxu+NTfKN7wdTg2mD1NtCMIFn/A+0JoevXE5O/O3+25XB4CYSwX07M3o1DK8q4yA1I
+CJs1wFpZW4je0OBtG/mFZcDBZWY+5e5ZKxOWVyfeo4a2poQKKryjBPOE22p+VOZfDVVeLahMvlp
JCgWohLR7/t2DRJkESomaDcuFlLKG93dbM4EQomyxyQ9g2mbB6L2KRHGrgTF3AfeAQSxMqF6EhY8
WCpvLbfDizePz8PMhZImM9rJJ2703QyGkcZcqoCbaKfExMvJNbMmZ1zGo/eAsvGddpOPSmooAwX9
Upwgr3ZIe5URqi23kZimNUMSXezbV0UwwJZaSRC0/XT6KKNrbCYVmDElZKTjMa9zzVigjHjEyn7D
vuWNiDisFRoaL1Wl099nF0TPC8zhfOkru8k5SIrswzDD+zarrmEQ3qbDfPoB6oxhJnipXpLXtouN
COFZDnFhkCNtXiVEvWD8Pmkp7a1j84C5A2t4DdOgX8yoOpJFGM6neiJ5HWTEC4uww9XZda9pNL+O
CUj1xhSHptdt1IOS/1SSF26Y6lZmxzrKKvi58toqt21fBSc3smwyGBbUGydgc+O6yiZQ9JcmwIgy
j2Hug3c5Ip9iDQNcuZKVddGTPUExT4U/UswH3C3FUR2ynUn+7qEKde6cyvwWxiwiCTfugE+SyjOe
46DEc6DBEJLtmkkDyXPKnUM+zRaHt+6iwrA8YTp6H9NhH2Py42UodnhP9+os2OjO1OIGXHbquLM3
tLMdojnriDp3ledMrebFqRutu0kbD5QHAnCJ85eq1N9wTbbAcxLdJ4On7kEc3bP7ZPfQcrlJWHGt
rAkSzhj0XxKY0sod3Uchx+dmMlm29oubp+EHFGrZ05haCxvDsmAhIIPIjjrmsqCQPEUfsKkoXGiw
DyF552JpARzV7uhMAUpNLZxdRo0fGg+2mzDDhunOZcdmOli2GiQmZISXc3LYVCYjgRIldrvt0CbX
RdreuAO/C1qVXRyaPVYZpERsr+nkF8tGl+/3VTFKbByuxXpcnIwiOCZZWO/KUjzUcGIHezwHMoUn
F7ONdK7KNPLlmK3ZXph5eQ67Cf8A2z58GaSPqODiiYHq+ilVo/EwWLJArSipoiXezmuHkIRx01Xs
06pZ2doT6AUY1+zwBpmeVInfeWyUmFyHdA40vQnPcDCOCKt9zov6ple7E7YRCpG7/jwE1YfVN+9z
kJ3BgO/NwniCcLsZdRXIpJyuI6393tkjrY6uIjbJIAFpLHnnMMmOdVh/1GOEHXyKr0EhSMwT/Roo
wisLwrUWT1+hVfiuDv6zq5XfENz/Lmn+tKQR3NMIKOgLFZuyi79d0tz3RfLrOfnnj/95TurfqM3g
6kj8ymbXshzBP89J/dti+fvfKyVXTSIRXClBdJNgtDT+/7+bD1kfkYkADrn0Smn/LBUBavvXA/LH
F01JgsCphWv2F/OhE7AKHqaU5YwaXsmeXiCn3+NkQs3JnxW1xcafofuiwEKd1eZ9VqSHsTa31G8e
RsvxZsfiohIVxYGkJPF1VV5yp3u38orIjxbdTF1/3yjFBTASCmRA9iqZVyXwV7Oa7ho8byvTGd54
ZeHeKZoZWzeT8NzfGWOI2U0HopR+UIu+GUvM+2N/qusXgTVYjc2TNbTroSuEN9nEKZpaPY3WuKKl
3h8xq6zM4XPgeeowiWN7uAi6sktdw+2zC5vCZ8j2lFC+G3ngBxZMEhZGDsiVyfmM2vwEnuA4qIVX
IJUrCKomeveoVEcnVFZaiCW7Z6McKN+TovMWO2YRWjcDJ6gcP1hSexP2f3usfCM2XioLC3IwHUeh
Hytb8zpVuZqG0CN88GgOQG4wASURAe6UeHucK4faQuZb/MeFuGoViWf8eVHv6zHBaGA8JtZZEcO2
ry8qHa61A1OtuZMi3Fv1zDJXhz3jok4dYxhuGOsv3JpWutVsadz2cRmsBjmdov5Oc6NN2W3KZvC7
ClY4XLY2utKjiB+tWFdxf7bc7MMxsLcH8L+c2djqTXkLIxglrlq1VrfXtF0+xw8W7duIjMYpaY2b
KWye3PgSd8UxC1lBqDM+pKC5V5qW3x3UMtA8pPBxrxNL9TQr26j0knPHhB6nYMFAY3mxQ/eGvkU/
UKv3RHlyXHgmyKwKh3uMwSix7zr3a1CzdRh911sc+/h79IV3bs1XVfcgWdlE4SNfOtaoxBP6dO6I
1xXQFWgiBPmJMuebeyRayw+A6RXx5t+bxV/eLHBUO7wyVOFoyxtMoJb932vt/wdFrHv9k3H7Lz7H
z7fmcrtQF6/1fwoDfr4x2WmbVNw4gu4+LvhcEX7utJ1vbJihYrqmoWm6RQbt9/em/Y2Lj8q6e+kX
4d36j+4Vxp+6kH581RBBHS4yBkBbXtB/9GxrVUUdcNhE63rQ96Fb3s5FBjKrG86yzPZYdg5AbI7J
BFEm01CNmpF+K+nnLAJceydjFhAuJprYsLZkB3bcXa70DFElapJbYJqGnxvZtqum24w9XVGlWxkj
uJe6/Qg70++5qCQZKrJ2Mcp255SSor9FC8cJ0ocbEWsPiVvddQX1xwbRqhYQEzmbTR51p3DObmMj
IdNBuIvHIh/1NSydy5hNu4l8Zz9X/SqjyDwNZja39qlkDamYz0YTk/ssb9XBvKYY+orrg6+N9iqq
rauiETvsYrcmtheCz+CvwvJ+UcgYOssvc2J8NzCiOkRPx/lmKLJDaSxcXnVtscgCel6dM8DhEnwV
oNBzwuSb6/HbLBXtym6dYlsm1kaqw8BbPj3mbfE2pRNgrPl2pLquK6InUwSsaKEoSpOgWROsLat9
43tyHyvtlWJFV07ObsgNkL0mgDrpdc37Xm30q8Ew0HjYG2fF2sbZJYpoCwXkujDzrTtk9NZJTSEH
FRGsJQUVKG+ta2CTHzc6gKIQmdDJHyr1HrDnOg6PyxpaLd9T/qqZDhM4KP3B4N9nl66GLz25IzLs
pXBxrDR+zNvRoxB1zY0kxwWJP8ikuTaxJAIX72ksAmEJiC4Z9mx7jovNS48ANw2J31GSnrnVIVTq
a8daqwU8lZAZ26ZrgesLN6otaehNxKma4QrkwrZvss+ZXTxE5bUIlDunq0/subf2aHuWju+Va0Rk
BRv8Z2zjIk9TboF5bhlGvLy/jdkZVSVYnRg7ujzJ3IJ0eD8oeyk8dzorr1Ul16NrAtf4UvR9sJhP
WR510A5wEHfka2ygTLlTEwCMyOwYXJeeJmh+jnY9z/ejGvoDRyZBnO0QFQ9JYnhdQgL/WYcz1YYP
mrVVdPpf6ADQa0j5eOpdjI4jq8J8M06Pdkx1g0INc+ewQKVzy1UvLq7Fnm1+mEJrwjOgdo2v8QxG
c+Ujs60inr2ydvgJTKSSyCEd4IRcTGGvDAsczPBY1v1Ox66nEw/PiumqN9V9N5lX9tjjW7OvExXj
uCg2Y/psRNNa2NKlPGCTDsp5QjAjDfUma76FtE0Aprx2qIQgb7JNCDXbbWgQT8RA4XKjDXr9S3Kn
BstUvlbRCdxakT9FWXRSh3bnUltBTguPBWyyajwzOq56CM8mRWfDkiTP74L5AyeuvVxjW6yfib2t
Y2ebYpK2rQq0T3MFS2rbcMkLANTlELMmIGURO+6gWxt41Gd+E3Wn9vI5ObRAEIN8Z1BHgT0SA3ox
eob4Hg0ON9bRq5ub2XahmUEZnXIO7Rdbua9xgAILykhBzGzU6mr+Pmf12hJAULG6a5hZK/PiAnMS
YtrMkPF7UAaK8T6xbR3tR3WmSbRxTklxb7ySoV2xXWjSTdNPrNdWbr2vPqLprp+PlJjT1BLhk9Fx
ZF53SNCy9zvsrTHc3n7yFhJ3P+O6eOBjBX+FcsJDh9nDGPi0veL6ywjRw+/ugmgVuPyz/hptVrrd
CrSGFwJcVHrIaipG6rLathZvbX6zNC39nseAflkv8Ig21zQTPZlUHsdSfDj8EKvO8ezC2VXEI/Us
uRL2fWRcRZHN3uAcyy84U2FwzxMJNQ7igcUqtS/zsxrP16ZUr8EcEh4BtRPiTDcRBCrF/Xcs4Vfh
r5g0y8xgmrZGnpzxxPnbseQSl9Hre/TLXc7+86f4OZVo38CYMg7/Hij7411OZ3HIwo/G0//MLL+Z
7VT1G+ORRh0eMqxOm9Xvc4kqvuHcpoCARSa99+Y/mkvMX29zbBgBhutosRb5NMDl/zuWwMhISxjz
0RpplrWLUEacEgYw+SucrS1ga4rRNpPRu2cZ0B3kO3MYPoHlVu+dwpWsuGRRPqROYmn7StPd/dAL
Ba2yy4N3VautrWo1HTv6zhbQK2bIh5xSLdbxBOn1HPU6CkmCx58rC8hsXs5JeFOpfd/vnHDIMMHx
7Dme3rZ0mgQBaO9YH5XdzECQ+fYwteCYDQWfcl4bw4vMbTXkjjmAIZ1nMz+lY9fNa6JDyVJFpBV8
eW55tqZUJr7sCXZBKhb2Q5bYYeCbUzbhjsB8hD8nmDH/NzWaXt8k87N05HDGaoMrv8ts6kD+Hf//
8jlzkMrQNUhOCsZ0kpt/O/43+WcR//KY/cVn+PmYkbLUMabybAgW4YbOKP/zAmB+W3D42tJErvFA
Lc/3b8+ZgXCytHmgspjILDyNvz9oxrcfAgyaCdsHVgz/KLRpLDeJ/zW1/vi7qxhvWXOwwlj++x8K
t+NqSAiQOGxae93PAJhGUtmPwT7vew4m15tYOSJzsHMIH4cgPtvUa1lJ8DHmFF81RXYkduPXdJEV
DGH4HPd2yGHq5jt95tbfdle6KpFjS6Yx7rGA39YBqUwNvE9D4GCaz0albA0t88J2JjOJG5RQd4zl
hUQE3m8WHlO8bkA0FMnFoNApDqu1CC3kFMvv1Bu9PY/MkVYM/pOTOM1sr+aDm8I5Rpa1HhWKeseR
BJ3jD1HDJ2a2CosN3NBRvE7xl5NWe3U59HOxdspmOwGFMxaKQBeQYdP34K83em2/B3Z8NuNPUl94
msZ9NIQnvgOrGURwpF4Grj5ZFt2FcriVUltX2rAPYZuqwNFjTHRze+z0m2HWCLcHtzMTSEWpB7e/
9dzoXs5ANRLT0dRuN6Gxq/N4sqwQ1ykOqxhKUZBsR5GcOkyrxYBDPwfFivfx1EV8F5k4yjBjrRm9
VaC1wMwewnzYmDjnehgeSaiRRUq2uj2fHX5Cau0XBXDVGZ4VGap58GsakGJJrRP2gbZXb8vOfKnC
Q1s99CZAXroEjLG50Xl/VszVBrjDNIx2A7BXcF3soMpDTXNSbr5HstpILoh1HmOkbMiybPMu9cZA
x/67A2nJXvtssp6gudILrPEUO0cy9HSgoMQb+nVuXOcRftA5hS+Gv7RazUXqpQUWr1oDfJCxrAU3
oktSE8PKkifkfd0MrmVxX2eXdmljYzivcYlZKnxpkp12eBOmb2NHRd4dSdy1Ccay1Uu/ju4RyVGQ
nhW6QFPbWs3g2XHf5uVpHI5dcHTqu1w56fVLh1dZTY9Dn24oP8CW4mc9XNmMq6Xilw32AdGeCCDT
VSehZEfDmz0cF6nOTZceNb61Kr/Hw6M7Zas8ab3Gepz5ZZ2Ul9y+Dsdub1bPNlcRfSL05l4r4+S3
kKVrvHT5vsb6WODXHovPUnzWxkdmEwfE4VBirdRJnXTHwCStAx4lAp62FiSrwXjiFDe9qNCI7ZSQ
xN5kznDKYmAQAP9JYUZBD2XC9mLuR9BdvLZ111BUV4tHOOhBXBJHc1zwjp95L1YjfOZxkatyWh24
YcT1fCviG+h06xlOmKr7uC9WIb+LGuyHqi9WyvjSUxaaKuDCoF9n9n1qv7s2hmmZ03egvtA44Lla
sxHlqWZOdTqWDI9i+qiIqNnDd1JG7MlYHzakXkuG6V0LlaMb0FjdaSuK73MarDvygBZ5uRlXap1U
fF6cuZNPApB1UEv+Q+KqfUwInyNKPoP+QuK9qyinitrXdBw9M9Jx89TrcZwgx8+sRVkNhrz7SrmN
bD6LXYbvEw4ZHuyNps/s6ir4dsO9aSp+Wi8Fnl2xgQG8GiCO+GR7vlhtgIjM+Dto1aVCUXVVUsv2
dB8L4KNRvadC4L5Rqf3oNymhbqOdruM5XX41d0RfD4UK+bzLPspKeA3tZCv20Zt8tN8HCkfiKT+2
pnKwivmJYp5V1kQnatS2Ysz9jnwtyBMvJ3Le4IM063BDKhQa5WOOiXLonhusohKziWZebC2GljVs
jPEzsoSXLEtkTOyW+tiPjxYLqB9oDy5UamzsemLZ4/DWlz17MLLuiJ5WMlxs7ssgbUiEp15dRyBn
5HEe+jXuTk/njh9BrOjjO0Le9b9DyV8P/8iCJplzV+dJXOpv/nYoOcENnV+zz/ZXg+CfPsd/xxJG
WcekU/oHWlIwYf93LAFrSI0YPV/WD4fe72OJCYHCwvGARZCPtYxlUvptn4PhEPF0oVWipTK8MLH8
A8ODuQR6fplL4Jc4zCsa85EwnMVC+Ie5JK16bW4qDAZjJTcULV5JhWx1YCK1ADqtVG3n4oOf7YAW
qmAfqKnPHM+byPQL2/BkTZJPtU5h0m0LBD4TgHyPSDWITWjDg0yLZ+pVVtIwl1/n6xg/dz2AP7AU
XK1cr+NsPS6WNLwK+YD87tLKiHGnsB4BS3g5h3RcqJuQ0I/Dh5ny1BlgGScNDNISalC8OWfvGRPn
H3AaO1ANkvaKUP+GEoCVg6IwKCxOguk+o+hCQcRR9WbHcgSvMAlb+dmTlnXMlsDnwpbH6EZESNaB
V9mzr9OhZxrFreSWD4nLd4ZgVYZiBZPgWA6A7VSyhUmyjhLo8c2wcxlhSjg8NGt40WACtbE8owOX
GNUoUYr6SBUGBuf0JK2HqeRFo9urwLR3ohcf2MTOIcqXHY/eVDTrrMx3BCkYsJTUw4nMslZuSsW+
bmS2T1FTs9je2Eq2TjBpZYH5UDUGCIjkLip6VmZfsNwWxqhvDN2tKZJNDRarB7+k0P/IJssv+PYF
Lnw81Ogl+WrowB7oxYxaFOpO+mIm/9sPeyfPvNpFIe7tF0l0koD/LoGtkybGhoaN/RgTxXWyq6mN
N9B4P7Vu2s3WhX+9Fu50sQrSulZ4kInpVeb0AkBgN44OslG6szUEl0ji9WypE6Xv7aNUid0Yxbh1
iChnKjkqmt42eQDTVPTHgdXPrFAKxFnb9eY2K4PCt5L2sZmsM80J5LfHjWaQFZmcTQj9CHpxeCod
60IL3MZylXVliDe1p/xCp0PFdh81mZ3iLjq1HW9xs9p2kbjNC3zppXbQY4aMyWkfSGDf5x21qImx
7VVJOMOg5BZEWDCv0xzbDqFNJ8iOhaZuwI6sS/ZLIhAHrYu3QMIgbBi+YUNMzvObCJ5JolFTy2NS
1dY5atMrc0G46NPOHtynInK3iiZ409uMF+quVL5yTd46k+kn5fQAvfzcZqHPD80PwnivDN375FCh
glOPjVjPgYyvRKbZSenzA1vHbaWZfjd9dWa0nQxtIzkEsbvEmzaYz6E1fFcIWBlae6GEZzXEjPQq
ymhEQ9ewI6J2A8GNHx+KaH9sQUJb+dMs1IUCiV1d8OxzQXeie1Ln2zm/M7Gyl+7ZDTNO/hhyQOXN
zaEnD2CAyWyTF5zHK953nmUw8qMEBDyKEfmdlqgLBZrrADOtSUgiccnbd2e9i72o47EsoYM72bHH
yNrlxWbCWEqf1YYWrVVrU2LuPFFDSibuSC3xKsTsW/TKatCxFcPuM9mZZkC/5gyGaq2eWQ4wrg46
N5T0Mktw1nx1z66dnCYoXp3zUeZvE5hMB+xaUKmbgGYDo75O4Zo2iN2x6lcy2HR6+FWFDfNFmK8q
rfECsjY18R2rjdDaK290051ed8dWkL2hI3hVRS9U/3ktSTGzpzEJ6E6vsF+JfVuSo5E69JrAA2HH
FS7fByOswQmkrLnPtdKPdEh6GdE6oDMr3az2HfjARKWXJ1juBjc2OZWWNhwjY9VjWusYoUJY6WYw
4MeyI1GB0ci2utGIH+r5p0AE7cZiFQr4ITkvMZW2suFRHUhU3riSRMISIIxu23C+tlP6KiaA7Z1P
3dkuRxMaan1Ld8JGT+4HHGul/C65Ok50mmTOHcseAD8IqLbnklmiBo7unkMgHqlKAZf1xlICA3V3
RDjKCVsGh0Dj2gosZldzn6Px8bqmr6lgbGKhd6U64TWuYS+lRqsscDCBAW4ia4sZ44xd9iYy5dpi
sJVutyF38zZAUwvJ70Mh2FVAIsKyo6PjsZu47C1Ct8Yuvytg5DtH3bzPCnmFT/m6F1xiZwrARgOw
cOBzF12VNUi01twCAtyambUbKvc2ZbwvkxhDb56890uGXePT9/j+9LlYa7XGpqIVXzFdNyGlybql
UmxMl1Jun3pQSZ07bYSSridWFCzDzoANDlZAqZl4M5P+pAaI0eV904tbdYzXOUThlveHm6qnGHdb
l8TfOy15CAfMhDOv0Ki+bnDZQ0xkxp+v+o5mX2faRpO9s/A4zNoSLRUn1YkuqptuzCEkXV4NnI71
epZLGXK9LamM1pIAc/VjiRFABeTmUkzUdopv9NIbaUyrG8WzE40yHQKyeXyw3ljT72tDh/Y67+E5
Yisb6FGrvUht3xTzoxsRvHUCsrPdrsmdeab61Fa5n3Fn+lc3+2vdjFS1hjy9ZEwM3XT+dkS9eW27
8pfx9M8f/3M8tb8JNvHIzwCwMd3+UTWzv+kowvgnWIODWVyKHH+q03RG6osETZ4Gk46q/3c8xZC7
zJFs1G02HiZdk/9oPP2zbPbjSzcwGtmYmH7EaP44ngpbqeoIH49vKOPFAGE+5uSWF9GF9RnZuhr0
XxQuFTk4Iqu1GhoBOOGB3DTlS1HwKfFRehmEmcpszxNrSLopXk3T9YKyxBvfrN0+2Gtde4VPBZN9
fCJ07fXjgO0mqyrfVaybVHF3jeQ8CA3te1rrxzEQ3905hjsUfwl4MXHQYvoJ5xsNcCa9q1tD4uSx
KtQwJAolOWWD+VSWHHuyMR6wk30pmrNEIap7zeGiGQ3XGs0DQk1vx8F5DTPzKh9fR0LvvdPzxZIH
MQC1NyFaFktkv5rni5xpjMxvKlnchKN6WzvG5xzVp7Sadc+y6PgRNO+pdbILh4kCjs7ldaa3jEH9
1s7mq5jfNbxHb5lT35czbXwOG+vM9SlU5HP0vOb6h2hgEsPrIpr4KAH60Oq1jqZ528v7Rp+ogdLO
kEIApotdUjE9JVTv2NZRTeNbW+QXYByehYcG9pd8LGkwUsf51pjUHb05iQep6rWr+5MzYMWyy/5Q
zN1pqK2vxiHQPWoq29wGFBtzNhgmAO/kLZA42tr6VKv+SNnXyrKACiXBltAkxMhwHyBsRmT5xYzq
MqOUtkbPooEpfkTOyi37wDx3bwQWqiMIGTBn1k2d6m9cjp40ZfIm0smFuSZ1RJI71LnX1CsDsoqi
aPeaOm/yLP/eIEekmrlV+tdims78scYqi4KbnsKcPBLKxpDtI/pW4sQkCEPjWZTuR1tiI5aJyrna
7l2l/056c13XKnpbxqqZRXvTxz4Pm0/Gkyi0cQxYTJqEl3zpKteBXXAxScUeVV0n665cBSZdLVOU
PgVds4UwCz8O3owx3pepS8m8klOrYwYP8LyXaGp0p2TcjMo63FLWcuhr7bqhB8YYe6ovtdUcJ+em
6e+VAZBgp50jNAodr8gUQVNhGnw0ZPckahQj+uLXcX0ZhNw4iXKgPgQI1Xvn5ls1FHjvUOV4DBdC
Q5Py2pfpgVcLX3m6lvJTGesbu6OAEseCNErfQEHWl8EM6GcdN/uoiu4LWz2UWn7Sogr1GMBQMe8l
R4ftDuuGm5UZ5dvOIidm6eVzbTufpc6ParG6ZYJmVJMbYXtRrFzzxv5zAhdMsB5VddK2wlHCVSXr
cyHoApg7P+a7r8C8twp5IZrt6ZE8pmbFMCrelCGBt5+d1JpkfQtAkDHC58W8Jtl1aXPmMEzLrLkf
Yp3FGTdgN7ibu37n6si45LoEudlMQrpKYDg44gix1ytJ80QomEwxfjvUe9OKLoHButmaDlk43oS0
4hTpQInkiBs62sb1sFcm+95II/zzLcUwfQWMp7GKj6iGgTSUOIeUdOOoDHOpeJ8o3+rs6IVsz2Yk
HrXuuc3O9cIvyDPmoY0zznuzVxpKelJcK260tdtiZ/R44sngXdEwdWyLYs/AejTqFFbUxIJ9vMhQ
Pcs09lEMP7TC/tSVL0VpHvi4i8rZX4PLMAnTBVWxNwaDgkDCZ6aG2N0DjJjV3UQBDEMx8nh0UiIH
0hDlDkmwnwjCGlV6IJ3km1x8B0L8On5IrK/wjknDe1VW7WPotPFoAtYo/NZRiAPgXZ+1W5dluEi7
k9YHfsmDhT2bdiJ1pw86Madk7ca0rYpz3edPSgNPJ00Qybnx8qsdJvJdq98s59IPmAWC2BO2WHXa
+zS/LegiK553pqodFZIN8VSuK5rO467cFEtm2pA79n/HyMAREg2+yI9Z+0Gp0nWa93gkpwe9ro8T
S4/aqN9mG80uHTfpUg7RTOW7AkSjB1etTN+rH5yDFqU62gxi9iS/s/OyXuyy3VIkiPJgRhc6+g5d
KY5mJI4osx95Oi8q6Bhswz65IWG3VcF9qjrxiHlKvqYY5xb9bMlk7SwqgRtDkooyXqB2cYAY97lB
oemg4GSR8qrFv4SRxTP1SwLEWJWvSUdQ3RgADzWIN+TqWt7/gPkC2Xi5Pt4I6XCqmYdOt9Y19h3Z
s6fpjFtJqD9iUTVrr41dQpqLq20qub3kFJwyFeq7oIzv5TCtTRUrumOpt3bIuTBL8dLGGWFvSNiR
QXaMKL5N1nlQO+rPxm2YW4c+xv7E8OzEw7bEQAUHnKgqykk9UyRccEm3BnYos3rqBXwLVdTvNcUa
fWGz7lAxNlGFSN07ZRiYS3gMrfGYm+1e5e9KQsIPK9Acw+DRO3dly/wuyYLrf4fUvxhSLd0ECgSy
hylNX5zbS0jr//Z2Hj+7+P1/l7t/+Rl+G1OpNscmsaD4sSigVv5xTBXfaDw3CZVhihBsV/+bG1P0
b3gkcFaw/KX0x2DZ+buMqhC1Zqf74z8Jl6002eh/oKNqFjvkP+ioyxePF4upafG1guVlXfw/Oqqd
yrjN3JhG3zqqz1YT5Syawqmy+EfGoMk/ejdsgQYJKmZg/ushyBYCjqvaHI9igtyliHCkfVJvVqNu
EoUJys9WWbI5XXAn5KCxsBLskKrrpJ3g+AoWxGVnsFMEY5OFDsY+jt88iz5kiqNwnBl6tPx9VIn4
OrUltnZtP2W1ezdoMBAUmX2lE9hgNWm+1Ak4R+cw0k680Dlq8d9Z6sNAU3tv8BK0wuYGJQcblN2t
4iH6JL/KLVtJtoWWPWuKBSENUcqO2GIoRvgieoqje1kfBhe7vKVnb1qIcz/p43RlzybL5lqNNm2Z
bdvUDnjx97BBqmJ5VRKBozQXWtrempqrOQElb4kFM0K1Lo+3tqcCIvEx8Syx8unkiORFHbvzGLFM
tlAxOgNSQh8k+5HbKjpE+x5qSGSGUz/VWfYUdelF2t1nXppbOTF8V4RlK0d5NRqDkTyO9/0k78ei
+qw5KCqhys2g6zeGFpBm0Jaa0OR1zinlHkX6nWaXTxiHd2Ua54yMzk0xg6Ry2RKhqUSdNzPeoWen
PpN7T0I3OQo7ggnT87/smYaBDKXKTe2Lo9V3VpPXq9p1dqEC1KVW3Etph4dSpXhwaRGXNav+onrW
InGRQj5BO7jRg/o1Qi+CDNfJberYb1ph3WQx4Jysge1vj8dUj147PTZXWsYerunm75kCIT83TPD4
OuJ+iL+yiKA3zSqZNFWycK2Kc623tDNDEM63TlDi10lVotWnOaSg4lmVszMdmfWi8qEN4B3Oomc+
IwU/zoSXEKYHuoimmQAF+aKbFO2ZP/0rzY2dBKqukogqZf1A5cLVCCq3iUpE3i70s5Z6jGjWrybc
rQwjR1eZuZaYjPtK/MxW7bEAz5Rk6aHBY4yd8aCBv1T698GrjZbbXPha5cq+ow2IbTCdFH0Dl6nQ
PdfMrjX2864IfM2gSGs9l6im1nAW84gZEJRra12rMiXMKK29E+nIu7S8ZSMmzAxW4LxryOqnJVsR
8J1+UWEaLerHXncu5Ai/qk4GZ7MGH9+JGKJTIOwrdznpm5EJUxmqNRx7k1BZC5YPmm7sj5yZAV1D
u0hVDF9JJezLvJLRiSavpeSa4zEzSwQknTDf0UpMW66LMrIQXXrtuaCo4sYNWutMPW+P6pQvOr2j
/H/2ziO5dSTdwlvpDaACSNic0htRpLyZICRdCQnvTWJHbx1vY+9jR9vq6hfR8x7UoJwuRYKZvznn
O4yeJ0L3mjgpd0HOhgZj6uq/19kfXGdAMxDpoPtBHUf+GyA+rpV/f51dvpvvuPkXrdK//IS/Tl1c
IudcR7oSlDzLvX+mhkgmPBhkpY9rQV73hX/TKvF3JktBfAlIAhmz/O02c37zPPtqVoAAdvVscz/+
B5eZF4BE+YfL7PrL8weBDHExjfkO/od/vsy6DO36wA2zsplTtEl+dJv6NEzuc0NYKWsR8zXtmYZX
3UbbBrQAlEPXNmycO0T76gNZMjNbLMNhEFHRxR+ZIb+HLHiNYyQ4JHvSK4Q3jTESsZmsyjn9QLy0
GWci0LvY/2XFX83YXHiVyMHDvGElD4IPNAcFNJuo4cozH1ZVisEM2Xwok8+Iu4HAz0dVBjsZA3jq
6MQn9dhP3qqvpuccc69dFEiu7dvGzo0FXki5HDHdlnRJ5fguzOyLEJUjSvEbFVSPseo2MrUf4/Jx
7PRaieKs4G4ioviWQ3JICjLVytA7YL49dWaxMsoJUndYvxqIzHCouuJg1JKoDPQzo/vsE1+PzZQw
3ya6+FmwbtE3hE7+nNTZXeHMX74svjKZ/qAD2REhuJcDkZg5g59hQiJNLwDFjMR3pfo7b7SWrYtO
w6qrvdGmz1lapIvSYyiho2d6ttuUnBLQfutsrr7AMayCNrroXK+mCBJcymw/DKCY2DE9jHGcqPCl
fLc9JjYqgcYbb1T5PhYh+P34kgaS/QYdCCwLCC1c+Z+5tpYCZRWIElxTap1whJq1L66N/9pk/dLV
6SHHlWcGH10y8o+BOCLnIVl+1dlodPDbgYzdpKC5pII2pVvEJDaERv9FzsFjbokNv9HGHealrsDb
Wf1b3ro7u3JuyhlYDTAZyeUwm3+WyRyCSjLwDt9bv8edRQiIU25hZe/7NthGjuborb8zfeMg1ekr
k3zseqlL9j+pvVd9TWeKLsiwn0NAFWivlmQ7kIAq4lVmd4fZvYrxrjpxCIxGuTft4sRkBwcfo/w5
uu1ZeSu/59LyTkXI1mmUTH1oKXVzdZcJpLLBB8u5dTza29wZf8yYskkXl0QZECR1vBWsuJnVIONu
84fUsZcGqfEF4DiLkAFoZ4fOOREGvvf96d6Ab+NOBJtP7sPskZreC/GSoxYBH7kKmmhZB/pCeuq6
Idrc7efPBiFcNI+/pgJ/iyPge1NiDKFYYaqEKHUncnfPNgI8f9WzZh7THS9+WFCIU7MF65CEXUdU
7tWMvnKbjhSTcms5xaFyvbOHlonS+0Zm8yYsm0s24ht3HBMRL5EBV7+/rs/mmN+1bRmtw26O1q1b
H0tb4bCPTm1svtc4n7e5DcosE5hopk7hWWzUNh+cjUG01Hqsa7luAQukIv7U0GQHUGdQU15pyG/8
5mdK07ugSTBXfPsq8VdDZn/Zqvqp0vEi5wx6wrSMTOfJ6DrMmO0vO/XJpvPPYpZPaZJzuwp5Z5De
QM43dUPqHqqZPfgYv7vMBjK/uhdKMmFK2lM3tqdJJHfXJtJ0k01PToYs3A0c0UUV5Z9uzscXoOAc
gdtNb3xEdywLN046PVqGt7Oi4gZ/xw5v5TnjWbDGD0SDt1bB/kojsjSdfeRMW6IsCOiet1kVcHZY
n4kkq2LQKzTT95NkUhQqUEwxucfyYNbifrKenbIDIfk4xyRuzSS8twIGUFIbq6jLLiAhMZkND2kH
50ii2yB+l22ZlT8p2z+XsbEMGImnyDz70V0XCLpLUR/c4Mmbrfs0S865nPZ1CzE9rNd+b5Oua66a
uX674lwXDlD0wp2OYdlvIWksi6K8jat4H4fi6BqEa3qhdcsztvNceBIRkrR0WicT1Vmb96vIKX46
0d7iWj7GufmQN/HKTt8a31sXZF8y89REdVpLX8PwDwwG+A16T2IjTG+dAhZvylcDO5rIL9xha8kM
vSPYWbxLpOeAyGv0q3773ulLXNQL21LHJiT0AOtoayCkLeXSi5CB87CKwd+b7k0yX2T5kHSKap2r
zHjVRrv0kQkaGTJL5sVV+wt128pnBjWk+e5qZhkEPAqqWfu+t+BaF9k1WgPk9qmfBU2csddpzw6w
xzn8OU3uCVqmlsQKYf+Y+d8ZY64Zx1GW27QJb4k84/I6hdO0bsuB13pf1gw/IWYH/U9hnKbivpG4
accaG5Fg08CNGHeLdPxsORWq3Fw04sizjds/PyZ5iaQx3vaIIBtI/np+9gIHxlN1BeRsaEXJGulX
IwtJCbocAmIHJ2wsXgYoSAkiw4CUNlMejerbp3SeLXSyUq6HJtrS1C08OJfzfCd50LT3YwztUlTO
0rjSukqux3MIFd6Ob2B+k61wRKmCiCddZso8MxMGsATGhDcgdqKDpibWJeEsEYDG5lfd/rD8MApj
39qvfRwdVYO5jyctmA8GiVO5Q8D3RGAb51kxsedMP7qQy4nMCd9/MTyxqbm2YVGkgCvghS1wMyxa
O1wP8XROub7re48LVkA/9Zm1Bf2pCY7+SF5lH3JwWtA+r5vgaDnzhXIRorCmXbrxcMBtju06/uyQ
5vRm+EEjDr3LuEsdvmLoLLTOngwz2+fXuDC4gXwZ2bAPK1d0CCi+8RauGqPBYgSZNbTveqLossTe
llcbz6DXBcTNaiLjal7PkJlUjGbAm3d94u9a8FdZ/1I295b3bDucxZa1mMN8VQ9nykuG9BT/zus8
Ar78VcyPpGivyjDaZHm8tYcbIPsHC6uXH1XLHNEEKeELe2C1bFZ0ytflmQlHqfukJH2pics1gELZ
M6dyihTAL8qXSRkvhWg3vM87v6s3YZVtPM/chF2+Ck1IsrCp1laFwcsDhjGEBhkMyBZRa8WAhlku
YqfmtY39prXcFeqbHSQaFm3RZiCNbj2Ale/dmkB6RrSN9C9WX98adnzQ2FgJPbn8t4P5ww7G99jo
XmFLQeD4rI//XzzFQ1x8fWffye82x3/wM/6hh+FoxtKMhwi7xTUK6+/CRpaSEEORMDrXieDfexj5
G1NCojvhz/NU0f6wVP6LsFEykHNtB4uGRwrv1bD9n/QwDlyLf+5hri8dTxM9Ft5usFG/G8hlbRQw
WCYUugJmzcMH1Rg3oeSO9uqzyBEkd6RQ0KTP4quGFbzA1LxyAr3LOMxMIKqx9ThNDzkym7J4D6/Z
cOHWKEi/eqfGHudtnRO6TFw1awmQrVna3OrpKzOedHfuLb0T1bjMWT+R+rdO7eo7B3MKGOEgS3Uc
iIkqlEAiaOLDNYlN+qgsLKfYNi8ZWvXBqp9Hn2GWSln1pD+6smCj2jPhwY/k673V7nisieJwrHg9
Ttlj4+jbAN2QM0SPMZIdDOAPkyCMi2TGq0WbIK+Ikt2r8uehZUap1LyeTIB2WKUCZnZYhu9msGyq
PJitw7kH3o0VE0E0pr3z7R88Wvd9Jl4SgLsGiQQQDAGqp8tZ64sU4RpbPjLHfGN4pECIAN2WvRHJ
j8rCZdd4S92rrU3p2bkhGRv2qqB7IdfycYJDFxFjtOzRbxuBdY0WOfhN4gGW8rfZAI/KLdnNea99
qyfKULI6EJskvUdQc+PtuqkjOEO6Tz4pTQITZsnkTIIhz2d3l6dPoGnjJnjil9nmMfrJP0eliUNu
PTfNreEz0qvKdSHLU1hQI5gtzOje+6lwTYzprZHnhMpIDul5BURoFQrzHAb+4wTiqvk10gV48QF2
t/RZ/s+a9B53OxpqX+S0SQz4uqZ/GrjfBELWjGI9ZoeVNUDE/bfB8J5sqOlVS6uBY6cS3l0kD2UL
yhyjiGD8RD1uR09ZrT6Kkc++sOEu+sAOe2gUrY+otc0j1oElD43yf4qsuGlnb90AAgiAX4npMS0r
CCsfbbntw2+rKu5GxEGl6y5aWjTL/8W0aumrD88u7qSD8s5q9Rt8zdcWQWTc5XtCZaglzUvcjyyK
8g4gR7qtAZ8k3Gn9tZFIKxc1L+EUC9uP7hIx81DI8DwSw8o4eY29+pCixRrcihrGOrS/QH7ZqX6Z
I29vJARtNvF7JqCqIf7byAS7S24SI4fpUBJyj9E2sh6u9c3IhnjKmmRlkfwKaPyTpfRicM3vwEt2
SqhdJByWeIhnQ2fp929MgNn4zUSP5LedxQfYmUQBlBuYp/upYChBamslxzfobitZIe1KofsL7FZ5
a7+DOT8NNAO5lC+GfelmezH6auuK9kjNXscICJDmJ5n/JqU+GG73JaGZ+V1wR5OFm+Mx7qKvoO1u
fTHfVA09R3ETNSS9i2nhli+CXKVvPS+dH/WQNFAJ5FroX22TEO/CHTqcJvuhwfXs+6ypaPCcj3G4
74ngjobmuVVH5NHL+nGAzuWXNwp0w0Cl0YXn/NOx32z/zlhqYsdYjjJoj6O7cXpTfnqsuahrYoKL
IgIp7/Jm4WyndTUU0q9Z3Heq30gSwoySuHfBN9F/hARL3sAx8cqzdHjchjj+st1rcjCddwVyGeKx
isjvsrJVJQh6ggDQf1ajvGkUnhhKjbmsVoZ7r+tmlwccdS0JhQDo/IgEkk05EXMc3ORCnGoLxjWo
N8vRS7t/z8yjlZMh5/rs0vkC/UThdIfhlFg1uc9HDYG9fei9cRtTQHl0KMMHiSsMJB6z4NiI4azT
dBum4T5xi2/tdjf58Bng6UrbgxmewaceZkxNrJLWJULKvtmG5YWvDn2FHXxMbb+O8HOQBoF4MtxJ
IR8nCA4BOt9cocrWADdfSkSqoks+Y7/Ds6bp/KOjS9hxb1SbLv9CO76xvekYWXTJabDv8Lc2OqEQ
LYh3qd47bFCJtp41MNEwbLZBW9IX4gdcBhOlIJVTD4gajoP9BKL36b/Vzx9WP0xtTTRjLqtIB7+p
w77u389vHz6KP3G8/u///Gn1nf1p238M8Ufz/XsR3b/8wL+WQuZv1FnEtLD7tK5OU9aMfy2FbCaz
eMs9lwUkvMvrv/rLOFfAu3QY9PLSbMbM7Gv+VgqJ30ywvtQiUgj4NMSf/yelED/rSpf550SVq18c
srTpuQF7yt/ZvPvCctpM28WqrrAqGkk93ER+WV4AWRwYEn3Gw+CiHo6JZxz8bEvw54/4c5/rkQlK
XAqBAnPoHEOryEjmtF96NGPWsg/YjFXWFZgS5swFHDaOUakOpFP/xALHty3yaFUOM4aQMDOXuKhw
R1CtMcuzNMqe642YcsHjcyXmUWbVSlRJhVMgZSyTzdMCJCKZFWPO92JkdjM7bbBvTLxxLEwg6hOA
vTOCCWOeAWgCra25kRNtPtm7Y2MDutDFleNuv1AxICrrXHtfm+WFzWjOqCpnGOQFKUFVESMJbxLR
GvQs+JLGLDBUzmgDzahcYQ/3NlYTuozSkMmrCv+XTMi7aO3YJjARyIet7Q83AVbSBmLGf1AjQjML
Y1vFE3XlDB0DHBl1T1VQf3FKsBzLbHKfG0CIYTxuPJEaSxNk9IuthdiOJpK9KkKKMfkY3e2+Qknn
x6Sfoe5gWclZ0pAEAHKCaSJha922rYFl4lXP5ZrmXH9USdDdaoQOV7oluedC26dIttRVefPVhTbC
dFabzM3mFMVz03FfDl9m7n2JvH8JGYgv/XbaG4zSF14t73oY10wLpn3AXpYt75VpjJxx6ZthCECm
jPvyZQjNGckIXl1fBstAjqtpbDDnQu+wHRbC7al3x23uUwBl1r10o7veat+l7N6qDC/wGFenGKcm
jf+2y5NHgJUbiwRQbtc33yn2CFPuhYmP12Fi0zXyvovIFzXNX/0c9is+ilvYSQXWDvOYoTQpS+vi
xMmGR/I713GLHLraWZWxtpoG9bz6ljET2k6zXEhqGMOs/+aImgZawmduV88RA7c462Hp1I9NNd/K
objrRUZeQQ8QJMoBFc0as+O8mJTY+H32ktvjodHBQSjVAcfxn5zZB07abWUobicyG69N2jLMWv6z
Al+x8hTWvWzdh94NIDZYc7wLSKlQ7pOsvuxswnuaCglqMc6vCifU0fWG/lb4agalZPm3gWAeX0WW
sx1qrV6yqn3qHPVsxt3wFEbtO34OdE2QwpETuaCVk+YpM7W+p2M6WkV0iPv5iHSJ5HZxS11LhsRs
MoVXA+kriMD6vK+vLHSmVQ0UbYyH3WYu5nrT9zydBltkgN485eS3a5LkRPngOwZv4NzrO9yjNpYI
+dL3DWNkP833JncsrJT0s/QAu9RlAX9SgeUpe/CxqDR1dOwax78qJoq1N0zWjy8ZJBmgqYMUuDja
sb3w8+S2ig1KuWo4uGWT79oCe2eVyZeEXfuqIZ13UkO6bXOUktnVtt1Trj5nDiKiJps2hiq6zUTn
AzQcmovMqwOa61fTK9TSUN2uNow7s6A+yFNGGtjvci5kMjhasjdKo2hXkU/+nryut5HdY5GLU0L3
hEsJUVXgZDOR7ZGpdjfa7nAfFH6/iTzn6uUI5a1lX4ai3TajFvBEmZT3oqz3JrmmW0BCX8Rg7oI6
YkwbgvIzsnpr+smbJ/rvHqVtOrcVpF37nBZXBV3v5cibr7MjzxzKs0Y9iWiWGE5UBMcSU46JR315
XRXuQqs8tmJEfpJb/Ee1ywog8KsdexRwuHq2robT4iJqDgTvKj5RY/KeWCZJIniaVknUvdhVT+Bm
6GE7chGq8VT6G8bP6iGIvXOkBYOf3EgXKrNfhBK7xE7wFNMmYhc+8kohFDaYtjB+EaGKhXka03Fl
hUQIZG0Ygv3FI6SdMt3DffwkxjBBdDL2HGcZZi52nRmrp4oZbunl1hJJAp9FHsY3/swEKRAYk7LI
99dtldw5V1igW/P1CkGB2IGB5rb2VrHA9zTaHMv+AOG3nqAQG8PorirDfvSK4kH6BZAF3DUPVUH8
IHcUgZxNeIiH6/lbBcc0t3IATR1pCHUMBKmK74YCwzylGgFXLmodSxnZEW9jBSxwZsslWHtRMK91
zc5KtPgndTJ+gFBC6ezIi2XODa1aQmk4SKxGiQ6YYeJ/gxaN9tEGXpwSL8ZvFZ77lmWC2/o4htyD
HGdzNRfKJ0i1ViiWwUBEs4oOYRDoVX4VExJ2gE6hVTHhmGG8GBEzERRLeJhTZ2CgCg9vYiuhxZvl
u6z8o53533U/ZXemMZq8a8QkwbP56i2was2YfZUj9uXCwu6ZNOSxCt38CqKI1Kp+TI9cLfnNUMTj
LplSkm45vNYTDeQyGfngKDU0009kqFAQNI/AsJ2b2ALsUn2ohKClIQ7uiIfB8dXizDOy6YWJ5ks+
NRaJnnbOOozRQN2SpmSlOFAM8jLXoBHcY0y6wbIM6rNRE5RlNihF57B2L62AlTc4Awno2Q8rScid
EWpq2FbyxO1DPkvdr33XvSU/chuNku2RMjHnmKrZ0O5z51KSsXDh4taNnA42FxJr1w/lmydtOl+M
fLx9ZnkE/iQ2GMs43GW29WsgahQUb/JD3ABUgapnEMKSH+Mot56Z9OfZgONRjIJwSKThcyjfvKRs
1r6j9pZyy2Vee6ehF3A5hmjPcWewEcjYrmog4WRCgh3ujO00EN/rj8aA0D0iZsYZeaXWKQ1Ssltd
v1qTuP0MahxyX+cHh65PpwekmoqBQNqvu5yYj9JsHmLtYNOMNQuDke0fIvt4Fwb9L1OlXGy6dlae
ju4ysG8HrtcJsxiiXCrHaUlq9iXKHGTTsDAJ6FxAfaXxLiJaFfun7NUqVOQoEQm2MGsQZFVNDBe3
Gctwah69Lewzs60dp9mnORCYq8elM6RLXBq7ovCOk5zOJTuWISUoYeSUdgnMqp/jalqqxiILo90H
BHJYTrOw5VvtfRacV2EdXWIdMlXCuuXn2xJTWp5MS6neDM0NI36kRNhNApjpTF9Rle7KKiFJDAeA
w44omhZz/spu41wixu/rvQEL1qd89JNH1cF65ztTp5K9MwA5E2BCpREVsb9wa/bQ+zDTa+1cqFPu
s/SVtBWiEagm7RcLFThlBHqfeIuz7HEg6bUbiNoSd15TXFfYK5jjC40QSgaHkG2BlVkPIUqGhlxg
TOuLnNB7aZFHbLNbUvbeI21ufurZSEamu2waskTZX0Ou3lZEJLjla9vbuyrl25DfCBndjpNxq0Fh
CBja7PdOtp8/1Xb20BrynKcUjBR4685NbhFf3auM07bj1qNTOQ1tgB+gXtFdcekzqhGI6kbRvamm
/jRq45wE46MKuOAzoqtjXmeTJH+mzx+b3H+thXcfq+qeCO5voubvm8i4FdDR10asNl0UXzpsJe4c
1ZshCtezaA2k2TpdkuK6l5P2VswRo0Uo0h1Ex4Vjom8MoZizmL4CHAeIM0z0Bof8q9Kw9vUwzyd2
mWBCQnJZ7RCHQR1NH3U/DITH5eSCGBS0HXAdAqOYNcbqttVAqNIEq39nbWq/3VkWjmgxKOaJAUsL
XJDY7MzppW2UyTeOORZpij+iA35iKJ4Ae4SbzRYO/4s1lUfTQLUw6fLB6+aHbJpaw2dU5c7Dj4pZ
+oRObB2LrumeYwevJom3zoW6YLwwTmF3ZRKf0g2xe+FGwx8IN/9gE9a+VlmN7iHBIB8gW4DeidOl
nNvi0khUXxpnqHAVC+uAT4dgOvVEXm+NhK1HlYZvtWNEdSQzY6ZJgMxL2PWq45ZkqNvMKD2z6t7r
5CPXGyKVnogtH3r6K+GKmO67Ei9uFOC2Lvzh1Cgx3DgRATY6NqdnbQfMBjsHfGuEfxby0tptB4/P
CHphfn3HC8eQS/ywpF3K4UuiZNkVbYmoNPU4jBq7veuInV/YtfsSV3m3cSfYOHYWOjubVORNajI4
jjVzEvP6JmWRPiO2IUNM619dNndnCoh01Y36HFYM652KezPtYJQkZl3uSWGhepCd714sV6LGo360
K1usGi/H7lyYzTHMfWJEOaSv4djeLmE6tIhq9cvBMXHbeM1nZVbkmZC3sjAzN1ij36yJ0cQsEBiq
37epg76JiHhUvIrAFrLrgBsaJnFd0nmu8Yqtu9ir9+nEijbzHKJJc9tcD4510T7URNIu0lvhecWa
lxCRxKT0Ux629V6Ja/fdYqCNZM5eIZvSBxIbcHKaAYlEDoYmo6aYzQsQ9zHH4SFtm8/CSP1DJ7jq
W1QNPJ8RuMUyQorcp8Rx0te8Jg175cR5vS5sNgNLo5fEdard5GOeaKMr1TVDB6uuda7SGGyRzIYf
MkxqtiHB0Wv6o+2bN9rUJ7T8KL9Ugzs17ROOfhQThWSNEtUOrrpqvAev4K/doWkOfXiVpTZxt8nm
RD4FIdykglgQhLa1/JWhC609jmGDYFPW9jyZIhw6IDPFp7CsdhPaZAsIHZafqcK1bRhmfZ96wXtd
j+pQWGF4o0X+0VTypc3b5GbO7NvRQxAtB7oHs0sPDnvpVaJ6sQ2pDUhY9T+jyvGWbRlQ0FDFHuaG
Wz0s3+RkdBD6w+wkGnx6USUAm2dmsbRDZLFBgodGmQgzdBexwWcpE/nR8DQiD9kIxyveu7pqb7uI
CNfYgQJepyTHWhWB5W0SmiSe2v59OZn1DZqvlxLCOEdN212Vb/UuHvBUp6pNNlnArmmyBnH02Gz9
Krr5VvfFfOqT+LEv3QGxdZeeA3pJw3Xtk2HBtCRNcXbwWgHnUYXj7ohIJXqTxeCG6fBEsZVVux4+
66ZvqOGTMCGbYs7Jy6L7Xolsbh+S0GHBXUF9LRvTWdmljN91B+OzTnrjS8aOsVOmZl2WdhfDHwLI
woxLrImvRY7u+VFSSi5sbHyohSeB1Ssqbzj4yd9rmQIXQfdRJkUDt5LCUMRuwi7DK9F2RNN6gi/F
M5jpU2Mk5PJqssJjm8FCDmmdQFiXfYeTGBs4CjhdYp9303mitkN4URMokUetdfAlTqJ8CL4cwkhY
7RQBnYrWiFKEPDDZ8VYm9fmPtsLxA/GkuqjM31d6sIntbGfOfZNRtYrFA4EvT6wNHEbccMPncR63
lUJPRu2errsxkw9+DLbNm4ZqV6NdiQuguaRvM2i3Ec4Isjr2gcmfF4LqWhiejaGmRf1RpV86hjxS
20gUvHkGR8pGYaNGok3JPCK3tLa5YhRlkh3VFpp+sINOhIHada93TNNdZeHUa6STT5Oika06gPVI
ZEa7NQ8ZuS8d2zTc31Web8SMpLwe82JBQ7q3RfRUmGrrsdKA73FtYAm95wsi7lRFk8C7OKzVCMgh
VsxVEjb8q6AfUSpIG0lCxSdeXVUz6WC90YHzknoPHJlZACAOVHWsPBZgvV+CjAgIuUlka6yqXhLr
VPqF8yEb0iNbqcKt0yNHwY/JZTWwPQjD4DYTbBymCghJkXPBV6xfFwPa7WVsSDqzmp1UEdPAObPU
a1t17cacBhqPah1FeIE4WjflFRA/GU2yicBx7Aibonx3aFFIPVM3uAbrpcmTRf+g5q0RQrKAbcl8
vY7OmVF+EpAerQHHZGsb7waznyl+lp3LDRUic6KxTo624fMMNgkeQd5Sv5SgHeKrv3SQ56SzbSQY
RbiRrXWlycnmu/Xdm2qs1H7qomIFzfmnroBlRRlUWG9qHueE6ctQ+G+1Eb4V0dhs3KrR6GPCnGQw
PnNlDMkpN1gG1KnA1hUC7s0ZLS7jqi4PngP+xZndwzTjz0sMDfYVaUxoJO/FaLrr2BD+WkxDfTBm
vyRqqLibJUMq28+6HXyeL6mRZTHVNPjxnFMxYdBpNjZbdV2Io7hEN6VV8UZW3IZx8PST58FXqE1/
mWj/yVR+vfEz6JkSR/ayhMh2EPFcLdvA+ZwcfJ6yzBHOTBCAGIaz5dHhcxzqaktzML1AxK6X0xTD
8C2GlWUUZ5n5xdaZ4IIAxiLsSA/pLtWjsSoG9d51Vr0VKox4Y+yLlgahold0yITM9cEzeP/AObBH
VhmVR9WyrLZ65KUB+S6QtIKncpxT2kevXqkUJ4Iq2Vvapu/x3QlQIvUcYollwRW1yRfui+hXMsBL
nqio26KZNthib+2qMo6jqqD+XZPkcMRzHEROQIq4cA46ceAJkoe4MjAArGYNQM52e+L5EPoZ1Vhu
Rarnm7IL9W07sq2dS5UsdWNwAwNyMApAcl0fTMsqnekDdPCqx6a8rka5TJW02RS70TJQZbNwuzRa
OR17OG5JoDRzwaCHOObM2+ROA36RhmpfjFW2RYOWLv2Yi87U3QnJA4HMyYgjN3G/iyJ/YK4zk8ds
tVuSFVlKdwxkgaCG9/9dM/3hmgntC2p8Fkz8RUKZyebl36+ZFh9N81F8fXx+wzb9fRrMH/ykv+6X
7N/4thBOAA+MXRD+mL/vl5zfSBglKgZGg/zLv/rLfsknSxTTnEShgwyIAJi/o009eKj4B9gvQf2C
efofIcTAt/5uu4RRIQBijNKHLAWEX1c3wT8gxOY4DPSAWHhlBHlynSGuaL/WPkrSKnn11V1o+Hcd
kbuFFeyYaz+ScLCVGfLbMRbr3utQybaHxg9w8Ge3bOhP6Wwdw3BaTnmJmYUoMTmNm8aJziUQFx8p
ZytRro4RrgP9MWWCFHLagKCz7uPaZo5GcYQChCEqI1pToz7Gjg72d1z4qjsOlb3TlvUkrxq/quRG
ZFx7FWEgZey76RgE3W7sylMGOj2ey4s3QWYFWdMvIkPehIJUFf/aLHbVdGx4LSR4r3oReQvU188C
Euns5MvacwFINOsE2Hg6q/dw9jfd7LIRGvcIMFDn9kEXIc6sgmaViOCe6/LVpuuFrNXeu1ZzEqP/
aFHLublR3pG1jc7DJEqlU5PLT/Keh6b6nEcy6Iauu6C3Zm1fRa+BGsh6i3jHTIfbGghpm6p72ZQv
7lweQD692r5zHq3wxgsqExms+yIa9yMv1Z5pab00kG56YfRo1eMp9uxN10E5NJnYMMK7CY0MkiyD
1cYMaWk6L0f4H/5yNaFfpmnBrtUjyVr6zU6jMwb6nYFk20zFIa7RkDPgWg31+MkIgUEfZyy2Dudk
Zuldb09PcQl3JqPNNN16Hdt4rBPj7Hozlg1n3YJdtBEFshhcOjK7jKN+kAx2mRrkW8hddEEsXWYg
e4zg7WMQz/c4wvdWWz9YDAcToc6htuJF77GgjxokOtbB85Gnh/2TMIMTpNp1RwBqXza3c+/cy7na
VXa0QmLF3DgiU57khXUZ1zvGeQkkhWEPVbjil07BdtpdtlBxSUUnX3UsyBTT+RpqyXYuhiPkaJwR
hnq+dpsLfGx3WL5XuRvb1BD9PfvGjd/Wq5z7vy3cb4q9o5W2b/gH1rOZHZTDU3NEgNsEt3GSTuED
j/4zH+45Lq37iI2uX3dMglnABazLFjUN5DKmhsfx2b3j86SDiQcFoLKFIICaYECIv42b9D5Myn7l
pbSKZhl/IjYnCJe3uw8AiGRuhPfCh+FJcEi3cOIWu0ael+vMZSw1BEh+6KwfrLz8skrzpCJiErM6
3MMpCEk0tN/B5lc77TrqogdWzAMVhgmu7WAU+Dv/j70zyY4cu7bsVP4EEOuhBpppBlhtRpqxZgeL
pNNRVw81ZpXd39XEciMyQtKPCOVayrY6qkJOd9INeO+ee84+WR5U16okoNjJQTs0bBEx0i4s1hLL
bWws4XpMKXGRjwRFQgcNLBzel07CMqTLtbKydvFl7wjXTai8MC4ct1nqAuFUySZ6ihcwMbspx9OD
0PIDK3+W+TielAAZcW5MtuCuA4c/M5V7OwoIgbPhXi61Lt6P0npp+tozImhTnazptWdb1+5TYUm/
bUiUQmqhxATziY6LSmIHNMpvLWFLurZ5Bx6nUbCuaHkYAiNqX2pDwm5yIvmstLJS+Hh29m6IlPbW
Uwlnjbi9BpoGuQ/g1MbkIu3Bn7sGEFT3aHeN36rmJkmGszQIPSnXeazPMW1NJjDaxR1r0oX6n4P7
rw9uzKemY8PlZ57DGfH/9If8L/nRff0h3re4V//wBX47r5e0usU6RCUkozpQlXB2/O4HUX/hhaIh
8PDbLs7Yf0CV7F+4RJj4QVSeHcsi5/d3Pwi9RhSXG0KYGtcAwxb/1oHNN/fHAxuqE71G/O7E420S
5f/zwK7z2rQ6jWnQYFsMSqntqaQJZ21XZeLnbE/3uR7ShjlP5UFJEHlaYrsraafOIawG1OemOAHE
4RXRBNaqjSO2qxW0Y8Y/0MbVXtjaMR6TQ2rAyEDsw/wVOO9Zrx/NsNzqQmAgVdN7QuIrPaRZuMHr
blfKT5CoH3pg78fOPHQED9O03bc9XlFe849d1FygpSk1DY2jErZrwwiuFZfv3uKXY1NVeupm8h2P
pNKll6hsXwOiApM2bHISal2G3oGUxlZ/vMeqC4ibFeZylJC2SQZcXoLfs92kZJqw/auPTajcwLgT
lJMJnM46Ofa48bLYehYRBrtmKVzrMHhAOZlIv8OQ9Eqb7pFCT/cg1VgudBlI4+ytAGscaspXkgLN
DirrlSsbCcUh+7REcEZwfNDgfXix6O+ywrzIYbzv9XEhhXJqWmn2gtXitSlQx2YHc6LiEBiZbOWb
MnXGjxihdgi0dyqUaV8pqBdqZbq25HCvp23pWepwMnL9kjfKuBpd95DIFpxl8FrNuCJbR9tLTcBB
BPlcSXFXzXwanIBXp9ozdiRK/WRTPOspUj+SRn8RPYJikecv3Pg2oVw8ODHOoW7ULHa5GAem9FjS
XMk+/5qW+UdcxM/crW5KEJ3tSPL2FOYjIudDa03XJjVLX++jH11a3lJ7ugki9xjrQHZkuY7Rp8jf
1DhPSPPzc9VGMoR6hD3HQW8Kq/gB3uq0cq3o00pwJNQ1XOl2VH0eyHXUUKvH3bCz27vMJk3uAuXb
lsi/UdrR9LfM2Khb6DxlMmbKo9LPqoVY4LogxINNCjyyLRrAAPVzTR9vo6iPJPd2rKpuoYI7M4xO
uuieQGtzjC/Vs9wlJzt6liRrZq3dhWX8ZLEMRlbNHgp14C8qjbhU5T+p24DkRSUqE/etzKHUqirb
z3jS73L1qHPkleZ3lGkHQk1bKtefoMCuQ1dF98FfrEzOS2hGIPZBNWTxXaY6D1nH2dBy/3RxJ2lW
CAIWyWByTrGjfOnBctJAWpJsC/uRnWbA89Rp/bPO3stwkVzEAXN/husp8eP4RGXrQRTaxi1j9v95
s27DZJM40lgZlTiMjkLYf8aTXhVk4+5boWDX0ouDOuiXPu9OmlVeGScfnCaBD5StR7aCVVl887k6
WUNAL+IIAmZWXQKpMZG/cJ1llgIWM8eLm+/K1sH+nCr3Tm4c5xSNU0xHZ5B4wJjjMVMd2A7i4q8W
IT04WATik1L7nkgNokg29zUCmOHD1ClG+aHAFp1V5btzuGm0nVfkXOTH+WVWs7c2C17S0jiMGoiA
rtE/5uX5VZ29MldXZ+A5Y7cey4SerRe6ii54Dzhs802autInxHuIGqmu6puJ5ZjcyosVjvsu1t5k
RwY/N0OoYFLdTvlbYqAA8PFFD8J3oG6z5hC3ztGp6pOj4T7C2P0yOMo21MONWuvfNoDdqpJgIOuD
nXUOL9T6gWvzB9uRvat+RBWgVMXcuvE+strbjJ5hjny8alJISc3S2mQl40CuZO/JlMWuhDjX7PbE
1eBFdNWHgoCwioVy7pbpqM/iV5277YAvGorHZmaZ2dRHSaizhaaalNlj1tDhFVDrkFc3fYjvx54s
YNV1NhWYsITCpjnVCpu4MHy3urbZTgEWC6cxTfwB8THvcNabaGaw7NR0Ral1zg3GOClVRABa8vFL
1mpXvVQohUb2HoPPcuf5sybFNoIciyUtz6gmhgHYa3mrlvxIpCipp8tVa0UB7/O0zHOND+AQyb4L
thEJL0WruGfLvVuPr1oFoNRyHhzC2bF9bhZh9tPoxs1QxR9mjO8jSy+DCK9GQlYwh6Q21baxKpzy
oqakq1JLPUORdplKfgXmvgqB0y/N+/sM5dafbej9E7aoxjgPermJpWUv7Z9ULdQDrNv2OMoGaXRw
5KZzN20Nz6QzHyq9pZZK4xsqp3ZtZT1KFknkPgZ14vT8Hxs7Tz0VvP+6ku51tumSq+pzAaJML3+m
TvszMcSrjOgoM1pqu4zxyXTZJy5FE3PY8UW00t3LRrZbUMcVL4SmWNWTc9dHFaJhmn0jG3+NfdHf
B6UNnRcOIiiOqt2msPqTyvC5ufKk4gz1shpUKE3WXtQXaGu2tkO7pRcNNFilqbA2BsR726Le2MCl
AofRxiMw+A72A29k5sAdD5VOD95YJaNlG8uTI5G3QkKckTwMsCvEWEWE4y0/x83XC5qRk9lXhMGn
oIwtDm7s+XEiIowryqlvkq/Rsb06gy7KG7d1RhTwINsUrfsK6+S+VvQrlqM7Ta/ZO9s30pS614TT
LYlKxqvUKU7tKMhFs+TSs+mVLteHaUjf6mqK16mK8aAsOE2aHnhvzcZizuwDCYLpTi/L0CMhk2/i
Ob+DRMy7dEyvU6Z9V6DP1lqc3jWxWa/5k5D+6Rfwd148NAZRSiHDDW55LDVpe0Hje+2qbtsK56aU
RrTG0ffDaSbi6EP5zAYPOcPM7iImOCxseGIZEA+9xKAQ1tMN0up9k8/nNnBOaaBerRp8rsr+T8WQ
4xSwd2JgKWNanaYa5FzIbaIZi3yTKcHr4FBGYcOhtLXh1kzps65VR8aeYVX11rNLf4vVW3dJXfhK
01CTrlGNgX4CetHQi20W6g2x6vyjwetTNtYLbkNgsPhYw2k+NAgDXCi4Js5k+KGeUS110Vgmc1PK
X8x2eMyq/oYU+cwOnocaNC1pHx8E8EuUVDyA+s+o13e4cm9hZT1qivnZw7IxR/UzjwZCjm4/eqZT
vIlx2PdR7qdOdqE64tqbce7/ZxD6q0HIQjw0mSgcAACqjpjI2PGvFcz7Dgmi/K81Qub33/73/wwL
/tVX+n0isn/BG+8wLlF2oKJkMm39NhFZzi+OijLj6Mw2qsao8pt+af3CqLN0IDCikSTkH/wWFASe
Irj9CIG6qXI7ghn7b8BOiCr+aRpyqKKiGxb1UkcP/YN8KbkWEp+cuVVps/Drcp4YYxS8aWFJtYhm
6Zd2Tr/SDvekVeGpRXIoDnGBC424/3Q/1Um9tQzrRQXXj9v/LasrtBQsetybcmdvq7ryWCqN/UGF
mriY+cQWLOy7Fxtn1N5cbk2TMzVHo44qVilKGZ4GFqv7SFT6KRjG+cjfn7sTcLTPKiu+1WQW4jXm
xrFurfg8D3haUmEoq9bCWO7ifq3zF8fKww1WB44QYY1eSjyf7Akaz5TW5QourbZNopEAoGZUdCi7
g2A17VZfqe202yDRGNlklq3RPsNrztJ4JztXS/GAad1OC3UcsrGbWjviBtNbU+qQG2y7nx/ajDTP
CgpH5btalJ6jmBd+jxzI/gg6n2EpISJbxfupBCSWx/h7eUEG2jcW0GZr9mV/Krja77lG+k28eFza
pNw2ks7TFvuo32f2nKyaLsBpnFUduPFQdNuYmwsdkrIeT65RTB8yFpKffcabS7UWPLgIdPpBRQ9h
O0XVuhJNBrDYzHQEjDn9PGbAdSMPq+IB/UxsqprIWmVCCYPRxlaSmzex6CGd85pLtKYcg7BqD4Hb
qTtmkU2K4X0TBT1RA214SyIcOSVLqlUcDMbN6KEH8y2nHvgwAKVUW1MmOqk+dEI8tXnacrfVBNvd
ujjZjAtk42PTU8I82U4ZVQlNjUXWIH+2c4ce/14iI+o3Svx0gNvSjaFW7Tkw6NsoWkUjRWFl9dGw
EscXVI4uOULQAiK3N+HYhwuGXPo5YjJfrAl9/oF1wukfU0mBtSMbKoLnGJa8hkD7Z1qUAldZIZ9y
hw4mB1D+c0ZJ+EWbe82rqQZEURSTn7nFe9nQNJS3bvxQmKWxsyOt3qbFW8jEOemp4kWkB7ZKi9FL
q2zjPjPSz2JWwuy1LJUUz1KThvXwXjvjtUrbaEu30ntW2XfKnH+Xamux/5X3Jc5o3OauTUmm+5rP
bKjxuNJmXiqP4DURMnN1gh0rKOMaispLDfPOSJMjzyxFpWUmVlNESiyBDSB1zkkr/TB/bfCUNXec
Uv/Ra1qwJdp4SUVfrawWKIBUwbtWDbbMpJJYknU4yUFoU1fWOf6QUgi7cGpTrOv4bOMuPbDV91w2
kLHLz9Jo8X6j+kS7qC3Em9BxratFvBX4Bw/Y5ngcJX0m7IPZ6Os568Mg48aDv5aCqY0ZBJS6uf0x
b+vkLLWsutQ93wWAYMCr9Yi2ImW9HvIGnl5GPKTKYfCRBmeEd2sKVehA2Uxj+9nr7Xdi9uNWm2l1
7ZA+GGxRNuY2bb+yeX6vSP5Q3QUpdbBRNIKhTPxJ7+Sxc2vqmMrZr7Qy9WcVzoyR4mXtOoEBoKxf
+N7o1J1nfkvWy0w5GRg2nIWtJcOdXekPWokIk9RJ5ttRhMTLavXaxXZG1lFCXsMInuKMwnP2peFM
/85iDZhSKFpSHHl1VkvcCuZQHLm1mJs57+13vcIbRtYSUEMbmp6OmgyVlCBjWzfDEmQuD5Vw2BuN
mr5Ja+spn3ifY2hOdiAah5dcOjGXWcAQncvSoHLpBpBG9NAxbhyscCnzanXzk7vYJsZqsXUrIL+l
EiFViCo5TVWub3kBY8SqtPEAWKo9FP30Pi6mB+xAX11hTox4yjPkqh6QkOZLSU41Jk7s581QnCq9
wW6IkrJ2Yv5kKcxA6uGooAMvlwIqzeqv2BDAlP9zn/mr+4y5NLHCTQORJmDQW4uM+q/vMwT/2o//
OuNU/KO6++ev8k/bWNRZQXoPIXPBff79LmMDFeV/hH+PvorDwWIb/NttRlV/0Q1uMtwwTM3Ev/UP
FCmNrg6/bIn7mf8f6u6S5fvnrB/Ss2UgO1vUOsGE+/W680/bWMXM8ZLhC/VjRxBD70uHRrq6lMFj
aXRHaNz09s2GOlbeaKcpxcpT18Jz1od8XYaoYSs9CYBxNECUsEUQ5auEKWpvBoO/auIhu4a86ExP
QqiEyG3V6RLWbsN3qCDwRGhg69lAAV/j3eA6wToT1p02aBibjIlCI8+kXWOJZ3CariVn6YSJI+Fl
G7gQnrLkJTEiOORGBUAHd1T1Mx01k4Z2O9EfGna5z1DauGJEaaR9GEqHxKQLZOgVpKlTlxHno7Jp
7omkJzUbL4GC+VF1U3DO0pQqTKNPtMdZDjMIrIxWuaJQQEL3ICk+tWAKOqpjUnHPm6BZFW1Q6CvX
7lDDM6EfVYo5KYa2qt5YFx2Wv5Q8yX/oit5fl67ZjqvyfOguT5Bp2y538n/9kK7/9t9f3Z8e0D9/
hd8fUI1HbVmgWI7N1PD75mWpYYaSaAmDt8L/HUF+ezYdoCQLstdkqOCZ4WP591nD/oVNzVJnAUvE
Vvma/9bmZalW/uPTSRzZ5Ls3dJOhQtX/sHrJwlyaelip3IiwSDjNBvXjHLvWvjKw/Wkz4kwv6e6C
3e/ri9UfGXpt4JGQfR5jqYYGlDgP6HvXFN8rau5eIbU326qHMrqRbf6mZ+47kxONWt1RaecnGXd+
Zv1wMf52lIYKuBARn9yVY/ebRuWTnmTIslG0iTELTiqpEVM9GTGMQrc/o3e+6CjROTqvRewkVbGJ
l1xXo3ifRq0/zBDWssAPE+RUN10zZPk4EO8wi0MlvSUDTnmt9MfA3cCgT6dp3/XqRzip14HrW1jJ
dwNUn2rUb5OqgWCxLqBNNjqwBO55a7O6Y4cMT7EGLpkU6uOAs8wweGcJIG9kAzMn34rqHA33pSrx
z7brfu42MH4hmYTAwN4cFJiimNlwYWx3V73SrnEfGkeMkcAz2LNSjJC7zyFCk4zuJpOIcbZWmePC
lyW3YBQbhziKVBsfy8d64EVTYxOxBuWuc7nYZ0qy72bnU3JrgieYa/sy+5wkKS0wmdX8XTrmq9v3
YPJnWDDuOq6/sC83CQWVim+Ej6V8mokTG8TXcKmfqRH0C7qp2JVvAnTckYxi5nwRbCF27D7VGPid
trqxT/C1bWo9aCR3e34+GT+KBqnSokc1T2KvaOGDRBbvsGYrrBcL5ENOc1UrNd+xuX4SAFtsoIK6
El1GFNjhG4BrGPpjddDC0Lfo6a295G2mJXa2FFwgENDyaIdJMllCgw3BjWZBIB+jZEv27gSP9jGx
ij0pwzJ6zMaHWX1GIMrjZj+InWLiUEYdi4fpkFZPrNxOE9Qqxuf8eZ6P0tlDxKBv94Pk9HY0d0Oy
TbMD0bJIXevQ/xU1OnWmvo1hZGNHXQ8ZhQMBfnomUgg/d6kguU2IwRg/p/ksBVW4GJcdmDcltJ2T
uS/ZIujaS8z8JvNbnbEv6THfjCd2oBgovzOFKkKM6E3hrsucK+JqJAdzPxSX3hrWknn8aI6H2Nhq
9HwyPgTyaFlX0z7prC2i8MdAG0UbAYg+hqwJhq2V++aPeSBw9Uz8LSVkPdfK0dSn1gP6Rz3BiNUg
YWDpor0z0FBhfgz2e15i/qXJAcOI2wPXnEg7Gma2htdRzLuow8gCWiVOjoqueHn3yV7Si0b52QXB
ZsHxZR0tiUX7GDMKdFF5EdHPSiXTiUGzDZ+IgjjdjeK6gQY2gK0Dn69Z3CMCarkKzpCWBMoToO9X
RBjnzlpbWJ+iMxOiF4MgbYtz033kdMuSz1zZMGZIdyB8wzM2SEWiiLrMXSOzrxXtRVdetPrDKeQm
R6BQzlP8XYktiMuVPWyH3N06yBEeLKbe2jYg44z0PnVgg+TqA9EZokHFZnk7AblTDZteZrkiSZv3
13IddC+uk1JzoCNp0nz704zvFvMHYu1+PgSWT/hxNUcuUXxSvDRHkDcNKJ8Z5DProDZxeelSsZqy
1BbPskCyfzAcnsDsEIY/BU4e2NOrgYJJsiwr3Tpw+PN8AcBrsmxnGHRCmASfdU85CedN2C+my1Jj
6bzQT9pA/wx/B3WyK48DBSHDjgww6yAXTJ6XOJQIveJIUhZM9GytxseS9yuISDwmWXDAR8otqOYH
hF8ozelGuU60XKSSFkT3p6jZZQkiYWro2VxZMiT9no9zCsYtDg9JeYZKG7GFTfYypo5PPiyQPYYi
YKsddTsagQdxGOiOmXlGC1pA2EqFm0L/IpUclrt+2E7gZA381vkFxIndbY3Mr4jIjj1YFgVhKSHt
or4n5nEuBd/nfWpeQ1xSfpafG2hV+MRmlwVmszal7rWBV2vCj8piX6fHnCun0A7YkVdOfmrrt2u6
m7Be6ce6f7DEO46eVeOcUIt5tr96/StHjg4Gaibz2Vezc6ucsAUAqWnth6750S9wxfQa03JSdPdk
BNcR6EawAOKSAJFpyOMZnn1spCQJxz7iWE4FInK75RDrvgoKZci6QDRfyfou9R1xxszt2k+VfEoW
RAvNJeCCQ/o/Oui3Gqs0sUTgHslUsJcNQgMpJ1lhfmITDlMqXrZQXrTH+KtETxkMx/pbGFfeTYoD
oR/zlfWw7BOBbQbyZ2UdpK9VGPGTH9rHbL7X0YOy1tuHyHoae4p+iYJq2TM8jOSVjMUqE5u2eutJ
oqTlQ9GR7VbhWryGxW2Gm196OUgfrEi2TbUpqaqpIj8qvIY0MdLanP+0ywNJNPwQ03OYTBSrbjPt
Mzw0abvWd2LYG+XGoB+AxcLQ+5P1gjA4OOulEs78Cs2NLe5nTzrnmA4fR91W6ECT38UTBA90nw3+
OOqqe8b6kAUYaV6zJSrB9u+5t68DC7ppckF3ILiQbEkeQse5656C5IvTpajfkoZ8d/7SPU2VzbKZ
1F28wwk6BB+Vy96tPlvrF5V1b8fqN97IFNDgeEd3+kRZ5UdWQWQmYr0ZcMKPyy1e+bCylIl7Vw6V
ZwHdhGK9itrzmETg2g0e+57UVGrnrFZqqJ50QyvOhfT1pTaiPU9TvtKc4MAFxct1bAcBp681P9oF
P/IlWkHq+6S33dlEwuvTdK/kNAJVxsEEU53GWDPl4DMfsLO8mfOw62GTZSpnPnKLgz5hVPZZaJj+
x4OThK+GIu7MKtybxbntiambg2ew8Axd65yRTWz1fqeO/XGcbrYze81seCL7MUXxZh5PtT16KuWU
JXmHQB28qONQLz57QkAY5nC1BncBjbua0W/FaB4l6feEhVudsYsjplkN72EnvwoZg9uuVnoxeLmc
2VnFOapouSCW45956K5Fw7LVwI/JhrGPu03R/Gw4VErrjUXMrgdjxjLsuzXpAx078E4kUcdicdZ1
N03Wuxl3LKkIegxGUmmZ4otGnPASM621OZe+reLQVVTr5Trhojd8x8odPsr+phKlgtxbjy7hD1oU
msc2rfnJ8DmjtawyYgQbLLE/Dfsgyx/4WCk7EjfbTQDL8iceNJduF/iuSbOlrA4HLMWm4wXroj9P
/PVEH7DWRP3u4JgZ3A/UHvIeN1ECM0ehUibQbRxXhXOgYWZKvkzY3bHuHpuWexykTF5NcrzFjraZ
Z9NXgY5IjvBBgT+av9P/+GKI4oiWfLQzchW1synnDhDvYGKrjE+5xT/koehx07jdh2LQW5Z1K1yE
Z4GhmPbOft1YxSEjxYjPBBnIHpIHqcb0LbSXwZ320Av2qZ3eFXl9U41NBoyw7MIthB0gCuaW9Q0H
NjVsRrar4ZTIyNjkvH+0of9JoODiGJ2X2cne0NCZAK+1OpbMnK7YPibJ8+QWykZt1HWvhDB1bYAN
fMc1HomAJ52/kGY+uOpj06AhdD+d5C0tkHQNPpXzzFl3J11YdDZxQ3YOne5XXKWrmlBG43quNa8q
mHuu+Wix3kzDAS2AmLHa/aCn7LK0IlSzvqEa7+A2bLvVlzjszhHM0URlkzus8bOsOcsAZLi7ok03
krrOICTMT38dOQrS87YXj5RBFaR6yG8b1HfqxYLJUQ5Cm4+aw3Eqmpusg2tu8PXadm9mzT5BNq+a
z9wq19Wgw2P+nhXouhwWZS3oiyLlJexVYk+8CLFVjPT5uacerjcaZJZNxEtIlSIxDykRmqRdL3nT
fPoxwFYB0bsy2kc2RKxmy32OPT4eBtqKiS1F7rrnBy3ns0ibHeRYTwsVL4EA0uJhtxNgBw5JJG1e
U52y1XJxl1NoNDfAcUPBGMV1qXAhJhX0zlswIKbqMsbNVZHYN9pqDd/pwrlHLVu5KZ1LSs1e4n7m
S3ky3ArJLqKVNWl9XLVcZx27OdShuy1sxYvLiHwNoozRS+wnxT2duS+q0p8nSVGvY6ySnicwnL04
l/eGfi74jwFvCMQZ11R8xlu/drJdIni8bHYaNFuQBm64rVZwj4X2Aft7IyhqFnGwxU6/SljfN+Pr
2DQcxslmqowz/sNVzhqN+CKcGHtdEdTp6+zF7t8S+epQEGWCF8xdsYHcAccx66+2BCKcoK7nfOjI
Wm5dOYJlcXmKLM9W22MbcHgRw4FU7tGu6rezspromhEjd4tAeJ073406wblDgBLUOyMgotJXasnV
yNmPVb9PShMcAHgCayB53r0vaJhA5/4e5pvCLrfTPKyLsj8kzIzqrJzzrGZ5oGzZh0LzJ7YLHr5u
r/GAb4AVDZuEBaxjbVUGtNaMMf/TZzDHlJ9lRrbVW/MdQoHKQoCu3pI4GQ1oHT7FUET+VE0nF5ze
aNn+MNibICh3Quaf4wjaYJ4veZ084gV5NpWaHi2aMR1dEDmyudtyUQb+bNcYy5b+FDwQFgVihYo5
vGmYR7CiACZbDXV9LxrutL1V7AJw8GZgEzQCPRjNzkEk+q5z41s88o4wKF83i6RajdW0qwS2Kjvc
sknwM40vzL/XXXGen3NBml1196FNeLuGl14gyYFHW56rsxzDDU/5l9pIsP/Vmux5XaoPRZBsTdfc
Ap/giO/4cmAlkpFdTnobS/viIgRwPvMTfcabv6nn4lSLaKNW2ls3Gc+1XW0rE9wLqfGNLtQt7dg7
NbsHXeJFAMCG3OG4qsAg69/kp+4086ca2Gs52utQzpsmiY5mN161moXZbeL5M4iE4+vdtfSLpk18
NNhH9owHo8tuKprW+JSy6DNzcONka9wOm6h5twlKKAtCn+WNYnIrDm75aO4rZ/QN9BfNITCv5FfZ
P5QJnOryvQjOk5YespH6peSBJnQWbe62ASyd1wCxGZ5ZC/l2dtciFdVVeue2wdq0a4j9zY5+rpvL
ogaz2KA/u0UHdEq/b9PvUX9vSBiqLHBUtKKZCrSWa0sOnF3owYNpHEp2oY2qe4JVt6ZjeCd14oS2
t5Sw5aOzs9MQ9Fu1K/DBd2H9LovhJ+gtZFb4NwzfdYQ3pN1m0jn0sNHwdW0GSkNZwmGE1PAWUrYW
W4dGVTzoI0ctpw4y/dA6C4Lu52glxGaMTcVsFnYAq4R5cxsqCWr7VcaXXJ+PefJaTuq3kYozVdbQ
C2g8hu2lq4M/md+12e87ERfMxlq31upXnadohVTu4z9DS0IyCxuNswgZYRTzuejHcJdP5AdwvFAp
fq+pn6o1XVThXmF+rYR7/M8K5i9XMM6v+wcdo7u9pNOWwNi/Vnehyf7tv/+AWvzzr//dSOIubhE6
OFBPf6/H+V3gVX9BxEXjNbG00+Ct/sNar5J3E7jq+bPYKu7qxRD/m5lE/LIUDCPwkp7DmwI10vx3
3CS4Wv4g8PK9I2pTwbNY7GlZ+UN1zgA9xA0txaRI2/6QsykvTaq0nojcYVMrLBQdYiL3qabuAvtl
sBhR1MmuLlaTNidIBAO4KfBKoKhW02Bfmhn/QdPziHLHQwUs9eMcMu/lkaTyMkiAzHyELVb8UHNG
50mn36D4ZjNGYs2ktFQ1Z/UEsJkiXXwmDMj45nvd0mjG5Lo4DwYbnBhDcqvxL5iubV+NNRAIYebx
0mDsaMtPg14tEm8hCepMfaon+qlGSYuHM8yPo9qEl4T6Vj+SYjfm9b3amtvM7g0P3w6HfjslvgqM
2og4bYRQUagEeHyVb3FE77VKbYdRz2Km8+B5PmuIwVrHzGSMe1fYQI/q5pHYN0daGj+MZk4bDUUX
HuFBOASOA3l6QAzT0+IlpDomnczo0NaACO2RGdUqp5eyd5EXyS9cg4kTBEpNypIKP/s2ZdK56ZSY
rYpEhdbkJD963XkooLtCG2q1YaxWUkJKMlZQGD5kwS6YS5AxABEcywdmmae2TuHTNTb+s+a1T2Xo
KV1zcLGQkIG/pA3XnRxor63n5wnI8jrFTKl0EpZQOl11zIY4U0byPdVl0BDQDLLAc52fwSiduClz
3iUh0cRsO+rqDvy2N8JXiYvaV+v2RLUHgYMZnw0v4LCUGxmm35WmgtMJ0IZ7T4udbRfZ/nK5VgJG
ZTADfi6rduUuf9AEvN8QZUe1616KIFo3l6WluFJ+hNb0PvxaudwyNmco47gD/UkrLqnUX4cg8sfG
4Don984yKnXZbpDWkzW5JlMWW4QsfE00fQe47ujAAAFDfjXQzizijnVXnpoBZiDGrmxdu9zXFXhH
Do4TDkOeBDoNIm1+VBAKgCMFn6rGRFYlDU1PMfQpZQZC3NQuTI/qaUy09wCoj5+X8jooCgiYuAb4
J53Ry1z1oE/xvJkycn0LeUpdTzEY0ykv3uzEZboXdlhshV2LExme4ilJC3fHCgJbDd6OjTIXhCFc
bu9W/WlIzIqTTsoxxyNFUgMLgNWhAsgeX4PIqscJ8ZxeVxEizEtH+rE25VtTYVvKhqGKAWzQ4MJx
yJwRIgRqblLzsx3Nlvymm6rkYfupsdyTPerjgc7s5ESp+QWPxkusg5FSVDmrT3nWzO0eYEwmH0UT
npRRv6sr9SbC/iMMi1cKiK42CX2mgUeHR7nEy0kt12FoKLJWEHFMWnPylHoVx3mAzPU82ep1YSf2
LG6kFrzKynxj7PRyQ6WWwv0ss2QhxtbPVV08d9Est9KMD6NUrtSFkDZxoMhG7R3/ZVi5sXIiQtSs
XURM7h4dVymwNDstGajwkYb7KJWS9upi/hah+h2lCTC+tlb2kRrSRZ0syFWCA+h6CDdT0vtJGZ0K
JjdcXHuibvR5BBn7p0h9VAJwTpaJbAojdscHg1XXvA0GLKd1BWbFwodiRPB95vimtcq5Uga0w+y4
EGz/D3tnthw3km3ZXynr5wYbgMMxtNm9D8GYIzgFJ0kvMEokMc8z/qa/pX+sF0iqMkmldEvF+8A2
y6h6ylRSQQ+E+/Fz9l5bjgV5swkbpXGBGPHC05Nxg66FkYGoWE3QbFqdPHg6Tw33ynRux1CW+O5B
JqfCvaz6ulk5AipVM2rWYgzRJUdogOhOBMvI4aHPjuWgKzdRTLO77LRtbo8ntjKe+W55ErlquVbp
D/ELYdE14F9qXcEIoio/tTnK59yVDQStrl0lgA/AQY0AYosuhZ6kxtDjoIsZbS+Osz5dB/BKwqRY
q65EFIvoBIzWCbHqoDxSes+gVJXsuLTxuChJfSHLJFuqWrFLw+JLZuXnjm+c9/Fp6HFVR6j2GCnq
N9QvXyovocEdwNsB5qEgCWCbDsaSDK8izWeVNWwIZLnFRYVMkC7QFzfBAuEbNnYAbhBVLb/6PVVm
GkLP0MXobPXAI2sRYPBF3apy2YzFwbfbbxZ79WpIUcDbNODnoh6g9VVyK2LFW/b0mINtlVgayBiE
M3/XYX9dh6EpgdRIGaJhR6TA+VUddhPEMdzrbw/pt+C1sJegvR9+zvdZuziafjIIAVDor+ftAhOk
jaMRwZlpaU+j+Jd5OyoZpuCOg+SX4ovqiyH4Szkmjkg/VKeAkKlY0xDR/E41hqnybTVGZce4n+G+
TqiiPUUm/hlNkLsxZ5AXV3CmRzmu+iJOssshrW/rXLQzVYrPyggBMUYEDzVD/8J3zeYcEShmLA17
REzpUVUaEVnE1zoBDf0uzAVjl3btusyxEKvCqIyrZgmjMCEvo+9JTS3Mi4IG2rGVhWs8yMZkuthw
CgjgCIyQ1FpcpCFZRmnlnaGiO5GkU7f9dEuSo5ibrrt2g/FKI242U8MrhoFbUw2WjUFvqB25oxky
JQ5MXPNd2vVpBAHNCXAOEfwlArKZbJoC3Oe9Je/uUo8x1ANxhRzH2NToglXhDczVBMYbybUcYpi6
yOuEVAUuf2m/8I3cnOkxt3maQxtf1HRyIhQCkbjzFaeBrQ3bMqzsG1pR/MJFx6W3LdWVmUHqtD1g
poORjos6Jfs2kXG/Fgn1L+AneiFi3FRm1M+CxBzmRo/auqzyedcaJwrtv2oc56EGPhLIVCYKfKCg
rdBWroNRu2q6OFnBUMRgFGjNp9x0oSwGVrnnJGOU6NX3lh9/cpwOIbToow0IKdp6RblpkT5LDDWw
HlgVy7/3REnqLlOSehiLjdn5Xwcb9UDbGpdGUouNlnnTThzLS9hn/SbJE8YMFkRTNEkkD0cdIWfR
vjQ1EhWx803qRm2p+bT7vApXVDLCoISy0u+R/paEomEdQpqLvJxndTUOdrHspZrfZHFbr3J0iWDA
4uxEFP2w8jGzwmqkyKh7Gh9WQ4u6N6BL8d4T6vU84myMaw6SwbozvJJTIG/2vVMHx4ZrrXOrDuYy
seUiG/wDJyvz/pSRHl+M4djs8E1KI2HmT+jHcT5VLA7pyb6RUsJ7V5bPWJALMnrO4lI3oke1Ep81
qsShLLZGk63KwOyp2PuFWwKLrkXM0LPdlwMYVWLYwbUvVTXZVAWdmxK0aN6WJEUYycIUJBe7fFyZ
SaZEX5CHoXxRbXXZA/JSFPt4tKIDOHHym4lYtF06MzZdFVnCy0IG7e5sg3SyuHXt47/Pgb8+BxBZ
YRs3CTyfttTp+vvz+/jnLL+L39zHf/zvv+//Ghs2SizCBf556f5+H9ePpI3Aiy1NmkD9/iSGlEc4
TvCa4I8HS4N88A/BlXHkcGYQUeBwGbensPffOQCMJ/PGn9WQts75oqKuhLxiSt7r6wOgsbFdDQ1J
Lxle/dPOG9eRBn4uhqi+INE+uQhLC4tu5alrtUhA2ssMb2J5X7bG9ZgEN3WYa6veHeIF8uQvKm72
fZAqFVIA66aIVfq83Eq5bjan+Dy4Kpnqvs9J4BQ0sIzMuRamu6rN0QYyYY7HPNLqgsCCfE3YOtIi
0563HVqtPjaWmhivgLJi0R3acpniDptZ9QgTvBrRYlkk3nK8OgtIgc1+rJzHFivtPInB5NCytQ6j
nSjUYQBLcgQgizLh8tmb39Bhx/MWAMxcrQmjKcavfWRdgaD+TH4WrYUuOk9z5RxcNhtZREqf9MJV
0LdLV3oHvRB0S7viPtcFcPowhWtt+lttQNrgmvYO0AjXynA8tZUMD5/Cm/dT1T0uvRY3MAZjMH5r
3yZVp0/JgOgjD6ajscsT05v7hvM56ZCdeA0w26SxQ+QGFXlyAZhco7odDPQJXmTcN3a5xTPjQ02V
oEnG5lqWFVwsbKgcSsG27MVDqFco5Pz+pDP0cyUQIwY4QG+u1VymwhGbAjg+hyY68EDLF0bRH9wc
d5wdNXe6pV2ZY30Jor8DtuUdRBCTtGBrF60n6O2aOXNTqnhz5/rBlXRuBkADrjO9y46aYFCrm6pQ
b1h9tBuE9fVgoeeKy441EvFqF+552fTkG9E7DjGcYHbbkWP1VTPccDnGOXefys+xmOSf/BbxbVcm
l0MBIVtLemPW9vqZlg71gshmc9FkabCl+excoHCnaUNLAoUE2olBhF8jPnAATPXlYCuTKMMDsvM0
noetvG2NhPRbs8r3kTkp0xibyqA+Se2qPykMOuo9XMwV2BIdbVuPByUOwKZ1lrZPbOOTRbcLJ4me
goOpbtQBfKWl+gRjatZFVDOpiPL8Cl/DuEO9cNKo2RVxAl9CJ9+Mwj+oFT6guiQd3kPldk2FNMtE
edCgzc5is1vZZcB0krQDKsVsERIrq0AVvrAKoKOM6dpbL+p6HO/ucMtFmSTKEj94IsN4K8eqI8jR
Hb4Kv0NI0ygb5OD22g6SnEApewMBuPkihbPl5tGsGh2SlGsVKy1O3bmlepex7uGrN0tj1kj9rkAr
ABD+0i2GEmlIR9xkGk1QW6zzUp7VfQGUr+gOoYjqGXd0Y5ZVDXKcwPa4A5a3sAzVuW4MZ3qhQK6J
aHQlpUIQpAS9zqxmJ6rhwXEUqpVanpIO+jnyCzC7lS4ATJvfqDgt+g3Wok39k8aMoJSbX4D3bAd9
+JQSQsF84TKlrXgMouqkDS46G8aQLK8UYeXHQcYSV0pzgKdroedztjyJ0GcruoV6zsDRNPJr1HMZ
ykInOxaFfQ4SCgTkUJ5ZxLXJLLvR6/6L6fjXgz2RAlCHJL5Hc6nV7xnLn6bkhO+iXF6yPex8uwDA
wEeYmiqQpeCsRflpkSlVuv6mq9vzCgSfEss7mMWrRrbbKo0WEZ0xq3b5Jkj1ytP1M1qRVA4y/jy4
9nUfwQcw1OzEyJW9UQ2IYaJyIYvJRCwsKgUCOtWw3Btpvzf0/o5Q6MtotA/J4F9kqcYTk++ln182
U2ZvGrJzdsmJHeGsgKbOQKLio9CNfd92j8XInC+jBxun9ZkozGAe9coeQ86S7tKq9Y2p3lAuHM39
Mk6xbkl8KXvqVtHoRLyW6KXqDDtbYN7bdVXPkI5vCku/Myn6RrNGkWd/rhMkeZ46mWIJRSUA7kCU
JyKz9oyAvb1t9GdtSEiX50QqPAN4i6AD9BlZ3ic4t3dqDtnPzkDziWvaEI9ehmpC42BinhF9Zmxz
EVA5zoxyPBRCW1l6uqYczGeWzmhMJPnXOmPsHiZQ+avGntNNv4Fue8pUeT9Iul/W4B1GAuV4jpHz
UQquojBfx/mwzApvk4gp1Vy77lI60CSkO0ANUju5qLV7zCvbXnQXnVdchG29ptv9KQ6rda8xPE3S
bFEye3HsAuEoYou/C7afyuN1rtQUVY7AIjSpyH9esM1AE5V3yV3qvfWwcOt981O+l23iSEUir6Jn
1545RH/o5KcbvY5v5C+JgqZpMkChqNJ0OEV/EIqsI94rJR7kImLNJz3/b1hy9ScV/J+rNgTyvHP2
O97J1At4c20fIj+p80QhhMMkd1lYc9dCnVHBCcR2tcanR1rObZLoO5UATM0Quzq/ECo8fq3mysz5
FJCHoqjwadVVHLnk862D6jZhKwBUTju4ntOdTs3DYHQXZo0MQJ7HgXrwsvBbC2WBUeRV7cUrLVDR
KXarEBufkYA267Vli3vF6cJliwZLL0A3hPo5N+aV2xdbYSOLdc6GKr8OOuTNmX6MLFXFHZtYdO4t
lRijoZklab12ECCk8fgoIGOoE4aWWoIx+trwYepICslk6uh3yFCCy67oV7kxbhukCJZhnTk6eFJM
C7PGLh7ROu5UiYYghxBOpxyKar1JU67mutavzRGCoJaf9FJbY8SfjcwBwtA6K4mRLE1oa/Rkk0gj
kXgW+yvI1FSnEf2IkeFzO7crIrVH6oNZ3kQrs7dO41F8ylXis/Teaoh5N7eyGDc2zkH8WFdGLSC2
jLuwvkqj8dxxh0+JTEHk4AieKW4D4y6i64LC7lgxQekCNMBj1IenqIw2htoSOk3yELye8xYciNLD
Vo5lf23DRUFct4b4384UszopZERT3J+4UgQpBeaywqgdk7yNixZg4EkgK1oP0Vyimq0ofQOiSRuZ
L/WviPDJZy/WiY/VGh3MhJdjsrzKUeNZNcj3UDmMeb4dDG9PhbpI4nTRKsROkhVdo+nyddoiSrW0
nfo0GoKblo+56ojyGuSpNQRraPE3Wpd8GtRk7pXmzhmzhWNYp1oVQF3wzTOtQtiG988MW9gyCL7R
BdSmebBj0lOdFpFvthiyblO4ztaQ3QaXEoqdgnUliRwr7TEO9mXYHuwUYUujrpTw0EPNg/8K9ho0
MEnoJLw7js8syOMXx9w9qLe+kp7kvlxGbYaV8zx0Dl5wkuTZGjvtsZ5Xsy5Nt7ZymYYDZKz8KmkC
rOF4qI2vFvq/TA+ZJvgLxy/IFKpWhcn0Rqz/vo3/9W0ckxEhW+gGua4KyAC/2tyPQYq9uYz/+J9/
39XhxIFYAOaAz1A+wxS+X8ZBvqpcqGkBYGfCHslf+tKNneCyk53RsaQq6dM6TLT/2Y3VGWDT/KWy
MwxMir+VQygm7t0ra6INsEUw+LW4kxuTE+v1ZbxvNSPyyUvH33ewZH0cjvdETNG0pBc0IepJ262F
sST0l7pWW1Z+y3RtYJ5cz9Ler2aGcOch4wFdfk5be91q96rJnBUIAAKgduNOAOfA37G5fVHRsNID
ve2lede50YG+2nmdq1gftLUFZtSUqF+6DqNJuiEIdOfJdsd2fqix3LcSta4YNiHWBE4hNu/qOFOK
y6RKwMt4l3h3sSg4czpmiHGsCcOyhNB83Eh7V5buuep4286oThv73OktQsX0W4/YokyYc58AFC2R
t5MmP1Dx4GRdi0YWa41yPnLPc0S4TFyfRgUXjsD/5qtckDkKxrQ4NYtqV1s1APjrKidKBy8DCdcY
hvy97lY3ssI9UEY6kiqgz8y9930BPEhDLARe3ckhsww5lzqOMVPfW0Z4roHSm2S+3kArjwkjMLVH
LtDXsCXmRWqcD32/Kdlruk69SIphnqbkZXg1F1vg81EuVp7H1QczG8V/vnATdZfk/rzWvprw7Pro
K/eShSD9xGcYVzbKjLQ4fjvT3xd6KBdKz/CIejRlL+8wWQSRe1pHwacW5bPbg5ppAtIVjVXtf9H4
MODeLd0WurmAGojhwtfdzaCVp17Chcq01EWkQ3aDVri1i1s/jrZkHzkosKibo7E+Jw+Dt1r6F8Y4
PLSW3I5WvjVde92ICPVouAfGMWfgSpdWmUt7rGee1Nd6pK41j8jCaNy2WbIYbER0kUnBEAwPaYCa
rvfOQqP8EjXOKds2yGL7FmnbqQpAdNEoExDNeNQHErGLkKQeWEmxv65jgrV0xbxNhb9Kmv5r0LmP
NGCWgWVxuvb7EkSCSedVU8MzC/zPLNenYIYOBQXUHcNcCt8lQ8lYdm7xua7DlepAVzaUbQEGGB7x
nvSRVeK5W52RsEv5wRhAc3bAvgkrsD8Pobkd4gsjX4cmeXUtU2qFT5vRno6nIIdwm/YnTIv2Q+fu
NH8Na3yex9qSq9mAIHmCh3cZaCROfb2RvDm588t8203gjrxfawWEcZLLZ03grboIhMUY7pyOLAyl
2xZm/6hJshhrfask2HCzbuul0T536f3o5rbpsEl4DX2kbm0UqAYFFzQE3DXYY+T9HH/afAoHZx7D
FyWDkjIRIJvznAaTnuSfPXVYTa7gDL17mplXjlPRMSCpOSiXRm89BK23V4dkp4XyTEVl1rCDzDS/
XAI9KI8hr50PHvJAhYorUDdWnCYkdAc3qOHQWrr3UR4/0K3fQc9fY3UmJ165yxwGAWSJNKGOFDpf
tk13bmJb8AhDz2jbOehse//BcjDEdeWZn8b0+QnzYwpRmRCvfPt4yK48I5h8CLPOODGdkLC4/jKk
xdBCYVCtZGd43CqbWZHQjLQQ93jrfghWKcPZJrgkREnPqeA6a5vz+/rBXoW11oWfxoGxeuqdAQoR
Lpmno7UJI/8iTe8iCbRyHFYhudoOiWg17kg7X452tCoF3UnEyVRpY3+m9T5uMjaJ7qxTh3mMCqlW
lvpwITyu0M1C2pQYuc/0GYCXMrXtibmvHsyyWia+f20H3bFDVjVM5oXs+pUJw61Rv0GHXvowUtTM
3PUIhWUUrv4uJ35STjCApbqeJG8Y1SUd7l/cFUEk1//3//zPf8yPjo/e1hU//JzvdQVTWdvUdHr5
0Lbf8ucNqZqmjT8aYd1Tf/2fU14YBDZTYZMWPGilP3r8TIaFSiXCQJoLo4GS73dui8YT0eDPt0XG
01RRGgWOxpiXdv/rsoKxaJK1JNjOpeEOJ50Ga0DJHW+VOHDwAlLlZ75nEcaW1J/JiwIkB4V1UYWu
3HNXvBxLQn4ZY995XaYuYwd+c2KhfE8758rTSsQQOSW4jtPnuDf7T3k5PjLpFWAK0ZaT7d3Pw4Hr
U+qO8aJ00oR2Me4+2Y8Tlc/tTkIrDpcAFLOlYtGT1nT9k1CV4KZp+2Dt4G9GzsyFdAwxF5DBFux1
r6YzGsXRotCIrBzMSkPlhV4GmXg8VyobEUjhUCJZlQYat4uIECLV2VM9OYuEg6DCLybVthEcdwKX
G5gUVEm1xr1iWJl1fHDjOl8BlkIp0lQnhkvju1E5cf2SO5PNCHDu9Rj7cpc886SrJcUC5UrFXHRZ
1OOwD0Giz33VAIw3iT+0WjvJtOI+zqMbz822HEa7TNP3qYKPoSlNqAoWTKtBvchbcz5guyCHqABp
HSXzvJHYViqLZEGOqtydBr5Vd+61hIINI4ojKwiTldDi6ipoi7NidA/0xC+9rsNTHhMbHBqXno6W
sRiCfdPa6dIMmE6OvUTRp5EW4EJ4nNUEWi/cNFkHGn95mvKPNAYEy76MkUsJkW8m3eSJhwxgho7g
XNOb06StTttWTO6/Mo02UgLRC9yMpq+X5oeoyh+C1NcWHr3qmVUGcsmQfKmGVYdlj6Zv2pQ3nRLd
9HUGgMkTN7UanENlPTfS/EZmqA3wuBsJps1aPRlH5aztm4tS8e/gd+6LLOwQBGRrzOHufizDXSSq
SbM3EinsyzUxdbce0SRDnFgQE0ky8fFSiinQI1OJAmvEtksVGgihf2PbZNsS0jgg5VF2eaoPOzQO
W9VKYR15+T1gVTKKO6y6ShukCy8YKKK1vMMAMT4yAVn58Fm1GPhREVPAWl11pmpfog7Xbo2cs/bU
04wR0D4ANGVSzgmv3MUWOCQUhvAzcoFei24yooYzfai+FjTanaK+cYltmUWKDhRN/Rp6E5RMmZxR
6hdGHY/k/hQLijprxWQMcKqgpVN5wymYv0NtdZ9VBveFoIeLZIjPwChhOGMhj9Qt44hdnwO/tYQ/
t0fEYYqRnTP/eWi9ai1db57K1D2u/fy85cN3k4QkmnCjF+25FuCasphgd+bkY911sNczEdyafbd3
VdHNULTS83XrmUVGcpmgprGDb3E7fMXtdejALFNA855i2zjTwU9nxVSQ41xBUjYlU1KeVkb2SbrR
Zwfl4KwlIKMfhnrZlhIhmsCkR0MgbZO9Tf/cwWACh6vyQZlEj1FX0ZG3xEkTlST2kDwneKjnDsDc
Yz1j73KbQ9q6D0nNx9Bzb9IibZdk1jZwdM56/BOVvhWWeul0mOrVttQxuqPyt+Jq10TYjc2uvB9F
aONLUU6Iec5naEauiyb8RJ25712xqmPkGnF6ijTkoGf9ZZbG31AeXeiOpNxJdzJEJSlgylx4dCAC
1VP3uI/zrVRhLZlZQzOu33SQClQ6YpBkLNxcmX0veixDsj2Nh/hAx8+ZZYnUZ03s+TMZig1QlngW
GQFefV2nbWIzyfDsdmHqLmZixwqxfKm7WlUeJvDayjKdNXPXZmYUCcJeq6QcNdFd+qU4HTQ2jAJK
1I6aH3ekR9Aw8x54dtq3Kqm9TRGau1yQOUIpqAdkL2WsWe6Ys1yyo4+koQ4JWmW/wM44auTrqQah
UHaq7yni81kdO1vivRxynfv2OHQ6bQZ2eZupxiF2YKwpTnTdOkQU6eZksUlUbmmxf2YQyn1jIISO
ycE90RUuLI4P4y0u1FOEpwWYBvdGqbp80YdVe43ZJHo0G79Ay+vfVVUorqTSX7cZWYBofoj7s27C
tkjWCNG5RFUwhyHMliuzy9utKsmlrMG8zSw3CbYJ0+FjnWmzrqVcSwy9PFF7Y4M/Sblq4vIQ9rzb
xClwOCE+vYLA3eKUL1ZWbp0KJb8NE7nU9fpxRBGUkn19rEM2mwkR7HoO6pXwvOBuCIwz1INFqQTk
fyvrYCDxhK/btWFKEkq4xoEs8x5A7twBZoFKKOMFc1n2j9Iy8X4izfz/uTD8X9/6/+09ZPO7+m6B
wbYeLiBsDoeHqonr6nsPffq351kAuyH79/7Qr3/QPx6e/uarIX/4j//xLWsIIuUdeEGWvqoQ0da9
Kiyf3tHT2/3VD4jv+K2ae37yFFX0lFPENCMml/rlHyuWjubDtqcSVn16PTfE/rQyP/vdf/1rPS/i
r//Mq3d+d5/gDvrriQzGEAM9ooAeTxGMKe1fW4y3P/KP1cCTMpXttsVPerUaiGPk1Gp7WQwVGwvL
/tFWgxmPwQhId3TNYCb93tXQjwymPSpNxudHQH27KuaRRGWEL4hrw/T6iM/IXySC/CtfmJ8/I1NO
l8mDgKvp+UXD9NWzoh4x5iFQxHy+9H20h2SaBZoafC+iUJB5vf8hmThcrAVyrqcXX41XyyGPdEtH
7Wth9Zpez3/jx1oVwtKmeypqbAPoHyq3966KeaRLfmFVJzrm6fX2IZFHJimmQkXG/fT6kKtCH4DZ
A/Q1Jr/stMwg3vfVAaoIXo4By4+rwYyEpaJt8fT6kNurahpM0zlvDLRVvNn3robBYIjeiMbPfH69
PYL55oClRGxgP39zWLWPd+hg3pyECVxTDIjgk/rgfc8IJ+20wkQgvazK22dFHAnLRjmqk684vT7k
N8dE2SoR8KhSR7gxkdXftyqQStma8LAKFvjV9kqdxnjRZLD4EZ8OHgnYMbxxHmK0zu/fQY50vDPo
KXCqPL/eLId5ZDIY5Xn8kMuBPOfphKFOQ4b9/sNXAqlV6XCYOHOeXhxcr54Ohs8O3muT+fPT6/lB
/GiHr8bsnePQRCZLz/jdJYmNxh3ZE1Kll1V5u4VIvjN8PQVa9qfXR9xCbAoSlAi4xFSNtvwP9oCf
XPR+Xrdy3LBZom2YLnzT6+1OIsGqGqyI/rIqH7Gat6ePjRMRywQiCPv9z4o8Um3BvQ7tx/Prx1WR
KqcRH8Tzv/+YzwoSP/QljHYoKFTtuVD4o4nxbzwrFqgG7nbfV4WN+9W+wrPCAQzS+mXVPuKz8hfZ
ze87hNFTEvnM4fN9VbjgvVoVZmiwy0BNvJSxz8XQB9ttKU1+RWL/7WeF0oQKEHiy/XabFUd8rQgx
Qcj09PqIDwlmKG4kfH34n83x8+7Dh/J06kphn3r+pd82TYjWMSgMBf9//u58yC4B9z4Mhz9lxfz+
Q3IE6kVyILO+r74y3AjpDNB0e2khfbzVIKidGytb3dQYUOmJTkPz920kCvI+wTaNYvuH5eAOrOmW
/VKvfcAq9q8Spd63HFSxBCNMt5s/TpM/PyR8ZWCP6GgIXjaS5/PtY+2r6B1+aev/7a/M1JnXTJO4
jJdV+fG0oV9FqjgOyqfXh1wVTKh0GtkNuf5p/w0denrSNuUa7f433xw8r5gmWK+PvBo/Wnbf+83h
OmkZbJ8/eUZ0Wkg0S7hcPf+Bj1iRAIAgfwXBkca1DU3Pu49gbarpcTfLtw01i5xvExvz947bB9xd
5X8VwvHb+wibJ74gtGIv17rp+Prz7sqkb7p+o9H84xniqfxYu+uz9+jn3qvfXhWC3ZnoMTfkSH96
vX1WcFyR+W7h83pelo9YvNL2m8AsfHxTx5SRznsLE4filWYRhclPVkVOqSxT++1DN1+5vOJRo3qd
gqCmAvx9u6x1BPOAy/U/p79vnxXmoHTgYFW/VG0fs0fAY/ILg8tvf4O46DhUH5Srb/YTVsPCqUhx
+/wQfcRvjs01/lf63N9eDWP65mhTrfOyi/Jbv9pljSPN5t9zLD2vym90Yv+FrRhVyvSnvsUPd+V/
/j8AAAD//w==</cx:binary>
              </cx:geoCache>
            </cx:geography>
          </cx:layoutPr>
        </cx:series>
        <cx:series layoutId="regionMap" hidden="1" uniqueId="{989B14D3-3B08-49B3-B9FC-9976BA9E9D81}" formatIdx="1">
          <cx:tx>
            <cx:txData>
              <cx:f>_xlchart.v5.9</cx:f>
              <cx:v>Capital/ciudad principal</cx:v>
            </cx:txData>
          </cx:tx>
          <cx:dataId val="1"/>
          <cx:layoutPr>
            <cx:geography cultureLanguage="es-ES" cultureRegion="KZ" attribution="Con tecnología de Bing">
              <cx:geoCache provider="{E9337A44-BEBE-4D9F-B70C-5C5E7DAFC167}">
                <cx:binary>3HzJbhvLlu2vGB4XdbJvLu4p4ERE9sm+EakJkWKbZDZkMpPd39TwDu6gULOa+sfeCkq2JZq2dQAB
DyXRashkRO7Yzdpr7wj6n5PjPybJLCo+HdMk2/1jcvzz87IsN//444/dZDlLo91dGk+KfJfPy7tJ
nv6Rz+fxZPbHtIgOcbb4QxJE5Y/JMirK2fHzf/4Tsy1meZhPojLOs3Y1K06d2a5Kyt0vrt289GmS
V1nJhy8w05+faZ7k6WMcff4UTdM4Y/GuLOJJKf75uV3F2fTLv/OrK9Kfn/8q0lnGh8yyMi5PvdNm
9ufnV8Olz5/+uL79D6J+SrCasppisHKnmKYqyJpgPn3pnz8lebZ4vlzT1TtdUgzTlPDNv7SvN29E
Kca/RaKLPNF0Wsx2Oyz28vvFyFfyv2n1P9VkvMvpk5ZpzldHmxd1/PHaiv/5z6sXoKCrV14Y+lqb
v7v0djs3oiL+8t83zNyKdiVefjcji3eCAQurqnxlXP1OEjRREBRNuHzBe55u+mTc38tx27TP464M
+7vlfhCr0mhbzcov//Vj9NpJXsyyybvGr3inK6YoG7p4ZVr1TlUNSZGMJ8sKV6Z9myy3zfti7JWJ
37T2D2LnQZQks0/TWfKJRtXkGsYB1jRK4q/x9A5ILd/Jpikoinptae1O1TXFlGQEMv+6QujfinHb
yE/Druz7xjV/EAuTfJEjkD+xO3r3YzS/vPqpKh6jDD7wbpCt3MkikFlHdD99waqv8rJyJxq4DlR/
sjq84iV0P0v3H8/C/0Ku2+a/Gn/lB09kpczh+pu4jJKfaufr/T+IR/y1AS+Mpl/+58cFv7j0C2X/
PXKm3xmmJsraNxC/zt8IfU0zVVXVn5xAfe0Eb5PptgO8GHtl/L/APfNt9QNz5fz0u34+iMXpMp/c
Mjc4+uPFD97N2OqdIQmyZMKgtyNeA1XXYG/92dhXEf8WiW6b+tvIK0P/du0fxca383cr30SnL/+V
fY2pd8jh0p2iizqS+FdWdiOXm6KpiIb0zQdeovqbRLpt5O9Dr638u9V/GCvvkKKL2Y/QPYKhkcLe
MZLBu3UFvPw5ko2r3C3dSaohSJr4/AbU3C+t/Ht5bpv4edwP9v3Nuj+Kfb/8TzHNH0HCXikAWame
Z+Ws+PJvXHo3Gxt3qqFopq5/tbFyZWP1Dm0VVNzGc9/kKjW/Tabbdn4x9tVSUXK8RQcfxN6DGF26
6Q1zt9Cku1DTophd2ivvZnSkaFlTJVN/RmfeDHtJyjXjTlRESRIE84mPwSleBvbfkey26X+Y4coB
3q6UD+IFvTyJ0xtO4D1Gi+rLv77q/x1yNzqlqmhK4tdemXBNxlWguqSasvkc8VfGf4tEt43+beSV
sX+79g9i426UlVE2nRU/QjtB56WI0ihbvCe463cimmeyqslPYfyDqeU7URRVXZKeufpVy+WtUt02
96vRVyZ/qyo+iOXdKk5uBHdjFu/f097SnWnKaJALyrO90Sx9ievYBJF0SdZEXX1idFfJ/Pfy3Lb0
87grG/960R/Esq2qrNLodGPzo55P8vc0rngnSYaqK986aeaVcbU7zVBkTZGvWuS/F+S2VZ/HXVn1
twv+IIb9K43OeRbtfsTqcFbG77v5UZPvVBn7tWh9X9lUuBOQrSXdeO6VXJn2LaLcNu63kVfmfcOy
P4iBw+iTU0WruLgBzJf9gWmFLuBvidf/jw1XyL2Pb7YAkFc/+fnuy78uGzrf3/dupQM6PwY24zTh
en9dvEObQNQ09Tm1XLHG74Ix7DS9SbDbjvuzia78+PsdXl1AFf2zCf6PuvVLy75awt8+QMFPToia
eV0OgFQIhiHKX3t9Vxzx+/GPn0ty25LfR76S++WJkv9b5yD+KhO0WZEcbrABEhVFlGG3IeFE8KWq
XvvnrXMevzup8XSQ56Lk6zM+bz/E8YvdkPoMu8PJl3+/ZwdZQ5EJFipIzx0G4ce+E9qKgiygwXj5
uqKqb5PptuO9GPtK+dj3+fmW0ItBH8Rdu9XkVhe5G2eTWTJbvefBHZPvAms6CM5PClH1TpFFzm1x
NoB/XVn7bTLdtvaLsVfW/r0CPoilcQZieovJ1qMsPkfJDCT3N4j0+uDZrw7iqfyMFhiC8cwDzGui
gAM9gi5pMPdNU79NptumfjH2ytRv0MAHsfUgqjZf/nWjbKnH5Zf/fUdD4zAeukvYN0CsvmoyCHcK
GgzYNXruLmPX6Mm7ng7j/V6Onxj3Sf4rw/5uuR/EqiQ/RZNbZ/F6Vbb6PaH4O+GrioaC+HwuOH/I
yzi+pWPPT5RuI/Xv5blt3edxV9b93bI/jHXBrva82Hy1/svZO5zTWcyyCPXcJy+bxhzG3w2rRYSq
JivyD0ZGOlYNMDPl+VDWVduB8tNDF6nYm6S6bfKbs7xSwJ+fSf57zbyQ4YP4Q31W3mpK8NphjzP+
OHr7nuRMuRMuhbv+HNHm9Ta/jAM74OmKdru0H7xZrtt+cDX+ygPepIuPYvdoMQUd4wcwX2nhqWtR
Rp/qPPDeEwDEO1ESDRM9naskLt+BwUm6pj/XZ1dVP5oobxLntsVfjX61UhxyeKMOPojJGzk+oMPB
/aKT25uD9Mv/Tqp3tTv290VJMA3teYv3h5DnbT5Dk6Wvp0KuONxbJLpt+m8jr8z+t/TwQWyPHmWc
XY7zvFIGot3Dy0XMD4W8W64Hb8OBPJyy/smRPZz5ULATLOPfU112ZfI3iXTb5t+Hvlrnn5/fooAP
YutvsPYJjSSevl+pAiZ/ahBOoscZPhv3rpRevxNURUBz5WtF/mN+1w0JZ/j0Z7Z3dYzv70h22wF+
mOHV4i8t+Z8ejLj0TV+o5YP4w1/F7eOqX19/t7jX7nSTH7zHls3T13WmF9CPMSVcvwr4N0hy29pf
B14Z+ebLcPyvr38Qw3biXVTwftuPId6aFbPLduO7GVe50w20WdCDecJs8/pMAD71ikpdU77m8Ssa
9xaJbhv528grK79l+R/E0nQGS/9o5U6cLyMc6XzH3C3i7IfCj2vK181UbM6pho5m6lWF/iYhblv2
+9Ar0/5qw/z7oI9i3ArNlgwn8opbH4l8/lTZb038q8MBP7/2rb3OojKyLp+Qf7EF+OurF5tiF/Bq
6M955Nc1eNM/P4uCKOBjWPClb5+95/M8D/76QfnJMt7EX/6VRIv8uXD59Fc2LdB0/o9PrSLfx9PL
h4M/nZ5qGny2Dp+sgy5v32mGz4j/+blmiHeyYgq6in0B2ZCAap8/HWZfL+k4w6hqzxfQb85QNS0h
L/8sKXpUpiyi34xdBexd7/LqcolXMAKOsRqmKkuKjvMKX1XTypPTIs++6fH5+aesSlt5nJU7TIx7
bJ7exvWCD6ZpuoEf+N8FsJGFY9HA0c0k6uA/WuDv/o/dId+cq1xY2oOcmGRLep1Oy8nIinQz6r5Q
5617cdD+5c0Q9C9vthyfDHm15DfTSRkemURFIpIFOZI96dk5OdDhie4vL59Jp9WLCf43AVqjk/vW
7EhiPB4FK2E7emQmUWjGJDwTyRJ/LWls1eiSbakc4L9ysFZsYeV0hfdu6dJe4HlmSzTzMo+PPTKB
Pkr0zGKydWJraS9ZEcTOke6tggh4FFTCzzHZMdx4kpCSrOme1KhCnNISbM1OrKWVOTLZ2weSOCd3
gwErDFtaKStozkoqUsFWaco2TuaMra0rE5msyfxMZbpmK3/cmBfO0lpZMRNYJDCBZDRmSxIaZEP6
S7KhJuseSKCS4ZHtSG9BHntn6GlP7BSKms6n7emJnCDlnDZGI5/ffN7tuxmdrsmvDWfCRX9pNxCq
l3arlPSYVCXstrUKVvkHWkJ/DydLJFt6JC2FJFxHGemcYUwnIU7nYUse96QFoYfTsbWiJ5rDuRQq
UJ3kpPm4JTvidVoxFBpmhE+QYdnRhsxEsndLsqdnuiKRRo744wydHrDmo32gKakwRQCl0wONxlh0
ypbW2l5aBv31qpFuwCB/XLehCKYuCtjSN7g/vwiOsqiZlZhXS7tgWVjrZmHBzO7Sk5xjRbQ929uS
s7XU7sqT/LN9tMdtdSJXdFwQs6JaylYK3aS0XIfJmGxKa7mnCqyvWqvSE2K676UZS6bxjhi+aGu+
5iv+2FH8k6X5G88kOuKxLtAtfh2sxCtC0S680lOoyI7hekcKb1vhNYk+PEj0GJ4siS7cGhEsAX+V
4cEqPMMRh0VMDKfwFmfcxhxqWxq728ZyVHrncDUyfP5sSySaN45h3llOZTt2zyyN6WkQu9lUooIl
skWwcBfB2KlNCk/x1w3F34eFt0EwicNlSquBGJPaMGuptmrvSMZEd+cofXVMxFBke0+3Fy7/lu0z
U+g5XG7IPlx31OFx5ypz03T2qa3Nd9F2Zx8Gx3CrkXNMhLmQYI3pjpTTsoc/GubwHBY9MTx6C7cI
F42SqSTxRNvw8zOR7T07YOlndmQie+S/amRHlzRhh37lZDa+2cGRl0QNDw3dXrtlaxEcS2vT2u/J
qrXBRNIc0gz1oTk5DHbRMSZpo26cyDZKG2pOkt64ncHSXNGiXWsuXMlSqMwyptGNXTR1++zJYdk6
NEz74Ozg7JXTg7qBWlti95pej4Od+ZixtZXZmb1G+OhBamVMsRawAlTsLqHusVN620aO59tG0VPt
TU+iq1beWE6z1mq0mcp7su0cvSWtERm6KFq7zjghUqSnVIoUS8GEMkQ6NE71s7cOTo2yuRym7nhg
DBSNKDFdB2Urdav2OkhdNTj2NpgcSIjb773TYNvZEd0+GGzbKVrn3mZDshW/Uff0IAKVRuV0HRy9
I5a6HME4wiBekO2OiEDHnEiDYrrrJCM1XAHsUlKMxoj6vtKvOpKl0V0j7xzDXSNdECHC24/e3kvd
Q0MbyOGmlbTkmJzDbeMpHqrohMcOtpKoSR6OLB3oTcFXnAPdsBWt/L29tzP447ahUQmmHzvmcB+O
nWVr3ag115HgH22BwikAGDqHjd5UqR8xZNNbd9auao/91XTZkih3Lvg/K8NxW3EkJ4FzFWGMV07W
wRLtE7yKO5SJONnhm8OYyHaNc5hMt41VqzbRIJRmLZ2K5wOMOY7hZtAubmL4m17pLUd5Q7YVP+7o
0NJ8gyxkQFBpS897rHkfLtwY/sQ9SUcQab5gpa7MBOvI9mxn7VkOwOQm5ynxGOiWwnRryRK49e5B
DUQ3d2azyZqWZHIkma3RRZBNedjWoJKUBNOETlMCVEZAcwy1eK5/AAwfWYUVbjyoDRlUDsZe7J/d
c4CUaB+Rgx0OwRq5d6zWPVAes+d439rnIZXB93eQSEMUHJzUUt2DY8KpuOQ61iEiEhGuPY4xOawK
zEH8P/Zas5QuyBq5e2ObtgJ96mSYkwfJQsCyI+gAz9s7osLyC/cIzXP9P8YIn8clhRtBdm6LR7gd
wgymgHKwluYWdpaAmPxNnFVsQQDWlgroEUEMElu8T2wMOrOHR3w1d6QZE5AMu/noxdbOiQlXw55q
c+C3ebJrMt1LRMxJrJGDzqSC1DBPQsZts8KfpEK4bvAZbWJ284Ts5kY7jQxgBG4XrgPJWgQIMYQj
1kI5OmzbZ0+xdogrM9g97CjXgBoIMz3Ytqu67CaDpJv6ZRP8BkswA7wLv1XoUXV3a6K7eVt1t20+
DVeyBmxLGBAtpql1hs7OBFQG9zKJCABILd3dgWCtrQVYP6mb5AT/qcFaqs31twO10omKv7jClvCK
s+elMEBib4DiNWhyf3GOLabbYbqNzdF063MsxTJICYQFtnHHgfPmjbG/90ybf5/qup0CHLmqzyBp
F0Ckpl01spEIF+D0SycCXJE75JbPgmc6fioQUcfd4ZyqXZfo8OFxR5sPnBoOTmARR7ZwHzkeDOHL
ANQevKJ5JmfCvZWzvKK5nOCGgYIVrRhngJkdW5K1tjCRSE71PUbburtvPjabADiWQgWYCzZyVDf3
eWaAvu3HLTTA1fRQI81eL2EdDuRwlqb9CD8Dvalxl+M8BnkGjyX8UIZG4FWckYpIg0AzPGLYZksf
ISj36ccH5PQcpthDB5wTwW0xE79XjdhIDgfn7O1IwpqIQ+Ll9U6zzgYJzeiBZA7/2XVjNqZjqoIW
iAyOYInBom146oIYrdLV2M4urbMlsX7kIJJAbQ22p0dqEF8gMVuwGmt3/XBPUrqmqqWQicIScg+e
m8Lv1ngR3ITodKKQwuJMTAE321ullZAzplHAhfdgbDoduwqLqW6N2RmwYTDT2jLR2QODFr4YyC4H
B+76mb2r521h1tvAKeBDgDJra3Eq99CEfnOYHspZsT25V8hsARshZzd4cHDAgzMDgNcup0cCrTBu
DYsBRDFPZYEeq1BmEKyJZumeykpbx3PgySAIBisaJDShKyQMnYwdjsyac4Lm1mTqHsDH92BtAp5X
BAmFGnWeXCpS+bm7oiq0vLBrTIfKVjS3Sju31AuHr0hbx8uGNaaGdcDQhT3m8DrAhaVTMNzRMbDE
CkxO8yEqgoVHHud0O8xxgOPz+Ntiedx1EntBlqxVQqdWq9VsDkt4ZeWvyRjmjtmJ1NhcZxvGWbfh
GE5OBtN2t3+2crahG1QNWGeF0EAYwe94NMNTuesvAa1bojl6c4DVWAld26tL3aKO+Hx7WyZZWDJe
l6jeGirlfss9d0dsQBYQppmToQoDcVfbQmDuwmekJcSNC3pqwhAI6AvqbJoxTMYl4JVXr66TAgTt
dFkrz5v82oKk9QXyFi+4TOv+iCLJIKnHfet+BontTkJaOm0lKAjuW563QPzk/XQ2Zia8MiMtuAfX
1SQjE+hry2r9Q0WKBZFTssKCMrJtl10k1UtRiahrBmx6gHnXSHSJp0F13AyINMWybc/OqccrTJPy
WKjRTg+5gDwiK+yQPUy8wpPdyt5Sj7snCprZ3jWpTs/+0WqsiD/i0m9DrXl/sDVCG40CVUxBjoNo
O+qvXF5LFqgi+SMjodc5Et3SrYXTaXU6WBzs7s2QdmC3DSTigFkjG4/zWBk2QGYSXUA649IlRINS
EkxQurGzdjpp/cwzJfL0gsz2xOMgqvh8cRzfUR2DYz6KeAvpoDgrrImB1LoPOk4HxXavB4IKWNT4
+lgNcX5/vyGhFTqtljNJAQAlN0F4r2E0ZvCazUdk47OHbAW32MKuPAhN3DOHMilq0hz37B1Js7kP
gfkUNQ5ML6DGVu1iyu/EvfEB4X4pagCgTe5twFII+fjAI3iOIg++DnxKAA4rBHp1P/cbo4zwmvjS
kjDh66AKw/ogQN6zed2HOhzo2M6o3pouGCqKFcBxwKttmcynA7klE1zkTqCz9oGMrSkKZJkM2ycX
78dTfqOarbP0/sALdBTREkHZDpvd86JUQlG+d6Kw5XRyZEfYkFMLbpJJqwViwCp2tsLOinkOgrgV
mmif7OE6a4rKdkxGoZfYnVlrNLJavd2zZwJsuZOisxEmgNwzmSlsUoPWZ5MwhBOFloebHfFUIWf/
TLkw1PdpP0bEZ7QGaALWBBWZBkEgk+nU4CsOBtOdm1smqwIOWsv+gmVOgnduA6mzxF85RgymKjs5
qJxoUl+wmK3RoEh4OmHrS7AO2cCECcaWOT24PFkc3MSpeVVwCExv5ayojkkz2t04K2vN1nYB/Kmx
iizYNDCoAV0OYKCDBVgH7HGXloDaZUw2YWUNGaNL0h7WVfuBDVeU1e3xKZLtyloMzs1FdAZ7VsnS
m7aZIPgBJrK3frPntYiHEkoPis3QHiJZJDbnO7F16fOA78bgODx79Xg+VeYI7fHy2IGrDR84UXyA
izV5SwL5F7QL9EzGjUzg2pYTT7aNRBuOmfOau6kgQ8goFzjaHpDzbBFNKcPZI4WkZKiTPZi75APt
8UwA6p5QYJwosH8w4I0AFZMMeTTwV4eXv462PuHdAZSqTpLYJ7/EFEJBlr3T3LzMJ8w5rpdhGXIa
lMINufdW1hkVM8dznjngvyhIlxSRi7ILOs3Ck18wCQmnsAFy8/kg4JGR9B7qtncGjj8+qmiqXfj+
gCM1j9kS5naRSdggYMM6dAKcxttXtn22JT/zeKn0sCZDJOYKpuBGQ2FdYHSKB9Z5oFsLiz2QrbuF
wQdwPywd64RGBirH/CWBiw3a03Y7SHE/nm25rk6XxM1R44H3gJ51Ca3yh4rnFZpLnI2tvD0aLioJ
4C1w7/rBqmNdApRZHwx5UnTdJZpeAavDfer1OrPrDG+FCHhfHfccQvqhO0CrCgvmj4q2KzLv+ryr
BxhxB8M6DD8M2t38UVjAAjyvlwAtk7Ch6zIM3CArcpbFESIBerB5G+DxFE5Td03ALiDtfE3a3Xn3
QFQMqei0Pc/oiSwtxAxGdpM+goZNd5ApwAIqMAJOe2tk7fL+DRpFHEg51A3wpfJMzfUSoL216bsB
RCigH6zqIUZSPgMyYbAH6APzabAO2BCKtxocZAmCiSbMEBZpuysLgbvGTEeb63WPwpWnFA0Fh20/
1ghi4iktg3siHhK2shM79tdthFO307m/d1oLa7t0wSJ24Lu9+CGxV2DZMVl2bRuRw7t5zWbP6QCs
IqAV0Vp4XaLM9ggh5QCZpGW0ej37wbaJtGI9lNp2D3nHsTZA1BCQl1Ow/OYpZUfQSet0v+xYBKDX
6cwc5JzKFh2NoUzkfFZqLfqJQJY7KiG36SSe1TrGKO3vg5qltTRcjWfFYwyisyLlfa2TKmTVvTBv
hD6vnzUEL19qZ9ZBd1WkY3K0dBDVjSWmBP+yewXppSREGJ1W5JyS2KnRMejUo0Zt4lnEL0hjQ0Z7
ZP5jSqSMqkAOENGFm8T2El0IgSQ7CgKujRTkkH6JCq4ktZQsHpamvdNohtonp4eKpWuyq6tBhSLX
IKvJoaEMDtHJMkBuS5ZbmrXaW2YISsOGdvOIBCFkoZqSWud8v7IR0U2JnsATeMkUWyhv7RWMt+0n
S9AkmOh+H9uSwvYlSZ11PXVqIOe5syAdx3HuwaJKt7gvgr2bOkd38bCt0KlLfbAmGZ0nBTNDS7zM
WZDWki3gECsmol5EFX/JeFye2N86vLe+dbZOz3Ngux2qCxQRkreGzmp0djHggY1G21B3VOdgx56K
3/j5UA1T70xHI6WrWjoVRjoGGt1skA2SRo4raY5GQ0pz5xEuyotPABFrNrElgTxrH9iJGfbWjiLB
3iDVdBX4EVzAWzg7u7KXjTIhRtMg4Zn33gF3TLC3YcU0MKe9dUQFo4FIjEKRjlDIWGMi2ZJdDnZh
OVi04paBi/ralSp6Tlnu1RzOTWF1ZHHH8jfEgrs7cIOGBT5EiDUq4EoGyRrbMO6NVljA0QIfzMgu
XDV24RHbBGO82V/Q6MD21pke7JNdMdCsglRe5cngkHsrI6MNWdC+r9lVWHPkOXdQyc69VcMgSUN1
duHFZzO8fGKVJ7DxJPeqULBP4I0bcraW7grXcO/SqtgYq95gIcWFdx4Y1HCkJ9tsy/55Xg5UPyON
M5ca78G8IQH/QFMQ+xxcRwYqvPszte75os+0ggL3Vph7W0+yswZuadfaB3ZgGcbzNan+qpF6XHGy
DzWCxYOvxHRn79iOFVZhrWHUCsrcQxlbrFh3am0Tj3KwH1ToY3q7cEN2mH3VgL6wEXIIl27NOWLm
I1TDefOBifTAJHvnacMqlP1xcwv9amizV06+J7mX9rbQZtx6sqfp6M6B8SVyNYzgEdCITAu+pdIV
SCOKFngiMDSdLT71mESKfWLwCNWPU1v3+T1DLB9bMgXhm0CIbWtJJOzwFHiUjuQmKKS32NtJLAHM
sKRakNqLodCr7UNlTNLWunXE3GNo8GTnFwVblDLWDsB+CAXTDhsoHvo+RepYEt9y7jsJt6VsrZCe
VtaG+kuyZgXt9qdtJM+26/b9rnvCaytShfAWgaztuUBW/lmj2EXiO0/wgWWn5kT9Lmg0psXE/gju
FwnE5+vHplK/i5lcJKwlcduY7oQtp6Xf7VJqETT37tfefYMif2EgODf8oLHE6rt+fwOtHC3Eje/P
cW/wY4xwgNZ7MnHg0A2fz9lHKrionLtHw+d5lGHJzPWpHzUaUUYQOdjnI56DPSL0oWmLhNTvY51u
O0Dm7PYtyieJRGo6ILwX9fS7yPeUQkseWDSYcQTlxKxbUMOGTZGTQYg3AETsoC1hX9OHDEfqEAuo
jRd4z6O78pH8oSPFlkh3Pse9YuZCSV3Ixbk11EuxgyZxsZnL+Ve7HbM2CoW52+9D4X34AsP2FBaW
IaIEtFhGoQVURRXKd684xvBO6azV8QheRoEKxwv7EWpC6Ic7Fba3Lu7G/ZJnQQOuPToweOSYyDTC
e0QKNOBvbDRA9huNEZRGfWrxxVioCqyGhXDhNQkMG44aIaAD2ZSrW8O3BQ0jfkO891Iy8Z9IrfYZ
06L6TC5IcPmThzegg/JIOtkjrOvEojMgUkI5D/AEMGHX9GyZcJtoG55s2QfaqL6Rk/X0FGq2YSfu
BsjmQyqMHtUcxeaLg/x8N28yad3ji5erFWBiC2Q0EZVHS8Z+JUck3kjSCNYAFDaI6SD8AL4OB4gd
EJtjzAHh15ct0ZLp0uUwALNesH3EA/zAkMCtE1P9PUBUd1YdoG4HKNWR0fmSrYMnWv0VUWnNP4QC
KalsnQDJvC12HOi+CHl0X2DngWDXsI50USOpzBZgesIkObrKOTwdWtmD5J5nK2IEK5K4fkRLqriG
W1BEngXvQWsmyOq7JrYgV1ZmadgWVqN4ktqSy+spUHK/4SPw60EdW3Q2gzAL7GrSecAehvUg6PJo
5CHiBti2PWHLt0QspyiQughKBKk7R3uZuGJrCqo6T+hgTQyUc1Nw0UEwnc67C4YpeKwjjNCOwOR9
uFl/GagUnoNnMCCKR9/3+1GE17gfIsBQ2SYkvB81RkjGo9F9hRoWukV/5QhfuYeTwSAWtS7+9ewQ
gGNcahXI99izlR1s0lGKHChbUE0DN+ieED993Arx2fcBPNxVNe536KhfwoMj7ihaEcVdM7xVBNyB
d+G73+/zhRZ0ARVL0OvaHlt8Tz2HKZeuTE/eMhDwtxJK4cnbTrMO9zcdcWfvNTIemvPxUN5S3V+6
RSffsRI1UksXXXOWA1b7OxgurM1FS7K1mJywUYbUjIQM/H+KIWgNTtgYhZHfR9j1ISQsZ0VbD6kh
6vfDRp8L9vQA6mz45jTUO+cgCu7FpBCK5almcwHKCBDJY0KGQCpdubWELM9kDaKEvpezQeI7sZqz
89S5Pk+n+whJz6D5nm4Vas6XOjaXnW1rH+WtvLUebRrjoGyn3QK7NSC5gRScgpgB+aUNy3FU4+Hg
Lq1F84A2AK9R5vkSQiFZ2EUdeYIlVuFs7RSF/sIOxhYb8pbNpYaoUOGYHm8pdFEyYIco6HbdoD4M
DihCT7ReMpRIvEdwIihxgM8ZnfNaD3VjfTioB8P2dBAgQY1pe96Pury3zLuhaKQ+lcPoSATUvzhR
g85dNFYB1xVKLV4SBvBg1Dl8I5/3WnkZxHEXdSM8G8UjmjNo7khwlRU0zNMw4Lp9KbvbwXAaQByE
Rhcvw1MQR8h6MTNZ3DU9iIRyDrUPBKjoydn50sMJwTXJC7JPsFGHExV1Gw2nNm6LIj1Ad1Rll3Zx
mwYuilUcuoAaApd2I+S7LpIGUn9iIROc2BZsJgOyJWSkEWdN77kbAVhAerboh29ckB9grjIUAeoZ
eA2IDsd2jj7gXsvOsnGknbXDj5PEdLInnRT9WvDuJnbQ7hdEdNdonPBGBs57xOjSZWh2eA7U2C+d
iMcXvHXEswoP+4afsgz972DgttugKXggpyH3Ub+LjOgnlOMQVNeIrNDy+2tuTO4e/QhQPbKiBggR
5wpzzLEm6Iq35zXkRjAGA0gCysAb9SfKKoLiHIUy9ITNRF4In2A8zAQiAVt04UT9fsPl5Xd9WGc8
YwOKfB/uR3zVX/csJLU5QKzrwtu6MB5ycuQ3JHZxEIHxRDkSLfw0gBYt1CbIRDJtqJyjoWqf4+G7
WD6W5vtAPdwBGaEAT+hO0eNDzQxglhhAkZ+j8SUsysUFNMqoCxBsWJjojIQziqIGuC9/jCATWuk+
cjmUAU3wTHim4aTVaXEYRKivcdSnpCsE0bJd89rzruufQiwJ0BoBI1z0FvFSF64MlgNYVQjYM7gS
5sPCwhAEGr8BBdBowwc+QhIUE/4aIVlSMElOOy5HjsiuB6xAMXDwNLt7bPhlu4RpctuHD0rkWOcQ
36c85XK+h1zSx3xcGQCtBmQByH//G7ZHfFCKw0FYJL8BKMXlkA10gyTEcauLReAnkg2Ug3dxHPdx
MWcXysiZMv9GIkZmoxJbAKALcujxl7mgBRLroVfSo7NyDXvlJq4MXcmWgXcbNkfMDH/vuplVOrmt
R7mtueuJEWz8laXSDVw3twHKWFzhKMGxvutuEepAs4wKoITY8UO8B3PYmiOyBFlXPsgeSCtfD499
NGovhdfZWuBuKROAjBz61ggKTtjLhkxzL0zAruCNXP4+Z5gl3dRTu+pydiFDVMOtvJ23H+jOCZnp
ySZYNxZZwGVwb+5NsAJHfoGnqwj5Ee4DWgVifkC+4++ECPZ6imKILqaLlgxQkPEK1x+4m0xVWsDy
SGPwMl4E/j/2vmzJcSRJ8lfmB9ACOAB3QGRlHnDyvoJBRsSLC+PC6Tgd59ePIiurO7tqemZr32Zk
pSWzOpJBEofDTE1VzXxJFkvcmFDXLomZYI1gyS//uJSEOGG8gAfgN3y3OKJ8PAxYu8ibj+UpwVKq
gMrw2AyeuP54p/t4jS/4hwWtD56+icA74weQCiEOF98eqKijFzCFghFvW745cusAEMhrDqjnLuYm
P8jH8iHLB4qr9RJ9DkhaS8KSj4o6gFmJM0CwOyC7QezMnWEnXsVp4E6Go8I9v5hufyC7+jTtlE2z
oVgbGoAcMOZShgAzLI80rHKIH7i1wOsTVhbBva1cgVWDchZJX8XaaFwUB7oPcFAB5GMVLEtl+Th7
o/viNV39wNRYPbh6C9hLfxR2mt8escBwR9wy6I5Yhkghuvu8pEAZWvhKZG5gfvwd+8+53+/zc4H1
0wEzAs2A1Tbu1TM9mK/8xxqKELrJywIXl2fA2iZBtTF2821aRy/NPt9MW3FcisJx3x3LYwEpe4Wj
BMLAKcG5lgURQtKCGJ43kxMFy8JcsF6DBYGFdT6/6FAOkQTT8IZgAmoTDy5i+w9o4asrZb1cliUJ
4l3hEglQFyB6L+uxwWctKRUxeHk6Knf5ZTzpwDlAg0/bPVAmMiV0AHzu0+bwBGyJ6vAb8ub3CgsH
qHBZnNItEKWxPA5P3ze84O9O/g6xbylwlzi1pL1yreO3gHK31r3YZJAFrIN1kVqQqA6NHAUI6sRO
durYipNDHsb/OSnrIhy20yo54sBXy/+qcNF3oGcqXhIMq3YVh/+Na09X/2TaQ0fvMteZokMALaB/
MCtqWTaP9VCnQecuBj0F/013yY3ve2T7xUq5yPMKZEt1U+zyXetLGGwkyKYxiA7tt/YBRj2YQu01
Ux3tlfrw+onv9ludHP2jvMnSiR4QKj6oD1F53d7T5/jLEg6/xHuwxi8DKGcQ8tBW8cdb3HzRheJv
M4DFCaJqDLeRDiPfW7CH4mAfNWh1UIHDeQV2z4aghmMMKnhj49M72NcFqy2Cw0Iaz94iF2ewE0QQ
5KBEXS5H+ARB4YNbQE6+IV4uIgZovMv7O4y8l0twDPCJUGsXryusP7dFjt5+nrfQzRfOfnAbXBQa
4uThMFocTpBDkME71BkpVJDFg1hDbfnho4UQ30HrAPW7MIRfS9nbO7afs7PiQhkGQw1rLmTexXYB
6hHOAObW3gTmxgD5o22GoIfOmkKWXIxNi3tlhsZagSYCo4Q6VG5q1CEgkEK5jTbJGTAI1KMZ5Kdm
PcHNSDewK26zFcRRuKryUwob4af1qN+it+grPo73AYfUOfFLe5huzXXxZ0WrhVvNVhnsiyr8OCOM
R9sBjpUR9sfmKg7FVf3OHtFl8TQuGg8NrfMig2SHGWJN782wFS4WKeUoHuVDx+U9wAIJvLbI64pv
eZnbu8m6g6V402+6AOVRQD0cjOb2rUsHd+p98lqsZtSpKq4E21iwMS3cF+Jmc0uu/Ml+M574zlgn
z9ne5m4xw4ps7seNds5vCXyV+x40kgYAVR1a0FzNrXuZQx7YbvmsbW2/h2f5R/m94ZCm8+NibcmP
Ys+DDw3BLAnGEHkorHxjzS4dboQ49QfzVlxqCNrMszSvbDwFOgHC6He5E0C3CcDXAmX7Vb9l0A/u
H6DDlmxPPNQliH7FWe77i7qTrr1Rlo/Haxyxd/SrQwLyC4bdU3/LUMFM+OfeaVsv0p36VRsd/WsA
r3fXYGeKXPMRITJ/i/UA/nYE6RM7j3iTHItn49KnTv2uvE53lDjxptvaV3GvEWpSt6FumbnxW/5c
3wlzIuloqTPcDengn6MnVXMFfMpghEBFIDTDHYz4v+T0CKGR/EgTgF5hulk4vQTA9r+OQBhiqf05
BKHj0FJNgtkCGEIB9/6vvuFG5/DXsywN9OP+fXHj4eH7niYnObQ+iEv4oV+WBW2hiHhd7F2Lw7Y/
yiushHhcJ18gdUd+bq0zU3UUDilB+9Zqr/qwZifNXTk4rXQSXIMyKJQA3rNuk7+wJwV+iDFQ+EbL
XR3qpvDjzi3WjVjMvAd6Tnc9ognU02jLsIITFxbXrEeWRAm9UTck1E+46nRP8CgIuKBwIIf8hMPD
hcRjLxBfoNFB40RgiCEuiUMD0yYeE0ia0DfDGSdSw8sM2TB1eOZEoJxeTc+CC0CHWVCD2zRb9Tv2
Ulgr1c3XvVetuxvNHQ0Pa7Murt0tKXxiudVu/khxqEEN0uhFBpYL9Qxx6Mr39lM2OWmya9VrxLz5
wzz2QHg3own6lxzaxeT0mtNGTgoM8mEYgbVvXnjldhOiMsTpd1w4/ZTCO86FD1sf3xsocORHg2+B
nxTetNYxV91eHiOIcxdYXa/14qdmL+YL3cSvceJZFlyB3jR6b8OjmQM79rTYy8owo4EButlytexZ
w6K7yJ39UXGnLPxSD9PO16PDDLS1hQN0RBY51LfkIi464J2OMwqHemf2B7veiA3Bgs8ce1t0joQm
NwZSYuZg2HROCykfTpbEr21YI+Or/bTEKAOxNNpUgbqH+eatad06LDQnPRqvSQiDSBsOb3YQfzYl
zlfMLtyNBvQThFDzYy4dncPSbduOgMt+021k6kyhtdexBh4IjYds8FrQbZGvwoMMTzRcGyfroF70
4wBw/JJHoYkYf8gix4aRE+HoKqWP9TXZL/lrLnZxEs6WY3Re0Z+gBX5Rbwn57QuaKiDu6SE/JojK
V5K7sRbOMdQXP1Z8sVMe1TbazWcQfVghMVQF2HTCzMBTvlghHTWGKwl+TeA8zZlgp8wDpYRoZ6L/
o0bsUlN0EuDjkGtaONLk3b5kGxN2uaF1UqDF7agiBjnxYmdL/HcY5BHX/TLscVRyQ54gpwRfsyN8
flsyVY5EncNRP+7sAMY+mANqGD6RbR/IzM64QqBkKfKbAv8b3vZeOxHsl7VrV5sYNp4chikKekvx
ChUZ0irwq7PTuoqAUWdcQXSM3+2HfjZ0d/d1bfUgeJvBmSILt5sWqqDTKZB6oQNjPUDxrWHqL8Ab
XPDla3NbGo6NCH8in/o+adY7+IredYiuGnfweMFkjfNbWdA9kNavNKSTgwXQmxeLbpNsDZ8rTK7t
o5xdzjyTXhr1kMO+Xm016cPIbW+7yH1nwWI31VYdjFrZVwY/T6AO6+hMX+ln78RxUFR3jnvvjNzV
D3MInvADFLNneFBLO0TgdcH9bHDIkRzbV5I6im/7DRaOW8PPb4ZxdsSd7VEVZE4Fw1jvxQWexrLC
4tZXZua+EwqodMS1jHHhWEAf9h3xsSB+DKJbosXCoYODS1HBsKO4OpIBc62v5tiBQDZdG86rCvfU
GO71S4tVI5w2qCFeLkT8UgSC110ZK5TEOsAwQWGUXlCeARyXAMDpj/xxIIHq1ScNpG+BGnRyum0O
Fx5+9TARh1kuBKfeWVqJetfOvdEtCSIspMPIp/iJOlLAa/mV7ZtVJZzK50fd7T6Jl2fr13sEQc83
a8f1PiHh18e2c7ViW6FbqJtRYzZfuK5rG/4NcUw+UEyi9LPBwQiXwbpuQN+Yrpk8l57wDOhTR+1L
lwEdgmcxjDgJ6Vq9M6yfVYTy03jLx2emrlkRGspGqqvos1xX8Z6M2ykPNNBk/XNEbmb6pKvwm8mt
zZwQwqk4gb7/oGsj2XLqkxMB6WLAqTo+IbSfGcwqkZu9FVAuQfbtu/3lo/WydYK2LMQ8wKM2GM9a
aD9HhmecFB8i9FlbtGprN4BZ7n39hsL1e+rcPHci4uS3fnL4MSKIrw4uj3mGQrzALPJk/EBedxTU
oz+9WMfiBjyTwfVGHfEpTgRXga4W1iU/9I+hd0asNti1O5fEvlx0YJzIACMidSqxYFQvRsxwTskX
rPWO9JMFzuT+hHaRZyug2qnja3lJVwwr+lqwLW61skhu0y6VQYr40rsAdPIWl6ENW2eYJy6mph4k
TItwIDzUHZUQIExQZbNb7nBW/pyuzY28VLD3V06CMOpgBcUrlKOhPMw5nAX79MJwU1Fs7wYwTg1K
YOsQHdOzCPowX2X2CpwyeAbLRSm7EB7L8gVHDpEZJ7AzoL0YQellTypo3w4urmklggR8O8zKkVPA
SVkExk7uFS/rQZjUbUiqFc1cGu/4tpdBo/rmY7TdGaRmGVaQN2IPV7JdD+v5uYBFfZN9DLpXwv8F
hxrchbeBOFbk2W/srfrO1p1HALMUeLJHp9lAZQ2gepbeM6hQxEh4EoEzP/OVep2e8sqlgMT7BmSH
cgbW1GuQOUs5P3nxigTdujjgEYMevVAe0PHhFF5okYWWGHbYJcx7lJ61KoOlqFwsgaCEF9JgcmyQ
0lbkCIDDO7E9QKe63Iz4+50gtK5GxcEP7LV4zgI8z5VHKy9mUIE8Ofo4KgOXTMtAItZ+qXiiA/tl
rpnhmF9z5mQvJUxZsHLIQLc8Y7lRQOphfF+sJYtMsvAsBogA0PubhTkQgbpKQD+cQXetcANUD5hh
hzMfD8Ma8rqXXn5TyQdQQ2BnQDBT52ME/k9vANsSRTtMPShH4P8BqzuDvChArCwcAI+cVsUddbKn
+C15krj47+KpOBvv+ELIo/Gm2SPAQmTZl0eBZQEaFWyAcYeOel8WD9yAT0BWzhhWG7rtQywxHxTA
E/hWEM+uihi4WhS/xwak5HZpcqzQ5xfeHwJrJ0K9W/vbc4o/E2pK5PJz/BY/t9sU/us8zPedBE3R
ucpT6+ufBPXyQd0qeB+5zJ8ZEhM6XO7RUX81Y6d4mU/6+gco/9lqfPq18fWjrKYmieKfG4D//cd/
P1ZfxZNsvr7k/lH92E/6H6/9HwwS/MdPxx4bFHXNF8ZSVe2/BeiY/rG5+B/fs3z739+ErtufR7N0
Fv/TD3/qdP69YXf5zf/bF/91ozO6NX+bu/BbR6+lUoybpeoy7dBC8zD4kX/d9Pz3nWv+m0/4+q2Z
mRl/ww6HDLOLmYbNi1Udlc/PZmZswWFiYyV7GbFoUvKPXmaMcsCWt5bNbMxGxdhjihbjn73MBmYl
U8NEeyWxMaiFsb/Uy0zYUlf92syMUyfYFwaN3rqBk7f+0MzcTFPKtd6YPVbFAHc111dUiQEqGg5h
akphnulSy4lNAAZD0Z/ELJszt1t45ayhW2W1Onu8TttVbbPZr62ZrawRzYXMjEBwYNCv18XVyRq0
81TO5TkZODhAgfZHqsKHVJXVqtSgmfM2D/phuMxlCTs2K1+qOqtPLQXIimmZhNbU3fqWo4MmQxEX
VRZowVnbqSlCmkR74Gxm+PJ0lZlZ4io9SudZKQ7WlD1G1kHZ4soqVWCkl3ytlwYs3GONFjImTmOe
PLTRiB02mL1bSoaoxzNf5Jni5pn8sgxpOaYaqb6C/e880tuJa5bZNR2iYFL0zLNUuwRcE2PQJhQi
q0EgosmJ+yWjkOgzYBnJRet1NYyhufqYB+OaUflRKYWKGJmuaQmnrxHXO3vs9UBY5XGeisnLpEnd
sa4DRWjmbjS4eqiG8UsplSc9IwDpNYtXs2qCgiUEwSob4LOxZkBz0aOltKogCE/6tjJsPWzjog3y
AQjBHlIob5UB5D1pX1McF17TzJFDJkH8oWPpKhWQ5RJgB7zPFNEJdw3GWCBwBnujxfu3VB/DtgJZ
idm/zkT1dVPJ3MPImZepGtptP/fbSGZX1kWVI2sLDzM13Ug30COZJaVfL/dUxqlPaA3X/TyCTkjU
tdnQ2kmLNHNq3cIZ0j2f4P2SDFpnW/ch7/Itn5tDlrWFyzPbYy2x/NSoPmZj2CUE+E3nrU8Fu08d
+5jTsdhEinLpaI4+khKQj5aKb5TlY9bAaEe6b+ZAXraWo4mrNDeDXgEYVuXJxP4b3tj3zTZVOVo6
TX6vSQ33nmjXWVPMThO3kcsyajgiS1MkeY37ij29JjZHt0s+N+7Q8k1utK0z5cZDz+wvnEENyqC8
qybYnSjpoKgm2T0zJFzxGSiFXKfHNEbI5z16+yZrCoTekEM3KGxl2yUNmtwqccpo8h3NGp4Vu4Mr
Fh3moRnPsd9wg+24IN2q4wP68YV9t4SKrDLQyq+z+cIM6PkxAxSTXcyCKdJVxxrh2zOifCvTwtya
pUacLgMxWVuFh7EK0JYpL908AjIjC4YzUE8UXEWhMCpqWDfFm6k3MPEq+bDNdW6EKUuMjTKlFiAD
twOtaEq/o5Z0cB1VR1RFFeRs+mpx2VYDPm4lMxPCtlAh+bQ5SmhKnrI2LVxKBHwMBU19VYIKy2L2
NEbsGcx162DTI6CwqQFyIQoYRWlWYa+zbNMbYIuKOR78NKcTcBkDOlBsth0GlgQ0K3Nf4eMVkTUP
ynIoP1SVV7/xWH85Zf7bKX98fLV/TH6/5r5//x+dMBnSkqlqmAu4zAc2kYT+i4T5y9D1X1Pmf/IZ
v6dM82/Ieth+AtsCM4ykZciMv6RMbFaI8RvLZqSaoSJf/RwAYmNsvIrZRnTZNJ7Zmook/zNp2tgu
ycRIEYNQ7G6GsSLkrwwAMcw/DjlYDt2wMdUc2/QQbI74B7IybyNr0I008SsRB8PQuQlYHoxYdEpa
Hwmo1FFSl8FbPZOPWtq106nSM6xplYPhVnPqJNp1HJ+EhsqmeONNHuSYFADbsv3WANfOYS2OVJbb
WQlUDpyZNYdp/MiV50keO21akQoOAwHP9zD4mV59CaltuIlhBWW87UEHFDEBJaCuykj1suJRaagF
kwHt4qNc91p9G9hwkzHopyH7nioNHUT67EXRVS2S19octrXdbQ0t8YcxvzbGdLBKsTb66JqwbF1U
2dNIQGYPfC1A+ER8HQ2wH1QCCTrJvBgmuFFFJKzgvOrQ6JcO5xnPc1xu1BaA30RccDBCxYlUfcX0
75SBY8/JPa2oq1iJg9RHMg0NPtN0sgn3DU1D1SkChVYuB9EZSz0g6Xecc1eC1p66ONRF7UiTe3GF
0QIQ1kQUX0cEsKjoiNvBrY6JM9u8pBvWpOgIG1mY95ZrmOXo6nDItiAm2ZQF9jR4aUc7VzR0JUeJ
bjLbfGYJ90mXeyWoO7tDS/0MQix7tlDDN9YzTiYUSR+UVeSNBXpctFvTHBQGUaIq/cIu97xY5M02
XsuOfleYbzGg1V6I3UygA6WzV4y9x4l65Ba7jhAbms8hwSiMZGPqvg2yTZmnoxXBFK7E60Jw35To
s2m6596INmQEhYcCJckgJDWNr7PXXqHP+gRVoYUQBXtUReg5srFNUO3wGaZgmMO6zNXRHlDHj2LA
vS90JGyGLNmBP26ZErmtiEqnKbFoYvZd5MWunanf2AawzuiQ8ZqV1VZVH20ZdvxLq4rzYE1haZpO
Cxylsc+6yV0WP6henG0D+Edrp1cAs5dWxhgIL9ZdDv2QqKekGwrfEPKqNFlYU9tJUdN0Oe5mVpnE
qXMTNnsWnVMyY1HY/DiYsz8BnekKWj01aPQmBEWibdrPIv/Us+k+R3StpJCtGjRgEPAVStoEdsr8
TKibBl5FblOwrJofaU9KIp1Bg1aVN/DsYxTEpDbvDKVfb6pfFk1XMYlXEcHkAoaSlYOo7V4lFjDN
5pAU4iA13ECJdiYG1Z0P67EoT5yCU7OHVzVqPbuiqyGLDpQ0hSNa/S01s31fKmth23dFP8lZR4t8
HJqk3WrDo07aqwFhOM3Zq21PG8WUH7Zot0xa57GAR9q6JjL6sFp5YGTeVU37qRe7qIG5mYyOiVI9
P2VfE1xU3/FT2rxPme2T6bNtwNvOGFjQ70f9qQHJzNhOoGTsDHA8l05WYdQ3tzaG7asDUdNTuErL
XdxFQY8CWfKjeDf0V31RLDFcIkcfVZI5SXQexteYZdsa9FwtFL8oIm8yTVws9FfBTqjEsOjO5CLj
LrAF+I7yNkMvU7DKUUJ4Hd+mtDzaBpZbnyQfujk6ml3s5qrzywH0ZFR5jYZpB+SVgIQi3Xs12Lsm
Nl284s5lBf3tMtXNSlgIdaD92mYCNb0a1aAca3D1O0HIvtZKl7Ii0Az0p3VvubrVhIHDZK4w8QB9
R3w8xwNsH9xei2EKaN8+dXQIk5j7ND2K/sHFmQzWNbe2DemPU5aFPOPr1Cy+JlPuRP9upXuZtRuV
H4G7N3OHFmlL9UsTMk0T8vKERydyNd16jC069rLGKysQLgaER2JfR+W9tWww2bGfl9Cgs3uZo5VB
pu8JA0FST/uCR1tT0FWnVIEUHxWbA52O20ijR5pZa8lAFaEBx0AdlPLqTTKYTSbtNgGFct6EVluu
bA39Nq41OkWP7jyQCnNzjvRn1HbP/2+Ewf9+9IPp6JqOAUf4g41LVMw4+td0AczBoC1/GVr6Txjo
z5/0OwbCNoCGqpOFBMDEdc2CJ+N3DGRgSDte+7FD18+XfmIgtuykpBk2oBPwGYYwAZj9xEAUsz9N
zHCGu4MQ3fprvAEGsf2BN2DMtDQgIyAgQC6MQftnvXZOuDX13CaeYokUD5kOHhstYqTeVOkLi89c
YWeZwYmpWSupj1eZk9DOBXJ5QlAVyMDAU9Mwa43K/4DQuc9mbcv5iG6x0msSDdLYOASNER3LlgdM
i7etrbjWEPmNNj3GnJzyGmDKktolQcWIoK1Dp8OgAKUUjjpFPs9AkE4QT1gst32lryZNe7bHCNUv
xAlL7qYlO9bow5Xj1rLkapDlPq/GYzKXJzqivNOlRI+uYu84GdHDq0FqkdW4bXAsdoQaiUTUqa3p
RjT1azaEW6POlXkD5akDIRG/8ZkFcjbDKhnWyIyg7jpLRmGXVFbjpcS6sMJ40SmQQ5a2F1Nr9mRg
V82A/1ko5TnSoHrGat57Mh5NfBK99U31Pg8QcHopT6xAxaZU0YsVY65WGeGKqQbMbVC92yy+2E15
N+dyE9HhRWfGcdD4jloVtJjSvJPGfIgyXuuWAuo9LY6UR1etHvYJ1aGcGpD9tRp7umo7ruTon9Oi
baPyKEQtD8NgzT/NiVJHVeEiUKdhVZbTq55FR1LlK2UwtmpGNkltekzU1Ovr4T1u6spRWiC/ZDL2
ap6dO318TsoOM6JIv1PN2k/0fBenytGks48Bxn5rR2u9qw8Vyk7Dzk/DMD3ZSQ39eRQhM6tN1kKH
nLG1uWPl+tZK5ouWJ2utrZ+0kuH6xkc+ob+zo4icEaRyoW0oq48q756Jau3VCBZLUBpd2RzmzrjY
c7Wq9MgD9s2cIWKJJ9rRL5N6JUsTwyzqfm1ZOuyAKkxOo47GuTgpg3iwX6aEHAc2YdpLHYdz0W+t
Hqy+qcQ3u+oqp1SSs0gxkcBMIBr23WVqaMDa2hNcuG1hglett1rWvk5N5M9qvokNrJoti0hjHZI0
G/kTlv4NN/eYlNol0gtQMfKgiq68W1rJnZqAJEl0EGdWLd9IIgpXT/rYmytQEB3CfC/nKEya7MLT
Er19WQSjQ5m8z1QDtYXL3VkzRB8zQvMVmzO/y4CMjKTFvC0hSj/HRESnt4DFNNN+0kT5oZXqPo5a
n+c1XxstDqGz9bdOsavVZBrxaeon1ONDE6olLzYKhlo6ueDVuSob4LtmIJuWqRzEVmtAWmgh0BpG
5dVAC0khRs8oIkxG0aLhDcMn/TICO1PRXEKzm1bNOE8HpTYxoc1uU19hFCxHGz8n9SRBH6mWp/OI
+pyKWyPGcafwCq0zrQl927Zg7clN5cRiLr3I5OiAUwsbSbmk97aH6hoXsd819SJ0FrpcZyrFNJdW
JA5RhhFNtDHXAW8b1GlG+UVSCkMBQwzcTiPmrvUSDwM3YnmvjaaBqyFubopsKgXLs2OrIVbkpe+z
PR0Bw4cK3joCB0MH9NGwwZ+7FopRB9YMxjrNDNJ02DeG5uTKGda8fcLs0DThHa+y0AS78f8Tdyub
5EP+kefXMBiUGZh7D9pCUw1Q8f86cWMThp/bp/5nu5T+FA7+/IG/528Vo7Q1zTAwChEggf6av/W/
UYrpiBS7K5mm8eOln/kbI3yJ8WOzHU03NR16xN/zN8EWW4tYYNkE+3YvmOCvcBj4rD9OFrVg9LQh
fJgqRSqH3vDPGbwrNKPNJ0STupKY5pHWmKjGyvI04eFtZvKe9L3pGHkCJ37P8rCK+DdhaPrqaa57
eHowM2/mxpZrRb7uNP3elXOvuZ2l66dKU9qNwgX6QY05dqISUlrBvxOCGY46EZFX9jOEfp7D5dBB
flZBs6z0SpvWfbWUshkqc5piRB+388ojVQph0szss5LPo9MSVLz5IABohwxzZYzWWjfqBG2xN4U7
VClFZxAUSqJk6DrE/QnsseHEqfSh0Z1YTLAItVK/o9RHd5A09XWtQt6fQRgYhmDgaS2oa12k9A4d
SeSDbMRksEYtQiHnxrfVqPTylFFo/ty8RXOPSVpVKlw7VRun1RPdm3tTW+uT/jBTC8nYIjP49boL
VbVQgAZGEEKzyUUwliAsqgLECeB9B7ZYN1e8obHLkyGgBAqECpHgrk+EhIM6Yc5NZAzOyHK4O7pK
AepKoBu28HZAD0HQmgbi6VqC9pmWy7CtFVY4Hchgf7DF9KhSSx4mYYIJaFTo+GTS95HdghARzYfk
uty1FYyAsp7RRzs0cIZk/Ycq6AcR3Z3PJTqc2nGt2It5ubbPHVQNh7JxbUUp8Vi8sNilwV1Edj47
XZkgPfVcxcSWVmA2lg33lA1r2oC5mqC3Z914U7t235mYgsfAXOTaxTajc6e1b7YtX6vcRE9jUu0T
wQ4KLpsU6TXJwCqXGGwk2ldmFOvcGC6wE/pYAhh70NgXGcE6qqqf3cw7D7fikE4TfC66us2HyS9L
7WQkaYAl+SWmBINlIN5rFUxCDaaEpvGXnTSoeCfROGkNVrmlhzkCGcE0/V3o1S1qjUuSd+cora9N
NR/svjh3JM9cq0MTVSRgSZunl0bC2hSTgHX5XejDppksmNMAVbSGPRsz29uzDG1ODqNWrBd21eV5
i18rdMySonGQd7nfcbqjNbScElfBzNAKp6rgVICj9U1TVZVXDPNLLGi3NWnfHQiL5w0rNXawSMv9
KtKMsK+n+J5X7bM04puayP6ZR+3bkDB0dkIbCrvJBJmeNhgTMU0XUJ1brYCDuJu3VQLPlkIOIKRK
V51V3SNxbweKquw60dWL+sW9qIFuYlqwPMzFXAddh9Wp5Iq15GC1gN9saR4j5RMzFFzAuZvOpj3p
Lpf2vesajAFjmVirKI7dKM7eS1qZl7osCs+O49opO7vFhA99irayMTCXZ6pgou9H7ZvZ5SaFdaK2
MM2VKbG1JkykhypRwMFU/cYsG7Fqix7IPrfv6ZxDdM/peoz7LGyFpju5jC0QXWp/y2Hnypoc5s+4
kMEIyhIyEY8dW1QbKLkvKi3geY/lqlaUs1qgsBcZ6XzLtDD9ohel206FVyoFfLpMhXVpEBhwW6D4
sBLYLWdiovavYOq0cpKvJwDG3aTL2o8K1gURNdAFNHH7oME/WrRhM0wk0HJD9TtS1uv/IO/cliTF
sS79KvMCGgMEQty644c4nzIyMvJGlhmZgSRASBwE0tPP8v577O/Omqm2uR6zuqrMKtxxkPbe61tL
SSjbE1nLDwtJkztU9lGAvSGdOyWlfmfZ8ntJsoc2Tog8nuhDa1yxSxfWH4UcwJmyxA8PQQLq2jL9
hbOxvxm4/JLYnoNy5flZpMPNlK19vfRIKN0cECrPS3uWU2ewjsR0l4nNIGsTCwJ6O1ieVv1dp8lY
ryZLa93Mb9QC8AiC0VoUfbbHU1keE5fJF67YQxMyJHv0pN3Jjr5lMjtrqr+tEfNdp+0NPim5cSPQ
2m3jd2WLQM9tBTSZCojG3STEHeQ+eFzyob0aifmZQ1Wql3wFDjF2wy7LKThgP4HRoAPrIWgy5AIP
vVC3ZeyaI88UrIdNWR4mq59yhRWrcHi9BNoYdDzpDm1ErTLgKCvFslz6DMj+loGj8WtRW0K/MGNe
qtKASArKv1iT5CfsUQA6RnGt/GX9tfym7dP+bDDLFM4hX3C26skbg5iHZQbhVhRqn0rS3TgsYztC
osN64/CJC9BXDnhnNpWIntDrDxmHGxPz6jFNIojbRGOm4yu5Ezqgrw050GG3ABeioLPbLUh8K/Gw
TMVTUUzlfiFg2tYIY7aRJboCJw+DaYCHRtlcC85D3a9J3EPeRkjLJNV5IgLYTcbS3SgE2CeHqOXC
MLTOUwV9MBm+V7a8oV352y1b95SQNcFdW44YvhcfS2oxGl67j2Flyd6kZb7XIyDOLIy/eANVVS8r
cjwD7W+9UetZb605FFi8Dhsmv3u94odDqRH2DZrLXeRpwCPgTxEd/35U9ofUDdgDxZ+EpgA2J/RP
pNveWJ6/9duY3nUFBS9aYqbvpg3xLq0F7m8wic1lWdwo6Nn7gbsH4tACJqNU+yhc8Thlyu597tE5
dJ+F29BBNQvClTZX3WH3OabYnQ9lUdy3hJ+atdL7WSaAhxI5HjGnx56LkqwWEzbuMFbbNcWGJOXy
Q5bJXUjyD2g17KpLGYhVTeNxUOLc0fSX1w0wx0p/QmBGp4NmEPPnyxY7YNdL9PIQiQfttmZPelbL
LorqnelhPJS5vEplAUuIY3d+yfoD980VljuyX0SHAPQQQC8R4OLdjOQPX0FsWonfS94AzM6RozGl
dy1vwXwWpT1ka/O1lYk/9nOJRNml3V6chUqUbS1SxnqAHUMyvqAxD+eoAhxSa3UBBWZ1Fnz5lUiw
XDq4vGaheeoSQa6xvQKP3DLUHTNqLL3px6YDlGUmhrW62Kkea2FpGswY6SeywGsh6dFV+JPE2Tqx
7mqusJsRB3K/CydDHyBKnbGa/Uz8dIIMs889TCIBb5dhN1u1PQzzWnugivmKVboA8wwQHI2dHFPQ
D9MVB4KR5qBQq3fHfhqsV8IhnyYIyEEI2Cn70wATe6/hl5DvJGCHyZChDW+RSq+TfPtobHserD5J
gjCH3B7KZkOm0TdRVQ8D4ocWd0UabGMoH0v9Rc7kkOGdcW2FgCUMXEBNCxvq2ei9LNyxMleiC4eQ
P6JOee7ab+BrIIajmqRv6ZbtUEbsxk2dQJ188Wm1mz1CebInNhr8p6aeSdgF97pV/FpsoLi79EXo
ZjdaXSdoxHsJy1Gq9hWF/1HSK0auuvi6VHCsJQBcx3HXwhA6qHCyEMWL4du00LNt8Tb0t1nV3K8b
uQ96wgvL62Ut7mjZvzravUykeuhbFIwo8A5zoe/F3DzLDqvtjF0Pncqdn/gXsjqwLhybPjSWTEHA
yOZ3DHd+EkceNF+/SI4NvlP3UeFzjlpjvBaQQdeX31zGnpW0z0tpfpt2fB4bcp95yw5ESQxo1ONs
1LGIjTv6RhxiNhFMegLiVit9VW2B1RAAm53I2nP0ZJcnFuEZYcp2eRafts7fSgYpDhCAxKacXjkf
492gCKkHAZaSCkxuMKD84Rbvd6ZA0u5AUNDOwA66ER6NVMn7KeQ4s0DjkGxY9Fw5ndPLyC/zEkIg
3wBp+gzpfcn2No0SmXMrBCiz0c9sbtE+STwBdCVsVyYZ4MJ0G24SkmbHLQwvbI4v3bZNpITGVET/
KRVIWJGr9MbM4/xV5eO870ObP6IuWB+hg2w7nwCYmb0qHrGjtYewhPGaBjgwZOeKM71QOhzDu7PO
NuR9xsk8jtUCv2OGYIVCwkXC8eswr+VrGwcg9Zg7iWlDUQZt6QaUBKY+U/eLy7JD8gPKlCYZ49cy
dPaZzdUXbG/rjmFSCeaEtt/iopdazcgOKhqOkFZT+rtRYnCXN0CWgkq2r4FyiHpzjkMrG4TGMJ4d
iskz/EZuPvWXO25yUu1dhw2AVf6jyvvsbKZB1kBpsBiNdHqat6naUVe8Kdsji2Dr+x3tBADdwa7H
NoHiqwIEjuRyk7omPAyoPvZzCL/mLs4PKCBgVl3Dg7AYDOcW+2Y7r3KvEzdcgbtB9VDNZfGIKdbd
KFA/UkuzemT9uM9NMt6IHlzqZWJ36F3Fzhqyzq5x8lcenbof2fjTJhYECwibXdIV/NBUKOd4J9Se
EwkvdJsjCFjAeLFQCUQnNCiBSpL401DlIK0bQNSKuat2g4uoYzmGqT1IcZ+nj6HkDmVW1t5njJkD
PkID9k6G115M7kpivHeyE6ippuoBBHRb+8Ji6UHccjBoeY5gbYditjdtqBWWQ0xGx5+GtOX1nGGr
n1oNBVxi6LcOTYvOscUkD33NNz2qO6HzbxfS4uhBe7zpIrfnrdQXO5CB87ADJiQvda4Mkp2yJBM/
KqEdMAZ+w8blhpbJbUjCncCOdyzkCPNBC9tCaSIOp6jAPzQur/bCrs+VgQhb+HG8XsTsT+2o5mMX
dfXKRc9vDQ6tA/jlql9dzs6OYRkmi6DfK4EnMxN+rp02P3Fs3XQU0GSweInhZysN/hpJYDli/Ltz
q7w2qRC3IcNBPrZ6m/pJ38aO3q9shtfDo3tI5vY6J36qtVyyk0BtcHKx/NlYEIHTwFHQoIq9jiN2
dTG8VxuZ71IvurtszIFt2czs8y7BdFWkcHvqHiFXCY2nMDe/QgWaoikb/7pmyK/Lcma+z85O93MT
417lqdm7NolXqU3HetICCcodLZ+HLXG3Iu/fhhlzksxPSLSLrTsrPyF5WE5IGeSARLbUZzc4vLn6
ZeZ4HxYT7xatvixD4U8G688DRy9JYPC9I6nGosybmO8Ln4/wg+TFueXQFAyIniNkXXgbx86el7aQ
x2VEDa+Fhj8p9iAk0X3XWRenFw2gbF/YfDgMY5LXmC2r72GGWczphXxUKidnmQRwLu38SEoPP5vC
uCTd8Fr0req/VCgld3TV8hAxQzl43wy3WPh1vU6Qbw2ffwzajA+pQmGYqUIDQmBDHTwkpI0tK57B
LtyNRHMYpQKOAKAYLPSkQVs3FQAVck2Oxdyf0qBK3M38FbVdv/fOJXXfTOl1WcEC0Hv+kXcbA5Nh
ODqVEG7EkFXXmOywOkF9/hlSsf4AxSgfZVde2eDpabQTbMVpAo1ZquxlbcQr9P4c2nSJoc0a15OV
Sp5Qu7eHee2ql1K1sNVs3p5dbj6VydpTl6PvUdTDORkiu+IJricKNHCE0R96npZdYtuPoFqEnNOA
Nz9GOHyBAkBNsJDB+RRvvKPYYiTKJNo4BAoOI2ZxTYJqo7jsMZAMdiiozpHqw7ZJNLJ2rrex4PuV
Tsl1R1LQ+32T3GjbI1spLrA/rT2iLKy+olnzahJ5YmARdlt+aWA5rBTY3Z6kRZOAu+gPcnVIqZWY
q+hZbDVf1rkeKxoOxuIXtwKnCLU+fUcHjo+0sOIySl8hxkt7YxnIlaUcEMHKF/hIq4nUdqkA8g0Q
vH5UY4LI4Uri3JYF1pQpX7BZecj+QvD7LgMqsNkKVG+PDd6Cm8JgfUHqC6nQmTnAJEahgctjFQ5U
ztMx2WBobuyhadbTgKUV1k4DSJKM+thIESGlJSjfc7Qo4FzlbVmtbp/gyUL/IOOJCDbuq1xDGHfN
Q0eGn9q2yMRfp+5A1YTo6HRTX6u5wA4lwEKjsdY3lJR4Bkf9PBDc0nKoLFyhEc4jXz3omUIJ9QZm
4ylFHkusxt9TWdza1cqrbYZsuIrh09kC+Q0dzsNh2/glakxfvCnfHRHvplnHY2HHcFNigAoWFL+5
JF7f9QQqvmszpBsLnJXRY7S4VxbODJb77iqPiP+LWzhoEtLLnPAsiP5u1qQ4KJKVh2zz7prEcqgx
cH2KFYZUtOzmsxmmjyp4SKbNAEt6i3VKzctL20G9kReSrfARxqogzTvoYLg11fbZ9/xDhKTc61C+
JrJ0x7Lzuq6KbdkPOkF0kIp2P/H855a37aEaeoiu27LtMQwHnhHEVyUCspAD3d5kBQFy29RH0MbX
KTEPVXdxWG0ERoutcXUaPLzoYYUJ0Mvv85y6UyZFgxtDH0NFkIbEsDZvJDQvjOD+CcyoUSR3qDzs
BMosXRByxXWHRIqVvw5rRP5lyVwtWzPv5ADgiCYljGYjR174gkVMp2m/FxSn1yym+aV9ejQbKmpo
l9sxKiR4WEtuVgmlc76ww5RXWA6anN87kiG7QOfwg4CAr4md4TMNHY44KBYA2V17JnYdTlkb4u0w
i3A/rcCs4iBx1NNIsANn+pUY1RzmhW9720b0AYF/C+uIZE2NJqORFQXiVTR7LhHLVMxtU+czABrs
knx6jQaDnp0C/Xrs8xEhDGiorsxqu5MwGFKWChtdEuY7sIrj3ms43EZd/Damf8FcJx48SyfouwY0
2YyBbJuU4vn/Y5npY1hQm4fn340azL+5Sf5WVILneOh/qh9//hf/VI0Y+5+8yIu0wOF3jNOigv7z
T+oDh+KVGYfwg1OZYdj4xx/9UzVKCxzQzsCDAG6FqpUk/60aEfhFsgp/xCDxAFrB0a7/L7LRRRP6
V7dIgTP04JShyAlJLsd7/QG+og1aO75MMGVVydHw9ha66CmV233n0/96WsBA40TCf7qP/se/HLP3
l0vBjgNpDO0SoxcfzOUUvo//PmVPTJQuSVuoY8lhbpU4g6A7NIk+D5ge/4us93+40p80b/HHlf4Q
wtiaqDyOuJKnz2uOTu2/uKj/6zf5CytTsBTjNIpfAYNJOHf+uAAoWMy+xrE95oOW7i2gL0KKrgGE
/sZb0rv7Cjo+DgIjKEg/e8s39sKmorJX7dRN21fbrY4h8TsOYbqxPZn9ediWEknAYc79175CaXfI
YdhZHv/+xlxu8b/92izFU1jAipPAFIVTD//9J0i2gWCj6vVR+dfQPzL4gIy9/ftr/PXmpxggp7Ri
SVXgwfrjvLhuo6r3E66xeJzHUWBiMe3+/grpX9Nt8CBRhvYg49Bjsz8usZTzpUkW6iiK+ZdNDaYZ
MH/O4noV/hVYxa7FlulyDIrMf3iG//rlcFLk5e4V4LgKTv+8MuxNZaVxGN48DUbewSM2Puu01NvN
33/Fv14HryJorDSFfQ1z6D/elYF0QmYM4RkgarauDl0GhgW3HVLg31/or08E7gf6iP8dFPTHF1qn
zPXrJShINZh69gsc8RT2jSXGcv/3V/rL618mFDxNWqJVKipaXPizf3n9sQ4Rw20gh8aRU9XDOV1d
G1i/qPlPC82fN4+hb8U/ecEvloN/mP/+9UopUzFiOqCORiF/GRPjgtR//13+coU8hWeB41T1/OKZ
YH98lwauPFcGglOltq6ElS7iJM55tf/ht0mzAlvNv72wFyH/wiMCy4PMmWd/vLBl61GzVoDwhWi6
ewqtCRQUm8wcuAKla+HfR/0A1HmyOT5J0TZxqreC9BDvZr1+6WLTxhp6cJIckaMSS+SeyMnvUfk3
YW/LlX3OwdIHvNLpVQHpIwE8PKU/6UV1OoC6Sx41o+DrZNn0vA5oB448KSFk6rzwzS53GTBdyMQD
Yh2WjKPWkBREqgy++MJGibZajzw9N31cIZxEUs11NS9QTBg4JmRdzlC2kWejkoiUHZpktYFggKSY
LnHbV+2ogFLf0mp7oQz2QMxnU7kgHY1KehHiZtiUi75HOlWOTuJpkhjQ1VE7/di1bNlOKUSYh7io
9QtvAz6oBamBkIktx0fc/NhhetiMyW7i3YgkeyGmZ7Y0xZ0TyTwh06lHz+xtCaScLd2EIXXTgilQ
rINas/Sqg16aGlt31Kc4mIj4sGB2bP0v2lhaAt5by3tmF28Ofs2RtgH5iT15q9HKRx2THgOWFNMl
Gf1wb/ChIP1h33wTjo5oN2VD550YEgeaapwxL1PbiLMGZWSs3KdzofBgl2o1NSq/9naIsXjkGPIh
5CzMEa1tRSlm+nkGrTnvnbHXGAXiamtsGnSSS2LpnlmGiBRWrfY7+tZeZec0lGAemqQrPzF0hBhZ
Rg0ddSlx8ilKzGnAuVaVjjCrpJDw9q0eCcLcFBGPbZwFjvcsR6HUVVf6qtEQQa37oeFEhMCK/lUd
Stjq3D5k1OJEqxi2uwpDmqleXQVvxsIhr9SLLgbIfLmuSF2NHkx6Gw3ZaRBZYCwr2r+UXGOK29Bl
2A7StuCgs4TkIMvNOoe9VgaOvKzvx9fGegh1Wb5QOENDjoSCdRFWnUu2CX4oVr9h3mPwBKJDbu2x
SIfsFHoD7wufUuCiXW4g8KyVgVRAAPe/lakxX9O8735lvC9+lENSIn12XnoMLWG3wy9ckuG8UpW+
4J2GrWRkVCPhF3/7R896PaJTKfnHoiqAoM1U+k88W9FB6BMgw+LwjyEHRpzIF8imBGr+VsjyajY5
x+lYlJKi1ltX4ZAQPE4ITCynFPdrTdx7BecLHu/KVohSkXziry4r8Hq5GYbPvbNtYs6Zswoa9YLI
pl2CaRivMe+tbmwnAk7/YB6xEMHYMd5Rb+yDLvBJd8k6d9upIduIXrdBaYFJO00+Jt2jq0lcR14S
OsN6ABUyIXAJlID+WbxwPlWUnAKgdR3OQqt0150U1QB4xRBaQK7Bw4ykNU/e22zIMtyXrXzNVuXf
baHBzzYEyjkhPdKC+4Z2J0O65Z6XGLbjZe0LHAdRaPSmxTy/LjTzz3w2PsV9ZBUO+umTbTq5XM83
E7EdnMs4QPp3ti04rWItp/Jew0KLBEpSwWXQEAffltwW0rCLWl3IKyczrtAKK/3ZYn9G8lGbrwJj
1mEUtcsqH+rUp/14QBcYsnrYGkDQoxJQjsI45OibE1iDa9H319ucIRXEpOQpmzzEea9mguHZQIrf
DTF5dWXbXI5nXs2M7ppmUnN9Gdsa2FCybquZUZCWxNhnCeILYnqfTcpiCmMqiE+bmVYks1KHBk/O
m0WmX1Ia2DfhfsERWoKL8dgMo4sHPti+OYUmRYbIrME47SfiIRKOUiBQJwfrtFwBoRQnjPLatJ4z
1cFdITEhHKOq0O/nJPb3yPLqXzq8UUAAVgdbCl/HBdk83s1YTIcePSj3FkJWjBOgbN0M049mWfLi
sPU5eN4lyCE75y7FdAsgA/+9gvTBq6ancam1dgg142Fc/L6gboRXRbH4Vk22SvckVE7CoGvtbTfa
DEhazztcmXfdiFQwL9a71QsFv/iWWnm/NDxFyHS/eGhVnCJ9Cs4ZhTxsneXfLg6yYk/XRX06TSQ7
4E0XAEjmtGmvcuMR3aH5iKV9xYgN8b4Nn+CJ9sn02wYHYcaRiCFbAfzjsQPcbHeryPFGpjxRMGqg
7Pi18F4xYGqYje9lvsJizmQDT0u2cSytRi0Ntr3cFBEvcwk1PAsJRiPD1Fmc4plUDhxKXw3vrMTk
aSdpuvldEI2GKr4UGdL+4N29wYLi8WBAVIF9ifA2dRhWq7Hy7w0w7OGgex6wERQaERhWOOSZTMOo
vg1zi4VHYErxSywRoyu2YCh3LTfG4z5zOinPacmQCZKtXf40oID/EisPS3NEpfpLVwYJdPwf4him
kLCYM0oy7AT9+uC5RSaWzVb6K2LQYU8rqmgczSJChSGQGoHhbP2ivjifOIQejXBj1pxOSDmia5P/
6AtT/g5lBbdAtsqlRDnTbMhc8iMKCJBoMKO5y79el2L4iVgCjsSa5FKWTGlIUnD9K+JyArMBj1Y/
pcj8G/DqnjcT8RvDEujJ+1ymCB6D6tLSo6ys+U6GcsHJm6qHuocnTn+b8xErb8Icao58G/V3vw1Y
f5yLqKzwTexvzyzGuXFN5nieuxxMo/Mu5sAhiuST+QwgXrnmI3Kb0DRiopXE+X3sab/UBMwcBY2Y
LV+7LKpt33MaEQql0/FFY6NNDyzR/kVsGKseRJ5vEUNkrHMlqsUfuRKXl6OcoDrsSafCL51sOLJp
IomFORIYtLH3o/IbP2H3HXAOjMrUj3G7uFEpXikYl/RS7LGwFm9dm8OM2M0w7sHoFcA7j1V8DmVj
4PBbUwY9Qq4fqlgzRLO2MwSgWRfieeg2gedbrOUXxTDqTBrK1VGlbQHfx4Qh+TmK0SM+TCr0xreu
kst373BDnsySlJ8RrQsoF8p6xDytc7+cJu/TFMEMmG6fItYKCpMYzW8r51APZmMC8NPKQsE5gP7n
tZq5jSdKmuJbC3fHBtp9QtjWMDJRwA/QgZ6gTUSERD6V22Pnc0SLtX3uPpowwZtmyWZxyuxGs08n
Q4NncRwqAGirKJC6orW/XdJCVzsLmPK6WLsCS5yj1XzT4cI3RKOOqFOmHSKhoq1wbFrTzhWSAaj+
FNwC/pcLYr0GNdtwhFYgHhMvUMSENPRfGUibFOSCJjgpSWD25z5np0h4RddPgwZxAyOjSTT5iH0K
jmQX6exxeAvK/vVEMhaXsxu2ib27CG39Xgpn1zsPLt7e074R7ROm6Ww+wzqRrYjfWz1FPp5Yv0mF
4cVhgpJJdvMwmnByI6dzrVu8e3vduQSVwgqaZ4/8jVI9cTKiagwdaD8MZtIA72Yv2h7+0kZ+QAbj
v7ctYk9qtgERdcT1bf51Lg1iBfsyT95zfNzmyqQmJnfUTTG9xqBD5dM+VE2HcwCzKcNvD8TUbbdK
tFtV7Hts1zDN4t3pd53uPbLJIDrlrNZp0SJ+K+WCV4eWqfDTZxsmpXFe4vd5bPKvFIMHe2rR4kCj
Uq0jd8DrC36ukFOAtIa4FLAbDSn2eRiB+YwAj1aRRZ1geW7UrbUhXa/IhAXkYgyJ+gV7KxQe1kGZ
R85A7JsH7z1dzyQHL4qsDFv2h3GBswIatvLrNasA2OzSwNl6nU9ITjiVVjRYfHLwzVhVRfVl5ktU
30xjwjdC0UyexGpKHJlpSIL5vFbIdtLJup4ZAiJg0O2K0SN1Ucq1OOnYJOrKYcgFQa+P6XCY5i2k
T2jMfXmfmdYh8TQjWEUS0JQ4KxgwUVeXpkvzZ90n4LkQrNKXPcjHfPqdNa3ZTuOIOufaiEx01zqN
qaqNweb8kLdbn52cLrLiBdYLnbz5OE55DY2ngNXKtm1bXHEUh+xdJfhZ6rhSGIUAslTz3ZQsWH3n
hU7jj8qtc3aggOfBbTPj2LHLTN48jl2QG3omGCnhjk5anHSyQPA+JKsRrtYxI6gk+zZt9oawCa8O
nYZun7J0xHFMy9bibJTOGrEfwUj5A9YRrt4XQFOIDJyHsDy7pi+62xluGY7xj0MYClDEAWwTNeUL
KID47KuFP27LRIdTz5Lxo+jLuFwXnrbd06Dp+uaapSInrAbgwma4rLpdmGDAv1uSwScHV27gCmHe
bdb3bA15c259NqwHA3QWCnEu0vQZGTbmez9kKkVii6g+U+gl3XUe0R/dTwl+qrrEz5lcl23Ws+M6
jk364MuxjVe+HwdU1Qmf2hIbarHhNDhiJW7WPBcQNJhZkBPCpEyBZZVt/ovSlrhrZ4XMm90SV7ve
DJEoUs8qBx4KKgzbbBO2cb5ndISpiZIJD9s8yKY5pCuXxcPQwY13M2kJ9r5TcCru80UpWIeEGS4l
TiJSAN4q9ou4plnH869DnmBr7KzwP3PBUIQoyr8KEoDGg7z0rwmwNP9C9IA4xgzSzm8r0DEfY+Wm
j4xwgp7bhHjdcUXaE22W+DJYb+Hq1bL5PSf5OtY5AZzwq58GL76Oq+6/BScRNBojkPFKxQxBuUOL
jJp2XNGp5Bgf/OJh3vRVj4yDz2yKjuwN5M7hWzYkFJA1b0pzM/QjeSeopaqrDTgypM1oe49eRC0M
yaJbgzc6XdrX3Mzg2ds1W8fHnGfytSu6ZrhO2xKphKafNY7GSTx/c2Cj37wF8XBEi+oEUgpgnqvh
ToGH2hckI2iec3gVmIcjaMeYRa7jZYXqH2bPsMdmo4VBqB89uoiwZdstzPFwk0sNDnLfYXfBd5ta
X6LIH9JXCV83mGX8z1/apMFeL9timu/ydGPmZZsAWD0m1YiUAh3jPN16gmYE0Bxo/ubWknz4WSQU
gYTZbD079AYtQ930FnGnMwJgzHHImHzq0S/MO1MOgR5zBelyjykdHKC+GAk5gMLgDiMfH7CvDC7P
7lojQ3qjGjSrH6jPkMAXHOdIRvbWA4lOC/O4dJJD2W9ahk4usgUoCGgn8zGNDXtkCIMRJz1vkDvL
MUs/MXcBwOc4DECnnGuJbDiGYJA6LrC/Hii22RkrATUd4EQK72Dv6CbvBoBf9iCpcOQ8o+SEg4Sh
XkGSzArpkpcigbEfnecjAKox3naLTKC4e9Iz+V7Ccv4lSEr02TcEzVXAq4pjmkMBrbNEpBR8WfBh
4liWLLB5j2odjBm3TQczayasq0vdgFu8jPS/TzP37W4kqCt2wC/p11Xq+M66LPu2egQSXXHQN8jK
SwJeMNJoAoS2kQ3iBOc2do9hMzneADrhjKgi5nBP5pIhhbXVTQVgkoauFoTBb9JhXpFcAXKVFB4X
xz+GiuL9bVzf3GVqoThTUZg0HBYHt/kZGmvxKEZSwrMqxTOsN0LcwLHabrXAtBcRs2SFDWhp8ea1
tOXA/ImdzGlE736N1JVtvp7aWT4q7xAdVngTr8EbWYKsSIMfCE0G2mWLe43MpG7COG9b4vhF+XZA
DeYAI6COnqbvjZmKl9yX8UX0LdIRtnTjIBWhpG9o/Fb/w+Z2+0nbvgDYghkl0rh7NV2lrsu7fUzx
Eh1SMbhXC+zqnQr8docpKxBVZv2GqEtfEvyPVPAz8pQobtAtH2G92G3WaaSX8pA+0tI4XgNQxq44
BWdfVjfwp7GR/cNmML3djXPSfoOTAUEY07AZV8N8CJdlIkX5aKkGuLchseJ5dCWc+YMkAckUDByB
WRt21y4Jqv2yiBjplYaxe9WJuTh51ktynEDW4AimHkrUvmLj+Ig8Muzlm4PyO8WNfMJhAtCQS9qQ
w8DhCapZmf8v8s4kSW4k27Jb+VJzhEDRKKCDmhisd/O+9wnEnXSi73vsqAa1ir+xOmBEZJLOTFL4
h1kiMWO4wQADFE/fu/dcvD8i0WEsxW7ehcSj6q69scM2Z38f0iBgOxTQmWlKgVyWfZQajjw+jJb5
cFaWJrecyKPZZJ3srnFwIusplFW9nkrCbGTkQDjPVcg+ogoQ4xhUDdCupQoZXIXDi8hMKMNVXgTE
fxUYl5rasG6R5TkvXS8RG4yxxY9L3VN9wTrGohfnc05Uu+HTdDDaNniPewsFQl3VyO66MPoizWKi
Sy2G7L4t1fhchXp2qap0LLfaYLeXyPTRYvB+at7z2tSe+26oUGUW8QQZPJD2deG64t4uUeOy2c8c
ckGNboZEprSO5UEu7mkrHcLpTPpT8dTScdVRzaX6MUr8CoB76lOrGYhRPlWDBfk7iqL5TFY4TlYq
KtUxNRcJUkVZQFJvPk9EgmsR1cdsduqJTh2dW6yp6YsEdrPsXXNexULWrvKspEsEvoS6+NRMSU6e
bFkIVorRr6ZVZNPqWjlSovaJsdaXK2fs87d0KNRBWVaPx95lufbMdEyRx055fo3uEqvS2BaUyjU7
7WjdBwM1tN6ZHaBnwboKEajPbg2H/kUXS174FXqNuxgb2V2HrhzCdxDbm47aUqzH2WSXaLYZaRR+
kfafw9BlJlY5RA3wC7+ih6IXSKUXYwJeBEBmZR1lHQTbyszDbhX1mjng9VO4ZFNfDo8OJZ3PFjeG
pOG66rmlA/Gl9IdmbxiaCQ0jaIF0G7oD/5m95cYgll3KTmJRKQfAxpl1N4d9ekmfzT+19pTbqypM
+xfDome0dXhLHudgdD7bepQ6G4a4ZnFmxSWLzFzE813ttvpZkLviHAdD2Xoa7sHPCJZ4iGjRNk8B
mpTnohtg/I5aPL2qxVvBZtJhGhJZdnxiO09WrUOHOVjZZjoAglZz84pp0+Khdczxi6JtwafF3Xg/
9onJJFGnmFhMU+rNansePJ67GnkQS+S8xo9dvFhalBK2OvgmeihqFrRM1eDcmh2bWN5qZbcIfWZY
iynFxErvHYkbq3cRt3ctzqB0bPBL+n2dfXb1ynkAaQnQuEMrfxfpTX5vtPQz0MKPEAedaXRgu0ex
0Xuj32ThOrdabA1xEvkX7VQ3SMpKKmE8Orl6wXmVO3SHfPoZ5iyqG9MJy7eA+gnldB0vbQpAAe+z
WYNBnlT9ZA8jap3KCt/pU7LE+fZCQuyVVZ9ifc4/ZQzWcsA0GWYBKxfmIRZ9XG1UlUf3cdh0JN0X
hnNjBTH74Gj2iQkxW2b+60B3U4j4joY/qJaD46xydzBL7PUANmmJUSN4XWlZn5HYtjhbSpV9nml3
8KwOzmx4SRkDPpZuiCC/rkOU3w5y308AQEfSGFRfnDupLVDn0cbX1nMyB3gvDIGbv/KjFFR4wsUB
Lahg/UYJ73JNxoCoZmn0V0MlqIqSFpHQqsVaeY38K7uf8TRY0IuE/zZ2dUuQJYUwsRr0qNilGZZ+
ic/WfrYgRtCAQRgmV00sBiw3aDYa8D1DyJy/GDUX5DSbNLDphQVwuAJeEK5Mi17eRojOnzeDUcQE
QHcDnqaCPgLn7Ec2hGwuIvkGeRdPnkoagyz0zO/RNcmpgQfdo1rcRBnsg307+wbcDIvtyDmrvzR+
MW5fsKXfDSEd1CHYOWl12wqCgPFx2sl0yxZZlW5Kx92MyS6O7cNcXVoiPjbWvRTxzpjaLQPXTWG5
60ApT7PJeBBnNOQuhIEf2bowafvp0l3bQbe1+0NPb7O2xkPmns9a8otJ88fprGPjUjJdg5mlNKTl
ftC0aIms027KyG7Q5mBrVlV4lrhRu/+9GbCDYEc4jsm3Xna1YhndfjPPjlkbXcUecmNUWnkeO8K/
CbK0+NPJ/2+lJj+cC75ylhhLh+bKxM40vj+KSoemb6cCsX3cgFopmVNWLnOI3zwXjmK4OB1dtPJM
Qz6wX5gt9GwY82wz+kywKIEY43tGqyMJ/PmBfriVOJCL0Ig9FMA/fqbvT6cdlAp8o+Z0+sJZCaPK
sXtng8edbP3iUP/qyinuBBNxLwvVRw4unj7aXrBjNqFhV/caA8+LNIeI8fMT+vEops4vZAnTUI4F
avj7E6rcFsfPYg/Ek+E/IXJwLixH07Y/P8pH7YRDX0Ny0ei+24j3P8pB4saxDDHbBMZhjLjTh7o/
pyXlEJ5iGBs3AfD38+P9eFYcTyKyQcSjW6b9UXbQ0qyj2iaF2azpFKGBXCGJsn+xsPzLs0KOxF9a
QHXV8u/fPEEd432UKRaxsS3o4MTQyr1ls3mxaM3tS+Ri65+f1bJOfat+4sYTgpNCOceNYcnlrL85
3lTOqe0kUMqz5e02WtaFPki2cWwfab1ol3mIavrnh/x4v3NItdwXusvLCDLBh1OMIyMNO8a462Kx
ECIvZpzRNjYSVYxhv3so7kNkaQAQbFda8sMzrDUzBJ+xs9eagXfMwhDo1QENzrFPf/XDfbw9XN1Q
xrK2wp0yYFN9OBSvMDm1nO5a80M6sGHtynVdCbbKPz+lf3UcC4Ejtz8PgGN8WPxgWRSB8iNiDgbT
3NsOxWUxOsYvFnL7449kg4h1Wch5XTjM5a0Pp2P3aFhUWGTbZmOBgHsoSK2xn4IbsZ0J9BnXkzdv
kwvIQ+OJvKJdeZjX5ba7qF7qm7pZ9V+Su4rYRY90KzyNJPzdD+vbU0lMntoxtyWSjsgqMpYQNa/Q
UmQzUaYTGYk/v1ZieSa/vbv/PAvL+fMsQIN9f3cPy1scAWK2TZ+6Day9Q7PDGT9SFV2BBR4f5Dbe
BOvwkJ1ZN7849McH+euhXSQRaPKkQ/nz/aGbSDFctip8Cbt5Oz7HdLKe3PPswRW75IyGzWF2vZSg
ovwiP/780Mvy+t1JL4sUalKxKAF55X84sl5LRhM6SkB5HtxgW7pqj9HVuBsef36Yr4LOH4+jgMob
IN9ptH9/hnbT5DFWk2hrrl6qVXkyVxgMPHj9JKrMu+BO7ZZkil8cdLm9fzgoRRfSXAgxrJLfHzRX
jt/kivrV2qWH4gK88t7fzsf4Ah7KQRx+fjTjo9SMZXgh6VJrmIoXmf3hFDUtsXMTheF28OQO7PPl
nylv4+q93ZBaRzAJtiWSY5ecM+iGvzhZc/n4jyer7IVfY1qgfT8qKynoHd9gbrkNybirONnxzD/g
tVm3+37P2+HcubFvbFreBRElM2BZL36P37XPJjlM8sI5qAN+TqJPnYP9iyvz9Tr/5Kt9XB+GMtCH
GfjIdgw2ISnT6E0bvAI7NwVKserrFa4XP8cDtEKcRG8n/tW1WRagH74AumkB7hhMoPiwDjq05WNz
ETRCwN2bW7XWyP4zPNInN6Bnn7Sn6KzFJIkgYGVd+ZfW1jjTDvp6OBV3xVV9tPZsKFe/uF1++E6L
nFOZvNpAD5qUpt/fnKHIQNI06EeYrd1MF+2l9tYSgFNfJke1cS+Tq5z0nvmeWW3+or+5v7gk4uOr
wXZQQ5qmpARXjsHS9v3hS9ZxDZWCtmm35aE++EeGb2uysQ7GtrzI1qX3i+X14xKHphQ7HQhGZdiG
ifrz++OFXWjQjpuiLfGSnnuV7otfvIV+LE5MCzmpQiKLeJUl7fsDlFODGI/vsEbtYN6wxjo0kjSD
YJEwTF66NEeiYXYs5z//HT9ex+Xns5CVYETA8eZ+vc7f1EQxbkR/mJiX5bIot8yLcFrbZbj9/aNI
JP8O2lCWF/nh6kWQmQCdJtY6dOv+aEcWT8tQ/27V+vVWXApxYJ5oupZcjm/rO3tMQiNVsbXu2eow
WwDiksb1uPv5uXy8EzgK2mxo5dg6sGAYH278qKWNC2TXXMsa5JWcfdJfFVAiBuX2OtOj6urnx/sX
vxCMM4vqxMIxDKjmw1kNlY3pKzHXgAPI1tRUf+MU4/j+86P8ePvhMlme44XEzm5/+Rbf3AdzgWKf
aavJGFkal5HtmLvOrpo7P3e0qzlB9hK6Lo2qnx91+e7fLmwu3hZk7hZiQtZ8++NOXXWzCvo0NKnI
BTmoAZNi3wIumPdkN3w91G+R/M+jT3XRFF/a/2COP7cJ1iG2OQtKH6X9Nz/IkrTzV0rOxWv2/r//
13mRt+/1f//f1+/MS/wYP3zG3ww8+w/wcgDt2O8yd1AmRejfDFv5B+NpNjkODSL+3uIO+svN5P6x
hNHQxgCuKyR/yCP1F8PW5Y++mpkwcVgWK6z6HTOTbX68jZev7giWMUi5i336w0ITI6CqjB7GG7KC
gzkuqoIkOCZQBja4je1VbICMsh16UoY/4Xmc3mge8OxS23oDAuZdV9X2Rm/S6BhFQbOaq6mDLFnC
P6snZlYJowxkAmrjuyGA/ca6zc34KtYUr32zoQrRoqcxWjLgrLj3DISTK8Ba8NkYpmzAXaJ0EbXu
1bX5EsVo8fIRdR1r2RM4grMopl4uiuuulOdVzvij9NWjX6tdXBOQKRPtAo3PWWeHr0HeHrWivbAK
np2Cp9XLouxU2ngBh+hZy5Oj4490SeHEWIavkNrxyQirKmcJDgzYHUxo5kPQHO3IsNNg+LxKmv5p
2ap6mVU8hUn4RS/jk4Wqx8ud7HZs9QvUOcoDJXXDbVeuAaReoQxFXQ5fbjXNAIoK7SanoyeK4CIy
Ffg4p4LjjRJuaIcTRIdtNZYkwXXjFzp00aq0LWfVhehuc/uOWdF5Macno6UrSC8FYvwQr7LcJadG
S2gKa/XZnKGOLAd5LWtAm4IEL1tcikJczLP/oMCyekkO2SFHGaaX2zLS36JOv4hqFzzCeASvuwMH
mHhTa94VAcIZ+oNwJRhQrCYxrTFbnuURr90u729htL0NXUnX1SS8LMmfCSZ6MAv7bRKQpvgbJjvG
QyHkg1LDY9m0G2aYUJi08W4wsodKWNdTPl6nSXVGHhPKagKRBZMg0ZELWjKcad3mVmiGwdBYfoIm
l2zcsaw9UWVvU2kBEWodQGJl4OHNXuJrZny8zeRe5ba2RXqPKb1JGE/UMdPYsEUZoOMFaZN+vLAn
0EbpBMwnRe+5HbXos8Y0jsuNnVcOxp01AG5pw+u64hNiZX0Zm+ExRGK9SZuOKXbf7aRmvAslzjpF
07GYzkgwAEcQHizfIHZAM7dRY5SgVeQuTsQ7jW8cKoqSGBDwvEKgdKfyMroSJs6VkicfoZL5vCCA
SrV83wn/Pd2KgwlbCeFHWe7yAhWMPpc3DS7oq6iCwzURt7SdM4sE7A6sEfcG6g3grQhmyUXKpl1W
uBqMDIY0eVI4e95sBpSnZIep7jy2e4kBY9o3TXdqQuetDsMvOIzxgEen2WLC3rWGdjLzes8Y/T1o
QMQO1aKp1WEN6RMsDn/JszYQfvSuXTIBRK1EixTEVJR642R8LlmDgPnkVz5ChtiaD0nob5kLXk7I
qdEmsNNvwmqTwszzy2Cb9gxzBSmVYjDMNWqIN7sw71wturCDnGDLtCRVt84R94v+E5vay9Cx3nrf
OMOGzxBTR58m2ArmbXLPL/Ug0fSv6UFvCl+94au6nvX2vvLr63kxVifdqaL3rs39a2MZO6bHLUof
XGtDJ1YMNK5ItyABfp6e7aQm6rEJHnR9cFfowjZxqV8nacmTaVktTCRxl7XuDt8LjeO7tko2STUf
4jMfTTi29LrxfAufSTw/CkHSnhEeptnf0gxoNoVRnYKyvh6Cc7cxhBcF9bwbdRebfbLLqvi5zUfE
UNEewQG5ka3GSNRPH4pQeXPKD+IDvvYTTTClq9BMj+HOQWVGujCtYzQayMlyWHpwMvxNX1p7ZOcP
Yj4GipTykqDVjLZe08U3ZHecT/P0skyiDDbQ2kYf5Vnq3CktfQHBhnzTDs/nwUDhZAOGlpriw5wR
TUSt1l0wP/U6eRNzc4mo8ymo2gfUssTW4i8M25SkXQYhDOwqVDW6/q4E2cFaO73ZJY/K3FoHGTU3
cZdclmUPTFNZu8Q1bjVrRDKQ1Wcl2RRS4MxoJInNoH3ezdotvIAQpd0QJ+tMy9aZm1yh3i/XbmLs
KT/vnSCpvKBemIVR/Rmx1YOV2mrd+9NmKJLr0Ii3PLXKg2y+i+hbrJTP7x20EYzFWizZKqoBi0q8
rSSnYuruhVWcx2F7N/GIYAu4sXNCsJn5bCHKilUxWKc4iT+1iTyb2+zUYD3HPFYSW+WXT3rBlDgr
+mmLYxI1yaK0qBc2XnyO2egy7tHyYEKGTxDPm6hlFma1xSkBLbEag+TZQLa4qqKEVCmH/7HqU0/X
GXc3tX8BqmTvIi/euFpzV5dOyx2QTbjrh3vDh0/VC3uX2WNzjiuKANGx1w51BQiRrjYjekTFuq0R
UKOmdq1lw0kLYGY10XiOqgy/ReRgmmgi+76tgvCR20/3GpQWvBYodG23uJnb8kW2Rn1KShNCYAuy
pPJq970AbVdpX1CdHzHoXTT9TMZ2kFYe0nF9FZUdolyGv2kzm7umLc9qDGXbYVFaQFqQayv1wY8X
6flc+MDZfZIgmfk9gb85t7PozbFhyjJ52tQGYdlpd8wxBRxzu/d51ULCVrG/zrLo2q8QxakRJOFG
46EvRxLH2v56lM27KYp3RxvSB8cozfewnSePS3WMk/owBO7ipuqfgcCSw2m9+cAXFpCgf9Js5xYn
X762wJ7rPT/E75fgS/7kf16cxLf1s2AehGufyvTfk6gfXrvyv/9P86//7G9ygPpD4NZexleQo/9M
k/y71gYdvWxzcVhL3sJfxwr/4E0v8zX+MxkYghBYHKN/1dqagByA3kThJiXige24+zvFNvvej7s3
U9E1x9BPt85mI7x0pL/ZM8pgwq2OyAjpk90/91VdvFS5XfjeKOZx6+hA0VYtwu0vRgEohffJ7N+4
Yy7OnHq0r8cK6wlCWnEkvgXNDfjHLYyace8MM5N/RG/5fSqiCGUTJMMtsoXwzB3dZJeoAQEBIRA3
ErPGOnZStYPXeRNaPfmq7aRvwzlmahWwEE9aejKjoPPyWRzmmcFzbJCclYTnqDsAwAMJ3coRBWuZ
htqua3KaeBLqEWzJukNviAMbNxfpkS70rMIe7V0xKGiBoqu9JM3rQ5FIYwOdZFgh3vMBXHbmhEao
GYWn54bxyMw1YRmbY0+pCMNkj4dPC46VRBZap7fKFJcxfL7YqB76IAZ2jBVgm8b9eByVBUkoGshq
hPnVTdXlQILXaqZxggLKAi1sOGs1QDkZE7ffIex+xxSdepiyYBUOKqP5QTGbquYzM5zS030JJkzS
scSqqV2NE9bPwGTZTWuZ70p4pl4PcXgdxRMuHBdOj57he2hGs76kRi2P2Qyy33Ijspll4yylOXSU
uQiIVZiLTRB36NpqkiM/GUYSgbixwxPltDdVzqaV9jqEl4oRdQMVsfHJZa7xIpjDbnDSizh79WX4
yS7y28yHRiez4lbPTLxsKie+KW0y3+s5o9M0+PHOSbtsxEJYAyg1mmyDkLtaDWp4DlMwt9hMxy2u
SgwAlg8Pp8krqviMnRhbtC58cwjF4pxlDH4tHlIsqziC1viVISqKukBCEf7TgGyTWOfeDti9DFxE
fxqQ20i7ZxHVvQiG6w2nPW+hyQZ7NUzVoYaTTok4DddmOkkvsVX9KHF4dKvMD11Pljowm9wO1DX2
EqS+vq+/KhWXX/ICBZyHtMgFZORU5aGUQ3sYzFY8OO5UPU2STqptdv0OChbVUpNqA4mpETIio3Ik
ETU90U0G4NlEGP7JRvA5EpvaVDdKdf2pcJpKJ9A7i7a8oMUJUKxNzErVbiid7fvR7MX9tx5nC4wV
OKZYbbPF0bPqQG4SgTK1d25JAmOVN87lVGnVU55p+taWVv6KFce/DuG+n9XYMkkwKti15SEqSewu
7S6flL2bNLgJ+5Styk0bd+6dBc72fpqVA9Qxk+fI1tAquvOsLrCpFFdscefbsI3ldahHaiMLYIGo
cXv3olcjWGzQ6PtQaMLiVodouOp7UtUyTfMELFVtTS4fswwb7sBKz9EvL36LjUTkTdMeeRECt6Qf
zkJUZcSt/MNE7SdLIK0ZAZT9y0StS4ndIEDH/2LohJVNEmFg2Qpew2U7vQyVQVpEBaKYPahsNmZB
VunKRz/ue4SY8NCDqLibpN/tksDpABIglhwdHgGfZ30qK/9uIR7VS+iNCPVbf1qYwQYhFamvUMno
YYBXRndaj/wYlrhc9jX1KYRX2/DfNCfCH5UFwJv016x3Njiwg3XqoGTfdvLQhVd+yb7GnJPboLoS
eeKp9ECu7S5jW7XTunzEgruElmkWwh23MOUxoOPIXjIKxover81Dhw2iWknNn/WV39m4CfD9jPui
1YAW1Rmjj7zu3ZsYt+upmdhpovp13v0+l5dycsfVNPbDedJWWFPDLV7myzY0HnUzaA9iCvFUtOV7
nbSeHWSEw5NRp2G7T5GrHICo7MfBzLazQVVWqI3Zzm/IlUMvjRQocxdkPkFtwwbNREIWTOZv0Rqf
t85EKolbA5DDpkPOadPcR12lP/Qzr5fCHfRtw+pFiZNJLElGsypHyFwmIb3bZkRlEZuLeHy2u1Vu
Vei0xmsi4R6N0N2XPSG6vg5mMNLC8kjqTr0f8X5v8Lr1n1XYFk+ZXuB/C6CG5+NeNNbktfmxzOo9
MirtvNc6scHyaHpDHhbbptDTfdPjs3BjuGE58Gp8gQVOKBfPocL90mkWm6XQEVvX7nkXmoj88s4C
MC3w0uRDll6rlEQwmcZi7U/IGCLQy3Cw02wfVfAti7AvPfap6PR7gigzS9e2WecATRvtDL485SDW
qOBCslgxxZ99bwjHfpOmMzWi1YJxU2aKSwJy69QNI/2vgleFGQ7Ml1n4VwJv4HWpD5tijOwHWWgT
7ZlL0s88p2jUcYCK7012EXu6OcbrZjCa84A3pydKZHJiHppVrazPBDeXiFzWHUsgGCvfOoY+1nFh
aN1Ggqy47JPc9joa+ztE7LxnHXFnNqihFb0S8pbrIwrP5NHUC+dLyO+38ADxiURWDDevn/WYAMVE
VPWu1K2v+W1WWXhjbYz3fTOz24gTjIKe2VvvNC32vpTRnTks29dX0iXcdVGD610VRSVOBeLqdiuw
a5IQIeR0sEVfXIdsWsWcIHTWh5IQHqN1nhQ2ynN2xbh7FbJrxHsZYvoZ+WMQ9QH4VZTLJYh9b+5M
zJXSsNdJxWXW7d49TnlrX9BnnbZa5CjiMQq0qAXmfNi2JUC1wZyB6zfZsLK50SfDveuzfEvtso7s
7oE1U77MHej0KM3J0+vaaosJwN1PY2VeJJ3WnpXk52BYi/Lt7BBL2iKzvmUNis95FV1oOhiXFepj
+WbDd79pUotibu5AwzSoDa/FGDRncBaXVNBZbRHyRCfEJvV13y+YjTwar4lSbj+hW+bJsuPHomro
kUpNT06hBowWI04YXWWgL16MkMTBoLKIACrqTg0gtSsT8PRIqPVNYYjyQASmdg41otj48BGhiyRg
LkZHvyJVele2bnCTw/e7sdXQAKGWeKKtQbUncyTMtdMr4Cy87oONqer0BVCbPOACbNFNccE6P6yv
xzjkehfTg8YqeMbiTO55XocX1YSF0mVydiVCWR+MFDOR2WcvU9YQMOB08hq3VXhDwznk5QNJ4RMS
Bfx4iVYfZyOnVyGauL4Myau8wo+UXRX4XfZ2Lbq3sAIr3of+SxIClFjF3Pf7uJ7yg97U1cYnE3qf
aMrd4Hl192CXadASItWbsK8jGs4upqNJixvYI0V3XTdJ8VhklnVyfLCKhEzE0xGJcQesfFzYw+Pk
lq+Ju0D2rWhMj0aZRoRa5DyVDdAeOIsV4tTBBqZrYvBcK5UWe4Zg2TNhTTWPYmsD+e3jnt60GX7u
8RVeU/lln6EJhHzHrl9ToGi3cWqat1Y+xOyCi9S4aUa3PRN9HR7TGoi7m8hxzw0THaF5a7TB06ja
xv5covIu6HL5dRictIgt95IBT4+gNpONjGLXC8YgvbMx8q2x+JeEjZQs7hiM1irp+kdfTPkLqE0D
/ooVNeeWnnU3psrDu2XDcMcEYjrMQRFc0q9Cfjt2mXMlaxU+uUXungc0fXa+NvqnUJ+is7JOxLld
ieTNpwAOPQuTKQgD43mO7PpembFB2q2PE4HsJt3ZNU04HPIxHGjesPmgT49nASpsS7irQpINjiMa
1lkV1LvJjoKrfM50gCNK5gsMfeJtAsABjrpZ4P8sADfLde4Ml85gvpS0yx/kUFg7xa9wbQAbo5fZ
2Wc02DUApqFzNHJb3umiI6xuSLLwXtNIVSnMWIHjV+2mWqKKnaYAYRBVGlWQSLhuyQi/B1N5+NI7
ZGq6UVCdT5aT8o6OnSe3cjov1loBrdp05zMgZRb1w8CvFAuNJSs3xXQLIgMgoVGCW03G5hA64Hyw
GtL3wFDdiEf66DRRBolnl+DZwr3RurI7Tk4aX9BTHbahLDE/+5XfmhQrGvFaXRhOKEsYwuwzlo6T
7cQhL+uAgnkcabOF9cyeZsiTUq4HdG4bLe+Kp1Tv6b7VVNwPRlDkEyyhvvgaB+Q+u6am3ycqGC70
2Jkvh6G1rpLcinik8xo/eGYF92Hf2T1y6qq+wi5AZVTZxt5npcU4KUJxK6Ip19aaICtFBml3hrVU
v5bZGG2DYAqPxjiNCm1uUNwMU6NhRjK16rIoG/1LpZzqujad/iZuB9KW7WoscJiDtWzxjlSenxPs
YKSF2qFKBbrfCDN/rg1ANDMmiZvZSYJHiKYuNdqY3LjlwLhomhakdV5ECKqsSXI3dXKqdiKOyms7
ivpDEQ3cP43UtoTnknEYAQV+ScsivLLxP5LoKLha9gDq5sBXn/Y9nouDXoZsK0x4MhsBn3w/pUP/
9D9r/XBu7+/t+Wv5HzyBXXThyD1ZTRWjjZ9niXqvdfsavOev/7V+/69D/jl6/a4pZLPi/vBp/5zF
GoqkcknyJ9vQr02gv/tD9h+ohQykYzqSjkXP/zdXUl/+QdEeAmC26Bj+OYkV+h+CIFtT120cvxAr
fmsS+1G0gFrtO9n6BzVLzmNqmotsfR4U9soFBDC4s7v+pml29adQ4FuipPOxA7UcBtEhc2POykK4
8H0HKgfCBisRjuQMXqPdpYFizOuC62hikE4LeXv4jEtAp5+tVWdqmvGuMeal8xwYRbo3w2g6ZiGs
g6iAiLHW87XeXRGxK05m1mDEzhYDdUyAFiwm1xneSn5xyo8eXyvjSSNmaMFWUIuJecYBFCdHXCPl
Kz5o21gpe7jD9VnVazPNx4UWMBknx8bfl6T4YNxwgeSHZTFgLikG/VGhzxGbbvkUo4/TfVWVaGsH
cPkHW5vc56gBebgSeCP3GVPbRzmUzqYaFKE0TBmhsRQJ49wG+mvuRLScc6MnxMvFJoknEIxKVR3j
JqsId+4S892WY+viujPiz0QxsAMC7ebhO2SFjftgP0HbKlZ0z52ryTcACWtQN/xVQS7DmYsD53Ng
le1DEbj3/7N14v+HFvHSmv33LWLvtXnNX+v3H3vEy9/9s0f8lQ+o2wi/EW8uysC/1wDzD/QWLqpm
C7E7wgsewb9WAfkHphVnUUgAH3EUzdt/9IiByyLrQLLOX9E7hnH6Oy1ihKMfW8RYoWiHYy5BMYIv
54O0Oupc2ZQz7l67FZ+qQcuQDNT1lS18e17FzcKT0yFvPUuWiO1kRPGpdCnBeZVXX7QgGsUa9gSh
FcbInUgbST+b47zZWpnlnms9yamwqGYZMlaPxD6zwmxGBNmenDRsT7oI3I0IkK8vQ9vxZRY1eDLc
qgYEIErpWwg+FIwZLNSgMcmpGfHXbqh8rPxi0np/G+QwRXeT3ms3moW3nn0kI/h1O7fqIql7EzJI
Bq+HuawC+Zx3DGgme7RYCkaaKRRzs7yb5rZIt244Fmyk0cE94Oy2Ni1m4i9jyDSSgMb5whlpBOmZ
HLHEaS3c/JwGcL3pdJvc0Ew6T7INgVfg/vPwvl+FkbxP+UJMjZKJkbDUBrlqISIS5TYV9rmL0GAD
wMRoto05lP1h4u4hrCLQumXm6tA91Uvmxt6EMpBuuFTluaRtuOdE0iujyedPlokt00xDn2REO1WH
qO9zgtqapLmbGZa/FzatBnbvcyC9KC7FZRIY6F6xp3Q5+RRSvonM7nJOIWH6SRvBeYKPmd/KrLTu
hlphtSXZBv6SaYpmnxAgH92j3yACxwZy9ZhWzeOINuyYM/yGVmiWQPos2tlsIftKvqamG+wJlRVL
WgrpdK47mTT1hml+CWH1731avxjWhbMbAbWdJ05PjM5YkSZQmzCOyClynzMHx3KRsSjH7KyIRelP
AkgFu2wNjTGoFXdrAuGhkcnG/LZMnRZUAtdDxnLc9HZlbBnu6g8W7YRdo/TqMY5CskzgumUk8w3g
ajKCDsqi7T0dicxdGFWJxJY4a3tiNnmv2LhR1s48LKbdWIs2iFiqE6AiIb2JXuqWJXY4w1rIYDMo
542dKfbe/p4i/igULZjILJ1d4Y76lRVk8toWeb3N03DwmfYijHUhxwKzJ1Fz22u99ViH41U/Lkx9
u90UqiKjoUmLeGuajr/T5yY4tDrxRm1cyPM46Ed+laHiBiKiQ9CHXmyPVXVhupl4GyUN4008gV4n
WXO6dusyQkmSiPApxOi9q+h9nehatzdlR0IJ/HHoCnhSpQ+/Mxi2c2PMu/9H3nkl2a1kWXYqNYAG
DcohzNr642oZWvIHFmSQUA7lgEPNpsfSE+sFvnxZL19VpXVm/1V+UgQjGHGv4/jZe6+tylFvIaPB
PQEnMl3zuKuh39XiCMASSXTqVEXBOJsiJwa/4zR4YV2ugHvPLRzKpdlMWaYsT5oOvD2AOOcuTEBY
ZJOAlhAAGPqRTHl0HRpwR0kwt99Z8MzbsHf4OfNKDLX9YkNOx3FjS8p92TnsoOHqXQ55Hx5htiGG
ySI1bTfVUlZBK53csdT/ZPMh14ZZq2tsOodeFx8M5e2ZCD14PC9rvtlTKe+UaZxa5dc3ZcbpSI8z
aBIOGLenJVXnvHdCS8ZAMzR+2W3eWdVAVZKxlHzMDli/iMR08UDLaf5QFaPzmGT2dAYD6t4q1PCW
5kQS4k3POyxtAZbSBz2yE+0hyevALM8x+XIqHQfxwiWnvsxcX+4SyoXOECnkU018/IcSy664Es1H
SoaHC5wfXHCjqCuYi4HzzvWP3MKISFdWye6RCi7whkYNTwAT8+In8GghITMNdqJJNiSSm2YNgxaM
JznVJzB01YPTBBQdVQvSpBiDD8vLWcYi7myBN6zLSTxn6Y+AUeamG9T4EhM0jg7QlxJ3VVdxgpsA
vYHiKxlcGsTsraWaQ0RH5oUCJ0MeydV36ZEOkummGVuFS0IATNrGSQ0Z1dYOvcvlmG6lbsBRJhVl
MgSUym/sbiC22rYANGg3o8BJwu9vFL3jbxOV2V/jbm5/jBZ4gb0RaP9qF2HC5nPMfE664Qkyv/sg
BzPiqxqjHi9+2YZ7NBogmkEHBtdGi4Bp5szN2cy85Gfhm0tjpmLHLscksdn1EC3uUtPNVjOIf73u
513nGC9jd5s0NkV06VCAM0mNNPrRwUq6TyzB/Jgk3kPGtn1e59xrz6Cquh9NGiOBFCpvOcyngb7K
OXCDo9UGujuWk9t/tXjagXvj5w9drDjMpl3tghkAgtsnt1MrXlpLPSd5cNcY+d2QNsFpSCiKkEQq
4p9x7b/NFv+zyWrz89AAgAU2xct2MONvUSgaaCs18FGW5I7Khm1P+cPXrFHRVpo53S590+//ufnw
X+AeuVjl4fuTlMXOirX2706LK/Zw3f/53//j3zZf1l/+ODJSLPAf/53fb5DOF2KxFsFVj7/DrY9P
8fv06H5xqZEmW4WJFpvBou3/ZXp0v4BeD+wQTg9JhTDkT/5iMHC+YAfw+C0bYDVuMILi/+t//k3S
uf3Tr/94ucP+++fhEXuD61m+icnBFrb5p+HRBe1V9XQWb4QbTddhsU8adRjvCwK3bDYKqqxieCZx
0b2jcZWMQ5TPUcUkLpU5P86kHzd4zj9A9Zg7GaLRFcwBSCbhU2zhCc1q6qbYt7hrnmdvkG9/jkXt
rEMgTKsOpPsmm6BdlNEstyokG93IGVvQCK/Xd6OBxPdCFoiCasfDgpkP4I9jGumL7kccbcLlUByp
Ep2zACeQrNKLHXdwNHIJp9RC5+HWZW1DO9N7Swi5MdqgxzYXVnukSQvA2pAf0p4e79jEtwwCe7ky
Nmj0rLfpBMrhrsVia6vO2k7VtPc6+YDcDXgTdGSaaJagUTmstTmW+0Rhzwzi1gbeVzvbOjLqXTF0
0CVdWJ/0kAH8wCJ0yYbY3yS/zqUiAkbaWdfKaj5lnb/EUXXi4D9Xln0pDYRKrbDAln58GSbzHrrU
Zkq7juaphpJ7qIG1ZmE8AWMEAWrc1xEPtrwd7uIe6WSaZ7Vni13sHUu2QIOaW1Snh360H2O0vDGS
FEVn7mOMpWHVTOlF9wHKRqqq9TwKEMJWG0H+xyPSUWG+jVikphafvCz5LSuts92I5XpHZLQ+SqIm
yE2OvSLXd2fZ+oZughvYfqhopirzoxAjR21UubzDyvohb+sfaZlY25jOQw7tVOzM3N2x0gQGxU0F
6U29DEbOYV1ByY+dl85ExsCX65b1i6gAZqNquUV2SjoTm5lx24/s543kQ8Tq0lTLITlWhxm24mVW
2Tl32hg60exfw0QcKCZ8jSmjmWSBXz2iuyaxnbOzVLiAmj4B2jsNpaF2mH5f2GEma2o5ySPFxrku
mQ+GMjiBAI72Oq4/B4+avnBgJqSStNzG6UTvjVUPPKXmn7FDNaaHTi5xuTTS8Tb+0N6a1leElYWF
gaEzNm+qJpsvaQ4nHKSnEys8kwtuNtOQWWvnyYjQ4bwourWn9htrUxCA3UvEo2OVG/YHTeHfshhT
ZGQwj0zmV06qnzQ9NVuupszlEnwdGgjh2Hi6ESmGAH94N+fm2Djc6oie8DNw1Z6HKZtt89S58jzW
wSUFJLrhAUbpj1vdNXX7o4/bg0DyLgWUwC6p75hxdlFR0D2UHe2mv7NS72L5xbEdvDNrnfNgiV3l
pK/eOFyw+4IOxSDJOhwxkVZsVciPPki/y36iRq58GJg2VyE0wRUgvFu76t6qhq4uVSMAWN3SRcot
psUyL6L8HWA5QpDdnNitdrteifvYhsyVjRaRluICLOAOmzpN5mULBSTLf+ZDC3TTd646V4/shdg6
86LehFUXrO2KsyvSD2Uf/Sg6fgyUXm+t3DoXlX9KQ/sjF2LftfbJ8c3HcIDpZPZAXaqlANqX7Vnn
LPu9QX2imQXsxY0r8Lp6RdXzc6OzN0rQLmPk7DsJ41CWN8wtDxi1HqtSfjct/94OxZ03lGeRcbl1
Rj+/jwMui2ZsXjo11yfB1Y4aM32uvfE4cB8xj3iG2hT4j66CT2ckGij6GznJBzwiXIcLlmIokslK
ZM5xog8aDHI6XmzbzhcUUrqKAwCPNnYC6LnZJh3NM3PLD4Bwcu97IS5hrusYixPOHXR8y+NmlCjn
ZrI4MJqmJRrhcM+wY6qla8M52LH1HY5jfGwy71w7RbUZ0N9wUFEad3LqEIaw4ESf6b+dCvh4SYO4
jW8o35guNWBBaV8KTYqik+GJQrdwq+2xx4s8WCtHDafKZA4Mx/RqhPkztoBmbXs0IgQFloNKJrcu
NewvLshr3J7OFQoi97IkQbFrzBuVZA129+jFaGmNGLO2f+5jO//paRzjhUo+8KM7T8JAna5ofywx
M1mx/5L1TXGguLTE/D9aGN0h5rEG7E/Lom7NBbsCjFOkpwKI09ru1c5GfD50rq2u5uge00EYT+DB
cWrw1RZh43FScQKPmqyKSxW5X/s3jlG/ZoXY2Xb3cwZ/X9J2DtIJBI7jpOeRBzUAxzj9YGFzq8D2
KVIXcWIc0ilQG95uz0s4BJCpvVAR4x/N1H5QUL7PEiFRXDXnh8LEM8PLWv9zo+G/wupwCf//vdVh
o38wDf5xDvyLK5WP+334ww1K2jv0IWyQofX+OPwtC8KF749E8OvP/n11aH/BkchHMRCCYPSZHv86
/RmLtuCBAlgYWdAamBr/IQmBuNaf5z8nAIz7i58B0JcvlT//g7+0sNkNWJWZbHruOvo11xOW9iQP
Eeh8nb9V+WDssRDWdz7p2XGnnQG0lshiZ6f6/FvKm30+gklqOV6q0px3svfoSBvTEKDklPvzzSCh
0XAnwmX3zcd+X++YusA0phxw19Duv/EvFtyAUQB+Vlbc32exIZ+VLI17L22YDSazqnb+iPeObU4P
Bz6LNHj9UccJ4KwKn/smptPZgTkX21QaUrDwPgyRdSSUk5y6RR338tFGnlgkc6Nl6qFe03jEtt1v
Fmr61lxU9mHR2/tFeZ9iV2O+CFwA9QoOrLVo9IJh5KByioLHRcGPRy+O2fBZwR5WewZgp7Fo9emb
jRka7atYDABtXYcMaIstwGAbwsjiTi2NAHyVr9VkZhgqguSKu9e9tIu5IMwG+7H06nFrVBqbUOCk
d+KXH6H9zZuw2BTMMkd/KZdCAwwFWzZD5dFZ+g3MLsPjMImSztPF/DAQQzl4iyGik71/N2Za3faJ
yXBCyE2dsnAyVnmcF/jlQzv+1koveZgWu4VNYcoaJA1uzMWLMdKPcAwXf8Ygi5Qnb9C6W3+w3fO8
uDkynUXP4eLyiNOg3daL88PPPPlV/LKDFE4RQuXHI+JGM3ozs/R5inX/bRx648yKznnWZVs/zcRy
HufFfUIbtHEdxq4+EtFiYvH8+kGNtrmHkV5thHbf2cVjB220S3O9DD/x4r0V1Iys9ZQ3PKuj+QWz
FiYO/GZbgzjXD2yhznMWEBuAEFgfZhT1jcdw/lGXZvfAitTbmqbSd2nt5h+L0yxcVwBe7nyweBht
HYxWxZObOXrXtu5wFGOAAaPx6h105e6x0pb3XQ1+8yzmIXrNhzr9NkLYfxoiM9llQxUQSOzB9WsH
R9KKLar/0Ks5OloUT8DIi5zi2NlmwnwkIgl2MEruNLaSXUxTxorKOIidYNVkS4m1rbZtObIcmOH9
XlUeWNPKteDDrsIM2yHpjDa06elNhte+c+K9i6Hnwemz4uQnUjyxj2seErvz90MziG3VEmLrZvBw
hWU256qzpn0w9tGdYzbzJ6K+eFCDBhHd1v45ruNs20EQvrHhxX1Y1cwLTy/9t7Xur1Zp1E9+4o7k
ik3hPMRc87Zta8k7ZyIulsdRtAZULM/zONjrnn09iUd33nc4GNDEhDJv6IGZtkBRp4exD5ItxtPg
tvem6aqHZD70qTXehqlJx6MFarB3xMQaT2Q8dGd1NfzBumNHNu0yB3saxlBy6UZhe4yNxWDssiDq
N4qF1XtWQ4sTEuetV0JxxtiFR9npfPvWq6r+GHjiOfexxY6pcYNT/ZSb1nPqZyzmtI930xdBeTtg
RXqIE81RlkdDDULWM9/xUquNapUBnr5x3BsSSbhS0YheQPp9nwhH4pFJTVj91vxNVZpazhkk9LqB
dh7AOqRYdudM/WtuZK+du9jRzcHCWuH2PV9Eo9LXrvDx9TpWd7GGybtE+Fh/5ktOi0qaoT4aadBQ
5uFrST/Pr4V3EGVIAJHv8A/Y7rAGHYpbiQB6sPc8r3uKaArDOWoH2D86zzQe4D5zpPI2wA/ulzGG
dQVes6IY6SEt3ek2nJXBdnkO3+wl8+dhcQA6E6Vkiqq8nRzAeUN/KDA5XO0y94o1sD8f/1eNnxQZ
Fsc4i/4wf23Hae5XXmIAa6yoyVqIvDlWYAmdq1hbKc9TPK9O9syLLNhlKXruoJMlAUbhSYEF2Zgo
lNJaHdo5ma5jr/Tz1Lj9W5H77qngm8KtPx9L6pR69b2fDQG0kVijvTKrBhm3KsKO4lJanpmi6G1D
bhbEM72Q98HWsB2sM3OadNtuLPuBNoi2urEmw79MBKowJAYNZeAacDCO8zTV9xhw02pTZbH5c+AM
KnFvQqvv5hCHa4kEXR8yxu76kdXFLDDwTCLaDtE0q83Y6vGqJme+MaRY3hPt0L801Gt8mKyvqU4x
B0ofGr3zZ9Xu6tgOCISWmfHG/pX0Ay+8SGyCwoZ9LoXR8RGWuLNZKQJTb8kLIv+pzNumsJ2m1WhW
6a2VcLqRsaXYBxI29+KRJ+g+G2Bb7wICdjeVQ65yiZqJb6hUQ34uhlrrXSFRHsAk1/FNi9jpbPuS
Ox+Ar8ahAdcau2/cbyjo9kqH/5fAnQzoTni4nIq+5gLQckHkIszri7WWBKCVqw6OOSsObyvdKX2W
Ms/23C06FvO8JJe1LWU5fkTQL5vzvU2Lz6PreRX+t8S9EA6ewL+adf2skiJ4cwTFYGvXqpy32jCB
fwd+tVVdbu39oYvXpldyYWPJTw857zd5cMfk1cqlfUkTUW9TWcevamLPOosh3ETtshBJCxzrzdhv
Wm3SGk684pjrhnanYar1csLUB6sjjlCnnntDi2zyUVT6R+iQJx8GmW2LhvKAMjNDDtVUugfTT/tt
1Cn1FKOpXlCujnX26Ujfx2tQDo8Ym+cjbl4CZ/PoT2fZ9sbbYBbpsZBGxNnOU5BVTx5WJDHaENPZ
FGK9WzWzxtnOWhyJFry09QKbcYjWjI/mmyoBrMOHqHBF8Y5+wUnpvM8IvdHWdbrq1VV9cds4Vf6K
x4Ia7NrR74vEtE+lOexcU2DHyP32cU5CWjzoH5J3GezsaoWfAZ03KS1xtTSVCDM+ScqprKQ/95Yr
dq5f6lM+mHRlFzVlxQbsWF4+aSpOvMcNLHazPGDoy7Yk1c1Xc3ZpCpcya2PKgKeBBqp4oLIhQRz5
nuW6oB9KTPT4cAW8hm5bvLSwi+HOGkqDWM06VjCB3xgBMfela6bWcRPTuiRon9Ktmh7iSga4UIS3
7mJS9q6vu591p9tD0woawnj5XPwUkJvJn7TUHGOfxMuVPVqtaL77+RxtAcLGJk+KrPo52l1zjrXf
XOngLCw+Ml8CPmIrmUMOQYaZfgx69J3256gt8V4YPA86ihRv6kj614IDdY+BOHtr28GiI8MIP7KM
iKzI7a5eGbaO1hgCqaOhwH4S68q2UTpzFKSvphs292NrGW+538l7/Lx0FzuKeIg04+wTiFGyzcbG
uykdCtQEEAtSyPRLMDlnFPEZRnAKEzq/XcdWjyPlL4cmUdBVcyvqvvNoHP1V7SvHfdBsfGiImAJK
hXBXU76GB5x8skU5+61dLsGe0pvLJ+qeeGy0jnsrKDviSZpNNJCnsefcJ0OQtlsxzcGjGwt531JW
HazcQMjncmTvjTGRcRNswtS9T0XM1ktZw3AOyqY0aH/xunuUQpC0wS80O6UmvAcsCFYuIXIXYG1R
5cltMaFS7zJ8nfd84dl9UnCkbEAqcVvQWUE+H5QrpSF+YgNQUMagr7yHx4/QKtL9kPpI1gDW9Vdt
hN60MrXNdXtOGnmKXTvPThl9G+Y/eYf+7yiv/MfbMPrE37lFv6Tfk4/Pv0Gj/HaJXj7sd/+N/wU+
4UI0AgjkkBzgpvy7gmLhv+EOHSKJAO3CI/BXBYXrNdYa4jTYbABSBgtt7i8Sio2EAuQdCpTPA2O5
Yv9DEkqw8E7+BrADn1EIcJcAhLiuB3+SUKhHGMsuztONm/olLWsU8a213bu3k5ybQ+K64SaJ+nEj
axt/f6g91vNW6R3YWHpHLvvubdPh0cn7xMVvHUzAJS0DIYI6KebWesOkkV5V3JXHuHRzY922uC+m
rKqerdLFO93L50QE9YGF15uPiXvD8v4uKqLbebY2Azw/Z0ugSAOGKmP3TjE0s1Li21OswDulBLAc
18PqPFhYcAxfvNljC8c+Kcd63RFncVYU5bpPRJ9Z+QaFDz48JOLhmMWWdp957zFxXmnbWQpYJiO4
eoUZXydkz8cQB/w+Yah6pTTs3QoyfiUprfB1xAwY+u2xSZeOPC82kh8Bt/N9TVrsQPKQZiLhTyx+
jbi9bbHirqdMEi4Unclp5YUR6jG4q4MjXX01AZEQQMLGLnRPzlPSiPpc4WmmQ84t56csokkmrEqX
tgLvFsfzInF3WUbDRNC9kh0Xe7Smbm8UTsXp3feP5UDDMmtgoPs8j2k3s8M8OISLi2pFsUr2lpVF
8qa19Kc1FTUAxTw1lidEFfrte78b13PdAX/p+kSu8ykX7hZ+C/pNq8KraZMS5HPFuG10YKHWR/Z9
blTZS0vx4NUf7TRcR7rSV1YzxdnhovzETVwdGnOSLjpKYv4QRXUbGTGGhMgyxNZLGvXJRKhPkSf8
U4jGvksDI3/gyL5arJ/AbbgjbO3Zr+nmkbrfalhkF98v5pOVJRGxk6qJ31huhoeOW/Ve2fXXKsKN
KAwSOianp8kdxYwuQzkPu9gskxZQzxjtOjvjscDLFLZPRRaulnmb8bCiLW+lU1KQHjJBvKmKutxG
bUeJGB3lFvvsjP6XuOhp943omhhyySPF1Xo8gBcDh6C9Ue46c9QXSZPSwXD78n5Em9s5xZSbq6wP
PCDzatKYgRpeGZEbtzsbKYYNRQvUf5gU3zYVGc/NMCjEi7mXe829YW+Q1UTDmjA5FLIZN/SAN5cp
y3Fyu0Mw7d08D3lOxYHcxz2DFi1H2t/xRKGkEtM8dPXMUZQSpTkDCm0DDav3or6V2o5dhE3b+jB5
wK9To0HZ7JHV9vgLohth59hsKsqxvoaEAW5QjPRZir7i95IKcHdQKa7I5Ui8ieqi+zTx561rjePV
9QvRrlOukhucGeXW6PPkuVchspxRJBrTryZY4ttQhOHP5T9ENRYUz/HdpaKlNy92DkzfrHmxsT6Z
h23GG/bVnIbhZ1p55CQ6Hx8LpYH+jcLHz0CxfKaKWtBxhTKdNAgT7lDTpRqV21AYzK+qsCGSBM3j
0JdUJ2onii4tszuM/SqySM0Nzi1NK+qbcEcNRkVjCZ5wiW14OydiO/HF3EW2qHZSjxCHJKC3AGcN
ypgojiKlgmmFw0ESjDai4ntcDazNKimp5TSyLKnYTpXJDIqpDuaTq0puvK5kde+YfGNyD214PUmT
rsycLOzLMPrekdKq6vRbp2fnFphyDW9EnCar1+Ihxv3FnuOnWUbpO69DDwtNMHoHXyj9Tfats5Dl
RXXbCRHfOGFMr+JAosbeTHWane06yu3b1vh1khky+WhaQ578MA3PuWeovUK72fXzoE5GSXHudtIT
udnZBxhrWNLd0QhgPE9ZYu9/1YH2rUh3kspIikWH6dlu9DA/JJNEzJoM70ialjHVLhSrA97Z9X2l
NVmlvumWS6xTflbWOJ+5bVISavRWSI6c24qPKP8M4jF6cbFb652nDRSyCN/KNmul/BYMRpKdS0Qu
ejjSSFAd1dIs///QG6pk5r2jvyOxqboOom3oltPHFAPNX7vh5IXXAsFeUOMgnJs2M5Pg+Ft3KD0z
XnMMwpl8JvpmKFOag5rGQe/ylXEclVnRQ6EpEmXQJ2Pv54nyediRHB3ZYvK1FcZ8aKwELk9rqPbN
isvsFICHQfxyg7qnNGfCuP2rRlS1TX1G/7LPRU8salXrIqJ+Fmvag25HrckE4mBY+ykMsW3Qh7LH
rJ1vnN7G1J0UtMWuIiJ0OGEt3m+yt560TRXSqola9Ub/RCo3JdQFTfVUGHH1lo7JZVS3Ay7DpVbU
1Yr0TYs8d03ttns0KQI6Y0h3vpEmB9Ywl5yVm2zwjXEfLZ0mexYf3utMi0y3ssjVncao5o5W169E
YGzAXYNS6bPtYOzEMIxWWjlUcKwmM3CegGHTXkKj0RuLz7h9qGu3g+5SKO8bBED+E7mIVLbOFkup
/ctdOuQ16wanC9QP6IXqqWERWZ0S6lGOc8GFcxP3jv5qV+70PUFrvJvqzj5MwVxfJ2eprp5/OV0p
2cD1SstCm703/OBYrOcpOzViAvgbfawlW9lH7rW2o5RaKtngqKXqbcx2zVTaO4zHirivEGUl2ttM
hioNN7zF7e82Xi3NwkWi3nudoVa1pcdtkVn2UzDn8hqzlzqZRusfBh/DPUNkeQ4tvrrW9NJ95hny
PZaivWQsUW9rolo+W/lcnAziuBcKtUzCk4O/KdkX7GVY6o94bOls8XXwbDN6wBQyDkYWAnYudHme
8iQ/FYwvlE4EgYK9UC3ZrySr1oWt5h91Lo3rPye7/YtcGfAo/dfC2yZtO5V21b+tP+jS/pD/yZWD
j/9dgFvcVyIEo8gLfxnOkdJ+vzv85r5y+D36DPF/Mdb/wX3lm9biscKZZdlL7cQf7VfcsnH4CcF+
M/D+P+8OJhoenx5oq3CxMfOZ/ii/ZcLt8tHBfuVxY7g4bbNLOeUme4nXGu5JMDyuuqL99GoeSlwg
zFVTUYjnWGtwGRslpg/fyjazQb02K+ZV0LvQJnLSyNqwH3Q3vc+9v2MLtK54SHrutFWGu4Omd05H
cQ6XGZXw7yGH17AuZL9VfvTaDJg0FqRTBbV2E9XBSzfhA3YC48Ioz0ZTuQgGLgbexqTbyw8GMjBB
76z6KcJlzY55w+3aZEelobmNmXPJquI+iej8iZrpXJhFdRCBfw64UqFq88bLmRp+BiZ/fSKPjEkI
LU022bQtg65gNISvWZR3s1t8VqrvDrbbBLvEcXPaCrODzTfrYNqkLaua+OVozjhPiQYrn1y23eCd
UnSiCaC+TcSwpAP9A7MqSVsxUaYdD1cxVPRWkxZfq7Dd11qFWybZ167p010wGXtpOO1VsalZZ7pI
9jgA0k1N1mA7N663FtThbAX63nUyzWw9KCsGdcazF1IJISYn2zZ0hm2IZwK6ZK23poHhIc3nN+wL
LZnIfu9i+eIIOacemap+8AA2aLrxso3S821SdJvBCEjLM70pLcK1Z7XFOlMtyYTGeOgcHzfKWNFD
x2o1aMLX0Z6adVjzo4B59+B4UXpJKqvbNxZ1WxKwzjqr6scACBpPAPdaeMs4UDG+gw2ZiS2ayd4c
nWQ9DzpfWACHNB2CzdyTvhpMFxBb91OFYXQoNKEqXLbGrgZctK1kBNAjV+/S0Hd2Uddn7hFUpKfc
KmSBF61CJIhTTIUN//AqLFEE+ik2rliBr9TDNbumx8UeGH6JloX/pNC9WOeW4awDM/kaVPMIoMzA
eoydKRPefa7KE5WJ5rrE+U8tO5lw0xa3dTFefSOSSFUFHXFxdaWk8BhpMrOzyWuf5mVsGZ2zL/vp
zVfeOR7x69ORtsldu9kpxTfckRlN31k1rwsBA26s5gdfpHW66qt5RwbHujWF1wIb8vbklbMVcYiN
RbnoziRxu1WDPVC6PPEiwaomi7HeOEaR8s8QiWtD7+S6AY5n0hibeQTS6Nn6oCb7Wvj1GxVQn6aj
XsspZ/kpLJIW7ds06RsQfw9u758Tl9m4n5tLjhrPm9no976blbSiAz6ThbwW/fBg9saHCuW50BgE
U5+/CEYHeFG/bUX0bscSy2Ev6W8baNzszVu7SX7AbN1VebyxYnh4jKCk7h2MYSXbB3Pf0pvW9/m1
8UC2Lg6vcDqR79gltv8i0uoysy1elWiuQkt2pM1wVFnDlQYgYC27b3WF4B2TG+ZGTd+cE7ByXr7D
AxC1ia4ntId9yLNzZbv9e1AaT62LcSkq5Rn3ucElKHtwkKJWJutJAwIFHU7sPe3BoHdBTV8thZlr
rIoD9H2LHnc2BD06M4dYf+laR6zjcPguO/EwqWLPDLydU/vTccIt+QFauurwqpW8qUX7ORo2QlEY
PAx9eslS0s0BW2qPBUAkh63w05Mw+psprG5Tvzrl3XjujPKxpa6Bs7UgHWDgvAKJda1dgKzwy+S+
rtUR91rNctvGfg/fViTqgfzRnTGG3SZNpsdsyF54L2P+GSfo+/a1FM6ROx78Or/o73uaTtPUm7ij
GtnJUAPMV6s9T715cmvl7OZGXenIOs9TeBv7+NOnGNNRPYofzZicTIsKvoJGzVOEfio1dtUs+tl5
eonX8E3mWmFDmVwzf23apjnnPeOqv3ChCuF8rSeiGbVRa2xtaIlmI4+OaPTGqdxmn1l4oQZRfa0M
lzPfoAdQtuknPWn2Og0zbz1m9b2e4mJv4mBcASstaCMjz8K3XXDYJucWI9iakknwBlrc9MiP5Dbt
G+FMd/40G5txiF8xCgQbz4seoeYggUJ56mNv2EYJ/V2skMBrON7DYIXy0jgvwu+eu1y/10byRq5V
biHUWDboYSa2qaNGvYHtM0U+Jaidf07rXGBYyb/5VTwcEtVVd/kMjLU3+/qenSQ3VZ0/asOjYFgl
3Ro4w/RKwCLel+jil5jvM12NXnexa/CzksLkFWiQJhnEUTeY3QLuY/tpQOyRqruNnSl+jivO9DrD
IZgO+yksztJ150/PmqABBMmmSdV950YfSLuAQLLPOKDTem7xx/WN89zASPrkKNnN6VpV+Ddwld95
cckWKCBDlRi0f/qxZFWAlzW75Fo+5rl8N/AIr1BGz3YnDkGkgk2dspEyJ3ChuURzF+nhH59X/zty
wP+TWZOB7b+eVff6Iy3/hP7+y36bj/t9v+19CcDcW8L0BVkATP3/PqOaX0LXwp7lYgXzPfiEf5hR
2YTTpIPlnQk3wN731xnV+kLHDsFzej5cmzjoP2gRcxcL2J/22xalaOypQ4tKiD83EfUdVHFcbOY6
ZLMEeQa7gUGvfdAGz40tOBaa0Ye9Z1RJ/gEHNtiY81zsCXj3n3bDDL/OZ93M58Tuw/PIDnNtUb5Y
mk12H0BuIaDtCQnPEPYsja+6zMCREtNu8Ybgaijc6LNiWBCofEUab42RIi4g3zzzgKogGmo66sAg
sapjmsohBJVGVJEh0FFjbYw56QCLjJ0FIzmQeqsSrLY4ah1UZ2MumTNFMj6aUUi5u4WB6dVOyk6B
fY3TYz2m0bGvipLSTrwCa9Meos0wmPld4E8mEmVQiIvoagdin+hnQE69+MjbYOTjyR+tbKJiyAF+
fhdlGfjECr/pWvd2fwRc3jFJtbL7v+ydx3LkWnqt30XjixMbbgMYaJJA+iSZJKvoJgiaKnhvN57+
fmD3kU5LId3oO5WiZ6ej6BLm3+tf61tk5LG3bDIYt+/CWiLa/eQQFNZU3UYUQZ4Xe9ZWy4DHIpNq
+657bRBUxy5QwmysQw+WtkQgSdLfasatv3PxnF1FXC0/MYV1n5Tx8mxPQMToTDX6dJ/YNPWRxSBU
tVUO3Q15mb9rNTI8zamueSm0ejzPmm5RhkND9LWKjepLVDVPbcpXsckqYUBBkytqq9LsXyQxLe8o
rXTAScRC0CcQTICJJmq5HEXYJ3QVNgPUvWgKqeAW4Vh8Zt/SHjW5jDL5qvhl3jK8EW1WN2lHpiqa
oubSa05T7ZZVNMSuzANNrlJiGuXtB/l+805bhcaOpbzEC4T8iDl6onPyW5Q0YsN3V6Fymq1yCwQY
gS9eMpTM+lvVTBIQjBBMCKrUq+xJIzECaFuiheqrLKpNcf5srVLp8q2a6quAmpWFuIAqQFXVETpg
TiG1llaRBPO3/jpE/I89I/NF6VnLzegom9mZ7xS37EJiy2TaUqFYtmbZW7tR65CH3Zm4Xv2t/xar
FLyA9TuHqzxsNUp7JUY9g4duQryGXkzve8KibM+n3TEMaUyXiJD6e+w5TMnlKkJ7Bm45qAFm5I9R
iUptfivWJBXFVrqls9NQZ7xAh4cXcFEystur5C2dbmLaWIXwEK9kMGNbvWCLRydnLBMMZ92Q4xmq
2oO1Suq4ucIf0yqzm9+Ku7aK71EqwdOU0uRQma3yfCsKpkG1ivbAk8r7YhXyaQAeLuMq7htzhc5v
r5L//K3+x9+bADuKxm21rge8dVFQGDbzT72uD4iul9FqT9IvgrJpDhFm2qZbUt/y6K0LiLpi2Nhg
/Al38feGAsHH5OaKXYUcty4y0PrGAKUm38/rqmMEzPbMAoP9x5iG6jSYaX2x1vWIacvmc/nemdRx
yv6ETKV4DtfFihFODg2+1YCnjrULxxSb7FKUhMRwWM2031uadkrbg7Gubpx1iWOMYX/jfm92ukqL
btJ13dNQR30/Aaf1o3LdBunrYghQkXejEg2E6ffeaG48BqbvbdLwvVnS1iWThCB8IpjC5skwWp5/
7E2jl3hdTYXfWyqs8A4u9i5TjIPC2K/QL2dryZwCH6Ma7yePYtF+XX1lUW1eYzlpwPnX1Vjsde5W
ELb/suaMFRqrnOGn9b1YSyIFKF4ba+R29m4ejoyDbMbul/W9lpu/V3RhO5u3du/NB9gCNLzxaDl4
jTuAnGXB14h+PrkO2UgjdvC49Tzoj0noZpfOxbJLt2O8p9A1+xVjzN0v6xYx6elcletmcR4Q6AN7
3Te6Q7Ls6YwaHqk5lqdqXU7iwbV/dN8bS8/rar9ASW2JxrDSTPV0Ia4/J6w7ZcqDG9fMugb1NGFe
C57GKPoxCN5tNYdPodRvEKJ9EzdKQMxmYkcwehho4ORnB7DEKSMiMf8La0L3tBQsMTjPgpAhU4HV
osnzCVY3pbzsxWwvxpoxzM80Vze7cZqr1b4SfvKECfHgivYFd3F/Xtpa3RXCfi6wvsyypPTcuU46
HjIsLEFRSfN5gCUXBxaT977iHfkQgV/59BA4dxorSWIpqCmWhAET0b9RbmZs1/dV5dExXhrulQaC
Jcj0uthr2KCPXkZ9pgESfZ8ZPHN91yo7f8igWS1OT9E8lyONsjzUfy5tP6HDqPSW+zBkDQ1VTquX
pwoO6mGZrXSvRocChKz3niZrzQyVvHkPi+QsUcOruu28qA9mTFoPo9JoqohMeKfpoO6cxsbOSL4a
W48Mm7vUWLzHsjXyU93CvUI9mI71YjQIUun0Wmdr+reBkHBtOjc+omkXTxHmxq2Wkf8A7glmfJA5
xIpCf+1wxh5nIvvBwjRO8Oi1a3rSLWLGQ+La/R6H6W8L5wt/CffX0JXG3diUMDGmEmB35VS/Damp
fQzFaevy1/6FJ1TeAwbNjs3YLAKoy4rrTBdSNrOuT7ecaMB5eswVJx1bluenK+8zXMmf9D1gX0uy
fVKe5PBUpdWbV0MLDb3zYN1njgFEdKzTONBILXLl6wUOPb13lp/epL0qBwapM5oYvL/BpOHcY2Bt
voGlRpqEHDe1j1DxwbnzI+hO/GBAK+YVeFq0DtJ65no/O0zbG92Mo32uiG/HS+c9dSno1GjMRnjF
Mr1GIVmiYUx7vxZGeuih6zzQQN/+5sBmbPsw7H2mCk4j41KcMJBVVxCoIUfyaLwvWpxRllZShbi2
ThTOxF4Ap3Kz9o3D39RYKoq4uO+mbKfY/+v4DpXwjraKfVEVbMCz5JjV+fI+YRwMmO6aHekkgz/R
El9wRr1mC9KNGIhoPcjMAxjA8R5DEKu22oPN0WfnudSsTUyeNrC0vj0xSlMcsXTTVoT4RnPO6T6/
+4+0CRsfClrHWiCf/AXt2BPbxTT7qTozc2a4yY95J9w7K6eGrpcld7FnjKvr2cj3PC4YZ8PQuCMR
SW34dDSinuIZAT0WFAQH5FEdh6FHAJrt+Kk1x2nXzlnG65sC1KMj61+eu7S+rQ0NtLwIM34X7m2W
XLSf+6OQFTBd2NsxTs4OmGuv5rU0gysqGFM3WvOs837p8EzQvlC/dFrT3RZ0U3PTl/WzGuylD1xl
8Tsa1NfcOW7KsjAyh2rextxBM7sRTb4CH6meZ29A8JlcDLxWGZU+a0Pe+TWvV86QZZQe4H2Q8a9m
Nnus0F+suKyRi7g3ssCRc+hunbZs1mQk26m6CFnm5B52TKMDLLKptZTWPKNcth1d5DdtargtLjMz
jjfkfJtdFba8EMbormvC8YOZ2nhe+rDbs8fsdmOOZcNvtUE79gu8i64zy5/SE7zxCvPeoT35MJmJ
/hhxax7lXEYvdtVQQJFXIru3sqYHpYRr6NNKV1NxlmNvDsekuMtB0BV+7TbUXVQxXscNhn25F7h+
L/3IAmnj8ak5xzDqdfpHHOiRJqDiU2Sa6/uYRyrNIZOVKrQR1zzT70j1ELHIBxnq9eP/HqHb5LP/
6xHaJinz3x2f/ff86737z//iz+WO9QeOL5L1tgVjCcTYX4xh9h+eYUh2K3jADPt77/P35Q7YNrY9
VK2v3Dgab122RX9f7pC6RyImA+ViMmPDI/8pMBM7pv94cBbUeFkmp2OTYj4gA/+43EmgKhsWucwA
dpgBW6KibdAgXONGTfHDhWt70Ozxc4mzGf5s0tIMRG+yQckw13gR3w2S4JSbWF/lXBrHwbVAjwFl
woUyuwHMnmNfwEiLuxossNa6QDxpSl3y+cgr0PNFhokrkxZh5DEc8M+zBLJcr/cXM+ZM1Gqk3Hv9
VMEQ4mGT0xyCxYmqqwXOf/47zzB3R1i5993URH7CneUvGrgTx3lqZz3cJU36yPizMDpEy6susYmp
zr1tJ2/XL/ULY5OLC9eafU6xL3M2LkFreq88vi5xGQLXHN6cXL+Je+9MMnfc2LWOGk4t9dAfXKCm
jdESXRgQwVON21R4PSpBccnS7m1QcifC6qmsgI9oDb+ajuEqh5fpNeuJZ0gHTEW4RObU/VAephEH
CnaWCPzA7jNn7MFvlmLXuBzpm5V+Yk00XrlqjC9xw7slNt8zohdEkR1+PlqMFrwVO96oLKOp/ok5
/nfAn2vN3c0qvmBM+grLaDdN8jDUBDBl3wf0Mhg3rOEw0osOaj2aapNOv9LezY8eR8grT0IOTzAp
Nuz8JFEIvEODvjqAXONY2vYU1CmnIxW2KkggN20qoeJrlOdP5AyfGpCulifedRZKsJJykyc09lac
ANuBhd2ursbbeerK42RPLw7wXZzPSH9OScy1iJmYoi+d1qnAKSZCbFN4aXnhdWJYnROZODhzdcds
SB7Wc45ZDlKTC9bcZdLEX8hqxraW65zHq1OIdZxTFDmvMDf/ghDbYsAOf3SlU+27drpxJvOUOk4J
BIeGhrI8Z7jvN+Ms+v1E/vkiJ4tTUnKgB2U7tGm7IxHV+i1yBUpp+wJTk8FiQlIabdBgWQuc1MEf
vKcdUrwPmIAQeCFNy2xxXimamc5VOGr3IeVXOOg6VJJIeEgus74xJ49OsU5VFzpe8iOTckk4JHuR
ihqssi4I7pO65upxs2PrjotvF9SJaY6bvTd6YfnmksDfLbrO7yq5PNUdeCTC06kq3iYF4AaobrLu
WTmaF8GctHciXObbOC3fusp6J7D/ljksB6pmqQLoamxXlXOf9+atJ7LnVmMh6RkdsOzobdKiS+gh
lsyOdsJtR+9cVT18i/pF771x195PFtMNvTJITBwJunElAVMyEdK8jtUUrpOr7TH8qcCKGrYFNBZh
avqyG+dX1WPOs7iyjNlKAh1tKylNKMjYpdO6o3O7R5SptfA3rPWPWEtvM5f49sgtzifcnxuLAGQy
F9hDu+ItGqZP3RNgt8uKqAkT+0Osv4Yu4Z/XgXvP/ZnK0oPrTaePHR+hVJV+tLRbzTSw2sQPYYdb
iGCW6TU6e2jzmkYGFptyO9NKF7nRmfgIkJGwBkRcTTRXKTFvzMj8OWpiP4WTgRLzkZcOOYwPzahu
jO5UNtan2XXRtswV1vFxUMESklBJTJN7qycRRLqh8TOc4Vw1tFE5zfDTrpKYLE0fINLeT2ycNDys
Ps+1kUsuPjBPnomIAueKWCMME7+vrb3VxIC4E6KXIsqvYtDfKVTjUrtl3LxO+OUXWpY2IW1Wm0TP
X4WDO89tjVtGdX3jqPpC3BT168NMQU9i1oNb1Zy6BKOq5Z57hPw2Xg2RVHVAojgMC5yuylW/KUEp
NrKvun2XEHBhpPdnOottL7xghdk7WrRPQyFPIyVWcCsg4DY3U5hRw8ATtE5Z2RJB9Skw3Fv6xu3i
nc0UVEugWyHUvpFAE+t0VkTFocsJosQLWGJD1OXVoAqtMfEpZEv51jvJ4OtsIHDaA+gMPTifemkm
/iKRUoyswwak5fdRBJtF5Ol9D9XZX8KM69+qvpDrsCiXjxkVT/XQPNWQTQi4EfSlbW2B45QL2hmG
mT6LNN5lobplkfhFyOu3rOnVmgtOnwQLI9V9skZMgzyHrYkExtC9VB9m4j40TWUieejioMXNdZ7J
Xsa0SnnucLsahjYjunqgJf3Z4lW2gdjwXEY674C2CUaDA4nUHD5oJlaiyVsLmJptJve0OT4rg9Bn
KoBbqcbhqTU14F6IY0rHWC4xvh8zrGM8CJbYWxx7uM6YnpNStBtKHs5KTMSko3HhBA+6howVocQa
klpZhTARs3xHOu2l8XhnS4yZuywZ3harAsMl+KGzxtpaTnsxZvPgFVTVMbfyQsyulMkOW5q9fyxO
8qCZVG3O3TqNG/kzK+cvz0NBXkOyOl9rR9Io31pD9yFDuRkM7RHT/RkwKcvzhbcVV0rUA1Mphp1Y
7KNnDi+mHu1Ha+pP+focjOLy6TvSxjuNwI+AJDEMsPymcYaPqPLbqmsgu8OC24RUY2KNqJ/11jB2
PQaFDQf79NFceMZbXRTu87LKA6vmaTWuZ1VNJC9Y5G5Foi7ekO8akX/1pWliDcD/BZQexzQEyN0c
swwmxbT1Or4NQnEXoE0/q06Vh6rGiQIHofdx3bxmHROBJUuJSZZ43KLLNJhVmGMyzg66GFbbGBvB
KbPaXdpP6tiF6lrYde5PzeBuxlLuhwY926ltnbed4BXS1jU2ldY49muTLhyV8KI4Pm4wrL5F9mju
ZAmnBM8Z+4Go8TG1geA2tVjhYEW2DZPlLZpS/sxFtHPgyW6hxR3qZtq6sK6RIYtt0SV7LTUQWBP0
9mhTSERMezA/4ePjspm7w+I6bECFy2bTqww/VgMQ2ypvA8RGILVOQ/0b1ny/U85DGTXGMXSW5xKT
+3Xpxyt4EHov0vlXrWhpCdcejdkgG5YZ75NkReGklcf2sThMnvlD0Yq9y4Bnb0SSJPvZrS5KJehJ
zqfWDhW9hcYSjNxq2zFhFaR3jFYIZ6jcPLp8VY8A2XQRSOJ9cIptaJAgJWmAtI4Tc+IGanf9IWcL
0ggPkqgaJgZgDJpywSDQaWlJMrt8WMrlZzoPV2+M2aeqwI6jc0HiYuu20xeDBOJiPz2aEMEDjnXt
XjPrq9nOV69nJ5CTGd+KoedPxMF/00ngUi2E75xmsF2FaX5H1fNBtzzyQZAdt5qRMJB4eMonI7z3
OptrN+yf8e5u8QrcYif5kS5q7yztMaetcSoVgUFGeLJmR9HaXKhcmhvKIVK6rYyHIsUU6ZICX3up
Onpuqzur4DmgeQ4iR3fvRjDHraYybmrb1k7eXLwkmMrJyvFeZrmjS7bimMtTCO1eEXSJeuvTtr+0
LT0XAsgWNnt1NevpAjk13pma657CwYgPmS5CbhoGAC8Pcbia+PSdtnkxCi3dOEmCkKeHt2WTHSCt
YEOxeL+GC28MF0nDpf9TKl53WveaOPjjDYhDTvzMNcBhein0PdiKc6GwEoj8ZxXzZmqZJUcbECaH
46AY2Q25GH36SL+peYv4JddgUNcxoldX3fEZOxt7xsPuqOS2LKL5IAfATVq5PNihbfLmWX5POsCx
RQN5lUPZbCsvIDzW+5SufSUZ2CKnfwcBNnEt997GscPfYzsOQe7on2qCrx9yvx6U5DPTvXLbVPk2
TPVHyjiIsVr7JCqc/VBphyHG3evg0lHp8tBSULih7QhzW6kfptjjCw+Oj+Kynduaiorkblg5LUVW
vn2nL/NaG3e0+Fg7vcNNkkaRDGScO1veamYQUam0bu9+5qp8sCm0IIZ6cUbuymI4d8KYA6nT8pt6
p8bN33IiIqXePo7FeEPO+UcNUhdnk+uj6zAFNi5R/Mi8o89Y26DV84+N+XfduSbpknDbtMiOVVWf
sU8spAiB3+aR7nuT+V6lODVGM7qh/+NB5fiQkNwEGhL7mXJ02iCeYmfryZnLu+LQRZz3zsipHC2a
ji4wLQED2rqfugW1rdS9MBjagYvdYVM6zsTyLJE3QeNw7WsaPKR0TpbnhcA0n36FQWF8aOnU+uf1
kbXn8H+GJdYkvfZf2wwe38v+vfz61f5VKvmbz2D9h3/KJcYfeAiAxvyJIvyLXGL9YRsSdxSZOf0v
ITr3Dx35whDERiwMYGgs/6aVrPR7XAYr29AhIk/G7p8ywhp8838wGTgOGo7AAWsaglgqtYn/YIQd
qNkFSlosQTx29clSLeivzAbCtVaXnNgvOxusE6G1Z/2N67TRqHaF5cqQL5qhAHBXY7DU8oL6miTN
qYmd6oaVhjCnbpcbrIC01pCXGA/BftTF+Jhhr3B9Oyn1a8epfBfnjaX7VOlEn15f4b9vcbzjuIsu
KJcT8F42JMc8FpxHuU0gLJHYQGQZivxhSOW8UIRepJ/JCHBlE/OQfKLwpPyUaoKX14EAPCv2fmeX
7tMtkVsIZqowzJvENtQN5i5xHeLnsDFcj7RBk7+w/cWGGOv9oYwVanDuJQjrEe8/h5lylPrGag39
12wNBfQoLIkZLVpmuLA4tbWt52S4AVtn+iGd6Z4C3Ny3xRJRctgwP7Z5oe4a2SyPVug9hhhEt2Jq
qQyyS8JPzvqmKayZU12lreVQlSavcZPg7cuj5U5khSY5m3hakLhL/1m2VcKBpI2AgrNEXh6zdMBh
JZ34Fg+3AnlQjAerpkSHKSB5nQj6Tr5uOfdmOYqdDLMfZP17Mv3gPjCfgvbdoHM1CKwURm2gGZCV
lHZ9MSk+429WWy6HJOggAFGQt3onE3dV7I6PDt92J4Qg8NsDO3iN5kJRm5XzX1XOcRzbtNmcEHmr
n5OBTQHCpHVXLCnPMlr4Dt5Q1ixfYkWHTZ0dhAYESdP1G092nIyb2YJKoBJp0yBHWBLQmScfCznl
D/kgWlS9mUObZnrdlrH2Jz3kQJYj04bMIbyB6Jbs5K+RleEe7ESvQEdCUQG75rwPwhrZuDBZX5W3
YPpuwNO9Ys+ARqhpszqUSc/BRTfm7I7zJn6J2RufRRzTbJnE0Y3Xc/hc8pZhReql81XlfDkJdvpK
5ArMyhLfc9z4TVFZco4qfTlUbef+ipI4w0k6avvFoF0g04ZiZ2T18BriDrmZipX8MWXhHfN3dHSq
OM18q6npVevy4r4JdZMedj6oZdBfPL07eVlLGIPUPpnNnoIptJ7RCpQZ0Yam6ollQJr0GAdMSrNZ
vSqC2cMvSxTgKTpH57CT4+7cECkvswA2p6RbKU6JhGHVeYAvWV24fgbWSmXZP+ihiYW0KKR3XNPs
b9Q3hcQzLZ4ZbQj7aENUSL4klM7XmynJG8JjpXj1hohTkasGpE+a1BroEnZUA2sPDb4sIz1Dw5Lj
T51zQ9uNrdRe3Ni2yD2G+sRC05NvDQ9CFJahUukxmpf8HmZNdonmyb2TdcOK3plivOjV+EJhe7er
5hqEPpF/XoJaCQi1MGkeiwcm8yJZeprWeode02r+AYyZvZW1H9x03zkeYmuoU1+YYloh7gaU/pg4
s31tS1OdMEChgoXx+6C5t0TT5Xns247ITQiPgLHoaa71+JSSCH7k0WWeF1HZZPhAec5xJ+4mmo92
zkS/MSlEbQvvUDsWKu2DvlcLO7a0WpsDUwQLKuY3ipma5j43ojLSa/3UbrkAtIxlcKbDzxDOj5ia
JX7Q1rM3TcxmtarQRnSEJX+OvPeF8HBgpwZtziEP65a/6KMh0vNYeQCNBNs3M2aqXJb8LHL9NHAR
YupUO9G3+k3pyL2KJo6lEvxS2GiBlcUfoqYIV42LFWDyJamm8KpMllwCDlO1P3gM2XWF4TdW0RI0
tGsEWQXyoZbTW+qmHL7cobgBAgKfUpFk4EG6hnZMZC4G//4AH1J9ZSzIuewmDvWujtheO6gp84Jr
rMU96q2LNft9ha0Xu5EMgdqYZEc5cgrd3sgCOWEhxrt13JCZ16JXC/NYcnaVl95j9tb7XQh8Rt/W
k9m9NGrikWGGakBLRIUkmnyqQDTRn14WebThUVQduybXqBMpDH5S1xEvc2J3727nVJe6ArThAg1J
hLXrEHs4UhXlufJKV2xkMl4buthu86jrL8LRygOz51tfAP3WQvN9aorwhVyV63dFRHaP9Dl6A2SP
LhL1LuXK2SQ2q0Q8216/dx1H7MzZvFjGiJjBxW7vOFbx8bNYpQlqLL0Py1I4xhc3+6k7HGm9XvZb
Adt/HyG1cxCWXSE5SCNOFgnPZixlfLco9AD6kM6clF9whK4ocgT/NuYh0FpXgMQxkBJ4twAceSHD
OTYbE/INogpV337vxeQF+7mbH1f71bUqpxlXPK9parFSYpgb0aXayanC6dauXONg61S4b5ZiYN3g
FWH1aIlhIZ6/jOrSu1iuN1mGob9s8tUFHec6hsHBEb47ztpHnBRJFmS2aMlIq+TFwFKz+d+p9m+B
rc+e7devsk96dfz6138BRCssiiQ96EoQGEwY1P/dhMsmMPl//vM/51wJVnu9IKlC4ct/z7N/Zr7k
OrUyXlLqhGMVd8y/+WnNP2wLOy24CGqZqJbCNPvnWtD8w3BM0Ij8oES04CUY/8yoy9LlP4y6/OYr
4JEvaqzFSmL9/z/fIWhF3b/+i/5/ZgA5RAjx48zWg2P3frp8lVixzUTsWD/vBsPb9qZFDwOYalvf
dRBpRa7W4+6GDjw0MDMMUi3aGfZrObqHUf/Cs3ubTawvJns8hiO7jCQ+txhNBG0rnNieZ1u+IwM/
yMS99jWUplY/OATOJLmXfpr21GwfK7s+I2CdjaZ/6GfXH5l2qCg+pliBapBrFDCAxWsei654oe77
UYwZdQoe/UflOVbODZVPOxus1mC757YNr4Jqkcnqbgf36s3OodGM50j3tlhkghihgr3jM7Mmlkae
dNU0nvUlPnTalY3cFmPfjuzq7RTZd8SIPmOUjKhoeSw2t7Lpzj09vVn7s6sVErG3dcHjlFN8McLu
iUP2+jQDILUGwKvRu8zo8rXOgwwwDbmoY6tqzruUvkqqoqz0qmdIsRFRNEVdSLvouOp/s2D5mbBc
xRN0VfNMnGV8mCZxXzQqKMt6W+BpgiqGplOb+4hVxSYiTDs69TYsxLmo4wDapVRxMGcfmulsTQTL
GLmwHUgpiZLfTsaXxkgp2JvntxD0c5nRIMoiL8moasiSF1iSB7gi+3wgJjRa+z7GIauOmpvuQkol
8HFsTHiPIGBpnmlvI0SdgPPaNjNwHgNlPAGDi/PsNGSzR3AQMC6N5NepivhR2/jeWtSv0bFPACFO
kspSqL77Hktb7+VB49oB5KbAZsDfRLZxQPs/6FG7NbPlhB96q1zxE8gUdtZE/aJ+fDPN0R1zwFs2
eLeqmmZ/dsnPFbcC08h20IaLIa3fhiKrQSqoSsYNRLdDT2XextDkc2nGeyDAH8kU/tYjfZc4zkst
5kvrWFc5MP2K9I5GceQ0wyJ5Mvn8BVef9M6MwwOE5d0UNq+0Ye+Bp29LSzs1Os1gUXnpE7kvovBE
Fvo+ZIJPHjnonhNODRuyPSqVJ5XfW9DZQJpiG6RxhE/bUUewumZt0zY03yR5vhain/X44Mo2YFLf
URDLbMu83e0n5CMYExtjsPnh1vrE+kQ88GjUCIrI4GOPRkfv737KeM8u6dmb2oC9wKmR82/dXgFi
xglMYVBW04kmpEsddkFoyNMwaX6IdyUup4PVlDeL2d+ZGfjh2d7JnKCdoQf57ACoSLhRqmMs4PbJ
4Qpl1DeK+jUSaj8suV+13BmV/MEMGCwtoa2k3Vmz8wsQ5UWo4qyn9p0Y8GvzBKEXu92FEztoMktX
xcEiJY1eJ+Lo5OXqbUueDBP7/xx+4dX6teTVuWESTATmw1x7rzxFm6xzGvBtGVa9G4fpKskqRbL2
KyZBj+XKHP9ykOKKib7WMt/HOEk9iIIdDLgidn1V/QADdduAH5ysG0mkRaXzIynFzTiwgsNHa0Uf
A2aGptjP4SoIRIdZJfvSIAaQPMKph8XAUs051fy+cUI7FWSR9GVRNHGX0V2b7cyw2FgLtStZfF+W
0L0hFyLm4iMOvGbY9oO3cSmHdLN9ax56BLVx1MGx3elzHAwc+KPpbhIqyLG+9Tgo1b0Z4cUatrbb
b4yarsou9hv0VbvVT0BqJNS+Io5/usnke4xsVJVv4T0gYlT8zT+NGuFBgztVSZIRxcYGgff/N1D8
TwA2G/hv/muR7DAk+ftfZ4i/CWTrP/pzcCARruvSxqoj6GQlOvDvQRyJ1QgjEUkcF27eN4Pq734i
8w+XoYBQoIHjwgZ9+O9Fb/ofNvQmCSQFCNW3vPbPDA58wf80OHi6YyG3CSQygFj/ISyujXmekEYG
rJwsi49BIqe9Yk7f9Ej+bnvjEVlB+mNsvE6J9UqiRN42HG7po8d3W1QkC0pPpi9TpsFgsLLpo7GX
iIooSHyqjDXhI9GplcXQEUQvf7udgUCgyL21bVk81QRZAqk1BSIFYsl9nhBfAybqVtsB4tNtuOjW
U7UM5UfvcjooBzDxQtaYFGTNlKC5tPVuoHzWjZ/WMrkd8tD+qImJBGlmLD87225YjjdjEMkc2xN5
eay6hOJ2vUcDgI47AeQcq5lNERfmK+imbBsrY4TUs8IsjRVr2aPZwfN0hz0FR+aPHtb8oawiOpBB
zER+zZp6G8Lw3LDzNF5Fk1hblATeBgpBZEuwD4JQmeBC57V/R8NlEkRWpAF1neBARSFgnyghWOwI
jSSsRpDASpvdbLItpJhiCHrTKE/VN6OzMiryOghbWb/cJub8ObT9A7m//DFfKu042mb8qxEmbXBw
N8TCJprDlQjw7XCaz7T5MElL811Eqhu7q+Wd4Zof8FXBhFJBv0m6QuzNxskvzE7qRYAK2it71FxW
REp7tgCWCJAvSzC1nfMytoU3A9qQBU9JuuwA+sUTzyMH/eZZwNDd5nMh7wdtEjepoZxjlJHu9NsJ
mAukZHED6Za/GzswXGqOuRVmSW1eUVl+5dE0Qith/2g3ZneHCqP2RW26folgc+T9VB20KnO3vYGj
uACLyILNTu7cBvPlJm5092VEGYNbNrwUCcqC2UzUjzmzdafq/D3R0woXlAIAZjGNVG7ezphe+B4A
s/Qtm0+xc8kW0SRAUjuv2vbourhg9FyG+OSjyoZRVNc3FRnInXAQfeo0pT+PzHq3jSBE380TB3y3
bev7UbnGbV9p3a6l4e0yd05ytAxrOqmK35MMBp1ckVQmXjPMap5sqeyoNPAAQ7uxxuZMcgx6AznK
3OiwH7m4lpsJGEIHllxjRXqK7O8immU+DOX0u2oXn5freFB0Dm4Sg13YRKPCDdEW6nRaBt+0bS+S
ljK/0HJtZydYfJs4BuM02+nRjvUXLIc/sppQTUbYIDficOfgFAbSi5Enc6CX2BWRHx1pVUvfx6Y/
dXF2azaNvUMiunHARV/smdhyaG1nt3vSmgpIkmVtu4io+qLqazNguBFUSJ5NUyJDR/N+npn40Z7T
jIsIj8hrLHoGcTurYFKleJhxU9M5FqWkdpb9HAm5AuyCyS54W861gJf9f9k7k+TIkSzbrggh6BUY
lgHWm5E09uQEQjrp6BWKvtnNX8Of1TQ39o/Fj6jMjMhKkaxhSU5CJMTd2ZpBn95377kEufSSJp6l
S7C+mRRxd+78lmvppUsem44usXEGb8N74ID+ie7Pe1+J5L4BOxp0LdRIrjyAgqUm1jnSxNbV2ttq
qI7sd3HK6D37fWZb4hc9smBsnzVe/eyvVRWWi/U6dXI+DqNkJKbTw4/yV2+QZxcfU9rXP7oKY4on
94osP/Qg8FzgA9fEzcChkjOTMUQyr9oXFZsAzHBbzwdunk3ZD58tvrQvEKW3gn6gtUaqcROl1Nzz
Fn71cPGscHqiPy3cq+bUM0Cp1mc6NwkMSwzXVUdiuPQPrl+oFV3fLxYf0YBBTMy3vh1Hb1/G2h45
xDnrDfM25BJ2c0uDzVuv946ljqM9lwEMp1tJxU/gRfUl1mt95ZAYvPqceGaDlA9yKOerTLCDcPPo
PlNOvtYKRT4ig/efC5z1jix0kNTLbu4j1oLO9Ko587vuqdvFEXR0V4A3J8wp4WLpn97QWisLo13o
VgvdcASlVhT8VCvf4+5lOvHBct08HK8NS1Pi75La+3aM+nuiuI00gc33qlcviXXFyEVWFdRt2uyW
VH+BIv1mayw1kiZ3YDON3lob05vE9srj0KTzDSfV3sj7fqV3erQ1phSCtFXwhgC9MA/uEFbK9cN5
YL9MG83NMhE9X7j1EwQoHhtX/9LSiYhcCcts7NEGNUXGDQtrlfhfk7k8OFP+bMgr7KG+1ePiyCZ6
ZMTk1siDhIrvCEubVqVHXtnnqYXqyLrCDBZzfqSacc23cdeyvEVCRZ9Mnq84YULYaRDlUJ8K88ys
gUKXOTwcouW7F+6C2FjYF94Vt6pja+4MEKiIS0B40IGV+fqnHk9H1eDkkTrPfsJT2ypatmVzAfy6
cdEeNXveNaZ13d2wKlb7XIDm5YjZ1AAmDZ7gfIS3Wh8QvnzvBSPkzs3LTyemnXGsHRPCWf2RWcXJ
N5OW6sWafqlWE1u9H9fg6IIifrPEufblmaqsE2aNYyWwVNTOfAf+ewCH523lkvubashhE2BuoXVy
QuBHf5WuQZmptsEUvHFa/1azmcJ7kV7IfWJFyOw6LAjUreurqKvniLqCMMWOyzKHZBYA0yr2Y55z
3xxNionmPN32HGw+3I0gbks+Of1mt9Cx78dpqPcCchRLiBj1Oa2JeC4g9UyNsNkAuW9lYRdZ8TQm
szW/1wtOjKXzP+iqMg/TMmAIpJt5FdvPwtl0HcbRfBo+S+q5rvxluSI3t6mvLIBKL4j6o0nHpou7
y8+7AAgOGgSRzzcencUWQvTC+zL/YdrLVa7weDmX3ZWNXaZrLZVeyOHyGi88UJUWX3huvmgOY0ql
mwgitWmvvBiGnMXBvBnlyMVw1tt1ZNmPMmbtaSD9wxrAH6j3ldiafWGEFK9SVJ+kYGzYbrJWgLFg
IemHs6O1+whAwNYutEsC1HKLpWwrvKbYSol1srUllxY/bkN/EVANeKUGLhG5VaFsfMKCrRarEW5r
KMJ1cgXFmCbfXLVXMPcYCDGQLFpvrKvc+DGU5FPwxM8ropx3Tdz6wC8IGE95+XN09J9JN1yuMyK4
ReOGSrM6GGTpBKUNNDuGXL8qtf5syZjHw7gwb/R1cctjpVvjQmoCV3de6om3eI2Ux+ojtk9lSSZp
8FD0Y7ZlzAMToGw+4xdhJSoyBiyti4MkQ8lDOEgHtOdkLCgxcrKgfi1TvG7mOgOpasf7tKAjymMc
TAidsy5LoyO0ILxoKndJ/szRxk1o4ykKzdjgCb0fSrdYS2NodwK88VGDZLMWqXLPAM/dDTpxdKwj
vMsjy5cViVlMaFP2JukFJKGLSSXX8XoPzehwHxxxuidw4uwrvSeio2pLox6ECsHChHgiFhkd61pq
N1RWpdYLRG1OfFLq62jRdiYdpdDXRwr75pFzZaTmOcPrnvcNfc1W8gMlCbeivSxkqWVFWZbQ55VZ
jCcKlhlWO3xTfsSiJK5l2NgSuoZrwn9KsXFhsJx31JgziXhaD7xU93dVbZwwJLGPdizzbHBurkZV
0PcO/fGYE29yMcAEfTXyupNj2JXVJ4Sd+KE3lRNaGgdYNXIkYfoma0cxVDKqDd+4t4aH+oZZSFBS
0VdEhexl4DlYefkdu1IiDcXEr+W6hRCRyrZwFI+Zl75iwedU9Zd8HXvuPd0DZ6LxbD/aYbxy5z26
XKj4WlpercWCQxroYnZMaxMKEUaB9SyNhXxfXG8jBb1p1kwqcQuYQ0uexWelW3loShMnVm/Qwcrb
wH+OEWeDAkcVDH1tCp1OLmzO/Pmua43XphY2mQLHOvYeISkBtH2rLHpgTeYYsH7yoWjVWbr9h0zq
W6wykspAGa+0SXe2vtGoh2VU92RBGIaEXpiEPgZkn7n23vwFpJfutcYqLgw6ET1gC1AWoBpllX4S
Cd5h6Zc5ixyOab9prKChmveBtVt5sKiQgKsA1y/OvPs2ri9+zAwzgS58tTM338ditjkgqARRCfxd
6h2Psm6sL9gBzXrkHvgdExQzV8IlfeECeX+sh7zdZYkmt5xl8Z3JZmxjZJTz0bvxOtoK4rodXc+n
vLxOmaQxeB6HmoZaAtVk8N/Eon5Kl/WhObkNC5i4bcKR+p1v1TmEDgbZEdhbik00Vclhwe23rioj
+8x9a9g0brnsMm0ezp2aOTa4seo0fZHZdEhk+Fh5bQXx1Y39tVXozybn7oVNF7bbWY4fHawqXhz+
6X+mufxvtCb9aYljGOgi6CU+OxcKrf6ZAnPp08+vv/zfv9VgrmugP32E3+UYF44JeCJSXOKa4Lr6
kn7f4wiMSTqd9yb/WjC38Ue/yTFwv22kFqx9sA5QZMy/xrscNByD3Qvagc/qlhPoX5FjUIT+JMfw
pVuoRZif0IDE9c//Zo8jKAm/bgRFaEtbD8i0TjKAMNdW/mWKZoo6yulGq92HKYkRDYybRTFEKpcz
z632kFG3ljS3wyQerFathyVm5ZKaOPILuosYy1du3dxmhmCwIZJadS/LmOEvt27Spt84Sp0cHxOt
l30THwhoZyYRMmuHJp4Pi+rOg+2dFsv/GdnuDXmbdd3JXZ5ix7e1jxi/5coyKkU5tHzWDM/a+w0F
PSnGboz0C/n/dnksuS7ve0O7UeVYES7DZA97egptF48yxy50tmU+D7FH7mccyBTEBYkxqw69nDMc
hzK1R0wVIafRo6InbEWjC+bTaxN73xZ3os7Y1H7WwAQoSlh52O3JqI5t0PUDXBJX7TG5cxWtvG3B
c3eigASHIstiT5sf7QISrgE1qZrT4R6/wyMBpRfpZfhJzfHeBrzNaD0rlg/WRlYC77EfVy/Qy9/H
3sGCUG6UxUW3HxU41JlHkUxBSRM4M1aQkXHTCNId9JxyvyttelWkz+dqoD/xr7MEDHe0eFenq9ga
GRo86SxiS9yR16WXyE0tBCMe+bGMOX69uAxvlt0RKZu5cRmO9LYEKLKAblQYxXD5oDXl3YZU80Uv
f/Io/SnYra8oQxNkmGG4TU1D8GniV6tZpUJGRzpA9LHPsrFK2HCzcVA2RWb8yn7kY+tih7dx4LT1
u9tow9ocIespggR8M11F8kgqNns+50TfYvZMmKw73/nhlMN9Z+tx6JjF2UkPg2TMpJwnCjkdMYp7
45ESr5nQ9BXYxdEQkLZxNtkw0PtQkMnFRR6SQfiCCVJjQkMbaKAtjmIgpahh2vOuQNwcTe3ecJZ0
DxC+uV6f+bqlsteNKUsc0WYTRiM9nlMzPrC93MVJCXKXOQznjmfu8y7m5K+0e6IH0K6KZm1jlqNl
ZkrWI6G2VTbHp2V2RDBCTdnVVvdB0yu/0KieVvBOdKflEicnsgsK8ZCSoBd3KiZqUqtvzY0+lNba
h8agmLb1lXerTYY6ZB1Tr6W6U9VayQ6BKqRi823pnbVBegdGMYUs3sIrmkyZQXnxq+bHexg5LEIS
cTB7E2RLdRM5/R2jf6hmbj9ThwyZJETrEd/2Wu/veQPTbTUam165bPzU/ZTgj4IVjGr56Rnxg9sg
vyDQJaFo+TexG+2trvvhofttaG9SAR3y/KpU3K3BLcG5+DX+49fG/aL3eJbgV2Pgqxbx2uvWV3f1
WtRK4H/O8T8R5abbuaDXGEuY2MCRuHJr6mcMi2EpuaUN0fIDglPKnTZ/YTh/E173CF/kJAzpI1CV
yTO/cGaAQZ6Gtv7hju4hMr3PkfL4tZMVty5XfTVNPB6K6SmVmVrJLKIg+noX9NCTDXInax45NxqX
L62ufzTlAnUZanvpqdPijVw+B6BD5VnkzTGZ5pPLF38V6hxTXsE9Pfxs8eYwgnqJf2yrGeuzvZpq
2sDGW6Pkqbd23GiNRngnfXH0ZWARE6vVK+SCj2yE0dCkN0sb33oxHau9xZskdrpX2TJ/ZDaXVhuL
uvVWJy5rOi2wDbk3NNCSCSVWDQYsEoKvo+Ud8kHQuqBfP/QmLTocZqbzY7GmV0pLdnUBwQkaZ+Uz
/0PCkDHj61iGSUeesGkPVs/roi3au4HfA9vl4i4XgxYOkbG1ZfHAb/LeaIYfnlZ85513QVHeU3JG
HEkfQzxGj57Kbni0XDIEclKl2M2auH4z/XSj2w5k2GmvtPFo+uaNTsv9imF3tQygXMBcKi+7n1V0
MoxlP5piK7T+OSZSRzfvWgjKaKbCDYop2Rtxe8fxO+FYqNfzNG7MWoSu3b/I0joxW4N5SuQeMfe+
llRVE3rCuTqRUTT1b7f1jtzbyJmVWtAtI/UVqnnnR/gd0WPQcr1eZWbx2bngzX36p7GSTrfzPIt1
XOL98WJ7p5n1Aw48BvdsctajsJ4bO/mIovKxrNDu+3br6zPRJb3meoOWMzbJ3k+0fcWXuvYYlMNM
8QROx+pzNnkoqEllYewtJwMeS8h9/FRO+b5wyC00xK6cvOUmsiT3VeHIRytLPs28euv9gl9ENuPQ
S+kTjjUSTT3ZhHkG95guNd76YU8WG1qawW6WZAp9UP6nVH4CTp/0XFpaRNkcP8PKYVfrFjHMWUw6
t8v0WtesfkZ99myNZYv6wmNSQ186wY3n7dpV373lI05W7huKLVmNcm7O0fWLFzKn81xO2dqxFsjm
0UmplnXpbG38rmOzD8EgAAWzt1OCXvD83UAowD+65uwmyFKZ0G9sidQZ5d3ehvoUpLb95gBMXFdK
AhGszS8eKA37T5oLl656EpH9BVitwrlhrJ2mOPND+oRbT4evaW1Ahm0tPfrK4ugLc7MV+hFYGC9y
b3Eh/mSrhmhtPnlFfEnmfOMX07ozREKGZ9w6kzGtMdk9x51zT7bsnczGe5aSM819HMdFat7Uhmts
BO9PUmGUMdYURwVNkX/gcbjgJESi9ljTpnVOfrB7KfJKZ8Kp+lBX5MRmPkLQigz0LpWYJqmGlWkJ
RhzLJuGSD9FLpoFLu04UkTV7a1gS2wy3Nr+l0ecspF9QjfG4rVvjUV9eYBQMVNlld5bNPnepRno1
DBnqCfbfIsfm6CpEMmUrEnhd8dTOGFJ0f3ooKtqquhlzQ93UD+xELpk38nnbuTvhAH0YuwwTG7De
lVGO86UfOPRkMm6mZXE3MU2cwEft04yjiR+CvBiRAArWG35IalqsWhjHq76GZGPKGZq0ix20spAZ
SH5FRNEqGYzAtrmbEQamV8NYaZ72phFtQj/Q7a1Xe89aPDvrbMj22uKfWuU8SSlYtdWmfwIwvEOp
R9I2+3mXl+Kb1zPeTgXpzE6Tz75Mpz1XgI+sbcSqBjsduH0PY+6C1ZwGWEqx9akegzSrn+yWKUT1
iHatDTTZNMFFx8xLq9w0xpVWmeuSeGiVFJ/c7x1KWHk8y4WN0JjMEhxPy4rt6usAx8F2wNhzrFyy
zmqfsHXNh8bHD9zjC+9i7Am+QWoqt1xi78T7gfPe2Fp5a/vVvpsmbJh81izSopV7dahU5sjfkR45
at7/caIgKWt0PiInrGRZMaY7iFd+YWvEA5obyxu3hoioJ/Ssh2vNFT+O/E6T4Fsj5iTlXnPElNzt
uOjzhnSaAZhP/qMpsDyxA0UciPXLUqa3SkEYY3VlfoA1oqCm5gWn2/PG8Eos13O/T5LBXmfdoJ0a
NzqZwBdoo+ODAIXBKA/dbLaxIvk5mCr7+D+74f7vcxX88X5rmNxsuWVyInJjvOZf/nuHwV2lPua/
/B/5hwvunz/EXy+4FghYCPTUvHu8Dtn3/37BxaiIPVAI0zOxwP/6R79dcM1fHNyI8En4Q5yTmBF/
9ymav1gkeHAu6j5BddI0/1I1NN6GP95vjWsaSLi2gR2CYA7f/N/eb9HAkgWleaJeGVIa/e+C7KIT
fbGG2TkcnL4oMNYJrDxl0JuAjny6ziPguIL3eR6FovF2Lq0ak/AfmyXBuNSFZm7c1kt7Q1Xf1okI
RCi4TpRaJumnYm/fVFC2GxZXMZulumOeNWYbuN2yj83uzYjjGzxuzHnFbWXErzwk+Jf6MxiOA9Xv
t8LAtCaTUM/9c2YTDU4qpiJ08a7rjxVHY8GDTSNFocgQQLy7j8z4BHtvbakhGHNSn3O8rbFW1NYb
Q/F5hBnAHjYvmh2qPtjteGuBK+gjAneppIHEwcNeUEidcaoicanRfo31D9fw95ZVnQZCb1olH5GZ
DxX0Pa9oj5Eo1x4a8YoviSkmhsrpgPSwaJExtmZcfRVt98ojgI1FxiFIb3JSd6+Woy4g7t443diC
zuJd6u6mLse7geRg0fqHGXawmCe2ZNZT17OYIOhveEj+lXEAEnbHbHI9wa9lexcWdLtr16hTsDof
xVbV3dpZUCmsUHR9oHAwRaK5S+vHVtkHoCSPE+n9sR4ZS5pNMXE6evbKH75Z3hx9UBAeS0WZ2zVT
gx7OXX7TaznXp2y5SZhsm1iEs92eFjvH7tc1AC/OaK+0ErWXrOT21AQdzkzc4kHevpsjXVrRvVeQ
hPRfCtuCvhIdEn76ERPkwK0gwYdIUFqvqYvJrXsyTCEO/n1RQ/MvgJBm3MEa+0TLIy9Qnr4QZszo
vXblmeaPoI79r06BqqsoWKjlTqP8URNPjXtu6DTNyJ9lqXEaNBWWnNdpbO3Niq/fgfZdVzcTHyFX
T65Oz+T8ZTlcWLjkplO98bw7mGirIY22KV/RlQVGQWooIypAAS4UmAUykkQxnj7jmucSXL64sDO1
kkP+GIWxmgYT/1y+p9iNdO634TN8JcPZZy+ToyzjctlT0Q76nkMuuzMttCDMBaD6wxxyRlF/+VRF
zsjiHXYMQTDTo43ASXbSIRpjv2aJvR7cHwOunEG7unCvnQTYPyVLQwqV8LBoDS48jY7nzqO+DWOu
8DearAm6jEGippV0+P0BZUwinHtae4EGSQas3EWtvhG93BAJAt+wHAfEsATvTFKm9xx0+86vd+7U
nMsIsHxqHCbYAlHaPrkJhRV9MT2ShAYD99jP04aMVOjb8A34Egl4r8DsX9xchmkmyNY26aYTeO1G
dwOKm9RPs8bMTEhLA49jbhulHXTwKqZO2ozQrgeNI6Vdhjlt1c939rRJ7PdKm6BxGtuFYWca4qB3
5xuVfGIXxfYzBm1KhK3w9mmF9dFuwqobNl35lcPOZ1xbO+UD7hccQRNgSAohGrRzbkWZBeGuZAK2
+VYSF9xKgbO3l3g56se6M/m3MItazKKDetJ6817z/f1cuQdKNX7KFv1HJU+NY5PtScOsQOCY2kCH
jG8V9PRCXPJepon5P/9IhpEFCWmK7pbs2spjgWgIEDpd0LLUoNwemzaugeWtxa3kvUrDvekoCdEL
Im/AhkT8UJHXdVIX5TCmKW+gf+EM0YZdHrhCpsg5Nu8cvjgaRjOTR/R0TMqbnFusPd7V+jPhJXIR
zHotP0w4Ks5tqT2YV5G/gXwEOXSUAuCIyyws9mwwOuO5msyNpPcuSi8RxZvXu0/VnbRavzKbzgaL
2KUfDv1svrs8kbIM3APiPVMXiWr7ONfXUiWeDVkFOEIFpnhwu2ZtaOYa3Ck4GbHvdbRPLSexoXHH
KevruwKSA4nReeFHBMJjoBikiDrqL8pgLOhNdl5oFQkt/ApzwuJqXsqj6PWAgpB1CyG2nbCvRDKI
/H7fYPlOyypwqRFO+Qa9WSJpEpI0lvo2YQM3o8jYfKJ8rvDLQGPwX+OSFUbhrrLxYGXVVkfzRAUC
jDKx28MguhDEE04wUfhR+ewhFx7KBCqHZYO9EJWJ5mk4WlWM2bav0ahM2BNxWLZ3dMrxeeiN7rYJ
7XOjuj700BWNJPCokQRYoztcM/KvrPBWjTuuRh9u/pNmUrIwvEXAHbqEIzCxQ7dNw1Rn6YOnqswD
T3z50MBQpQLeBitNf9VKaHyjQ5nG9DLT5sG87acqlOUhoTtikJ/O+AIgYuPM5wJXMBXca5ruA8+9
aK44DJi9UvlOnxj2jyd6BUlPPegVj/A43aToK5JLXJnb67zZyRnbSHo0oobF5Mq8ndmReucUgo1m
ckvt3KPGUJ9KuhahsrbaW9Hs2ZOt3PxF5d8Ni2705I2w+jAdzbVf7imo3lxLVPhm+eklBQya4tRM
zX7JtK3ftDtpomxWcrnNHe+Rx8Vq5reTCgAJLC4JXrK8gpOE/f7o5yOYl2FLaOtIbn6Xpdbq37N0
y6XxHwR+XIOkD/sa3SCAY//TXdF/NCXJgb/z6153RX/6CL+P0ux2LMZhDC06uRpw+X8dpUmq+y5c
PdYh5q9FT/+1KyL17nkWk7ewHDy9lvfXeLv9C7kdcd0xMfQ71Er/K6si27ym1/8Oof/rV06CHnMx
LjjvD+n2VI0ZspWHQtNb0ADFJhmouIv2bN4RKPxgdqk9wtmpx/HzGKW3oDXxB0VfUznwNJfFCbEv
rKcmlIW5Zbraw2HDz1rurEU/IBIfLGNgpVMNQW73PIt1fK7aASQhxB0zoLLZVtrWNgvsMgubGmZQ
xdzCGw0dhhtnG45zum6mqyZ7b5u8kUjH6jHUHIgUnXGHuRMkV+imSeh67H0KERBQB/vlnRJ299Sm
bJdpQrf3sDs1fGC4XbHcxH446R9z+tPL1Z7GW1R6fe1VDWbVPrQrE/dWhHJu7bUGcEktfkQivXXS
b7RmnqTTPhnjMz8BKJ2U0Rn342DsiiJ5APV/GQZzjdlrH3vo3vp3iZ8VFtCps+7GxXymyPGyEB5V
focR0l4T5g9KMvcT4qBJqH6GsW8s09mFHRfR1EJ1KknEbDvp2bljVJYjugCJ3YCJ69yBtSVgva5i
yl0x/KjSOw1TfoxLuFCc1z3uNsBlKKD014vl1uM3ZNTEhDo+x3HxUG6XMaxLHohDfkdJFkeMccHy
967iY6ueeiJgJTZgmIx3+CJC5UYbGxxHHie70XL2aUz1TETYIou3pfOD0AQJ5SnAiM341qCgbQny
BlNkcenYkXdEVLh1IB/7mR1ELhEW7yRUHupkOIRt3ZT2DaWhnF75BspVTjPNInPo9hwstclqvUBy
JexuDWg1cKiGMxgpy4luBvlYF/ctgGsJUqbmbHINN6jYJ4n4Ls4/p26XWw/s/66V3zQD45JLHqdh
wXfxCqp+kwuyvoqygnJfVudpPHUgy0iTwcyq3ztuSEZ+ohlqA0kI6TMs+g+flRE+G/hxJJr09sza
s0juhj5eJeOnGE9LAjSP2NSvZ43B63h8pvl2VWZt0LjPwHDCWXsvxU08dXtHvWLPOlszUrt/Q7I+
bFucTJzg5Z6g8EpyS5zkd6V/1/ZXIVhCwCaqGOgstK7uFDlohOODTB6ooNDZ56o84n5K0pjIeY6u
41efA874yeamRPjUZ/eT0IDJ6jpIEXVcgPxt66+vzqnrzSTqD4mLCO75h45Xb6+vSG6jpeGNL70N
5HeeCstFT+8gMFJCcM9zMRw43WNei2ZvBaqXWEXe+8jAVAd/abJwCT3m4ocvuKYN5Q5u7nvB3ds3
mw2BpRqbsdfd9cazPn8phHExvqFtrqLidVzwOzfVOZO7luakjsiO489bXb4teYR1mxw0Kv3CLFxn
io/LfYBqK1RJf2pRnQZm+eeMlTc1wK9NB1LZeyDay3f6kU9T4CTWKsaEhTEdf8qC5S0Go8ezrxq2
ieCj4NP7QUXAiTf2xrSWjxyBzW/HR1hIGD+JzEWdJAJJmr9BgUBR/DklzDUdaX1hqnuFO4S2uZUh
5keSSMSI6r0BBr4xsLb2uEcGSGPzTbrk15fmjoUb7bTa1uyKLwjKQZNj3qOTZVNOAiY7RUtzeWod
7ejK5YXajFXRJOe+l7hKyrBjq4frOQD4xzQTMyhB8MqbcFHPJaPb2L02DKiDYthz7oWZrp1qJG31
nbik5Hmc2VydXeO5n57dSn+6Xm/KqFsbqb2jwhWM32df9dyw2LCnV3foeE95b0C8nT10HlxrOxxv
OFHLtmam5MaWAJzbYOp6YLVc/3so+bU28s9DiY27wbVApQnSgbrxTwW+c9r95T//oO79+d//NpK4
/i+egfjuOwK8zP/PGv+u7tHQg69FJ2Ek/lA9aTCsQAogZ6TDMyYbzJT0G51Y/wVRzySh/GsvJfAB
3/mXhhLkwD8MJTZPD+IZluniwmFq+nt9b/SgNMSuhnjdi49mcWi5yjUcIok/bmqtUVtviPw79Pdd
JF5GjPYsWYW6cdu8RcxGWrNU8wUkfMCXK27aham+HRy1hiAVIb2Bn4jZVpQ4GtMN5K3J/Ii7a27J
9CbvCSKJLb+JXbNZdyqOSmcxThQdYvsYWPh3etyxIHXNW+yABRMAbwMnNSirNvlPUZKpNVLzbDb0
9kSFtYRtV33aXRYHwoiXrVYYTzWqzW4CkQl9bXmcjDa+AYaGyaTRd1NZ3xmdQ6YaUglRbT+gmjxb
Gyp/ABJM7kHnWorfnmcL3+LEgt+lZKBuBnfdziHM02czcfcm/sXUnlg1snko6vZRn3iqLXn6MDm4
6lTKHasoDY+2AbI09ggAxcrlS7x4j/nsJIeu1q9kg3TeudX8QlbZI4ZaRJdo5kmRAYQkDqw11jZv
K+/eSshOSDrXALRlX4PlPQBPNKYg6cyRwa3BmYtLYe7lRyN5hGrD2R61tTFVD3qrP3V1jqzZisvg
tK8DFWah1rNGgOrQ+2THW+A6ZZschVWeZ59mTR6c/A3kjSQn40gNHNU904bK4JvRxKVhe1Ow1OW5
6pOTEtzOhiw+zddaFcvY9chwU93Rd1Cvjbo7/SqIUWbum8AaSK1tmjj/VkR42HduqesOTbzjPRNP
7KQ3GAjgzVusSxvF8Hb9QulSCujLOBo9K2ZoL+1NRRJWaV8kct5HT+3GBl9oWdj+Kq9camLkTd5Y
ryP62tTa9EYRDGIiZbDjb7pP7uxDd5sSlvPxK1vKHfjMIymgw2R2Fxv7ADf9LbmiUzvqqKg2KHis
xmGqQST0YF4qalVWRsQgYS6PWux5YadFn4ZJ0g3OEQGVNJ8CbUnh0IKTzhL1NGXme9Thbi6r5jJq
mrXK05pba+NNYeEbB4s8H5iirmbuoqSAhAjS0VxKUm4+1hUdHv9WF7V+8gxPPmW59HeGWdNvoDES
0WJ1S8AOOdOtP+2G1sCZ1AUxADJLqV5aW/ea5IA4RQKgUI+zl2Ky1/SYHVuD5So153JL2yvpZ0WP
tS2CqLWNXq1Ui0V0Z/pAOegPdDoHPTU3uH4Mc+v6JzFZ00EyQ5y8JL4hMv5CzM1caQYJ+qeyaJdu
36u4aB71Nj5pk3VbK+Nej4ePOJavkkC2EPUGvOqjx1u54uJA8OowtpA9QJmfna46lbm7lp73oKv6
eRbGRRX+Cz77oDGj10Y517U0RVnGthL+J3cn+kr4i6qWz7hFm22DgQnI+aUqKiRWDs446W75nxEV
QzupeKG/08UL4Bv9reloOSJaNvrrtrFZVmiVRf3k8g1e8TuBaLUVXa3t0StJ+mU6YeJcF9jZuWrN
2bDOquTEUHEo0CVmhX8jjwBn0ZvzqEUwYF0HVU4rFlhOlKPUyxZw8Ya5+x5Fn7SfzYzjL+m92Wln
vBl7wnbHJbKPzlKjv5Q8KO0L3shLbJbLfjFmRn2uY/SqMcN32HFNXjViGdD2C9jMvPf0Q+PI7KGd
OtYr1qCt+sVgiMy4UrICJ/6PGSTH2w201ZlN7TkvMNU1IxYybzl7Gv2EUXPOI53GkbTBEXItr7AR
UoyxBuXUNq+DAiepsDMdm3IctmUSxTCoFtYGrB12stWLQBKY2diMpXTTyl0aR09ZWe9Ik+GTdmZS
0toZjxQCt9xnnB2aRt2DR5kbWbmL05TVRjfqo8zq90qoO3Ied1Nxk8XN9Ypp/8w1/UcszXeiaviH
Usn03WoaRRQ8plNCUSufgCrJk3mfNNULpqYt5ogBzEIZ2QHLK0x1RvbUds5nQpM8z9QhOzJ6+gcz
jc3AqhbiCQO++36p72GL/WAfDHaUlMTKI4AUWt3806lb52BR98kivtLTQ1sKEolpWa7/LQ79Q3FI
UHdwrXFgIDEdIdBb/smiNfjLf/7ouz+IQ//gI/wuDrEYxRN8VYGuRuHfhzDzFyYw12LGEkyArDr/
SxfyfkFJMjzgMQJIDU2wyDW/DWHiF4GSxBBmWdh++ZjiX5nB6HLiG/s7ZUiQ5MbdzFKDOdExrOuf
/42JmC4AFk/AQ8LEndbCazcjJb6p7+7ZPjgrmMzsHRsRwitz1laPaY33V2C73abhvhnUhdi1mffg
ts4lV/4L5bd7OmpwYRqsLljJduX/Y+/MliPXziv9Kgrf4/TGxuywHeFEIuckk8mpyBsER8zzjHfq
p+gX84fykXTOUUvR9l1H+EZSFVWsIpmJ/e/1r/WtFy11Xtkx8+jpjko7P9bQPFPzk1LHTYeOICCG
hvClcOz2m0admlWMvdUIOR9l8Dip9qE11JMe2R4tWOckcZ7ZaG/pCYSSzVMOfKlViN0c0uATtt4w
j26Q+l4QPycFD2vVkh5Rm1s96Fdtdo2B92qy8EYfzyDmfnh7Xa++BZN6N2iTF+AF0xmsVL16mTji
Vh0RdmPYaKRFElYrRnkL8JXUXMVWLM7Vh6EbXV1P150ov0uFFLBN2Wx5DodLobKrpCkJcvQmRB8J
i8Al9G1X0Lbzed32P2bMor2Cuc/jaauRuaqLhjOwdjOyHcwSdXjLRm3W6atsEeaek/pKLAbgFpsz
tYGon7gDXtIKNhm75NuOndUuVbBMz/Z7HY1uou0zuce8OdXGwYmwfs9fhW38cPreq5DhMko6ourD
foWxyp2VnuPgoagfZ26YumV5JLDOtmGhRWn8jDCG4XsdfVaH9kduMl+XziMJ8LXdlleyPp5kkrpn
UbLq+f5Qbek2kNtNpJUsjtY5u4smJMHaNlthPpsGaauItXgtPbrY+C1jhQmLIDpOl5p+KNxI8syg
4I3lQQaBZyLdsdx7mRGOZlPBwoT2lIHrwVGcQualtr4nWU0fQgjuy7JO9lA+wP7fs/8twod0vJ/V
pwTwR9TsB6Dshu4a4NGiYTqwTh2G+cToarEMyZ5YINaMwbOLBPcmp2o7GrshBlB0SKiMg5I0GmsF
iG5naGxaxapk4zKk0FJ8CNSkeTQ9vk1EQApoQFF7n2YMiByZygegwH1QHBwKIPbYtfmJP0egFevs
WrFBaftg242nxUlaBl8prPCOdW5DULjIntlxj9y6L0N+05uDW5+G7GiMh0jfSq7+Jvyy+miad4Z1
Imy6DoPPofhRtaGby2Ngbo1hywrK+JwHj8oyvMrJnKznSjmSkIO+lNzEnjM6vGOcFQ0ce3tACjRY
Cb9iZ1yZApYxjqW+YlWVqa5usLh3RT7v4JKtY2P2ohjypLLOuvc6xrM71hBS/E0KN3zppbPz9iGK
oOmHxY0Iv0tVJdaH4yx4dKaj3V3rBgela9bkrnl9zeIih6ukDAM6Aw4JbcXKoySgPHemS2W1GZ5F
BgMd03ybn5vuLUNugoRKRAmpxE6/MiLytd6ufZ1LAg6updLVDPckFG9k9Wbn9SY7z4NCweEXuRyy
mwhR2yFzoEmvILBAXDe34KYSPbnQ97ayMvV+bEidzflmeToBJYUdilTLhrTb0I1dYHZ7dkBBNKCT
mhEx7BvAQBN7QGXwXx580wNVR6rOWTe8IDJjLVDRfOGQZXpiZ91Cj7LIk8skXrXiqc7xfNxzyFNw
eAiCb9GihoLvJpPuTlULN+JwyfibUuTehpuCrpN7ICsVk9g4CftFWM8GGPEM876hnVhhkgfBWh7v
iuMgmHR2lReIdebcObyb7F3d/2iqe6UmVk7JxvhQ8HxVNzrjIuWANrUrDKh8gyQe1Ayjyd3EGg9I
BU66b1Hlm1kYq0wN1gQDluqtVc/LOWmRmYNDXJz7+BBK3rf7Oqqg2d6rroVm2dbzeqFuSVu44gAK
hERVtmal3Z+KItjk2oeqXYJi1w/biRCxrqir7KZKnq2O5KhXDjjvetom6eRxEO869TU2jkxAfJ2X
hBl1V2pemp2b6mlAIJudI28I16i1NTH+SgovLPJ9lcBuh3kjQT4C5cxObfVylxA4f5TaservTcEi
GCnBPqmQjob0o9c+YK3i4k7XSTazWz+3ysm3mJSxA9x3zSdeaabxu2jMvby7KMTywsuS/WrFTaxP
Luk+0hDWsanrtcisFYjEKXcNdqgcYt1HXjLTCaAGKs6jWyiw4tw7t471WNaPMTXDMSQBPLKB2bsd
fF7ZwDXJhRc8IBum8uAH+jpf1sEZfJJssxiYekwI4b4zNkr4mDq3ZvUl9DueTQqrZpPGFvPeSM5V
xEOr/i7NQ+3JEjB8/CnfZuO1Cu8VV2vvQ/Nx7NH+jMKV6RMaSPxDHQ26MTZt+dKL3E2K+xxbEzAB
lNcASD7UKigHVKSiukD/WKnNXUsExu7FusFuSVfZnH1bxQGEZnITTk9BTA2zuU3le3BoyC+zPRj2
VESA02A1i27vTebzILeDjXyJSvMRGBtLXGhyWrazXs9mo0SenzwA9Dut9FJn43QJCjaxcAqROiAK
vbGssikaeeqtu0E1WZZDECcZVKsQMChws2+7Rz/+4HTJq5cYxIvMnrvHqcRCzxfiRLukOQykMhy8
EdXZdJ9V9OkOklS0qblpZeMt6xRw58NbWt6GSAfaZhgn5GYkCeUNVNYKskExlGxnOjdFwgrbM4kT
rrQ6b/s+mdaJxdLaIMSZIheDVe2dcCFQ7Xk3YcKy/QMDCg4j7uE+p685P1g53/Iyg1bawiVuu7PB
/bpPkr2CUT7BMmUIUi5Rz/EKCsAsCY5fMQ3veuorUko62QLxWIWtV1pnIV/ygELUOCCFIG6Jf++N
/Nz2lE0QC9YR6gPHPKeYvFt4cOpIN/N0tWzkLhiotGNMIWXw46kikqKWBJIFbxN1gDPLoZ6/94j2
dPu5c+nf+jrTpN5vAYgca8zzMWQwKJePVoyiMVDlU8NyjtyWh71GXDeDUALMETcA2tOKHM73gsgT
DaswvfIWE30fdZu8+W44VDCic79iT65Q5NJ8tYaFZ4FMMV0F2zFPvSjtrrKmFFQNofw518IikQ/X
hJgZgVUDNp1oM4a+LUmWMSaJAyHo1hi+IuU2jIr+qjaYWNh4jQ7sLgrMmocWBx007FWFcarEu1zr
d4H6rVuHuvi0S+FBJLrCOIGhwL94kM56Th2X4tcte+J1k7C+HG8MensBnYCUeQucg6hebYtYsPPW
asbKj6+iAB2NpqMs0hHHVU7Vq4o76wPn5TrSSJi0zHHCOvJoqsdrZMvNDEuHDiwu0+BHlcq1ste2
Ec+6yI9BmR8JK23Dyt4ASbpE/mC4wHBOmckHeVNAGn92ujealPd+CqBAL86iHI+dwWOnMfNDitzB
pg3wHICC+1qNTmHY3gzOtK9GUlFWcptn1VXVN1ByblBgwUNwdunGtm5pbCrNE5XeO0JyjLX6JuP5
I4f+W7OMG1tfKhPivS6rj4gGrlZrYSwFVKRGXmc9OrmCDwfLjBJ4Dk2OVsJXXElMkLzT+YE088FR
H5oG03v3bccvSU4BkM6rcp45625r5ztPrR8xV/ek07ySUbokQG1TQu2wY0U7pFX+AVM0ubBhbSj2
g6J2n4sQOCZEpWZtQ5HcgRIOt1Cfo6A7h/64i9VbCRonshV8pzHqibPL24SiTbjAQeehhsAytM89
ExKsWBArgcfLfaU3xhK5XGtoNbTdHKXNcSqaa135d5nO52vZE6bNngAKOsd7ZhZuCVnSnL5mRa5a
DoticaYSBEiRf2Kq12obP/0Yn1Pn1NtvtY8TJ53WIak+XaBZggIw4nahfqyy6XOI0n272A7bhype
5JRin2XY7IbhdvltACluzze6ns+CRLUi0rUEPhVThtJqNpQM7E0UN/gSBb2PtjITtxkOw7kZ35RA
cI1iXMrR/CTYEnQ1cJblzRg1d0pdHeu2dKkZueHcW+NM3RT2zYLwiZ33jN1ly+63lnSYEWX3Q/R7
xlnbag54JfHy4ksqwntTQTXU+5rtZX5p7PxZRWCe6n6j4AUlAYnNc8YmVV907ZzzP32eEFPw5ECj
53pLH1C6izG1DtbJggKcKQjuTKslsrPA4A75VOgFxE5/K0dudiPH//hjbAhyi3gD9f2sMTFkJU+f
tFw7QPBLNXP7Kn22+pe4/mGr7cFQukPmYEXMaeLO0/7OqouJS2K0zXjRjaLC+TOCZXF4F5lrS22P
rc/hBVA7HQg/tLnXzhBGBKyokdnCF+vOmW9HLV+VBx/mYG+PWyAGnlLhX6js/UjAJy4MD4IC6MVh
XSjda49PzNeY34Nss1TgTTP08KInQDjgBVDOWUrMqmH9SDuxntluRpSkau+iwWAzGNsgHxkcbXOr
ckGDpE77tF1u5yjiYqunWw3LgKojCIw8Y+CakzJTNp0iDoEIvamkMwkf1mha3jBYG5rHdqLO3scx
ZiUx32RV/IAP4clQqi2wfsYCTTwqZHrI6tBES8VRxd5DkmOS/puZ61Bj48e+abiP4CyxHeikVXUR
IP7pjcx3vmZjSrC8MVk4I7N9ELG265zoGo08I/SBkMMS8RvLaUdq4TBaAZHX0Usln5j/rjqYlk8U
Xu80zNIBZDlwofekVsG2whvhfXWuR0yAGgVzTU2NUOnaFRUu6n2OTcNwjG2bLEc8WHhidusYN9iU
XMfCunEQAjif+Y4+tYWxqeb8VAlos6V86Sb9qbLKbUlgEAhEu9GEuu0TqstAXVI8FAKzGDKb44qs
SKh95UOJNPxNpsatR8sN6nnTxOHR6MY7SWXAcCUWu6ZUiTuJgAiNnNFERx0Uf8/1gGobaEIT2+dr
Gr6n9qPhpHBY+03YvFomAAScCEYq4EIxFftXFHawU6Ono79IO/NyJbur+/uC+FFfvOb+eZLJAfj/
uovvU3XGz+psG2orsyoAvgvc1uk9K71tkYogldyCzHMNq/Kga++Eo12diWEKn7H25OQU46TapU2+
Ru21Qf+Eo3SrohXN9Fa2jC3UX8F48+8N/VBgX2iwHgg1JB2F25aqIvqK1l3Ea3e0d1YSPHdFuSPW
uuqC6rWGbdaw5BFxRFzwfapC9nrtNq3tQ0+DBGuFDdVXnp7EbpbKU0HpeBWZhwbf/hxNRwmqK0re
ZLcUfL6PZuxWpr4puZsFMEpBoVydJtk1lfWDpGamzccs/lFM6peeCCoH0ytF6qBAGleDwTQZXxUw
5E5Q95N1EhNp9QMpHbiKyit3jNCSkMyCBlhWg4wwivkMOivYZROhQ9Alm3C+SPVdxR6sCueuhtIv
nP+J0fy6Zf/tklxdQA3OQk/4+9EZ0BD55//538X//c/9Wcc1fmFbTs8z7Za/l3KNXxBrEWZ1beFt
/hYHoS96LZkYMFO/8iD+IuXqv0AIBwghUDoNVrb6f83jp/5t269JwYgpJIEeEBPyD0puD6g6FIiQ
gOaam7TkRQxaft9QmreP7AHXrZPhHYrJJENQqVAhpxLTdvFE103kZg3Dqp9x2siWNxO7tKeZvYM7
qy1WpdJ61NWKeS5ISjd17Oy7xRpHmjD0SAOddWDbBa4nE+4+8pX6NsrYG1U9XtEvZ621gap6reKX
+qwAXRlQLqci3g9KwEtd4REQ5pjDigYP4GynnxJsg9tDoCJIhy8NkBjeQ2umwM6vkJzH8EZ0vDeL
TLwpDmOJWg7mUmCQnaSiXKaohvGCxroxre7eBAnkirp9Ya014WBk6avSAgoF817Pqoeg55JojMOB
aoObcYywiE2cp5HVmGQlqIfv5uCZmg6YfBOQxFQTFfFb3PCW85QaDew78qsQ+kRF84p6aGzGGCut
Qm/uHQmBjrSROoLIyk0CL8ry+R2fZwEA64vQh/WAL8RLskhuw2JxbpsRUMKwdTZAudj942NwM6G4
ySiKDSEMrsvEF9sqctZ11XY3ZREZ1yFo7kt9Ktap6r/nI/meEbv+5PjfdL2SqZ84fdifp4iwxWeX
dIR0Iv9c2wG1EhQEXzTy6KOmJZuhCkGZK1RnkczhJJoT5VJR0bYKSL5mtvqpUadJUgcFTaPrXi90
Lsm6f9TVItwUtf2paewEyd7GhKCUs1gmsHbUwIgga+Pgw1Hgf2ijuU9VEgeWEaCHTVyQi6K1iM2E
l64h5Ein8y1M7YPWD/dWQ1m1NNPDnIhTmt10h6b0cbhpYzmvYd6iwqnQQw0dL2oy4T0fUScxgb6R
iVhVA6EnRrsjraunGTprF1MUxgXkZ1InlPspv1X8cqPggRgWPHrzUGvGYcSqr+nhHQVP5FXMEwQh
REFCrwKeHyZXdxq5s/Ut5jVlfMvVc1K8ydZ5pEbioogc7xRZbsa0ID7T6Mft3loDKkOruDPU4i6l
vF5yFfO1pEPjq27iGYWHLusNy29KntLpRBtIvsq5V1Z0P2KhcLN25/NbDuNrG5j7SuBXeOucFpGM
HTi4UULiqVF5ctl7Rqx2kWiimsQukU0qlEsaqVo0H7/6KOvyqWbFG5jGOwU3T5kh73rLv86Tv+RY
cW5KFF7zChsA9uWQH2ZeyUGOK42Ahe70rtLnECEbL/WLTwUNsTMtV6Vg+1CTuFX6qzOgR01AOGfk
3nAu9pKYXV+yp+GquRtMuSsx4Di1uAlwHFjpk2bGh4qvflJGdjejckyHsLvJ7PwuidITeisacUPY
SjfvnXFf2eZbRnQM/41kAFO9cJyfJRfEwahObH1cvZ14M/KVj80PGat3GNco3J3pKp3ai0TGavXg
i9wQAVdKeLGw3caYLF1jKL/msblaGSYEJSUBU3iW8wncDsTv8JxaXKupCQJZ2k3lWsQHK31PmJ+U
YPggM0I9krbOy1fOJu5dhGZmuQ3UCFBb+COpaq/v1SOOf3fiOosQs8TYeAVFsE3M5nGO/EMyB/vS
OWcjMlsHIi0hHsE472amrm0gpp30Olue1TDxLK7n9lWJP+30USPETNJOsLaHfmmOrHgmdcQPw2NV
V4KnotMuzowlKEumFM10WBX2dznbL1HVkYyAjjk1L30PfKbBWLFpBq76WSBxYIcM/p+TTTZvQCmx
suoZzh0Jd7Z67UJM7dmAdZ9tPNJGW0MTHCvf3tpJ9D3rD3aGKhyHeIUa8aqp5robC9SDHtyIuG0A
E3G10vtN1S5vX3Bg7tQbJH9QrQtS332WrINIjT5Z7z/NAmVtFtl9bJQ03AS0NtXjf2PDfY4+eNUW
3+2//K+P8Z8/ipITDzvGv/3L735123/VbVd//en8VjZ/2nT551tLQv2Pf+Z3n6L5t58fDr6K9Vv7
9rtfeD+7SO66r3q6fjWwGX7+db/+P/9fP/hro8nDVH796z+9fWYMk39/AsJ/9/cnoH+v37qP3620
f52b+FN/dRTqWHcsRoyffsLfArFYcZu2yt5cEtql14Rp69e8MKgsKJ9ysQ0aupQ/N9C/LrPNX4Rm
azpeDwLGeBdYTv/5m3D5z/QC3z9+BnxTfv31n/IuuxQRe8J//Sdpw0f//S7bURmB2N6b7PCJW/zB
UNiz317gSVQR5HWMEmHZhXoM2lh/73oaW761PNY7HCi6Hg37iQUbhCqbbTDhzCHY+E5mYuohlOGi
HohX3Ivmt4JjZdcUZX0nBwMzIUAMZJGQkg6VjgXAgZzJAU2k8dBq3yyjjU+1q4170y6X4m+OSQtM
6Rq+K/d8FKUAal8VPtENxFON6WYEQ9pOrzQFjTfWXMznGB8gN7AB002GiPxcWc54MkInu0pB3DIm
CXaw+7q9HZgOTsLxp+92jjALGkph72ZKxK9wzXmr9m33WWmBegOzvT2XKWGKWtOak9Jn+ndhGFlH
pogcha4pkJ/sqnpgsjXIaIiIh5ex8zm9WPWpiIy2FrOi6SzjMgnMejZlECelHedNKqKzpU0feFCH
Yc9Ts76UEAzY4C+3oKmLZ5JNllFvlv5PCwcf9A5NPgSaAoZ2cPKtHxDB1BPNPmkp3KUG7vk2N2tS
t5adEUVNBsjBdjcs1yYG3lv2P+M7Q+ZkuWPk9JcwCcTNQM5SkDyt+vPs0x4xjc70zc2x5WhoRtw5
mp3ri/dH/+6bPIKVhMfRk1Wif85lyQlnoRJReNaWchNTgNFtu0iRQMsqWROZGORbPivdgwPcABJW
A2KC/XZOdK8gFj6xUmbrkHKFS5xYrLnddY9mM7RnWYQ91KOkPcxaxCq/kPq5qvou9+p+VOWaBDdW
0BY2rt1MxzwbtfuhpiLH0ZwyuzoKVTsrJ8c9Ak3ZLIcNricSwraaUvcdxCaDsQpQhjU/mCRjm8W8
a1dCZaRQsvCYMcZeynmq3g0nzO6nKmmPXZe9KbO280VZn6egwUuWTp+msFLWbrrPyqBZM3EGzC/x
WvTw1fpGdhvHqbSNqGQK0zMC1jsa+lPYlfdGFA6nem5nr/Wj9oMWRMq5p8Q/s0w2vqLJoFfcDyG/
2FWoXXzZ2ltBDPQQyZkILYOYRz17j0/Ozhh3gSP5aV67Y0vRPKELwqR4Kox9HLTlmvKz+UzLTQJR
JGcT3qvOvI1UetGDdPEi8KZAB+0KHO0Wa9LrVDf5KeAWDqg4in5YNb5CfjzwSxoaOdjsjxpqBV0M
74jO1U3YVFzvYdfSeK7JijZdlgkjV49zI7Lmas8i2HPp8rf22MWb3KmWhi4ciV7E+EM08GiyDOmU
XocbTbSKdzn6mO2zX7AGDWQzpKZ6E4jRvMvtUVywZ4I1drBICAnZreuOg+G0uxp1Avl/Go6jbwCk
hswEoikp6lMVKxGI1yQn8pIaeHGcvqNDXoKfCqDLcGfRq/kBJHfvThmYFT+Vmqf4efbY6+AVVjUo
oudACzGRgVd7IiklF+/ptODaynVBr9MdRmfjXja0pSGoSxIgQsGeJ3LOX03ioNVbOu5sS55Q6vlW
wUB/qTjbP1ON5V5s9TVH9zzU/JBUC2lYsr3WlWTHz1W8WvakpatIjrhZs8BWd2WuBjujr8w3ArCk
oijm4fufs496hho/JaCRCH1u/3tOtvu2/vpqOcL/eG7/f3zWc9j+rtmMtlxBrIDcCO9e9Mp/dO5v
eCp/5R9/E3X828/xGxVEJ0hJlJD1zF/tbGggwjBU/A+6iaS3fOgvxBCiArSdkXM0TF3YJiPFrxOA
+gsDA+4zB2oIHjmHypE/nPj/aAIg1PCHCYBQArlJIW3+UxpS40v/rZuNUl4eYAU5xdhvgQMlmorA
H4UxtLGIty63Ys/IQbEBUDAVmGKlieTfYgeadHayWiPvYk58jiQfnW8acVQ38Xtstpgm8BH1VXeB
9/7S+NhRC3u4tj5wRMVW3wuHtK9jQX3Ug3pxcpmp2/jyg8qN9jDm/nGaihsjlpuxrz1Hac6AwTQg
fFQdWm18tHLzA3BE7JLPei3SGuHT4fHAQ5oOKHkph5SjL3qMtfGk1mVIHUB4iSc4UfYc3iS8QeNe
39vSxw8XqDgqnENYYIyz7Yl6JLxrU8pyp+xw4FYV+k/Dy8c1O/O2r+RmqrP7IBxuxtJf/kT32lpc
JCK/nI5TnW/UmTu/mOh54OsKhnLv18a1bwcVdAJ9VoXt9Qk36K5ftE56RnNpe2q9pPQ6oqNx1D9S
qvAjqng2m7O6m2DQRWV3q7U2SPZgX4QjzmEZ3xrm+DV0IYl/7QGAFCxds4bFVrF4h3t51Jrm6pvi
UuDY5QrzyqQOAExVX6aJ6jiLQHs5mfd9Nf8Ior7bTf5EDITwqCrrrVZG1VGK6UX2sKQpfei2ozqy
gZgdxyst+BwZ8FQKTOJnyiqJWgR1uqZUFoLvZN/B16SfypenalFnei15pI+128MMAOpYFRDluwhG
xD6zoVkVTky9rLGQFBP2KFqo3aq03R5H1Opoldd43f0wG1A/pnbfTClbZMviAtrkr2oCBEbq3f04
BPYGogKGPTVLHjRGElcz54m2DxaJ6kAHnWL2m3KJYkRLHlwmYDa4SdMt6wNIdGabG1m5gLqNeU1j
ZXhbBNzJwwGIhuSN4FotEdteNZG3fJ749D7fU8DOSsxgo5kVbISnZSnu1wBzfmrXlLid5SQOIPlo
MXNUCAfQLJJOYBCrDWzTeUnlCbPKaiQhAo6uRpazQ9Vyu2aYUBNp//RnxhfD7AxXyWhOcfTipZfs
Mku1eu2M2H8AhIO6F/Him82C3J2lDRu6U4xN7+vqWQnLzu0cqtpyEdkEGOsn6UtUBw1mTVEoZ1ur
pZtUGFPkNHxYOmSsouPI0VvnNZ5Zck4JOzx1rCBkBP51iNWXMls+U1qyMJPWyfe1W+CgJ/rGb2d1
oaiF3TrOiq1vKZvJHM5xSG5moBhsnu/6nEW64oQPoiYRovjNTdgRrjW1ep8M5PZsi6K9rv1hGCD4
rJk1VmR/KuHM2sb/sif1FPot7QT0C/FTbsD35PMlmeBI4Ek6Adl188W8kVfYQMQxFrGKAVw7pqm+
rhzWEo5yKEteqnN3G0w9L/WveMi3kdl5Mo6pbYPwqCToQYlPP4TRU37jfDlS2bdp/1qh9flNetWq
7NBlP0vTEGVLIo553b4yeU1HUolXLCcLJhSXUChJ/k5hRjVSk3z2uJzquRqXVehr3pnKrg/wHBkD
/qM0NzCAYngGPFM8p/FHyXbYj2ziQcF4GwrlrkYHacx254SCbXZ1Mvr8JVW+7Sp+r9v6kM9iW48j
EJnCviut5IFm8WNni2mlmNbDhPunNCx2KSQ5Lat47SVxhMCo9ih/AU8c65gE44c1ppJ6mJwhp8AT
NbGWKvleqLQLYMpxro5hbhRgLkit2Wtdxxj4uiPsioNU1S/qZG80g82W6WvdapKt7xEAu4HECGep
SkCO6ji2gEhBR8tKtKJx2isBf88w6bBUeWb19I40WvJZOs57o5qbIs+uvm8/jimxVE6Nh3pItzO3
x5r7AtrnRxykN0NPX7ZCCQzmIlobO/tZj3GQOUp0HNN2/p945d+VPfR/GKl0v5q3+rfj03+qHssf
+vO8I3+hJ5a9j6oKxoqfKLQ/W/j1X1R+h4mG7lYb5tlf61xV8csCDmfwWbBtQNaY0f5i4ecDUB9M
RhRV4//1X6pzRfL7w8xjmQgZCB6ObfJoEn9UPeAZFF2amtpaqwv7fU76GDNIVzio2qX+jX09vUBI
dmzX8MtiW08FJ4BpFjRHwTcg+W36+BzyJrVeslwJErdJQ+NkpCUAP6S7I0/w9K7Neg1TdmQV7bat
KvLhmhnoFkdErX2PSlg9RkmIGd2qayKBYymJ6miUMD2TaRpwthh27PUhi3ekz+aVPbL21ccVxaol
jTqjNMRzXMpgRxN6f4qo9cYWoJAz6GhEfhp6c34sLIKWnVN2J06ZYk0xK3JwY5o/BGL9sxYWNpFk
tS6OOv+MxyHjdge5JcleapZG97pmQY9D+vZ8LpAH0Lo8CmqdvFJsj6TvNWVKTmLWyj1ylXxWNaXc
kN3oIHctKy0NHcJmc0NGFWJtThlsmCW4FhwDr6rTfrE5aZ9EqISAORXbwWwK2QbSNeSHQJvTS8Ae
we/oZTIMS793pgQL7+j3SD64JQGsQlJ7igph7UTZ+USypnFH25tG6X3x4WRgOQKzl8c0w4PjFY0p
gEckTXI0C5tlhUpelkyDBHuchESYxGCHSAwpsi5tQuXLYGUOt0WT7yy35cTyYq10PPLj0utTrNP1
JAm8G80WqYKjVjFXZZilwLkmbHYkzSPm5E1XMdqiW+DHMwecWUq+F1FgfFROkj/4P8GSnXyrAgNv
rq+cpZmvzZiNol2Xd5EwKmgD0qIp2zRuUqB3LnTjHY2uN86wmBFlNUHxUi8+YPPTmIy7qrFucr0P
EUOSvUwBUctWwxTqzDckbj1j0C5THr9ETQ89LWepEQbJJq/IQw5NWVyUIA23xAITT8eLdQV3hO0j
cPiKOkDqjAT0a+Pyz+xt2ArtW0OMwMexJMWKyjApBwmMH0mHkrUyOq07EZ6Vd8FQW5tpMHE2aR0a
T0Cy+tDF2nyrkaedMHdZ46XXcv89zX2YDLl1G03BBFVI4v+Ni0Vk6e9FQjdcXUgbXwYJV5/wo+tk
FcahnH+1DDGZmsWTWpME7HBX1zrEfMP8pjFC2xbtaw4hTOlr45mme2BuyIqwEloQR9JPPTliNUvw
G9ODQZgOiuqHkTD2ruZk4S2Npo4qUUj1KsuyfCuSlk57K1d3sT3d8Xjb2ti71rFa6Bi7qSIdePW5
PtDlVQgBfEXv3LAAETAkVsnygYzBWo2wZWvRzjTghS3McjWeX/U8hKhe4612UPJBidvYnfT6FmMo
k0MOdsUuHBXLYBl+2nPS8a+Oq+IxLtXoUe31wULxU8mmDHYUUaWL+EL/Y/1gt3hI2jTA+VyUtKjM
epJ+VLkSf+AdA2sHQnXcED/VoG8k2YNvO8U1MWQvIDLNYt+YoN5Wc+24oSJ7r24KAifUKpXusBDV
KiW/97V02GYjPV9+9t4G003Ry/TUZkq/0QY19UD6Yr9OtDWFYvJEB6D1aDp9vQ7knF1ritFWJX51
N0zLfSScV0MvD1mwLGXsgIy7H78syeYtBclQj/XEPEBhABxfTIfW0jrXbJOepaqDvDtEl6mlwYwn
b74K43He202mk2THudhLEwNNUZX4P8OXOYvLuxI2JrEbZ9o0hTA9Olaotckwoy6kIuiPstvGTeDx
DAxXRkU6KQ5b7Ll5tCt1Jo+E7bO0n1NGtxmmbIMwVJjkerulwImrl0+yxmnT6mvQAJ6Z/ie9cogA
7mAJOLC0aQ8Z1L+Q5X2UaAe9zQCJKffRRIrWUjyMwpi0QIk32aZXo4+RzHGhfNdK/ZqWkICpdATA
XB5sAi1dt2uMgFCZXKvIj3RN7/sZC3Zn09R1npjztDjeqqXF39b+B3tnlhw5ki3ZrfQGkILJDMCv
z046SefM4A+EZJCYATPMwG56Lb2xPmBlVQ71qlryfVa/35SIyAjSCdx7VfXoBgD8IWiLbd4B+y+t
6nKs5stQtURhjF1eFNd9Ez9A4HrwQNOM/BRKaR91SKW0076ouj/WFkgvIYIbns+I5vExU1peVE68
5SD8mAAAoWrsrPy7gSSYE+vboZv7rTCcG0puWPSn/eymF6lbHyuIZCRjn1Qvb+fm7C7icEl3pkU5
J/+k+r1gtCT0PO0WHiAfkJXjGLc48TBmuvY7MKEfokzuPK8fMYjHFwmpIvQyChl4vMtjK71raaLE
c3fDy3cOM/tY4IpvXIFiZ/Q3MYhiJ5PHPsKTPlnORR4Z0b5pwgCQjnvqekXRaL6dmv7ZpOGj8fgw
0xeXGPku6qkWq/lKFU54QAi59CLrHGl771SAIB0et5tBZeZGc9PGM0Lypq/z8pa8/aswvWs1QnbR
hU1JZeGekOIXBqE4lawsRzMvfkSqQA7I+Gjrrv6ZdMek5MNioUcysYA5dtRzHkIcT2hZZy8INjIz
tlQfrrymOs7gLnusbpzb91MG468o9o2RqZU2hj1djiuZ6F0lfwqHdBQpDeXJ/MBKc+1gdc8c8xIo
AZLJBWLRMRMd3vQ0JcKrQQHGm96kMFTtk27euM7WbY1qU5l4jTvUUwDOXIEJspWmz1FVMZsXTruG
P3VM6+C+AE0NaxtoAMiBJyq2bj0jfBI9c3oRkDwKNQnIxFwbjaQCmjSzqCpa7riCSmd8nfvWOWGN
pwItd7Ndz+xGiIoVU4Cjk9yV0WRYPZwmehpdpJB6qI01t1kd7rj7sqwGmVN+lJAlAnYaajN7fnlH
IiGjQmDuvKPd6/4UC/oDYdiCHUkOsfSAzUAQdR+xGVg3nRRZu3c62Vx5oJ9ew6yj+yldnHcRmUJ+
aaaDF8UR6FD0qrnj2YkFwqgC8UqyE4K+LIlY+iIXm2hqMVAGgXWFOkzOMe9V+SPSU+8cJp/G8jJP
UJ74wdklZUdxtUjJdESeTxklBvllifS3teWUtGXOhOqx4RnuvgFpQujLcMk2GRYbc0ddEtbUOojf
Y8j/Z/AHIxc2b4KSY0/eC3g8xJkyH8yEfE7U38iRP9ypIoB+o19Fw5qjSnLhmWKtGAYurYg3iOVN
9U1Fi9eqq4rymeg596u0t3hxWck73Vz1V95ZybHsu+ki9kZxrmUeHxN3gKE4w66gbJJ3tBdoGEU6
P1E/dWCKGx66rPWOeTLDyExY0nPHFps6o+3DMy2D0Za5tNkBBaGb25fdy+wN8UEona2NYcD9UifZ
yRjm/Dboqik9RoqRCk7k2H15TlVcqkY6oBSL8MXCCvT0P2fyfy2JO/+2sXtVTW8f/+d///N2uPy2
v2+H1i9EpymeYp2zEYuXFPdv2yFd3lABpSsCUDoBcvQ/NHFTEOwOlp1SLNnw3wLe7i+kX5eCKLR0
0w5YK//KRVxY7Jl/0MRhFjKJSh66wuc87/3pIp46hTHZc9ptYsvuX2qjDU5GZJhPjUcjy3bS03xh
Qmm+zGr6OAAiyLtWN1D7x3AYCfxNIZelgso+pi8QflN7MybJs9fsprn0u7UwskUMK/BBI5fGjHa1
F+/tpiTMaaUy/sIwRzNJjhK8hypGu2RNki2ryP/Yc7DXZTjQ+cpLJjhVqe/eicLhJQQ0m/CWt3YK
2irmWEB0tdrA2BvN3HyOuYjozZTiBVs52jojIbx8Efa4V8aiURvc4OV7Ug0xz32PEAp9h8z9bt8Q
cI4wBocG78DFZN0Um7CapmtBIUoCZ7mPaMKJC3mKHYDb1MQscxCEQebHlv7aCEYgvd4432YtQ/j5
7vgUtGN4nSWf1SQeMamgQpvFlrW6XgsuvsTGcHlpn0WkYlAjgzSHD5Wbc4ZKgMqt25BbD/WuPrSP
MJKHnM9QwGOPiEHp4BFSNOrw/6wo7Y24QByh+vZ3fiz0VeJ5Prwbhhi/EvqtEb23DZhpPodc5w+5
UdWX/AHGOWdsObnSe4omChk2vU8USMgc7GAaOhSokBK+iReNuhiIE4hFt6561T+aSpnUPEnesXQB
NAj41jF2AkTvnLRKulJyYacViy4uEcvfSH4glnMsRDcPiq7bZ4ua7lByC8voW2Tv3Nn92S/K+0xP
NU0qvhJfntu7h85BGaxWkVIdaT+3O8EgolU76ozhSzdm/RY7Jf56uouBm81pcPKZX2GC8Gl/DoPA
WGNuiK67uaqIoNf2sWQ7fR0lZStzHaabMg7dpXGle6hGjx1zBApzkIbRdGvdaRIneD16xmcd2DvZ
kb2lCWPAl1E75gcxrwLFh95HfGGD95a4ZnHtt1lL0Ydyu30sG/k5BhklGyxZxM60jZkplU6zzZjV
qKE06x43VJ7fVTwN7vu2l5faSjFDolnTR69cj7ZdU9ctBkA6GsKOavttGgKl5V9KmxIN7DcUApdr
PA7Vo5w7fQFUGK0qnkv60IdiIiWeDc6P2eRTjSzNfy2BhtyrWM43CRAemiYaPu+jcpkdFW6YRQNS
p+X1tMvFzE7guXwZ3EGmTLmtaVsrFOD2XoTZw4TGuKXZ6j1SLSa+VhTJDwFkaFMHYXegQna8n2b8
uHnacfctsvleZ00OU8q3YwZRhowP5n/Q8BbX8HbBMsucDqhGkBGMtLroq1TjXoNWUxAqtHGaBgh2
Ce0cezNZ3oIyTLa0KG8dmjBrqed7U0zy6NnxeTQxzYux5h40RzMx3jrnqtXdOmb3oFITz34pCf9w
jwqg8iFoEih1O2x0A/Hyz4wJiNxq0C9RHrMlwEBWAi56WrftwYEtuokKnb+ESeQHqzZ+TvwO4d5t
pqspbZwrIPCoP2S4MPpWRnTZuvQRe9OApw/DfvkRRH30lPY+cZp5tNIPUk3zfGw4j19bYfyME0q/
lE6bPgjmFNZG5NaVORn10fHrIdxXS4eYgUz26rdVtvf6yXgPwt6xgA9j1APqaJ6zJhD+uh6q/j7P
DNjZtS1Pme2JF7uf+mYnMDU2a3ZeqPdRgSE17VUFNwrSxoNpzBPO66p119q0Bh6RGU+evUg7gpPh
rLDrVR75c4nlFMFf0QoVePwtjeQlF3B5CAHFWFvHxHhv4s4z1/1CP6iIc6L6pCw/nc/hDhZOP52E
iQt9A/qmujeLDs5I2/U85NzKtw+cKIZrv5PhhWtJntRcHmFXIvdN9NiRRDx3YzPei2ki0oG+gWGF
OB2NUimiFqCIyHtx/BmipaQWOl979tg8iGHKHwH3UC5maGgf65gICj/ScyYXnILJj4uv8JZQ5CdX
hCFLvTZzBufJdkf4VCBLW1bPXYgJl90pGfgSLlpiEjXLqqg+dcbXxOmgoLtD8Ij0CufUz8hVK8O3
X0qIWivHTCn6aaxPEfGcqEjlHlMQibToEKXLctApvjkC7E+zi6QuaavKuugq5INHXLtYKJWc4rya
HEynvXc+hhiQKUccT1Eo3YMewmgdA7l69zl8PfZmZoykGJPi5PJN2WOztk9m2s5PKjeba69McfRz
mko3vKfJj4syeq0nv9mktjbvoSTwFLRobbr3Qwi2oVdUl95QYJGKkX1tu47PSUed6RS2dHL1s7cO
fJUUQMOiARuXM2tAJnXLT1JrIL4JJJKiy041M7rPhTiE3Non8pCIfLqbmUSe7WpJtDul0Z9T2cTb
1I4NFt3SpkAmrx0EdbzrUAC1u1ax6V1YPIt/sqGIG2NMs5jkDtq228bV7Tgu1NLQ6PO90abFPe3Y
5BlUlw6nPOM7PJRzfg9kJDoNgLavaH+lJaIBmDdMVXBW1FRejnxIceGBcAe9Ns9XWTp2FE3KOqPj
wpDXojFKdGxfkaYvM3bEwpGvhpLta6WH/r4IdNph0g/UexqX+H7asYAMZ9UPSpYF5uyu3hc9keeh
9MNdwJPkmJpB9uF3BqtLgF2f3HcUxhtqn9R+9C3A+CW5+bMPcP1LmwHti3HdffGObC/8LG8PNuEO
v/TCG9fvs6e0q/unxqqDgI9cD52mDhrCma0Xh18GHvWyn6ZoW4Nrv6+lKD+yjJ6vUkO+qXJJnqyv
+VDpyqmJnlvlUkXYiXtTAy+nDSUJb8bJZ6gT6KhhIoJPx8qoKdej9z7rCYx/VlKKkTRMOI6CcY/9
O3Rvw9xXuxHCbPXfsOneqM/yP9G+888LxuKs/ddW3TXW46R8K97q/9Kwy+/9+3Li/GKKb7SoDWeK
xZw147flBJsuhliLzQWM1OLJ+XU5wcjjYJ4NCFB4kg1lQUL9Kl05pJkIOgEAFcKBo85K8xfsOmLR
x/60nHgSCzD6FfsQKSj+Er+364zuYDkJmvQmdrpbNRfqnFV63PWcqrfEGn54bvvVDZR323hfs8Gy
n5mHdqSXi584+1BRFIbPfNMK5SfrSozxMw7K/EIMTB/4Xly8buHwMeDkiXa6G+k881WOV9CUuXvk
5962dohqcEWkX+04axdXkd0Zd+lSpGo5Wt4QnNL3VmTF2zzxACi6vW9nHDE8jjzg+GFU4u+z9Ozt
HOY9vATYgJaVH/Ap1WYOzAc/iKMrP4pCTr2JnE5Ll7ryQMcUvLH3mkWAgFMSHerZbveNstqrMgkQ
YuJA3tR9clHMzOV1/KOt0it0Siof620GHXhdtxJPf/4+g8jxqLynw4PZqTHGj3GQdzw38cwgvEe2
3suh7VfC7p4QWN4o0sUB0fLCTLsICGRezPBdhuIA95QCv/CHk5k3yuvfVSzAVAgoFJyduHdggzFC
3JK9U+9mXmpEG1lRbPkE7u65rxsuOmNF2oNGB9vnKe+TpogqcbmcEDWtetmCIfTnowOYJPcBltbt
ZUYDR2zMj3EevYdt9lb77VfRvGYF/pb5ruXo3ZjDiXFpK+q97/Ovtt1d2RqQO7ap8i8I38JrtK7S
aF5SxythzvBj+0uwDVvdfwwJAAvLoEkBES5qdnN3h7DGQS89WCI8t+54kXE/pT0o4hEf7wGarrok
+/Qt99BQBYNR6qqN+vt0IgaKg30V8l2QuniZAJdFtljXWprbtOFUXLaxx8SDWGf4vNMBAgIByBKf
/EZG1V5bYAEbbnU7XItxRNOcP+i7425UWOpiGmcXrafhay7cT91fWrFN7q0Y1aawUGtLkOuoTOQ3
Wln+rAyqZjtApPe0uhHcBy8Rnd26i4DxO/UztbSUFo1Y1QqOfuwx4TEJk/SqwmbybJY1R91In1ry
cqSq6/Ez6cH7W4YeOT/pod714NMf5rLk82tb84kINKNfDm1BVDXeeeJ1zrkY6ycy1silbjucJkON
zwpwd7nGdAueZopFBQ6mg1nSzyavXCKFB93NN2UTi3uMUjSaNCV9x6Ul9HWbNOrK1RnB/5F1tB4S
545298bZgEWB0R7rcdM7nrzlhV9mW88S/jlLB9xI2dxSz9hC2BhsB2rJ1KzDXumT76XylXd9uZRZ
g7RyJoqjBid6LJ0qJg1jDuduKGz+XVn7ybcM+IGuWfmD9HPyU0rvAuSzcWcXRHGhVTJrKqLprYOj
uWu8eJdP+RbgXPWgIxNm/rjIrhgjZwpeZowc2zIU/Rt3xuo8YQznz+gTYv9pN5YPQL8lSNieDzjy
wwJnmrCMr4qS/WzFZg1UbZ6NNy8s+sfQJJNUq1EnGztM5oNpJBLySKwi9m/XK1aKfMq7P0d1uRmr
3A63VG9yFNbpDCiBeITtX6WG15C6siZn7cXiyqls3a9k4U0e9IYkspeJrtvzRp9RYIye3JM3chxa
zkRtWPUv0/e7vLMstYsGXvBe0PI/TpfXvvqeAHpdRPfuMha4y4BgLKPC9D01TMwPWB3DG+t7psiX
8SIqlklDJ1TIYHYfOfqwVmMEYijJl/GkWQaVEgDE/TxOMxS1mePsMtD0XIZm0lXLnGMGDPVMzYw/
EMkzIuWMRAXABBIL7cHN447BuvuqvyeoYBmmqmWsmr4nLI/9Zm9ib4s37fcMFizjGPtP9hEuI9qg
rXBXfo9tywCHIlIcolbVD/ky3lFcDtpgGfmwgTP9qWUQnOOmfXVlJV/bJLQxlmfVJkD/zFbdMkbC
AwZV8j1b5paar4pl4Ay8AdUjz53xclABH+jZX2OU1gQoqfq+srswOo3fI+wyzOplrIVhwoQbdQy7
PFzyfU5/hrmi4aq65fkdXETTMiGHVi9uYsPria8xQGeOqF1sfozVzjJgJ8uonX1P3dn3AN7o4WyH
Js/rXpnGc7qM6u4ytKdgWZ+b70m+NJ0MbQey1zLmd98T/zDICQxSa/YPI1ekAi4X60Fi5fMxXVYG
24lY0pc1wmDJXxnLaoHKMGC59dJ722nrbp0tS0hfO82mXxYTX5N5E8uy0rcjiAS9rDB2mRZP+GlI
KIaA5R58W6G2kyA17rVfVUDOAkmkMule8rIKQDLwaLicYtwstT2Ty0OvKRbwUvjU0QQcrQrp693s
G5fIW3c9WPJT2rTtHmmXfbAdLgbHo4dvbEEm+mz9+2AclkRo4lpo7YLzlTTBykQR+8cqY8199Lta
fU52NWP3dOFoCUEKZZUZnoY9y+exDsT4k45fttAOB+sXdyb6TyvipFaMLm1wB4B/4ZIH0lg16Ukf
rHJvdEZ9GSCW0xw2DOWDYTH90Ec66iM9ITloHmX+DJ1heqO5PC43XkI6Ju2EtzMmK7moJDXMfkcH
Yhx77SGyQ6gSxA5r2kRnuozrQnTHwkwbZvvAr07B1MpzJ2LjPo01WBx6gwmoZE72EUVB/sh5F0IQ
nFLijiqvN20MJ7MrA46mkeYCi1a9C7O+5g4SuZfcoSpYIc54G00GJLvSj+8BSALeiYVN2nwc34mn
qE0feUctkvU8OzdR2aQvJW+G3cjH/7EIEco2ALRZdpuuhBLZ0rsyOtUPpwmGfRbb20apkFMug96Q
9yP9cyllhp6OvYk+vIrSmR7ijwkmuGkO3iDVJUHX05zYl3bpA0EJYnVKBmO4N33dAKVs+SKrOFZw
KYUGlwXeh5eGfebAV22MsrTv/Kb3bhBYSaqP9dgCS/Lj018XX/4/ySKihfzrBefq849w3b958sgG
/GOxsWAnEMTz6E4IoJssccPfFhvYuAH9Tsgyv0YUfl1s3F/YWzDsgVowbdu2fqe6WLB4LdtdsLo2
Xl/iCH9psbGXxeUPfUvwHEybLtDAc5GFgj+pLthm+8GLgqWAeRB4dpgBL7SPaLfqwadPK7/xmKm9
TtXPvgpw1TdO4yE7xuYXVjZS5w6ollMf+kq1C3kVU0PjRGc+2ONzIdr0J5CA8MPEg3AXjwFSwRiN
yQNYw8V568CDS9LBz3lH+hxIKU7ciC6djpUDyJEHTJzeOwUn9WQEHIOnmhFFGDrYFWVRP9NNWnyi
17iHgH8kTZ1x9cMoaUFXasiOfsoNAmRA/zErs7nwzVDeu7LOr42K6iBa4uob2wPEFyvcxj5pnkM6
OWBafbvGARFFPLGSaqpPeR+4L5ktlplWcc5OXPg68JuY8Jle1iLL4fnyz99bthm+AXMEoTUN1TOx
S3cD+Ec+jqLrthbfViAArBxSuu5VVxbyzvHjCaUcH95szPamCAf51obQ6RzRZ4/e1Oqj5Hm9q6ui
+pFNiTNvfe17p7xOkru0D6pDa9Cph40fIsNCoy299zxLsa80OtonDZSEpK3ukraWF62Ruvd+a6sc
fOeoL/H1i0tRaGZuK4Bub9QsPW5iqyMegvKUa5XfBVU1bpQ0YCxU/iTeErNPDzYoBhx2yZjs/ajN
PyQkw6fa5IVPx457SLqJdcIML4fSFvuJyONPvyN+CeWIAlCJDrwxNfE4xeS1QuuatiECxX0XTPZ1
6NflU1ZQ1Qeun/OTylw6FRt5kzdWQrtBWBxwBfmaJa2qyHs0RDUm0LAJB/zO5/zkEywbUxHzLspS
/IE4h567MQDuPj5Xbth84DA0X+MkorKo4zmfN2lOjz3mlZEPF1+J2b1Xw5AcW2sBCsLAp6pWZvkm
J/1xnqsetWIwuQNGJQH1ZhKc45kcklszYLkfTeA7G5QCFs1Y4mfstfoSbT0+a15bW4B63nbyp/jA
CuEcI+6RT4R95VnoprZ5h4B6Jwec3nLlnW6nqjW7FaMcpQI4N7m6cyQBUAhxH8qAqYo91i5NEUcX
DDcCatS1N4FrAMzDfpwbnMr6jiYQILTZfRiW4ZcafV705DmnZ+3jpyQaGtoHHLTOqz/qvFoRMcgO
sgiKT/qWAbpx8sVMEqCbYqAK+3JlNk59RXakvC/xUmzmeManRjLSvCajIjeV6rLbqfDQLypqXg65
lUQ/Z4sziDPE8cEqofAVduvTEuJTxhQBBAT2TUKDOR6OZzG2P90oZSWshZoT7s9BDT6krYxJNDfY
f+tYXYjSOxYMXuuplswedeO9wJ8Xu9RuB6ouo5EHCPLWoLbGvJhPW07J7jCOP8akSb8GA5HISNLu
qdF92W0Tin7zXSUK+aC04tavFwF9XdEdz2OqoCBCMX+b1B4FmJxEnAbXw5xQazJbAZOTNFPjrsJ5
Fu4lPqidAU6hvA6oG8NZ1FGgJgtCRXHe0Fw39869WXIdgtLnuCCAx2R8jVmTzLVlcSJgcG2wZdRM
iS2ylN0l1sGK0aVXs9UxYboxmD5m32YHmdC8dEbDOyOmxWoTYVYGu1m46itfDCOjnaQnKTxnZxmR
/FFScdCupBUKGIJ2VJ91bxbn3iIYXphZ1CNUjuGWTI3x6tWK/rRh2dlV82FzNYb3YR0D+nR97kLr
UfdEKrnDZZc8CK85c4/4ZIcXnIzlTZcVhyTzz9jgvLXH+YimBhpus6DalVZbHAhwGucx9eg5mNz+
1W78riUNRdb+OE+468oanWgN7cBKDg4yJtTjlppn5RHNScZg8G5SPFQ9HxZtLTMru2KYRcbr0LqX
UP8WukOg9ssjuV5Yl/TUeI6Xz9tp8vZDFp0jowbPXoIG0csuCi6L7RDX9rKiZhSZmmmR7Nx5Kima
W/bYrguau96dexCrSfSOPhs8ln/bfceEPdhgiR4pHKE6q+ITCDQ+zssHih+ws3PFWnZpp6ivwaLs
imXJzr73bfN7967jXmrwQ6zkYEmrB+5C8Ba/t/aBxoi1M+hP1UXuHYmQgkc7bbMVGR/WE07fS9N1
sJwNOsNQGOY4JQwtSl+8nBeYMtundDk5oBr7Z7h8BSJtNoDcHniltyLEIlXAqxzrqL6MMrvYBoS+
j1MdlU+RLgzSr0vBW1oKA4+lsi8TrJmgbhk21wbU2V0XkZBy5whJeCiV3vBkkBeF0Zp7gt7+we6x
Q1Y1dLoxbqGrNQSnUTepwQswuonIBLuEk5gY4Wqo3GadQ3yM02E1Am60A0pfx7456TY6h4m6kBOm
XJFeAGJMl2pAamEMIHWJ0qD8VVWvg9xVG+03w3MsIa4BM/Q8hhPdu9tBTc5N3cIR3JRQsk7lMJXG
ftCleVuX88iPpMim/RBN5IMyX4AjnOeiB9iSGFxuTAOX/py3eblByigQprT7EgdzdSiHDh2vDqam
2bRjl6Q8Har83Fr28hWxeofcXqU9UndDEG38OfQ93t/5qA6qwqJFhG0q9/2UUU9bphFLFokyiEhJ
0t1yFsJNJwrBijtmBWxtlFbSXnlDn3becbDlVUVzAO9eaqe6zDTJLxr9s2VmfkuJXi6QUooAa1tW
SD7XwwyrAA1SC7xfsvpQBKVIKkyitLhZe8x5BPxegsrtHs3JGa/qrqsPXW9MJvieii2w7+JF5CbD
SfFu6e/6QaePZsLDHRExgysJfTxafnQDp+LxaHi0vXEM6RHUggzuZUSnYatYzlZNXXjlrouRX6Cj
mwEnVeKRVq+jbZk1E83cYeJh3TQG5a9ZmWFHyTzAbwbHm+RZe1u2arirjJo8R+aVEOgTtkno0nW1
IWZg3E1B40dEHhZetpCyJWTe+3ur5TW/+uurz3+qvsNy8od4tsmD0iLHs0Szhfz3lW8PXZm+/T9/
/296DwW3AeZrSmQckzz1b2uR84vrerYUBPl/p/QInzx2QCzbtKCZLGvMr0qP4JeT1cbEaEOhRCj6
S0oPsac/L0Tf/2jX4t/MAkbrxh+VHj/k7T9M2biB+HEBBGPt+t1REi6gs+bFsHgpGDk18XeiJfpo
z0eSKpeIj/usSi9H6dPqKGl8hBN3aZo0XnlWf1f47YcslGK3iPHLd9QmlXeODSXXCy/KKJ2XRtsP
oab7GkDsSvjDu8QORyXBwpb2sfDM3T2diM3GcWJguT9Lb96NVQqZvYPU8WrqeG8l4koOdBS0JYgR
D7m41tYV5iJUh3nD414TfPwc4MW2SxuoMd8xjqwqxz5J77DcZT2exvzEfrhFuAllsLLUEoxltPY/
4waSWp6euPfwiI0gcVJ7konVyAvIj6AYRy0Ti8CRYfxIqZlU/bCwZs5DA9d8/JkuXNKUqQCVwE3c
VyUF+d/pNJoOCCgbH4NxMQ2wQrLyicDMzg2NNR2ZLIWpc0gK41LDrrGB/A8lFb5GvxmLl4BaEz2m
GGvdp1TeGOaw7/SdhbNbUzxU1vc9aQxsOMc4djYYX0Ha0q6mN9Ks7wKLoJSs9yqUmMUhoPZIO929
HQCHa+HDoeLx9PSFdd3EFwuMgjKoLXe7GxnkP4FAH7ia+wTa3T05tttFFBx6WpRke7TtQzEnjzKA
GVZFLowc98xx5nmhvcJ2yyOM6havkyaseek3fHYo107osAwmdScqc1wYcjs8fi5WnhInV8MXVjqv
LOjnrLU2oaU+UuPZD0C30crO5W6VLE2o3n0bfC3Bjyjm7mRuYuQAZwndy/lCtY8960McPfFXpygQ
m5sz3bRlD4LN31jp3uAvZRgbcew4am/C5CEuk91/75n5v87528dn858MtBCUYPu4YZf8pbc81v7N
8aj6qP78xOQx+6ff//cnpvzF5bqE4co2JRr075+YknORGdi0Lwr5rYj/47lp/YJlkitRgH3Xpfvs
d/1MJrFPX0C78og6LHQVDLl/QSK3PYKnf7okCVzErvRdZ+FoeYuE/rt+JpDGkYw5hBN5BFNPWjCM
F/Ixba6GyXhQqJ3VGFh1AtxwMIiSqzzRV51XnIcQVnumqhvfoGqjqWy6b9OvWkU3HlMO+5xpb3oP
KY6daqsjQEsNF5YV2sZzUdR9cJjFLPmP8WK+0uG0R2HR4HTT8hjbCQmdDOcaJk6gFb1dXkqLqSNo
YU3O48swA0o0rMLYdJNHuc2MGZ/KoZRUe3xgVczZ5+PDMBLPkLP3OOvwB+nWn2op0IlKlqi4bN68
iIiLG1mIenFCgMXth33dNW+GOZK4QVzzqubT7+L8GDDF3kY5z8V8xAWM4etvzAFKg6pup23/nc5T
en+7qb5TyiGs9517KyXHBLZAry6aS1TQn66IHppcXROxv82G+eqbQ5HoJUfPrLw1GLbMCFwDSqdL
xr5+6wmMh+MP2MghiOb6sartq2DWwwXeHF5t8MY4ec1XejJRL/KE4XTxX/ptS83w/DamIeBzQUyl
czwCkCwifsXDpzYdC12Hzg9Z8n3NhFPtm05BViLHsW4zORzohSgPE+ZXnGrOK2tUsZ3ZrTf9EJ64
hjaMb7R39YprWHqcIBRYzsEpZySFsDzh+DswHlMwEsGP5Ej2HiWiW9WGPsBW2FWd+5Jg14sbuzoC
v9g2cAU23lT4l8VET4w94RByK7ZL9O2PMRtIRBB7J7p/KMzwaM0m3KI5OtfEjZH6Wm/HueOSs0Z7
1DUgeH8CepxkQbxtJ3sEVVUb/LLiVVXOe9maWMt5TcPaLKwjPTcPocAiQeqVaIZXsiiTwdyMYffF
wEAJzBg8mf34UjN+r8yuoIO+5hsU2fkzZHCcZT5VlF7YoE61dE5VJcdD1rNl3zUX2Mlj1I2XZQUJ
Y7Takz+FyZ3Qpn8g/YyLIQQLFuU5wuJMQ2yMOe3a8WEu9nFewHDFmJeO2BYNDBv7oUmvGbrPwcBn
gXvgHQsMAUNAAGxg1HyUQ8D906Gzcuy7NaLVRdabV24ZntI80oeKRmYNBmXwaBShzGNTJdPG9C+q
jKTSmG+D7MQ2dRO10400pbUjbInlbOB7xIc+aj57Cy4qEhwSqiIkDLnWKzTLn3TPrdL3+E+NPacs
1kLYwXgX++wK1qKzHmsjaegq8i9ntRS7+R0tULJ5KUp97jCjaIcX5Nx2N0OofkpKOuYwJ/EqjqJ0
nwG47EbHgqHQT9ex3fxoPSahNDDMXQq1fQ9nC4xump90pH/C7ZUIosm1ruFHTl63zXT9NlcDvYXT
F0GdDYSgjW41F8b/eU82bZ38U5k0JADyJICoTbjS3ncW5V+/J++oTXj7iP/0qvwv/oi/vyqXvkKb
+QxiAW9T7/dJFwcwtocv9jvm8nv0k2X9wm4BERKTF98+wdvt1wUDQELACw30E0LJAsL+K69J8ef1
ggOEBVmSV7jEuIaV/o9vSfrDsgoQbgwEN8iCjWmM41vgpk1x0eIkAQrsBNZucrvgpg8JxHJBiKLn
PB6sB5/jFS6ZvqweMz8lIapsBxdAZyJncGELPywbEK8l63Za9a1nAsCbG9msOCzj6U15Y9/EncMP
VuohXI/UqaRb2aTRWVkdeVY/GvKaA1ym/TUMI0gvYUgoIeHUePi/7J1ZjutW2mWnkqh3GmwPyQLq
oSSql0IKRX9fiGjZN4c9Oa0aQk3sX7xpO6/v70zAr1UGEjASdkQoFOI5X7P32hOS5tSz+7H+wqOg
pIyVpdl/68jyDGh6sF0upsnKTsnQQNkz/Qlam+PoOS/PLc5ihPTgde1ASe+QB/uQxnbgexYJvtO2
iGyOmwHPxHmsJFdBywzvucNafDZ6WCbk19tMMf5+zv7Nc8anH3Eg0sq5o1bZ7v375+x/l69V8/rx
f//PH7t4nqGfv8dvD9pck2rzo/xHwJr4hREQdFUVF9f8+NFC/7rYdNiG/ghY1f9lJyMvlA0pcmvV
Ng16/b/0mMEn+aka/f6qxUy/11lsIhL943OmY+WxsoClmOzZtbjF7ZQzV8+b/twV6U7T8kOTJcd4
HJdNqu9EgUyOiHMS59qda2+RQS11Bt9s+8RG7ZjFq8beSJnahlV8q/DzCFRON0053qYWYugyATXB
crAwMDD5vddS3sZpuI31q1nUW6fA/kRSWw7cXLbBWo30h9gt7xoEA4bJ5qImDU4zunUWNqcAP2Vk
xhvkjrclbRq8zVWrNtchHbdj1qzaqWQxlMLT9Kd7gPenwvUKxXo2KwzokLu13rohkHpP0enpA8ps
rOI5Se5Irm5R9G1N3weaERT37tAZHAbFlwXd1TfL68AWUxkm0hvTQ2GSqVJqK9GVD5CgynMKTakr
XU8J+zPD10VmRG9Tp+h7m5AbjCAC03xPwJNMjlmdv43JuPad6RYTHLE54ZMFiyRurN3UMaWMKtQp
on7jPbmPlHqviHDvZN2+df1n4lmegNrdSOYPWmXse9I5oTPwZ8pX5KeCegw3yERucivbuDDYhdfp
ii2WbDDm7CMfp4eLW2QYWDsRgMiI3MkeSu1ejFjpgmPeVkuteJ/jYkBCcjiCaMFcnU7uMh++DAKj
RmeZjDmgtOgxq4dlYTor6tgMD1qP/tSglBId4hvmBj6cKXLKg5gwuDKEcTvcGSBOGFR7jcNs2y0P
gSJvHLHScpINAyozwuZail7q8A36tnXIlCdFTUaZv6vSzymS4CDCleor7GrlySFE3EYAj02L90JZ
YHNbWyQpglFb6sptDx2B4dgya2+jrL6UxSFOopXidKeO7En4tb2yAzjrjmfltSy7FbjT5ZR/KcbO
Z7sOIStuUDlNlMcxzidJmBW71YFpb8OAp1KeRhS1jn4zTfcD4Yk9IxwtDjd9SLL6bD+Jl636bETQ
2IIHXWxYfy1cwGiG/ACzg7AYGdLADZOth/HRjpiLI5pSGwepLktoV7u6/rFsZcXchww9zD9aU3k6
z2A4MdRPpkXIs1dwGxXmyNhXMeoDErwrXv6FKcYLCT2FbLcGYDZjKJYgivetpe2a0drbA0Fk0r6J
5+Wimq+H5NkMx5VqdzA1gnVCBu1oWts8Td46yVuIbUYtsMvhlNJUdUNY17NdB0iw+2JrQS1Bz2V8
dXRiC80uXsvwlOZvefYUpuFJ6+utK6fniOA8tdfWeTmcGWUu2sGniysIZexB8Nz504er39hz81MT
UBvbGxk5m2RgfyLKba9Ve6uREGbzBQT8ZVY5d4TaL+HSY/pbmeBKJj6JBnKgbIoPdXq0WIWbMPpY
VwS7OB/QG76EvUOfQ/hbdZlsmEoM6miFGCJ9s5V7mRNwqRC2kaO4VReynF6mVK7wAm9KI9zq1c4u
rasL+UaF/TCBC2sdNj7m+zhrTu1HbYpXJWmGcX5vvkK4Qsh6rQgSa8m6wIUud+VHON610xFPOfjK
EE6cwfbwpiHKoGu9JquRIqQsH5Zl3JGz7mXqA1+r8isU7BvqsKLU59u2iuvNI62WlPCGFEHf5Z/y
a7C9tG/YZbTLAIyD0qaeoRnzAndTC05tPlm6nrzMBlDaVAABosJn6T5Zkky9Tv1w+COWDcLF3NmW
5HPh892r9n1o7pGdLVp5jrqv3PUC/54n0rNmvb5g9YDb/kxqwI3VaTfSt1mD2PxHiO8t2shScf8e
k/0J7AzqqQCy+p8qkZuiaj7/8fH5j7vXvHnNPz6rH0uS37/Bb2WIPptHmP3Dddcs1ufIr37TWBm/
CIP7H7v7r/qr30sR9xfdZWJGvW84fDUWkt8rfvHLvJSwUES5mD50dNp/peQ3zZ9Zr6TcCFB9vBIO
JyBsc0/ww2QsV7sOyBqcdTTBNNm+i42Xkw8dS2g1MHLcKqu2VZoeu2Zsd6OeGc8hUI3FIDQOh9kf
HJdN8U1WaYbyvJxAq8rgRhfEnoVlrj8x7cdm3M6OYxJi0GxJx0tngvOCTpnO1WKOv5TU+h3AodwM
35IiV++HQlZgwNScGARccQzFgz5rX5K4wiJL4sQmUWJrZXYE8Jb9tiBv4aJFitkSUyygpMCrAczS
ldxeApv+0ghaHmY7MksWAg0G9XgK1HsckFEEHS2ICEAUancu2YHcssNW8zNSEm4UxFoXq+/QU6RF
nnT4x1sCAas6geClhsk3XdTtMxQd5zapYm1ZIGECPFSk3oSCn8dX7ddRp1VPk9pE8+oc0mWKHHnl
Sh9HsR32yj2/VgbPzZDkx/nlSzGMAuLiiKHYHwtzWQkTyjr40EXUYwYBeoiRobLIGWZJujFUv32p
BMoe2Wrpq1m19qo03PrIv8CirwMaqEZmK82gxOtKTjOYgwBronwhnfBHXaTl0MhVbWHrHBRkb1lp
4PAAOodONpx9306VfNhk028Mgo9W1Bs6Ng9oY3RJ91VmPMRSIYYoQ+Viq2u/q041GiJ7Emetn/YC
229NMpHAZ+6keXlTRd3A1RIhWeFFDOYqKplWpAMUfLOOnjJzvO3T2ZVOmVujP7NZx9z6WpVuEiMD
0ImZ40ZR210y6Ta+9HIHjBebIabuZQx4ZKFC8l1HbTmSGNqSGKZwvyLaP7oq5thpkuB6zZUW58+B
vDVD5aWLkaMYJcAFFPCXkCYFzZby4gzaIWT16EUF8itnhDjjd3szC760JD6Aw3TvMhIVQWG+Mop+
aowmPBGJGzwaVi+emibQS7Ym7l2nQRnFfkAcUVuE3BLVaww/Fka8M7s4nrqsitau0iDcE9xUo5Hf
QmqntHS5bJNIgc1gBIzpdIpucLSLniHBs4gwPSio3rp0omwpb6aw39TmsGWeygtuPRQGLYM4DDEC
64gxjeAijMBYltU43MVOcWNW4j4axR6o0NrV32qrIT4uRLTt2+/Q47eKUBamzC9OED0APQP1FneI
DfCHUa+aJyBMNx3ooSzlV5qSNdT5rRg7UluFTU57YavbnOjsQVnx4JAHgaCNXJriDoXizEUg9F3J
T25lrkHkXjv8UFMeegiMSfDxy2dYn8Dc9PJI969f2hIpX6gFjyjf75owrNeqorylstiOwmguQQhw
Bwr+JRwsftPPLNZPAVzAjSUk8XoSAh5Bc3ABFQPZ2YqimMDYsUuw9gQJr6snvvMh/Y4YHDJtem6x
baIdmxGEqMibRxHYzQvJge1Od/sJYGGvQ8mYYoHIRtckUMNJwDdUZ9JhOjnto6FN4rZXQN2S15NU
MKKhI1Y0ARUp236/FzM90TDgKMqZqKjKMXthUmFqkLEgLtpTVBwYpdivZMnkR7WtwieZFQjJZlIj
1MoCuwX0xl6QtegCtn2os1WWtPFjN4MeR4tTawE0tiNMEid/Ywl3PeqW+hSVECLtyArfk5kaqUj4
kbDd6lVQu/VOQYXTLysSo5/6coZOKtbAvm/09YKYM2cIXrLW1r/077DKtM71k92499QphVd+h1kO
cWBSxEQwiVE4WK9K8WXO6MvEkdYx/c7DjEtDvEg2EijhanZ+0K743He6LzaMYvvXiUiq89QWTo7g
SxhfsWniHVd0VrtNnsQvsYtnfdCH9qzM0B6olcYLw+HsMIUgfcLvdB8ctISEZq0rvk0Ik/plXXVw
uyrBk1Q13Wuq6Qb6nvnH9+pEA8GOswJ1AmAarFhWrnKsAWxPrdakNx8wjS36BED3YohS+e7ainmQ
XKew1Xwr18kQ5yFD+c9iIMIn9S3NhLvDOJanCz+Ymit+p5ZY1SLAGqCH1zzkPfBKWFO07hr3iTfo
DQn3MSikhaFmrNqbuP3MaofFCzNuxSviqNkKXecZGYzA3bJdaU3PtAkVXaTxvGcafGcrGRQjnXxu
B/bo0uqMVRWI9NZMFP8kijBOwBO4yhbWIZbnIgg2riXlCVB2+6I2GhGn9D0PyGkhw4RhcvBBeXyo
Lim6OJCNdVw4CZMHUZ67HC2A3qbXZuSAiExL+TRCh6BMB8AlgDcZnKYwDLZCq+0Ps+z8pyxqCLNn
hD5SKfg5oI60S1+gCPD6/S7T3umzZzrkjAsh9U4kiPust78+Tvt/0Q3A3OpHOYxNdqttExkE8IiU
RvEfS9gFGUUVzuc8+Hlu/d+/y291LCZoCEsqon40LrNZ4Mc6dh7jMTJmQsamd/ZH/zpSs3/RBeZn
Jl06MzfUMf+qY+1feK1sijFOszbmVf+VMhaj8s8jte+vHMElr4T5+XflzA9l7JggLiwzRfUCSpnS
sD3E7QVoPyR8SrntdH1RWGxk9YOqwTYzjUNTAjmRa1drliTQgM5DOK6oh1KomzTxD/h9ovopswOs
VOxZQLjr7SEXVwBAt4KndrQuaaRegyJ+xyuJliW+5ylA6cIsq+03sQl/LvNptTVMyPrS7eN1R7y7
LtGZx/rFLMXGH+TegHSRuuexLh8iJkJFoS/rbqci18vsZoPsbJeaODyzvAHSmHM+TV9GNJ0Rx0Ii
iRa0pVuTfra3WHBm1boK+kWjRHe9HDalOe2ZYGxs0z6TarKeLKRtrSO/RhN3kcU0vnSCNRwWmIvN
bpaPcqUNWzFBUdNKeOfaVo9mmKUkctA+Uywj1CPTsiC/KdGWub8AD1swUneG5ITbdZ8OnefUjb4k
SAVLc5uwubJv0sl4RrWfIZIBOY62cm+hfHEqDN+GeW82xonowEPc3OfJdCGI6TmzcmOpzTRDBe/r
sqacV9tOWyrChVxUgf1vh/jGTuwdPkYOa1UhjBporBp4ykBGXWoND440Ppuq33YmeYaKqE+SfSUC
VOKP54DISKxrpECooxaTIZm9nCKrXhKn7lkyX9fo9qIwW7cEQOlvWeau0lBuM1xNNRHbeeB4mCg3
paKe7YZrH501AUj70QyO1EpQFxlFYtga7XTbIHoPqQV9BVCd29xgk3jE0bKoe5KhRgtVfLRVU+tR
6/FCq5kXVOLAknSFNu1GqyO2jyGFNNMV2SV8bADQD0QFEJnXCHF10gx0fgdmFgBZ0cPkhOlh9bu0
AQPVSN7XYfRGI1kaOolMEK+4Tu1WRVJzHWok7NMMJNmZE8grFLyuG34iweYXR9Uzqk8hNRpOs3WC
mbXUL7F7DaJTVhbbInFZzLK5yfO9o9zl8XgTdeV91kYri5/jmG+2KVcF0aWww1buHBDo1hhA06U0
tn/9aJ/Vjv8/KHeQz7AswJRtGhDo/tN84vJaN39I4AVZp1k/f/1vxzrHMMsXRgkC0xZGrx/YFjbr
SO4SwVKP5QySx9+PdfJmYLHPeTOz8NHRDF7QrwtJlDu6xkkC34IhF3gL8VfOdWveufws3OGlc7XM
RrU5ke6P4wk07GSLISX0TGW4mkH0bch4Xiwfp47dLVIfqy+I6gcsX0gnSmpL0/fcrt9GBHljfPzs
EFwsUye+lhg1RibPOLZeodUC/y0OTUyMTOvv9KbeI5U7+ll0Slg0tkOP8i8tIcgp4pIo7rbqgnAR
mPpLIo3j4KsvOAge7Sb6UttoGfnMQ5RguoC/IXJB35gdYkJRen7fHyclPqX9zJo2faCv5gOK1i9F
h9wgjfJex0IriI3RaQsI1bodiF0NUmufDa/YRc4gsnmxeshdAmkdq82CvYEHBevaTYfcyC5ll1+C
QbuVjvk5hfKUlJMBwCvd0SkyEZbxFq+YwnLDJarGqNcYojY4D4gPQ1DUDSSay/ti6jasKiAuu17u
pHwP7NNx+xD2w8ZBbgeS+djJ+RZoCfKcNm1HxOt4wPJzhuG57Ad1G5flpomxDdjiqCXRra1m15LQ
VYGMD5hR94isekVe8q05alvcVPFSoXduZHtyetSgdsHdOjWnXoqvyjHnOl9jgE9/7/bNKnMYNFVk
4A3GupbiU6MBKgYSccWwK2N/Uw90egmJnvW0DPEaqxM0pon0opp5UGxAnR2wqmTCPoBsujd9QcLb
1DDSRwWK2enNgVWvKwSLuqsit8h2Btqg0S/3NBxmFV8URb+H4bDOAPFWIYp8vGNK+5qP45kfa3IN
+pdWdjfMjZS12dWPMfMlhxBfxvTPauF+1HjUmo5El6itd67SvoRhvJISQipxGGCD08+qjTweNo9s
mhnZBcAOTtaQRgzllBvfzlOP3fQOCR6Iw0TZ+1ZlLccwefKbaiNKJP8oySNzuOdwJmxF4Y40Lf/B
CqizlQbCRepU4AGCja/oh1bqzGGggA3tnrjkxRTF56pq75WeUUOjAzJE/sN6cGQ6xcgsfMTw8qRK
PGfkpqwiee3Vbo2B8YBDe+eH742bbbRARf4bLJh4Law51AQgODbBA0cLrzxZdd2nMsgLXeM6YknV
0ceapCYagLknrfNkVO3CMrwnr/dQ6NlJ565VgwaN8bTrSngqbr+CEYKMP9s0BC0shFE8S9v5LAz+
VLPaNlU3KsgMZldXRWBLGdpPWLfYS+CTmaD5VUfBS9PJc64SsA1iIuLdV5hWirxDus/+IuyOCRc+
veGbQrGG9uikSQXaWQVQD90SBzPEmOZaZ8zhLKmy2XiIgFzrModKfoe4Z+sCN84swcSHzO1Ov1Hj
6pg46rEQ07JI4Ryq9alg1lH3JF6L8OqbDCXFeEiD4RKMyjJPmMEUA7Ipsqlkv2Mgd28mIUK7GuZc
W05zBZZ/hNLEP1GwLFaStaOxxEjU91GJPJhV31q0g0PMOrQlfWCSwKV8kNUW+YHwzy388B7WWRaV
brixa8wyLeK5UBR7bG1HyptdTTmFBZBw6JGdynDtAu3cJZFXyvFDz+1PQ/lSlOqBr7tiSFzBpEBt
rSzJc9iZvbnLTCY/lt4zjwyXzZxU5QCWw5UfByHhQ85dKC2Qpv5uBJ1nlskBM48HPnHRx9IzkB6i
vg8XYR1N8CgBwDMbjgbLU5Pcqx0F3SAit0m/ddl/qEkzAx5okjno0mitlNrW6I3ZXblyI+2aqmco
fU8KlaZI4rXNN4daiZCqe9flm3CuLdPogjEp4W+LRn8fpzcGYMCwJ+pfHWhit4xGip8im42qa+w7
i8Lstig+qPNYAoa9p2bHtP4oo/QmyVpk2uODIeVxDFxPmvJtsum8EwKe4oa857F4VxKiogRom/Gl
HONlZMMtj8M1o4hlx2d2mgUlTbotNy3CM8sKr5GNEqBQSS5Vj7UIPkBDMrOqBn8Dv+IiEPZrEMo0
Ax3lNMZfQGVWwP+8eBRb0TM7NjsCDM1vLTQTMzPvM5PY7J4xadh1+5o6ld3l0jKuWLI8rXuNG8gr
jCIKnZxFm0yomvN/mIDBVHC7hwvVNreahaNNrCQb266NPrvGvAVzsQv9j2HSXyu72Mo0KjdJN+ZL
oOwJlD2yMovovuvHlaWhWWNGc0u2skNnoX6ro3TTQXhinzp+1qNOzGHIyhFSWzhsgkwc2oiNN02T
E/WbgtJ5IGJgwRXKx0CDgk58meiDQz1pp1aFPKmp8l2m7bHNbU/NNXbZ5c0IoRaOPvtEHkMxHPFo
7jDfeEgpvQC6o2T2FQfdHvzTXZz6N38XqX8i5xGGZRqqQK2N3mY2j8xq7n8v5zl+NtFPaYl/+h1+
LVOF+wvCOEYLcAcEhKgfy1SVzGTLQn2ODI711Q98aIWZBdUtxSjLN8cydZPX9Gudqpi/oObGRMO/
Utm1qc5fKlR18UdNz/ziWb9TNc1SJk1DqvfHQtVOuojgzyjxDBnKs6iAUNLQjeXcrqUUmvyjJTpL
fRzUfpBAbYzA30TM1BnZDUd1hBGsqMEAxtDA8Q3cdxn4xWetzCLexr9Tu173ama8dV3exPW4GwWp
bDN8lHDdUlumgYOWg+uXqfwHeafMeRlqZHr2PmjFxNaNuYYt7adUune9Hs2gwfQrGUNKpbj60kao
iY1DSTtyoHPVIrkQ2kPfuV5rcgiS5XdpU4fNt92wiAo/jUofVpYSb3I9fdYVQQRXb3h22FLZmcE3
tcWH3nby0Ls4doSRvunQm2A3RWTLThYyfKkRoFCkGwDVPgc/+F6rzOejEq28Sp5CjO5prPZTbFhL
ofYNqMc44PHWwdYasYdsE1AaIFlHjb9pQ3MmQEHn7O4fG5Msv9aPdwOR6uzu6/dAV3UkufJJpukT
xs9rZzefZN1uAMIeRGmwiXQUdmcmJXkU7WAE3A85jFIuilLVOpBXxsXUfQxVegReP34lLiReDmry
YtfKpxwNKI5RRsnoXHAisrxoAOjw+zWYNLME8gBZ7C6r1NCOj6o9+/9b/h/Q1hNYLYUcAvtKds+d
qCCGStfZBkqPTZiENdKaDoWGMR49+hZCFNrz8lkP1WunYqx0zIvhS7DORbaRWtNtEsd+03PBXApW
Rgr61LCHY2KEr40RWQvyf/jLNhM5cY7L0Wxly8DQt24wGyhD44HLGvG6NrtMy/wsyX+JxWoS2cbx
CxSaifbKGTsFuts8ax1RPUdqvbB4qH0LG7jaUp+RezxMqJzttc1ScwHaHN53Iy+JKbb89K8kM7eQ
qz0GiCvQsw8D+bZDALMvLLAhN4GX1hVeoMnYjwiaKEaOpPvSlliU+zBzu3J8zFPhxWlyqJCVoWA5
sFdZKu17v5RmTTcXvDIC3DUtLLpIU3dVC7qgYZrkWumNHugea0BPZyGgwxvWSYPsz+o0oP+IdlYt
brSODa/biZ0TGivCa44RceLQCFbqMG0rKdcJbnw+/YWXs7xF2v3YGs4Vw8FX2XT+2WIFvsZbLU6V
DzLKnW/6aqDCxDe6GsbEQn1e6/wNCDAnZkLs/AzBR6gppqckHRvdrOzCk+lbxVaJuR6hBwvWQqj+
jyK27G6VY+f3+rIFkOv0JbMy4BOl37MpbvDjpkuHFZA3xMKrorjYOpk1p41n3t/X2Z9cZ3N4AFMR
G9ANFwQOJu0/onYun9VnVP00TP+T7/Db1MX6BbkFYQJotwGqoEf91zDd+sVlwoOTBtGHRTQvc/Zf
h+mAd9TvA3ikqIjAGbP8fpsRdyAIisbdozKy+X4//gW7lHB+FoU48w9Cq2KpJHKDAOKX/1EU0kD6
sjpumJlRw4IqO1iVPHWD9VjJ70lMKsFeqP2g6rAu38gqWoHhizF1owR1wleUaPi88Rb5TkBFF72m
ivvZpc5zFCFjQ6FBr+AfWYU+cVB7xZS8GvM5O8XOsonsD/KNSGu58CdCAehnbMfHFw2C4JICej3P
ghfp2Hl4t/GflhuyV98C7obITO+h/mxdImPShk58CO/bQXiskB9Jb/CMPGfSa9xUEJQXmCYAKuLO
mbUaRf9NV0nBSpID4sBj6JT3jEHXBMTcA0Dom3EV6vk5BLwhw+LT7Ugryt2NWfhij0vn1Ki5pxSD
ueA4flbMOeIlsvQ9KKDNJHrqU+uRbAkPPwqs/Cq42Kmzquv+Hm70YyzT29yc3m03f0/d5As44xZB
0M7tsp2ZMfjpBlRx9AKnzCfDNwzbW9EDMLeQVGiy3Cl18pgmzLFZKm6UMXikZ7tJRLDRbGOVTuV7
lqDhqIMLkebeECDcgCex8R225UZED6Mc0F4sXfebIZjYhPGWgN11WHzrc/+mzKJLgoKj1OlA4El0
NbHPyls2aksdOd8kke8GwKc5QlVp63Pjv1Ixvjcy2WcYg1XntYGewLJx4bYxDb/jNRAIJiy/Zs5d
X7lYscAoj7VXUuXoCcHlk3Ofafqa32htdROIUecyaO1LVltbozSPBQqWsE7XLpfDpBKwPiZ7yE9b
gnS+1SzV2RoghSg2MhS7tnY2gTly9MrPdDyaOJfaUl07ilyOhYF1ytiFpIQu4vLZVoxHXzVQU+hL
dFdQGvTIS41mP1nBY+/P0sAAAUyxU438xGQHE/G4Bph/0yJjDm2SYidxyn0F4SGCl4CWEmYFjY6O
OcJ5rQgwjHpjk5n9l0p4ozXmlzgkdI6wr42OKYxZDcq9OrtLTGOpAEfJIexp2ggqgbmkCXin3tn2
cFUaf2cNYm0P1t3EZnfR6vpT5sP1JNPNqVhLO+PFD5iVwFS12ukNGu4jwNMPorNXwtQhw1NidL7u
4evextEtaM7dGJFrGLOtWdY9ad3kPhPjq1GzOSvf1VemXlqza82zquY0imKjmfm+tMRZ1O6s0Dy6
6bQGH3xJewxmpqmuENWy5iEQb5Rntc9u67oIVpDPA2RG8kAu2IzaONWR+k1ikdpkBoz7VEc3DbYU
23QFWrQz1wob91UvpbsCH85ZEr2NvXnoRlSriv1MQ360q68hSW6dKkZP+2mHse11qfEOduarTPqL
OxEmZsGXVc0HpWmQo9QfBmkoeDrO+gR0Ps64XXX3VslB7Y8FdUNi7cspXQx99M1iNpDa5VUPXSZM
cX1q+vo06PHt3ESqFlGOpI+5ubV2AY6WQfZmZfz5HLzyPdui4YU/0a0VaWszGe41RZDSmB+R9AID
S88pnwWtf22b5EbLuxVokmWvAlI2B5Af6U6yXCLOibNDe4vdmBDKEXWMeR1cJkV+uJVutEptd69K
/Tpoj2bRnCrrHvQPQtwh9WodIRqqLA/+1SXyXXwF3V3SwF9xJzT3HbueTsseQsM+F5GydBiJJ4FY
tr21yjuV5l/uLYeIDO2apPE5c+eAUGXOWFnZrbEfCNutJvkyU9zIbjO3uTUc/KLdYLld5nlxE5UR
oFz9YCkdsy1fu+EzthUkYmWwn1AAr+KB6qzOWi8w869Gr28AJxyiTL1DC+UZyUtli1VOJgMzT2Bd
QlvaJA8LR2GAX7GJCpZcqatkNACXPCs4EPTswh22cpmhs3rU9W8Q3TSyamRQruz6WzNeolwuDC08
VFBFU9zrteKgvnGXIsD4w4dV7+ydah1j1o/FXdyEVOtcZcrzqNRgAUa47tF+nheX9UfV9J7NDKoD
KDTrlzsd4yrVrHFF3bPwoUGjR1uI8tROOk2cshuTlpDvFnjB2zBYp1R+jOSRzPbViS9njLliHEdZ
btAmIHE5I+w/+cOwqouO13otJMNP3SfK8StXTkN+rVwM/b1EOa6zaeBGZEOb9G81p0KZqYsKMONE
4oKdHYjcJskrAkYSIkBSyEB5xB29dfxyTewlIH2mqJyYPUQZN3ktUpRF5uT1MKiReZDRjYmWT7p7
UMpPm9J50gK0oO6qq4INTd1CtDZQmluXD9oovpSuZiloLpUm95KC6/GMjtQzoqPRt6uSUI85Io+p
IskUZ2bCSzvB78wbEJnBfqQmHouR9Ua7jKoPWX+x/FByZVcbz20UHEJYyxmfNGfaK4POKYoMciAo
j/OMQBumZmDpuJxGhCb2kyL0teTaxrQKWAiXKlPGGGem4a+6aDgnXN/yKrhg9VR7ZUNbOu2pckhr
UJfMEjk4NcJLck8boJnxQFkGOw2EoFbU7QFeQH6I3poi27bQ9GjE10qm3CYmjxjRZOOYPihqussI
/HT9YH4YF4HakcvUgJv9xE7iVcjA1HFgd27ctqG/SmPySGflNqQ5pD3LciB+eFpBPmVHPccDTds2
RsFmqou0fSqqqyYeDZOzWCNdxs9Q+p0pLxnSU/ybz1O/68uPfLoHCewVfkB6Y7QxuqOqWHsNdb8d
wOUkKxF+18LoGtjuJZ3yvDyDdtY3b5SkT5I8Y4KtNsbEqZx0+sLOi6chVJ5yvV7zPm/tRq79Ml0j
FVn7xHb4qp8xZoAhSH4Qn/wI0Z+yM6SKJqE7kVzksVyE6MBr69t1rVleZxhbLOss2oJ1V3IidGHP
rl1e05wRbeXaF62VN4oR7UecS6Y9XP7uYP7ZwfyoCHJZzJpzh/DvZ3Cn1+DjNf3M/9C2/P51v7Uq
xmw9ndsOtkv/xN78Jl+nHzFNEwDjr00HTcKvnYrGgtgkioB/D1NYQ97+e6fi0N6QAq6iNWdeiAXP
+Sv7Yf1nrgMDR4ux4/eOCFWSmBuZH2Q/Mmu7ivTaBGlnvRw5GnwcNhBehDK+allHvO0OwuOyVI0H
I3is87XOTlCp7Ps4iA/ZIFdNg6SjvA3828afdiJCeuLejDEoUGQ3rdwiWF6Vtv1PM8X78D+Dz+Ly
T4TpP/I2uxRR3tT/639oOAb/uNfGIcw7xJac/9k0mD9ZAM2gAcXNwJNhPcTvbRCEvbqwtUH5lndx
OQfbVODIzD60ceRLJ9Q30aj2n7ZaiW+FYepgCRD3AJ4MhXgm50ZqCzs2/WrTfQ+l1AkkyZYh/r17
GKB2caPpZRayQ6W8vbPTnqgdXWm6cekEYrzWSKwBDCa2oq18deg2XQ3z79QT2QgvC4o0rpiuoEhF
gKwhGzGInh3HbryV3dS+M3DTzmraVEhPEzvb1ZGbYwcLrWRtOIHjIIYU1n1pRT5jrbwLp91oxvIz
CiWns5Fq1g3LIBOJveRPzaXfMtR3ifV64A3MO3bXicki1I5VuQpQgqLGFFXRLzV9HO67WvGdhTCL
+FIPiqZt8AIXa6WKvicFWcQ7d8pECWeyneak0bT/Yu9MliM3siz6K/0BDRngcDiAZcccwSk4DxtY
MjOJeXDMjq/vE+qqlkqlKjNt23qTCymZQQYR7m+499wSCZBO2NcPU58toMZm66kfFgZFSNFDhndd
aL+ppG1f+sq00Slx0rDdNKBvQFPEoC+bGuYBI9Dexd90UYK1y6Vcn3oWrdu4xOnD/r0r441dtAMy
YuOl1hbuUvpplXAGueer/l7UU/jEynD56NtYvpRN6dVrL7kcoVmlPb1S81ifU9vo9yoaKNnQaml8
gXXNWC6bPLrcfopwp0X0yyBLSOW8mpNm4sa2/cLfByVh0MdJIoLfk/BB1Sjsum62Csojp+60UPJO
DuNSdD8zdyXEkZAyX6ZJs02soY+YO1k0IHhJs7dJadiGFYF6Jdo2tMxrBGPsrZ3u8heRpJGKLGig
XZQMzqTfwkhPd7FXz/jifMegxY8m64dsfdlupEH7zMSaCeZq7ssWsvg4Be9N3zE+bNi9fVO6LG50
5eNp6JKJm48FaOCvgy6svrRTT5Tb6Ja59/suJqy+XsJbvidb7JaxmD6BS3nntiJyCe1BxbqvmGSP
s3t2ujP4kEt+RhsAcONjaW1U4SenMGr8aZPVmlD7eHwi5ACw57hU4fPsk+6wqyfy2jEeZjZqpqAB
B+xGvY2JDoJYzl5sZIk6oXNgXOCDV6wlSl3AGC3JqD5NAwm0qmQSGLIe6I6C3/l75BifZLwx8u/L
hEnQuu1Ge/+7k/zPDph/XEeQEcPBGAT2r/kzZNA4nMC/PxhTwlHRJiz5Ni5WF4wVwj0fJMVhPvrm
Tj6EyCe2//4lL//i72HNf3zFy1H9u6NYEG4B4tPk20pyEq9stvI/or/Bmv71wfnHydTlVUIICAHL
HFSjl/HY718FzREf+dTJt4IErp3GD0B8CB8BVDHVNgPku/7r1cL/Rfnw72sFbnbkX5JH6F8XC4/D
9/bnn3/R3ysF+QuiMKwp3GoQJP4BAuX94kPbuajFPPZG3He/lQr2L3CjJFoyT9gBGi8uyr+t6IJf
aBqBjNtoeslIQv72V0oFHvo/PKC8Mi8t8f0LJrtK/GFDR7hG1/mKlVY5jfRGWC/WuTMTLJkScLfg
EF6XCBx3sRpJs2sh4HcOLtCETmk9i+mOHOjw2CkrYGWevkTGPxDS/uXoQa5d18o2UWSCgx3ZZkUQ
2BcgO1qHUpEWWil3m4Vhjqy3DY7RVLMCQiv8WM2l2MjWstZDONLBNDiPvULaG91c99ObTcbbDm3T
K4cR+73khzsHKzMma46iM8PFddUU/SV5bBuMAI7hT27FVL/onFWAUU6686K4hiztbZlyb9g0bf3+
PhylPgyyf5lVaEgD9ABUNR1OGDladKp++NERayfDN1M4+7SKr8cRa3qQ/bQn1mPliMO6qNd+pncU
7XqAXGAzhHVO1rDsvCT5lBmAgVYVHTlSITH3RXlKvdsIbXFnv8mSIYFmxnfVITInrJUtCo4wHPe3
tYIrWmG3w4hEKRA0PRv+MH+A2ruVXX92A7QJQ50ek4k8tyJpqdz87AbfzZWr0cZpjueD7iGZ5hMA
L9jNyU4TvBL3Hf73xH8qSs/djiWlBc8ifwhQ6KpbqAPkHn7pKspaBhg+/rORhyP2wte2mu4iUO7r
eAbTJ7z6RhKtBCkYyyC296Dhj4GSKueM7/r+VQb5rde/RsidMgtpxtIz5y5VH+MzHixkUAtCiDH0
VtIH3NgayaYvZ/9adjHa8ruhvr54wLriQkGMu69GfHI3f6Da2hRje2EtD8nXWGFszymcNlnUix0Z
nN5a6q9e1Y8L9zAPNdDrKT6nhH2m3pkkcUxqAK2HiV9xEhbNTwk1ERgaLbGXHOpkqBGUyaNKgi/Q
L+jdaBJJKO/GgzUmpB3XrgGtUjwkWj/7+Y2LnnAhVRUHHcxe8IAWGNszER/ruMm9q4luLhJ8Xpo8
G2GKy0fYRmvjIL5hA8ks+VbI6XYS0YPdW6jPyrCl0jEnAK+KhegDK+BtYCVbr7HfyhJND0O8bB23
fbkN8v7BEf6x9aZTNzFYpZ5ZdSlDP8ekH44VfZowWAfAMS8aGgZxPmJk671iCU4K5y4eRb3KPJt0
JAIAvGxGYNaZZ8+JjqFrjrJopxU1yQ+I45RE2aWm/R43LsoprxjhAfCIUaZPfOaGfbMEzwyn0/3C
dhkJKsotb4yttc/Ftc0FXCrijdEY2rNF3C7iEnwQyyHoAwyJMQg2i1y1TUbmOOG/yT3uvTs3o1Cl
ohvXVmNRmeGlXC3edsqxQorp5Ibx6xA3xTpdrJvFAhzdTLyfwK4aagzVXI8xItaeofqed2/doZ5b
NE/7cIbmg4qsuK/HEnDknJ8WplXaseBtTOAPFsw7TYdYnTQmElCGM7jHEBJejIsri/d9qz5jL7hn
730oFr1rF/+uEwSJgWPgOyX2hGoe9Cg18JjF23zyYcgrwHC8AhyNiMp86UV27Nrx1vPIYu3K27yK
X9ogyQ+L1qcukgTO9d19MmYUbImdb6KiJgHZRkWGv/FapcW3KSUV1RcL8yRvPOJAuQTI8EiN1S2c
663w23M7uRyZ4XJC3VSxuiUUJ4UVv3YdkBGmvxJDcOpNiwyCIB84/zk1eoE30rPrHzgb0ST0Otyw
IvnGac6SxmWtPI/F2WYiFizkKNhhscvK6U116btuLPSPF8/kHOqPxhLEcI10SGEGj3gi1GVXxAOo
cV99ZnpQq2aunZWQs9nPTvIkMNnOl5l1O2RHV+T6kM/5I4XiCWPu7VD0b6HVXbWe8DfkD78Und7F
zMLXTTPcZ1FzVTHzSf2kPkTMtfEe4sLwl2pPXviwFcBfi86/mguePICDH0Pt5lti33a9570gcPie
RuqJ9pKBv+M82lbN/sloDm6E07UGbIpsIl9sFF0ZB2b+MTqMg3RPCrCyUAfMgzzhFCbYqe/1qrYQ
wwVNspVpfQ9+bpOX4X5i+MyMeD+5aj/Hl31CiWrFQeIxd088MdSgKG1dqO4eHU8JuG6BLtJI+5UQ
4k8/7R1cy+mLVdP4NeECca9EO2J3h8Iab5f64lDGescY29uQT+GClJbPQG52XYK6uqwKzHAMaxUR
DuY1TqtDHzn32Sw9/JREDJLU8WzX6XvIgRLW/MqD4lO6eF4K+8u2c7WRpP7oEd+OoC9dO123axS4
8tYGDQF4Zt2O9U6wvufEgwYR5Gufs2XMP6IJW14NRBreD8hYg/nHMc+pcZAslkQVqtxkXFi4djS3
hYHotktSG1HGOPgb9piA4oNVWjkVXQSdeM/8EUyvC18n6J1jww+x2OJEfAZXzaxlfosWBcag29X0
d6V1Duh4ax4pe97OS81/6qNNXkRPOkk4XPuf9tzgMzKAyocyf5ROjQBz6Bp8uqY+Jj3m4QuyDLU3
WUddM+l97fAT8c0NL83IpIToH38tFb3gZayAen1t4Pkj0OMaH4FIMp4E6Ff60AydJgw2fE7ufQ2Z
tguDnS79dmWqbrw3Xs9yADFPi1l706dN9mBftDCAv9pN5XvfotLhQLeD+2nGJZ87bsL03eLq0NmP
QLXOVkRDzMHWTFddDd5vhOXI9iPDI2wD5NBJtjBr9sJzNi3VARqBy+O0QNiE480uG1uvMoQhlKoG
eitdWMP2LkaHdJ8m4rab0+0ClfFzDFNyKfsb28bog1acRh6xYjrtZIFwq/bELV5y66YjJ3DnmMLa
OkFz040M9RN0Gchw7HVfchbSDyV4AYhQIh1pg7xwPJIT8Jm1Fp9rwjjc644jQ4zjvVaMSao0u2oc
yhUXb1Lluht1AXbWgk9eFRPYMH14Y0HSAO9JVGxLP/tZ2Nk3OZozsfFMgY26uly5rRY9mExUydPI
HhcFUqer02LYSHgGeOaSx6d07of9JW/KStMfcbHmJGO2QzXk59UPYYFeatRw56DsrrLoLBTr9UBJ
gMVtwPpn2tZlzuZuBOaWts5tlFOChJnZm7jG1tZlu26yyhtXW1s7iD6jbAakHqg7rkCqnZbRU+bF
Wzna52Ts2Rkr9E6EiTxEgmSsrnmH9rZhxnNfN2igWSbtpzrYxjYkUbdxd6xywP0M726jH9xa3idR
Tkw7FFe/ce5I+mXTngzlMVD8YQfmbijLXW+QXnnui5jSvVdVGxzgNx3q0s5Z7ttOvmmJDHoqu2vZ
dcEmzvIbn7hjRmzNtlvaO1AFO0fkZ2Kji13ZjXCTQbdmk75JuDa3QR2ddRo/D5qnzE85usIRa3jR
ZPF7XAv3QmO4ZgR51Ca6YjR1wcQn1jbv8r12BTq2qvkYFZtq1ADbYiKegar9DuvsIxSQn9GyvIcx
rt5Qs6WwFWL1DJTRJmb3fxEKHokxuFPRwsKDj1ljYEX2yUseTpCzDR7jkMwVZehPAhRO3f7SNcCT
HV5SwHco6nMMHjF9TlqbGqw4BnnBBpHCxYfBXL9KNelNDUqfgUfkbXpLtJsiolK8rEUGVsmOzm9a
f7jSU+Of67z7kj0txUQZMrb0VvPgr4bO2vWteUWOzu6G8OpjUetDPDAlbKtWrsZw2hVOuwnZEOh6
xuI/XMvWRnVcaqDPjvYPAsX3Omxe5obtfKoza+eztVKqRZFQ32IuPs8GibhXUKR89NTqEcYMx2IL
nycKG/5cv5IU/ZBXd8rq14agBbSUzYoigFJxrs6ATDZu8QjIGAeH+Wo1eUP9DbI8uBsDCvX43sle
8/E1FPEliDO5BsJ25TXuu1/RgyEFn8MGzv9yZ6loPeb9c5K20YYg034DCwwoZ599dnn0DJ34PscO
oOWwm3Potglp5s0ykvzGz+TYnG60RvHeT9zvAfZMfYm5qsb0J3dDzUgrPOU1vywYB+1qKeIEsKo+
x0t2h9EUTGzJu1TUZKDEIV4hQUGwi0GprhvXI/pUQAQYcE+4rbfj8txHWnsHM7fdlcmgoJbFD6VP
owWorBDuVRAxuiuGDHBEcYkRFNNLERQw3QXcEWdK12Hm3mY97Suu+oPVZODJ8bsjp8YqpV1a1iHZ
t2q6dnlQ14EazWEYUhcVajISG4Ltx1UCrQrIlSReroMeLQaKFTjhYcQz7BUHsTT3JGdc+356ysLq
ZhS+2XCG1zI8Fy2KE7wCd6zGsb9HY/c+UGThDJkvjlq8kcE0Zg/wbx/UcOsSH4Nl94mcqRX5V0R5
NGBKFG7Pr1kVZMzXE3i4ub7QZUzqDwGWpFHSCRmRsEUOWHpTWZ7awb1H28h9Lp2fzhgy4Bx9SBBJ
HD02M49zVCnv0DreDSvpY9af10CO+fxVhJTrLjqFc3CHHoP+KCJSV87MCkDXEEAsbo21ZOfFo2i9
cKTG+MflLHBT2pl0hN+3SMyguGF5t452wYZ8CJx91IbTKi5Lrpzs1o2tU+0YuPLvakquRetfFSFB
iGPLwldZa1uEu6GLBnzCy9kqnTM9S76ZfILvU99CGyJZTmayfPYlc4b/H6JdwLH/PA/z/u0Q7frb
f+yHb9kflIL/M367fOXfJ2nOL7CibFIjJErAf1S7w4xS/Ffc7lAzL1rz3yZp4hf+h/RDDJkCILPg
H/zbJA1K7CUu4n/c+f5fAkYxRf6nMZoQ0I0JxhBo7n91+/9+AhsPOPSofaMNz8mV0aGamYJr8Dbd
MqdEuhDUYoNHC7MPkQ/lFapf/T02HZ6rxppht3mzK750YjglZnS8FQBD/GzMi7PxegCMjuAMnhDp
4xd4ZaLdsOdB7oMrK2vGlG1yRujYuDShu5vIGQi3ANGyLzLuWrVLyHPe1inky10hrQjHSlTTkjqm
fEHPNDjn1GRWHuO9nlr9RYned9vCm2Jrxy7MxZJTOaV90kSQuTs1En5DCw4gMfFKme5GNhAdWAEL
6JTDoMHgyNLgYS2hluFQqqJYnhEuL8fagMTewTgKA8jyrj4mfqBDZH1t/xpEBYJ45tq9XJcxrp+d
V3saQYSaEeN45CaMsp+/Iz+c91QbusdzNlGOdToiyyoNmTCYYTZvSi3TqSxcjmGLuJ56xfjV/hK9
Pb1luevKdVZomwXglBFInadko9/TIywakkFlE+lQOESRwlHJy80lYva7H4/BT6SAxbxxkLhzAmU5
wnChqu406ZgG1BoNhMYBM3247gk4R0vANPfdNI3G6xEMw4YrarFvZnTaQAlHhlnb2rci+zT2hZpP
JYMhKkT05ta6pAGhnumi/FwQwJXiF+R+P9VqTOSFSh5BvEdxNF93A0SlT6iXGERHUYICL5dKXddt
LJZt0qQATkow2tcFHlMmXohSC3K0+1CvtSOox52JOy+ssT9u6qEZrFOXyfaF+08SzVYRYuRhGBKb
/Nct4K8LQbA/LAe7vit90AKwyg94jAC6dHnYgAHUCvQ6lJPpaylr82HaPKI5VoLiOgIW9JYXRANh
MHTnn2B8+pzHWtfPduMNzspFS67XkM+4QOTA8HTVtNIbdyw8JYFOKfYtmm1P4QgxHrLAwnbmTx1k
6eE/h6TF9pglpJ8MoC5WoGiyN9lJYgr/+kl9sdQ/9u3Pn/3Nt+b/UBzGP5/WF4rIv155/FfVp7Ue
0m9//oV/P6xdgHwhnnyh2C+4v+LC/66Q8H/BDhQEYE5tKSGj/Lb2CH65HOEItgVfzNmjfgOjkBnk
IA3F56QQSPB3/tJ5/cetHKhh7FESSLJiZiTtPyi5sw4AoUNO2dYjuu/JntrxpvFLH+KvIA8496ar
371Ff7J4/NPXI7tDObwozqs/bAGHTLue58psSwYBLY4AviJJWj1Iq3MPTUdX++9fD1LiH+8jqOe8
lY5v2+wGvQuL4Pf3ETqKwSHeEVHryDzzpqxH7yWVOgnXoz0Xb1kic7P1Adu9oCdiKe4pFBD13P1M
B9Baa9saISeTxVhT7rHJf3Ur0TMIsFrKIHLcBC6YwIFTGqTZvOqAnRw9C+n+Jsnn+KzFUjXrImIa
tyYdoLbWjSrqaycauRDrIcuwFzapc4R7S7pfF+G1HnLLY0MzEcYMbrfvFhAEsnmdI6M0PV4IiCsw
/kSMfVTJXVJYVbmtwjIOgJ/0LfmrGYELLq6SYG3npp9WucpmEIKu0R9FO8+EYaQaH1rkGjHAK72M
g7l2YnnNFCrqtgyXVXZqGDFS0HYT7qGezLaDJPfcXU3K42JDcuHBhWJZd/FUuRbAXUUqOot8Oidr
Z+qEcYVVEaKGmALMBy2U433UUixkxAt1ANziUK8qgAQWOIDH0uK+3MNcdK4Gg8x9r4KRiboJhvSu
Z7zCcqN3J7ElFjRXkND0/Ka0Ae7SZSGqBasqwrPCssT0EF82A725Sdaa3pm9UOwOOy9zkvd4iZp4
XfaOfMilM6RHi6Wng+oV2dvshsUH06T6Tpsc/Tn6DHGRvccdmRFpfZlLRF75GAeNuGHxUDDYmwyW
hDAODbplLVR7DKKlF6uwjZx8LUmc99bBGPPoYObLcOMDjEyPTWujjKd3iMxR+zGcMXQbc7svxGB/
odWMqm26iOVVwVxYtqlx9bU75+Dr7dHu5J4pPSyxUVUYvNVkxV9dx62zvuTq8Ii2AKiJy1bfPTGy
OEkjd5TrLgDtNdpR+xwBXrMoOELXWcnKxavGFWzuadsvyTStSCvETj43kNRGXOGXhHw2WqSQ7qPM
aR/IIL3kehAziKwhMUMx4fxqiJ30R8KjYnB1dCzWkqM8HFjzkhnitySj6sFGwS9ja5O6g0cQDUgO
hNsVWG7svpP/XA5D6a2dfITxFYa6TWj13e4l1UZOp4UygRSTAh3L1rIt/uzKToCMYSY65k06rQU5
8QSe+kFWrGoeXJaorMj4SeIYgXCsstegAoS447EavK20O0wWlKG5c2riCk8lXVwYnro8na6Jwuyt
9Uh1Eezs2kuB//SL/Y6GoraBW/QLvI2wZlrnmMVQUU19ytQOsdOH4ak+N5ygwy7AasUb0SpmzF5c
zqeFUTfPrIptsynxefabzh6IU9bugJppGXqE0tVSY1TpQkJsMtUTMQJjnuaxgfrJ0IIR860aejfa
FE44y11bGCgTHdOFemvNPkmLYTPy+3YUFVlkBGQkG38Gfnk/DxUvJLpvNkgmsoLsLI7QGouILRan
wA+bCXEBQokCdMWgPbjLZUsA0ryMF6YId8B1jkUVTJDTe69jZOe8EUnLutM2/UgdYlXmzY4X0x74
yerLsekW63rK7PlIeGrwUZcRUYxxRhz9fc5+cb4RWDhJLktYlh1wT0QsroaOBEa0xmJ8jLAzIquL
2YDge8x4pKbQSYttYCDFYUDACLGPga1/W0JffYRhxarcCUYGmoUXMe5X3nKxuC58Mw+mY7TB1yf+
d5Y52At4mO2rmPYZkGTbDE8+Zed9snismRvh2D+sypvOsRacrWMwVZ9NOckXqbQPo88ATlk7aWa7
4KdVcde3WfMZxja4Vx6X+cngIr4rQFm8Cc3PGvlkwq3sbvEfic6joM4Gs1y3rFM/KebMU8d+hTFn
R8zI2m4m+7N2LoMuKm0H5+8y8kGbYzJwWA4RcWzGPvnmJbX8kdWNht8CmpK5MEzqU+Co6PtY4qXY
qrDiigLmqN6bDo/napJDcFtYCk0YPqP+PHlNOOyEb0MJyZeEI9KYySeYs8uGhmcztx+xPEIGi0dO
I2k6vsXBQy+xycochRehb0FGeKlYELhPtfcDWcJoce7EFf9gXTY2cA73S0Slesw9w6KyKIrhIvsf
uCHY6e07SlsI4ZKbgNldND4QAseaWnNz25shtUW3zbMuvSsVKMm1CLLyNSZm6lnJiaQsiO79dRkh
OG+jpfxiYA1aVjGW7CGuu+I5H+z64ITVkhK8mqpggxawxIw5QxphA9lHtwmwislxGveolmg4Q/rF
HInMDWwXTNTqpyiBsf6/QOjXUJx/Lnov5eu/rpYZbIzptz/TCF2+7m/FMj7+i9BHUhSj6blogn4z
PjLZ8EIPsY+HjhdJ0G9yYkGEnItoiFSWEDo3FfP/TjZsvuiicUNFS7VJYKf4SwmbeBv/UE1i9nSw
2FPKSzYaTGH+sZocu7YMuqIAXr1U+qHUXdlvMCvmHmTBGIEiuwvMUIA+6w8EFynRzW7D6g6T97Ws
UQ6QnfaaNSDw13Zh+u+6Suf7LBkZ2YqxvW/x9V9fMKG7kGJk2zgNu95IdPcj8WQQp2RqAfYcm4cs
S9QnNmL2Oh6Zj9BBMTcl+Q181ODR9hdrF5b45fFHQbcarP5qmbV7S/5XeJgHJPqkYaNAGJDYIyT1
PzJveDF9v29Hd72I4AmvOagk1Dazu7BNZXlIDnV1u9gti5cqWyO+MzsFMOzW8cbgxJaYKQJwro0Z
XG4cLOTrpEdnk6RjvOEqRtOAq65vYUjBUSrT9ybL5psQQcAbycUgVWdRQQAcaI2dsYborMxx7tiI
MUu3qn6HqNa5jtkmZ1AI0HICbyV9TG9dMMb3TW9trY59YVM/khlm9+upQwxDwHJmnm1XNgQs9COk
xjp3LrxDNjXz1kiWoKuuNQ5UfiBQm2WR/lcivZy9cNueUAila9/qV6iznyLCDlaiztV+yCsPV0rb
3SWiGLdxVBBCHjGOGhsmyDXN1GYSR0dHX4I5Lkpkb15ZOc6QfIz7G8edCS/yCD+NPZSI6MDCU0Ns
GipVRirahrwtp/m+KCcis0u321u1hckxTi8cIIf3OAzdYifchVSvYhnfa1bAgKIWpscS9XWEHeaW
wSDp17NXoqXByohezNppiWfMLqrw0CRjs9ZqbHajWyDXFZRAIbjWO7/InI0XZmJXMui/b+c6AJQr
6ysnIknGbhdm/YnvEIRn5fs0zFEAtzGj7QWEOks6DF5B1j4xlN5r+512tjjEblXv5hjL4mANznbh
ocQiLK8aNyJONa3mQx6/V2F2OwtVI6kOxh8Tm5ntAMX5AGIZdC6ym71NbbuLK82Uqr+AsfE2TdZZ
s+ulhUOrL2e2t6hitsJUCD5nPlk9trGVc4kRCZYh2OOGJymN6eMBP6f9Ai+oex5q1kd9wGM++HiF
W9u5MbKPdo4v8xOztGl7GWLyeiEPjwuXx0/E51yHW0OtMU1uuQud+tDkRXiMpA/1gQiQefFeozRs
fja59ZZDRTg2zvJq5mUvpbMtYb2p2QPqYALUvZ1Rd7hW/Z/oTtDCANa6zrQfPOiSTaOk6EL5VOGn
KRUZ2KtpdvJjwbF0H4RG/gTg4G3LrFpI4mibL4EO/zDoSl4NlQHQ1Xk/a+iQxzazfjZpMuzR7LNT
bByGjOm7pZZLbYDwAk67OMZT6bz3gypuTO+TrxVP4lBn0t9q5IsviDvSo0KadGZZRqWqJ2cE0Cv0
a+pl07FuU7XNKHxPOWv0R4oRfVdq1qIrpeEUiCYjrTV2w12bA/c0QE8eOuFfaPQmux3JcLyqh0gj
lKQ6WBumtS/UAv7OzEQIVfTO0JQC8zLiJO5nsJJj9X1p/HlXB3w549Jpa6pEPBs37qqNqyoU/HnY
b+2869aBrZH5OAgd900lrV1MWXoMlrTcl21xWSzO1zCagzO7S4hCRRjfJ5mg4omrsFs7owMBMB6W
NcG2GJ67TH9vqkw+TAhJ9iNz3WRDnqH7OiwJtJKKA7txr2O6AqOqG6QPn3bbmLskyIarPLTbtzkp
Ip7nLvo+TXN9k0upd6U9zK8wAJJd5BdDCeetYMmUR+iN2BMFuCX0jK26JieIVBg413hw2LwyLrLy
/IA6vrvqRy/+kVSgnAlYyatjhHrlZnS9BlCfTdBPExhkN3N29D1P3uWzo46LU6kDWOZ+lzeC68RZ
9LypusZ6ESqXfMsx3apoQ6AkBDX4K4xeLBabhRqv8zI4cVUX+utUNPkpLYfqSrMPe1Yt0tOIsywJ
nhs2WhyFbZ/vHQS3mNB6ex37uXe9ALk4aR/c3SoPi+6O/NLuOlUWyOcIzk2J9P+U03fubSsOt660
nFNsgvYUQr66GeZaPGlnmLcTrgqW4iaUhz5VOCuz8B35W8B8hrITUx7nOdk5ftL/YJhqcWhKKt6A
NfFVzr2+Ywng/yDKobvFPpMcbEfLndcv1vcG4MJhKX2X1gvD870XI/mBvWHf4uPL+U3Ept+EdVU9
4mxob2Taj4hSQ151zeewojO/+I/psMuf5WRj5p11gTcRzeCHR4TdoWXAS0eDMeW1YOROUIzlhl9O
qXIsNzmEjwgI/cbn2DuMc1xdMa2Jb7kUp7upFzpDasDTa1oLZ7fNjj0mNooJQuoqNh5EZ9rs7vLc
3LtzmN7PUWfdUGEwvcYOos6S7/AFa7TArks6LMNIf9uGpt+qvp1fa0fVX1GimveJMKwXw8a/Qxna
YpEWVXrfGw/FflxzQ9aTDbrHH2VwbOkSjwLzxpVJnf4AXsl7jGSOsD8D/fYIYw0HfVS0W7vP47vL
mgK6Xgjpd5zDPQEeHUdry8O5FvPgdMgym5bkrZRxv41lBJssZcdOaSYkmygjM6jpp3RDVpS6yxPf
vULFl3/v/LxdR35UvgxDLW7DtpF8D9glvUgVe2R76SbAsstoQY8xFQb0dda6GHrLdJCHzjbwKYeW
EB+H9cWrVYTBkbpF/JBV7n3TyoLMKMmMwEK5GFDLWQOxVkB5CYGcYXIsdXQcp8a76uxZXzGoQTo3
u677qBAl38Z1KF9yvHl3g2UMvGLFnZG3afoQ6sC/zi9DJpy8Zf2eZlO9c/tCH3OEEClZqjkqZ6f1
rENs+NCKTC7nhDICX4dkQOtjZvMGTJXJqJ4jp5Gb2oTui28Pu74ET1mV5ZHpQ/StYPG1D4s+PU4l
wmEPw/22QW6PhVd4HDZjSAqtW7fXCRzQb4EF6GSFebrDEhMn5hA3wjoKLFQ7Nln6LkbNCE9PFLeQ
ctRjZbfdiXJ9+M4lvSBLn/JjS4V3B3ugpgiQ5pGz6jqw5l2UVubAJzq7r5BMvwIlDHc9oLB0pcRk
HyTUVe6WJHusa0I8WH9k5pjmdr3prKK7xtKEr8ZHk44MLEbkF7Zh+sSwiKsTP9b8EPe4uqMpSn9M
dTq/wtGMzxa64CtUpBkUErWkQ/GEQ6xNXzMUV0xlHPu5k2CkV5mVvQozvk5Sod5rvBmiXLdIuK2I
VpMPpsfLp+rc5Z4csfmJkvl7Ziv/xUs7AAzalbd8oCxwD7Fp0c0o+x2OPthTKx4oskSSPSgvqO4G
JOMXwhPfcWY7z7nnnPoovst8l4Rl5T17NTF7i5nEHSMe5LVc6elKFvT1AB/6tRaD+z4W+cTj7BJH
XAomi2FhE4QuG5QdIQvTXZsGznmZl/YGnga9gOuZdXE54+dFzigNHEJvm2Y5LFyqN44dh3fTSGBb
2XvmgfWX4SZvbTTqEUG9WR7b+7bOC9CDjlgjUCvgUEbRWsIV3fedU5wnHM5bhmbug+XUPLSispon
4LDjjRhK6yDqpToy4SOBOdHVbUJ01TZ1jY8SiMMlUJ330Na++eHPY3Sueofoaxnqq4HEHzLSYncz
aqqcVPQ+kqy0fSCf23v6b/LOZDlyI83WTwQ15mHTi5hHMkgGx41bcgIc8+wAXus+wn2x+4GlKkl1
rdtM2+5ayEqmzCQzGAH3//znfMfs4+yAcE2gvrXCLasx9RwNTUDXaGxwcFoGhdkkFX1jRD7GZKZ7
aES4YMx6LW0OnfUU6GTLijSwFyZrSm58IrpYjkgfykmEwcIWFp+dwkdi7WoIpo1ee/etxSADWaQp
txKzGZJWhSV6NFV0pZNIvtOMLZ5zlnaPeWe4H54jGqBfMG0dnP8v2pQFz63iMPXjUn3kVDBe5qtu
wE28TH4xVXUXBxQNZIiwu3cyRa1U2KvVRORjB9uLdLeIqNLhNgpOQFCNA/8e26yYnkQ8BeQ7mmQX
gef95NNnH3GmEbbocrjiMWamajB/T4/9x19iVs0PIeijKMdahlH7b//6n/8btoAMsD4CwH8talyL
VGZ/2f/9/lv+ufyzf7M9Fl2AokBdGygQf+gZ7m+G7pJx5gMy/5cZWfh7PBr6k0GGDUcGwMufneG/
9AyTZSKCM6YPZHp+zd9KR9vWv6eMASLSKMzf0jECfS48/auaMddIBZUJjhU6y8AlPSzPVjCC3ORR
XixkyAzD3ZfpcJo37xZPFXb+OgM9TVN1cOybod9ouA33AG5YYBfc/yhX4PjVUqD9vRZTM1r4MObh
FYEl1Nr0tobFe2gqg45SOsbxCUa/kL+7J7OoLP1QSD84mEMUc4Z0w66DmbpXlal9hBDO3oc+Czck
qDoYsTSnUD65ih1BMq1OuttwVEQ0HxGQrn2VqKsv8TfP7Agu8LlFoQj9esJNILS4zjVICvORCpUb
bkQcXXoe3mqpuentNPwc6kg9hY1X4aeFdih9rdxWGP8vpgqLE6Ttm8qJtXVeugESoxvcaA099AfP
t+x7alnEBuL+M5clziZNmEQ7B3JDEERphxg6Ua+ITu1a7nZc18rK3g35SSP2s8qk1+9lRglLI3qq
qPJOyB4pw28KQki1bcLHyZNkQ/F3ti3NuqOHMjfLB6BF7nUwbfPI/aSZV2DOcKWhiGdKe6VvAc19
zCqsCVH4UrlVyA6Gvc+wchU7R/BOGj03AOX6m9AL+gfd9fOrXpGe3cZKUw8yHECrtN2B2O9NP8XV
sRJNs5PmzrVlDCRPevzlsiqG5DCk/XAhTsw9y61dWporiIEgD3E713jq0+ih7SiNHeCuAwtBqxvo
KFLjI1SNYuPno/dED8U9zTfN2rYk3obIMZ8SI+o4Dv3ooajZdditNdw1uptvO/AyRzPK6mM3O5W7
2RwjijTed1FZv3llWjPWd+pD5BIvSxQG6eNI9u0jG0YToqRwJ7S6TnuIPNuFzG5qB3RJBgvKuvp9
oZkUH8RNWNdUQiR4RyKv3emyEqSQS+olYiEPVu41mH+sc9hyA2uKEudtaNCypVlcphrT1j/xMabn
gsT2Pm4cZSy6gJeXJmucKuGok9VCQVy1IyW0RPRx41k1wXZu2la716MJpDehoVUdmB2HVWV8V0PJ
PoVjYeSG2vINlWG9tEuNuAHiloOFsfx21ai726Cryy8WEtFjOM7yEW5e5zxQ7Ok6qVjHdWVyPAyq
gv3eNTBjBg3lp4+yT9mpDsEhkDF3wmS4gvZ034SRFvelPkYX8v3+bWC5tDyEiQWbxIjSetOPlsE8
ZCenlssPpqU8gyBQpWZzNuwx+GyNnsVgrml6uwjrfg7lddm45NwK5Z77jXYboZmxv+GK/A7EzLuy
TnfuEjn2nKNt2bIfyvBydtF013UmPR0hZxvvu7zwgfbaeXqr4lTDD1RZqAc17RJVp1UPbq/3FxFQ
rWopI7i6Je5onN8pXHFbyXzalAor28Kt+d+aRYy7bnua/BYxXIpVVrWKHI4d64+mpnO+T11+UNOl
crDbrNyRcHjIvPLUZQGlRhmOt1imhMBDOzzqpbBgWPfkMhQ79hjAMm+ldW1Fb5XA4Ib5HoT1VGEn
CIeCCsMJcJGtv0S6dkPD+oInXb22Qnp3k53ZZ5e0FOfR8XYq6beEOpaU893gzd/1Guki6mmOU5sQ
yExtwFlGdSTTQQ6+dvDyQuRf54jaJg8RrUCD6e+nKNSOOmoM7S1tqV8TbMULDGHhUvdTIjWtVa6A
YyTfXXUXF8y4kganHdCCdqel1XVM4ktPWRNa2zbOoPoA5ntpWoYEAlot8Rb3qUYf8Xh7S0tsNb3Z
VPH4pqbqi7+0t3cq7ZNjtYcK3304snUXOYrFlgNqPcyRHR9fOwY6wGkERMDixwvd6NBaVQUqvM4p
XLWjdDlZ2NOrqsZaTFuu49THtoHBic6tVvloYyjBeOGIYeQDbSie83OJyeCB8nJCuSbJq95NbPOg
eVJv51lYrgiWxbRBHkukLMIgOMMsKVY5BthQr+YGOh5xTVGA2OcxsY9t50zmdVX0qtlTOM2bxhk+
JbJ8JYjpRPw46KjmGpyhGoowQ05N79GiWQ6DXqiC4Vdgqk2imRe0oc0AUxu1aNVaSJp9ZdEoZpE4
yAttl5uz7qaFxiszgce6sIqu8fRGpg0WkYuKmbjRJuJ4HZxO0Ohje8eo9GzQFUl5p0sZb7PSkyUW
lsbbsDcQJz+Pp1cfZX3XlWnySuZE3AU8TSnVHp+KBpEEbgIvXG0J/xM7MBO5mTbhs1f2UFgr3RAU
UpYuljTYPnrbj4ecYoTTlEwtWVn4D5aVkVD8uVj9rTvn//SgvenBp/7v7pu4LCjmSj//cuX8/Xf9
88r5D3YouzBsvtzn/uk1c3+jd9GZLTlUceEp4+v867rpQPgEC4oOxqKV//ev6+bMDcVmhkIW4Bue
L8N/AxuKT+jfl2c6vbQ+ljeuxDb32Nk6/CcEBCw8gvf4i1axl12mMqoubMeAZPrauUvJpjEefzJJ
YtwIeE+TyeXRY7PiT23xHNdRTuJLvNeWr62citSCI+luKRx3KyNmqSDoH/Ww2pVuXq6hnKRL9E7M
646n1m0uGIWdp8agF8uHFJ8HIR6RiFCH6aFGDnJ6xjCCf75gp+DoKXGnAeS1no01tqqu2xcGXDYT
s8jCrP0PX5PdOq+aeGulhApMANPMz1xq3CG4Af7C1YEb2sqea2dcrB9kMXyCxo68V1Z4Zg4lVq2s
X2MassfCnhwk/bQIDdRUBYufsXOd5qa19szhO4j5Lr2BYlovtG6zIcIC7BC+gZYwtwdIArrZlczB
2XPahwzBEqPO2xAHB6A3q1bnjjWNzdHtvfs4DE9u025Iid1PpvcY8vEmResCEHcFzLwwdFcROzY8
QkQtWqJasdRhhM95VuEPBNCS/E3Y1FuYkbxNq/rS8iPRSn85RKRupTftyBOTImv0+6aJ8b8k91M8
3WtdtWJ84LcZ9H2Hmbc1aTcjL7HSYuOhLtK1ict7ckvi31bj7kacQsshnT7YfHRYkLxvST/NIigF
eSGv/eV65ZY32WfX4FcWKiITFKxgMVPYMRdWDhSFYtr+DgqDdF8+ke8Ieh74ITnOUd6kBaw39CQX
A4Usbg3ufYXwUK8mG2hcPp2piMGDYZpfKuMSoBxvI2vMHGU0fkMefzQb3pB6ph+Z6g1eIcnb04ue
aRLl1lCdMlW9elBH4dVsNZ+OErewWX1G8dKuYdMUVbJzDXHjSwjObhT+UpGsKJRE8xKpAPVJ7nuR
GliaNK45u8lPgwO4t2hjl4pM0XhpKht7e50gURt6e2rl+EbVEFS9jkmDa7fiTMiXXW/vpN5Uq0gr
XgrH0Q448M2zF3pIS34HzsrbFLWeLBWqXtqzwtArTG7dRAyUZOd9F4OkmRKXMht+OQUdHU0uhNz6
HEqsFlz9qd7n/sTZLq8y1W4oolyXlXp2Josa+bq+qoDoOBtyuWvSSK1Ne87C+P2ulEO3yXhQbRoY
N7pm89Zg4Ue/ruoXDi5J1MmpX3jVdCHMdyFiX/NugVudeMkauXVn10G38+X0mYaJXPNwOA5qXPmA
J/iTL2M+PSZWeV9rcY4RPsMdpBGgsoeJMg6XV6hKcZmyVn/nQcm+AKxmEYPltECoLtygSgiHQzUe
yn5LOx9WONaGa7OZso2ScYazzdMxrpoTNNauuCaB9zGN8oK372RIKbeNhtNk6lJahQPrasXpzo9n
5k86c2OH6ddo5k9ZD5oXhx2coKr7KlMcWlbXXqZpUhfNm55rIzL37ejd2wQGlpZXVWAUuFjkPe29
4JUWVoAlrhMQBPIgYhsyEH4eiAC4nfWRWYAgSjFQcmte8emTt87WesCnuKrUOjKyHfG6hAiEtsb6
D9ViMt5KsOoLzdIiFLPoIhzn3EY2AximN7MYDTy6sMXJXD2DZk+SqiHgGnxlAMmWxGR3k/CxSxXn
NAkOTkOL4tg88fXWQzY9NViIjT51tkPDXS1jAwFawsvvbXKKvTLvkpAiewtKM1YhN5vxsKqgJHtM
T+ZIB40b5fS+6LCIu5RImal2mnxuB9deE2DMtwOIgkUO62yVNeLYxH5wokBhVzPdhYPCcuVFbOKm
eCmm/NL2NCINvZ3fOWOCKaAO2DOzHKgGkk55GT7jYYMH2RiG+TYnINaOGjIMXS/ZqBaNYXcrK8bW
MRa4bBNYBk7lPXpV/61iGFnCzunJ7a+86O8J7s9psN6DjFtbqBvvrp3+ilyoENQ+rGhArDPxUfXA
95NuDUaNiKF2nwxEmIdPZo8VoiV7um+ZKBKUMKdcIi2q3eQR1/BoyJIDhEaiub1PD7Fe5CdG82Sb
VLCPK9ve0oY+jPPXqXtWaUNK914FbCAhy7UedXj7PvmURaAC9pWcb+vQgKtgIahQSJM/I8A8qig4
lSiyG8IJ2trSS+rEE7rayxCIRzR5pMhNsquKid0GTFPccnPlGQ4juCVjdzQVwmsnqfYS0gF0UoRQ
Y8zyHEefKsg3YyTp25yNoTDvU7uBwLAhu9Otx34u2/GxbuAUFXq/N5roTg3fenloSQJKHoiJcaOy
M0uPmgi/PTr7uHsbSO8UWAOwm2TENaXNKCsm3pFYzF5VHlYbiiBWUex/TVqDFFrG1VY43/F4VRAS
Mpt7dX1fZOnAQbFHaO6ni5NcMoct23vGTaCQ9nnynMfUBdhvl4SSA64Lgd3fB0MDvbcKjlb2igHp
eQIsgTFwYyXyOeJzs/AyD7xgR3xepLuiUTd57O8p0HyhxMpZ+CkPNoi1x1TRsl743r1CyIcVV8S0
j+ZyJSpQzMKP8kVJQftKmuxfs1rbGYI6OqeJlvp43xOA6hyDLk0Kepy8PLE7u6guPLt6/BJRRlyE
5Yvh5Hd9yUevjJsXeH+bvNPvMnq3+OAu+5LUVQq+LOlX2njn2NhA5Y1lO69d6t3gQz9ZNmnIVnQv
pJkp/I2+2qq4tHV6oW1zOxnTuG7HecnrGhcQOJAywEfvOr1+87vpNdP1t1iacC5cyrMmfMNZUa28
3HqwGsgDeECO7ITdgyU4BJ24BspacudLrGoHUwS8jEaXQZg/OSXt0WE0W5+/23QZgmqYxKc+XCi7
hsDkwix18PI88ENYWuIMQz3lc5+pRC5L1D27KSj6GR67flbcU2h9b2JaYTnmFT1M5Q0wAVbw3Wry
4kPE/QxxA6puvYYPdyGOzT5T1NhsWO35GmoCEWkeGfSqDNVtouLb0vEOfLg5tvttXMUI8+aG7Rxp
LYJLPn5o95Pn8i7Ih+0ktWiBRYPNxCYV8B1MUM/JWo/KeTpfRDHjKRpNlN3aObKcDSwwaGC+jla0
zNvxwL5kQ0f2PnIcFtPhwbXibZdOWx+QNRSCB8uBoStY0Pa83zzjhCX4YHkOFORePcSTfehT/7Zt
kIuQWC950XqrdERucJ2QZSA8i0Ud+fscU0FqBmIxxu0SCwLL84rLLIThUNGtYloS4kDtf4ZRHyGZ
iqPFZnjVqxh20ZSdzTBt191kf87dUhJ4OXG8RLvYKctUT+OmjdIVrGlNSTZ/f0T837CWYE5jAcBs
918vJpa/qHD+s0XzX7/njzHRYzWB6I9d8mdY/GNU9PBT+rrhkktjXvtzhtT6jQATwUTqJwhtU/j8
x6io/zaHnDyd+ZFoKu0TTHd/Y1jkN/9/wyJ/PDdBUknBXNn8b7uJKOGi3oZGs4IRFd9qbKlXriwg
YFZSo10h8MMHX+BH6dIajgvnxzZyIC9Vvma/DS4TlFO+yiTtdkCq/C1SbnYGopqvXE8ah8DFEo07
yK2/W3hf2yKw4psmdWkkYi27wYnsrn1M98u+dR0aY+Z7rj6tgqAhBMoRlY0pHwStkGAjFLWYelK+
xin3iKHIdKp+1LaB3Rz3fn0L3j3Z5YOlA4p3cyPis0kOBU6Cse0syDrt5BjkDAvrJQapDezEm/wX
tzbLR/bZ2O7IWdonG0/NgzkobBVKZRuG9hGXRC62Zu/SoEnrC4Ma/JctEQb5KPQOSnqYAsaCg63C
V0/03R04euyeZUC0NA2sfuNyXCpUvMF/b/TYPJEt8b9Y4pOrSXJFOlNDXKVysqmPEY6AfuX2bfGu
lyMsjTIVKHaqKJ/aTgquVnWefSWELFMQEMn4Ftc+AGmrMO2zXffml5YX+kNgmeZZEE/eCGvQT6EF
nj91NPWhTdYEYk4jpLCKqGyVnMsQj4w8pFFUzym8YsdhYVjNhmbLejp97+keeHQmLXjS9Q5+a52R
C4FMjS1FS9wMVBEG8JdAjfRd2mbFyiAatcfRM49eXNCelwzjrhfp9BY2PH+HrsjBVzFscQWATvcp
Am8tWFZfdKuv1dLnqimWZpMAdBF4ITH0Onb6DsWaXgYM9RxJDZbALK7MUyMBnJdpp+tLT+foH4VU
N+ngTi8CJMVdyVgxc4J868p0z8W3bFq+n3n6rMlG27ST2z2h06VVlvmXFjnidjQmaqAUJH0UAbuu
qitnMjLiKBDqSl9/ErN2l8wqXj/reboC4BXMGl8yq33drPt1bRuXiwSizjabdcGgi5x1P2uFnFTi
0Ib1TaRCuZEIilbqQe2Jfum6yXpbHXMnYI9PcCUKuQtwOSuOecqay2ge7OEGTf3GLuUrQBtrXceA
ufrSv1Fhf1dMDswM9TX4qcuoh4evme5rs985lQm2Nb44CtHDisGnQzBbkAviB+jeKVRrhjIXJJBh
wwYWmyHvbpU1HMuSNJUmEepnGpt7NRhcbHarlwHMyWdH6Ki2IypyYfK0Ur0PER1kfnYvrfprKIcb
B78/0BV6D2XFe9k/kbHFqoSFCxUFkwrQBAYUTa3MIT2VpOUXMmLOSP2j7Kjy+tApFyhI75EOuS8n
b2cM3tXBt1dNyXDgTlKsgIpwkf4MMbOoHlJu5S7Br1H38qpMTGVSvxFkxw4u0zs7K873REV4e/p4
r4s+3NlDHW8MF+GX2DDWQy6QWQtxHlIate+uh3CS+mR0gonuqRCaVqmDU6Zb7JHQCqST3PDhYVF5
KVKuHbWFV7hwb6s6h/cHfZf6lvn1Nt+LngbfcCZRjj1tiUSr9ZVbt92qqdpu3QgstDznuKiwC1mj
CqYrcjW7zssWcWPbK69LBjCNYtFG7H8mx70JabBcD727m4yUvYOTrYdBLh1qw5Z4FZ9TVabw1axx
ZXRRwSWO2UY36kWn9/DxYJEFzYg8zVY3Y0xdCK+JT3ygyrMox9OoegiuQf6RixrzIvDAFkYiSz36
tpK8efRi8zuV1ZNH+Gkc4SrHWXuMYhD5AZ5RlJ4MNIAGDkVhVy6K4M2HIJ/U1lbT+LFXHqU9oU+D
i588EtQ/M+wAKG5fFOO2H1UvqU9orfG6HVMCS5+G8tBsCJ7yqKLgoc+XNKbYS6xo/ppnpnmJbPnm
u/hWcoHBvp3UFdlhOBit+GVXzZLaeDpojXST9sG9XvennPZaDBgPeuQdWPNpWBLHQwm2ltUaHWcN
bRSzKQV7IiykdBdZFsdHdha40LXIUGgqTGC6uRJOMCdsOIk8bY52ZsHRCN+tUS2nwDnydGarEx9L
xIghfvC1YKW558gmxxUdmtoWSycui6sG26eluLbsrZU/mE+M7UtCUYuMLeVJj3jpG3TZtRRevwwp
z/NxHGo5sMKO/OZK99VAg4ftPWPmX8nBYI1J3bXW7WtKIxJjrZHcOgHt3Jc0x8Go++plxqCTUqXs
h859aUU38KcuxuS+sPMVm1BGX+HIuaQIi3Yms7LPKxZP+afX9Udq/k55ELyA+SSmmtJnUR4Ki16p
uq2urs0EGQJ2p5ipx7vGvshu5/2+mPR1Rp5wMVkd1+7i2aopIvW7ICJVCzmoSDYtrwlzxR052hMQ
wWenI7tg+v2dabC3c7uPLNa2oROhUgnwR4AsQUBHeyOy6nWbROXbINQGltt6FHZ8NfW4X3kZ53hs
1exRGik3gU1jSDKXLOWu2tl6z3MldR5zJfZuSNOzW+AGxADcrQYCCXs/yPdDNDFbEc6URk2kSdQF
TC6cXbQ8jBvRtSGNy2raUZbzC9vy3UyvxxHa7n27oKkiMGGeD1Z5w6f82huvpk31KTbFcQ0BiEKr
2CxJhAQWlgx/4sFrWHSIzzXKdjSrH9o60519xGlHxYd2gsYh4Z12yT6zR3eXSj1+NugtPOlQPFnk
kuICMxl8a3o0nHplsHhTjAPUgJXurgmsF1P4ZAxjqmMCHRod0lrB9CEr/1bXSuWsikqXzr7nzvSZ
Z4rQARZh87OTCJ2LyBmDmygzxZlVO8ZM2A/EyOM+2XuTqJ6DDk4UQDm6/BTHFRUkU7kC8+hvsrDm
G7GynAFy4mvvWCqMewyR8oxQRr0kDuKt2ebt7Rgm1ezcwxYSSOfeMLMS3IRr4s0HD1SUgTpym4Qe
IksDfWqgPsbUx5hcbzCJlVaG/OjbQT3XgSEIIMIlgYVeudbWNupblsM4PXV01CTS250+aSe2lZiL
o8w7tZhG9nrJk4Okr7Noc925NCPCdd6MbDUzOnzLtnpTHZtbk5ORdpZ++iUbGFAhRaDHNpU3keeq
zdgRi657wpKYVZdZDeA0C9/TVv8mX7MGD3NnQ8Xbelrz0U6lteo8shOOF+0wGGwdp6EXxDLsld8q
76AHyli7sjqmo5SvRg1dKIQ5dzE9nj9F5rRLSfUaGRfSghp5RlzlmHnpBLiMZSu2iWif40QcJ7J2
6A2sR1plYb2XeDnQ9b7jUFd7XWmPiq4I6H9cUyzkYpQvHs9aJ779Ev2jSL8oZtLB/0JoI4W5igCK
6IV2Kkh3LDJ/5PREDB0D85oCSx/x7bQi/SKzvo+tiTh9ncE5HtnSJlYXnHH/uUueLVdSXOw1YhHt
iXojSdGR4woUb3j3jL40XW6y1rvxUnbYkFnOCQidbaVhmDLjatmA6OFbnEeSqNrbeVbeSrw9E+/U
lSVp68EAMJ2czMMX0ozjveZ2+k3f2wvyKf3eSqbkaGC2PUtnGDZOGDz3fn9ys+GG2Gy/HhNv5dti
m4mOUqtMHrTUAbpVPvBTpoXBP5Gk9VdQp/111M4fAn16RHEHq2se8sRe4EAGXwgVhIpljfU9n3/A
ZvMPjoBxxNoiDyrx2IEvXGB3vUnlmyi1peRJbtcCqYYsm0qCu6iyPkV7rH1AfH17cKwOuxJNamKM
XyaLgz2WL5RaHoI4fY47HhFVB+FYxpq9zkaqA9w+J+xMeVpoNt2ame7KXMmjpaTWDYlNW6k2l+cB
J+SHKcd1F1OURKDugrLylkTJyTOmhSiNMwayuRdiBJCnM0r0w33deUdCBlz3392AoaXDNX1F2n3q
tfJEBQ7Oq5gloESANxUJV11nZ0hihwspCOcK/0mUq62DCXfOrHUIk3RHmLGBdJx2N6k3a6k0c6J7
8PGl5iOcyc1IHzbPd55qUD6BdoY5mVMBl65Tj61Xv/Lu3kyedlIeTjjf3ahUVetyrOobjEvnZJqO
kNDWTNFwlb29AcWyjRpWkXMCtX/0zRqHquV6nzlchHNg0B6g2CqR/lsVib3xZm/I3Eu51CvYbWb/
JIZoqYbEXGcugDslbkamJwl9h8TbpsjLYTf2IUc1KIDQbV7x4XFR8Eu2jhnKvrMWnnvGVPs65vaz
G463+dDrG8/K5xuptjRTArR27HZ7w1KPFZsVAMqbvs6C89gluETotMBYnjN72j6GoGDhMZjmemFv
pDXpx6g3fyUBzXMCqhsqU3QXjsQcMhihwuAHIm5bd1wOhn9bYYpIqm7LeRw9dNxZ7xSpI0S/GEZF
HpPhLjIFGBbje+BHlC/B8AkyWq4Kb7jDt//pT0S8O5WfKxHZ/cIYcejwZJiCjcb0eh9XmXMTltfG
st/6pAH6bKx1eJT7UgvWiQVVoy29aX451m1YaERQYsZsjRaPfoCjsDAtO9h5PU1eWm/0y6K2mAsp
AguX9KbEGj0lqCmrJtTL3ei6/T5pjA70uea62sGASX5fs4ojrGkJ7V4CLVjmgUfMzXXGfZdN/HvY
w3NUQzGgYAig3q2ORsGBrO0VOclFqovS5Bvyq+9+Aoy9zLCWtVifouAjkvK9D4qV7ngJYrBBONJo
tHAJx9vf1TEQIFyE1KyIUN9b1MjtQzc09j12zcfMzeIty5/p6PT24e/Lcf/THRv/YLNZ+Gr/Gy0u
Kj7+7//5sxj3x+/6pxrn/sY07YKPdEzkNeLPf1bjQAHp/DfPNsAQzBbi340b/m+g3mCBGTwufnQ6
vo3fiW7Wb/CBMPWyjoBXQxOq8XfEOGtOUP+lvIM/YFYLfVQ/YEa292/YHgfHAh7V0lw5RpZpW2iH
vr4cdat7mgk4FGNHOnkQgjhkV+qkvgf36jkH35e2sTCSfGAoqlEDOmItq17qORNH3RVnvofwBfAZ
4AJuN5xXE+uQkWHflN4yGEtNo/28cr9sYxAwHiLMT1yUhKUd6mwCK2yXPtdOSPzVMuZXI1SbhvFp
d5P4mICRoHhEWYo3DeTFYirxHy41bfSuppmzWmKBLVeZJ0k7WK5efpKKSIFd59FQ7ivTb0c2Xwqp
XPYtFdLh0EsGMocv0vfohkuSutltSANOd6w1lEUCFgk+AalZ1R0kD+ope/Jin9aMQyjhIqQ/hIQI
qgJ/QtBDTlAzRKH94SnU0grinaVbcBb6H+aCDTSKlV8/oxh+qAz5DGjAjc1JRk4EboM/U/WQC2ee
g2oSmHK5lbaX7If4UEDUJZkycyBMM3NfKZDlRY7ZGAMRmqERpkrwLP+QJJJ/UCVmwMQ0oyaqH+hE
OPMnBBss0NU/XAqbzimgqTOuomOL7SzbH4qFCOrxqjl+8W45xcREW3K4GTP6QvuhYAg3GO6Gfkxe
4CTpt2wihitPIsgZ3QzRYChIbx1iyjAkfigbvCV8FnMzfKObMRw2gwGiwAznSOPU+AynmdiBbW+8
I03TXUGKQ/TwMk0/ej+cj2FGfowp91Y2kVlb3Ds/VJDkhxCi/9BCcGfi4rDKynuz8ab+oiU+FNsG
ehuC6Q9xRPzQR/ofEon2QyXxfggloPRnXIk+o0vqH4qJ9UM0SX/oJlE8k07Q+HDpgiby31Q5GsPe
8gsbiQEqyYNPjVi9A84IOMXRYKgkPzyVuClTXEIzZiX9Ia6QgEL0I6CM4yDJmuhUqdEz1h0EOxCg
keL20njQCLdVmLGma1LVFsvSJlJGoA3KcNcmb6VgAchmnYNnharkzYGt6b6HEXQZ5r/FNnP1+oMr
BdCWIevxXUQwANeBK+koCKbBeNX91nwBDIM8V8SWelae8J6bqHI+1BhnL4osDWYYf7L4wGPkWYAd
DcA9prP7I/QrMu4wOXp9zZxioFvFAG31vnRfDXgIkHsjml43gUhjgNRmDs80FYhMupzxTdSAuls/
K0mMOvYmzzp8HJlJAnUJ4t6QK6tU8oF0cv6WFaY0yJ+L4DsXsvVIRk/mE0MPBa6EtJxx0+imJlcx
LbHG2nYs84MvM3DJbwP+qeoaLMg0amG+bHqBcIX3lvR7rvuAcRYBIQgi80Q9wf6hGqYLsvaYmarA
1F9gEbnqTsBZKawJn09BMI12EjNT86jvPE2R2yfoSLpgBPAS+5Oll1YdXE81gOwt7OrszpqSAcJR
9qbJxv7Dgayj6LzWpAYB3S5xYiWYkPZJp/EoylTXscmNbe4dUtqPOYSfo1sVvHlcq+YBCkyXXWpL
hwzQhVxRoNXxyhrsP10eaHEpxxuCJd0v9L0JEK400Qw1tzReJ7w7JbVhM0SFZShNZCIvBioRtBjA
egVcujtyOzJL/DB1Cdi+0rjYqna20KrCMve1N9WbFuQgd252IB32dlgCnveAd7l/twVCaC8t/8lr
4EpNZJ1XEhDBo+84/GQtQUfxsq41E00KN2m8HJQRf6HcZ8Oyc1z31ijm/K/VZPemxvqUmSAyDyZg
iHRrhd300NjmWCEzp8adHUfhV6vbql6BYC8dMt2x82jrKSQyHjnV+IjtEH1KxMDLU1+9Brwdbxj9
+VJslICWRpFcYQF/QbLRtqoNXGQmXTuUvZDQPmr/PqmV3kG878ZPzfCCkEC0jiLGH6HuMj2X35iG
KExwWp8m4kyVkGqUCAB58Yj3D1k3SspYxxKvSsFWn0y+Fwf7GnH/qXDK+GJA/uuWiWrVF+aiad9H
ozOszMK1PwPu5Ldlrjc4UaJkvLWJapwzphbutAH5ykYWvFGw1GM5I3qTvViGyxa50wrUEBTzV2ug
jJof1v9j70yW40aybfsrZXcOmsPRODC4gxc9gwyKndhoAmOLvu/xT2/w7H1C/dhdoJSZFKVUWtaw
bs2yIQOMCMD9+Dl7rx3QDhyCM05rwTZLHHdpTZF6naJ0HsNXpXY9mXUacudnRIhWkz1wOBymAO+K
aLvLWNPhlPeDyVkEZY+MtqGqzas6q1LyOSbb/0SThjMV5bXeriI7t27+U11+ZAYbJrPPX5WWNw9J
8vKP55fkHz8MfL/97m8F5pywRUsUIAy4Rw4rfxjRHP3I1m3yuMBJIj9GDvB7gWkdzSNelMFMUwEn
ku/5rsCkWHVod0AhxtgNEOfvFJizMPm7+hJ0BcJgFME44ig/5iL3vTLY7/SCyhKkdaGc9RBvo8g6
nspPph7ta3JM9Ggrx2bj9eE6NwHwu+5Ss+p1q5/QRyC7MmPscmYAZce+BIwd4l933HF2qzjspA6Z
OPFXqtN3Bsj3AZ3yLYDzfZwdimlbp8gGqAWViNiw7/9iFHyTlqQj6hKSjiDAZ/p4P4C3HGZiZApM
oef6cZsgyNMD37yom6xCr6as4NnuU2ZUhTYQupO3FNYr2RotCn2GkfWagVqdMJJ0GAWKCGmK7AKy
K2yeQ1rxk8lhUyp7SBesutkVsrcetKXNJriI8poWei4x6WXId5GEUE17O9tO2mmNhQ/9kqUsxHBl
3FIbiRQbjWybvT7YFQyIEcDtcqq8DJvDaKCfbsxEdhtIhO5D3sYw1ocSMYqVDugqE9xJEfIWSf+P
KquKlx2kdNC/Buj+IGJfTRtwkNtxMqwKhwisgVnTNN0PnI45xDP19JcWI2dtyeiYeW3f9mrNlyp2
hWYScGpjq7FW9HXocjeFR8/KMYupQiurdyw2bSlOmslgGhepGh7wMJAhCdgXj4zbtv19wkHp1q78
J4s9pVjWRW29EqpQ9KzUsrTowHjMlfpSL26TtyOAE/scB1rb6F+9+Yygke4JAEaUHB2S+RRh9LRK
ISfG3pNTpPqzVgMTWExvh48cDOSpFiP8gqdRISkekPSUi5w1v2Eexgkm0EZPW5iMdRSIwRwuyoQ6
mATXt8NPPp+D3DbOD1DQOBzJt4OSms9MYj491Ulr6AidBotD1Xy+irKKoxaxFvaVnybzAWwo2xti
NTiW6Y0Ta7TFWHLLt9U3fFuJ23lR5iZkfQ4n37xCnMuqPbyt4Mnbak7Lr7vkjmONr9/W++pt7c9M
PQmXAkHQtXjbHex5o8jnLaObNw/EmMFZ55SzCamwD5r0ynvvbb8x560nz8v0bspz9iPGbvzVOU0d
bzM2mEQWxPfk3qolZ89YudAY1kxwrE1iJX6+12OoGMdJk9l3Hp3IQyo657bMpvLWqjl1rrs88k5r
FNPeomg9xZhunNQFuF3IjZ2lSQ39pTmQ9YvgAt+bXZT+TuWtsdHK0CGbG61iuGigaSZLWRW9Dgcx
cC9K2TBWHgc5AOKiD7VowsKm/0PCzXXkguqQEk8U3dW444ia5frnICXZbqlx2atY0FpZoIulfpgG
RV5VEKUlVATL7X1i8ZL+dGAhCM+jWqsPLmN06KomVTMjLFVv4ZiP+N4nIyTtqnf9GwCWKLvSqe/u
7aHqmY01A4+AUuWeqIQDVLzJXGiIjeWy0JImXht1hbet0MsEjybl1imzbUMwJgQ4hN7c9op11Pgq
WlK1ePetA2tkWbcDTcEIXirjJUsbQczw5sCfCtsCJBNnykbWp6NcmYy8PzMMTX9sIwrvAJTuE7JS
iLDvNrHzn8Qfw1n+YTtQuJwVhhEbJdEHowhQSiseggpnwLZcZKvDjbcnbWVhL6LL6OT5Ly5Gl+SX
F5t7H+9cKUx7ClrxXCx+cC78etFf9i/aZbdPr6tmI3fW8a+v93GrY+NwBV0UfOH0ZdiLv79cDi1J
DFaMgR8t9gZXgHE85Kz4PUnEL7++1I9dGy6l5gBpYHqEvELTe//OSlKIANEkxir0brtaP7ajFfW4
RZMi+eSmMXrq1a8vOKP7fvgsOcUT5YmbHLDF7AB691mGqnAFTsdkna+TY/dpyhfarXlePGPy3RHI
d0s7RYZ0BxbhJ2336n8VAP7prvz2ht5vym9lxLvLf2hTGUUocSmSERKePeZbCDfrfvU5255of3Wh
jzGzHy/08QY1PashZCBZjxck2W+HhTqcGsto8foXn+f8ef3qDX24NxuOVoznqYv0O+O8PsMAdBle
5MOKQeIWlKagOKD1sXJ21v2vr/zTL/JdQfahvLFkmmneXJB19bo/A8G5Ys6fnXWH9PbXF9J/+lG+
u9L8Eby7ZahO8K6afJSobzBaQNx+iPfW1vdPmsvw6tcXm7//Hz7Od9f6cH+YXlHBheNdJddsEt5p
fo0Dwf+L1euvProP94avB4FKEy6iXbGVbUjPvLLvkPH/1br1V2/mw72hgy8JXZ/rhDdMXMu1NQ/s
FuZWD9bTCdAk885nRAGlF/LQdnLW9VeU+/96Ryb7wwto/2Y8fv7v/7IsR7cdeLM6yyj1CjvSu1tu
9dA8fPvhs4f05b//6+wl7L7T3f709387lJlHLm1cEwwastrv3JrWkS2lELptKryX8l0ygHEkHVPQ
2cdAafEj/LXfev7yiAOeKfBxIs7FYvl3DmTGfLT77lGZ37ZFH9LRdYddRHx4VByjLz16zcgnof5e
ZRXDpt6snGMjBJzg92oethW3qU/tx9t4SDrTfZBumh5AavrwPA3Kvba1VzwJ9AInbIVyrIA81ZmF
NlZfjySjb8KaCIy2k/LasYlFl26D50oZHILc4R41xBdryuDA44FcjJTxx67nPjP+clbULC9NVTy5
dDfnSLSbUaX2os31fYz/at2kGjNw/Xwo1TGJAcdRTAhU7Va3XYtdU3fhEQ+N/QBfwkZ034Nn7717
1+qvMgOYZu3mp8y5HxpwFlAJzGUeMzhE5cLRA3Cx5sMXr2hlhkkJZDtMxHHVRLgkkumigD1/Frc1
21xKmPpUPvahPM4ge/hDgWKXJh+qqOVQRKcpCHNUxnaugASoS5R45LBl49JR5QWSk0UYORA1erpb
zv1QamdZz7kuL2BgpG5PlrNP5FNb4NPrRzNb5YNF4gkMq90MiasjsptEbd8Hsrjx2uqROJgANZG3
nsQ0ndK8+ZIaJCrblnEmbXyPMokWTl98ygwibwIAmAerlxFDGnGCrt9D7mU+kNdJh7Qc801j0Sdn
828WKWNJXmV8Ydx+L4kFlaLjHOxhzDEn7RhuIFlaqn7s++QZSz3zknbfOshuR4OkLRf0vlmar72F
CFSSubwoszpeUz6F80SZfmrqBxx7wgMDlusWB4+Tc/dVpMvQvI/sRT7iYLBL9JRImsAXtP4LLYtL
I+Zblm55sDl7zVqaXexap1VbbIt4MBALc93IlZiw+mlaWK3+nBFFdBw6nXpukAyhuWZyHzvUzEWf
fILVBynC1JHaDDgeCpuztqiSdttG6WNADM+xw/DBJtGVL89cw19c5kQcbLu+vuAISsyM5mBoskPe
rHGe1uzaFseEiFodbEfxambkb3Q4lpra3OkWwj+U1bvQRiego4trtWfPVuA8NVCruoEOW9BJ8DJE
bbTUr2VBgFgjEJkVZwm4/2VLDDEBZwgu4ksvF0yIkANkDlyagLNBOESbjumB7kxXyQhKIgnD7Lr3
E7HCrrP2Vf/ogPXKvfCz0dUXTV+ipLS1Lx75Ndugqs/9eiR7tUIPPAJWXQWzvEAwtzsRjTrXw/lD
6yO33jg9YWnorQDKlTJjctH3N7WJe5NQ0XGbwdc9S0fL2jEPOS0yp9lLVJTkPE7WpondR0xiEGVS
OIBpmSVbMdGWpL9xWWpOhEusNciPMD9XQFuXsVnaqKYDDFmVjjJKMuzGEomn18wvQIC4dFKLSytt
7B1d6GyXViK8EVl6qkVBiEQMGbU9ZdV5FCOWgeAKOzI5GaL8c2P1s8KzaJawWdM5CB7Pk+1fhaJ8
UYNE0IVHjLyepSqRjggrR9CWhdskdV58JHCrZLI40NcSbY7Xfaq0CUnTSJObUbxLLyhBbJhzeOLB
RpPGHAqDJ23ckn9F8Vmc68NIWrUq6K2AfWd6SrKnUX/WGIBwFMtuoplOE7h2i7yjDOCC2M/wkIdt
aNU4xsaENrDeXpWj/urqYNcw6C0aC/OQ0WSrqUQSOObXRlA58GHra8OpkKW61jqfzHTDwNdb+en4
yjdkAlnK61U9oHVu2sfZM7gqMw9+cU1+Rmy2exkNaAwm7Sn0yYC0vEkuCqNRS60qdpyeD6NNHm9F
qCrsd83a2KIjBViAjHvbav9WQTL7f/5xnjw8vdT/1tFEOvv1n0sOztumTR/G/H0l81V0MP/eb+UH
yUSQT3UqDcR89HA5Hv5Gi1BHZAxhDKK3OVPY537tN9GBfkSnGM8QmFkWM6oEys5vBYgmjsCc6eDJ
XEd3kAxwbv8bFiCYED/UIBbeH4UiAmqXq+QH2HpEUkbC6ASJdNJlWrzvOr9OlqWqDDJcCmdAFqN7
zZNt418j9RHOzoapXPyQFyaKTlQW9nluEFsJvts+Q+4drANCfJ9R4mrk+iZev02Z9TDTBjx4UZui
/VIAQzPWgaGIb+lh6DIMHMmTbSr4iEztG3vjN5r74AS5DqsriO6ivCR5pOXDOMs0YJD0gZN5LDmt
DReZUchUjvltN+zoIfubvk5TQOZ1Uh0aS5YnZhPlryX5kILocagPGFEYyFYiugrjKdyjyQCVmEUV
b8awutOSxNtXNPr1zmLA+9r6jTiTdFBQacMI9jJjvLTgETO8JUkyXhUYSej1ZRhcNLYfnLS0/zaE
ajdy2dCCDHAu1+mN4Rrloa2rWS7BNrhGwuY8NX7PjHEwR5UsYtG4Wx2+arED7KrKhdIicTviIF8j
F052lNAI3sI4uysnS957HqNEiHKCBtzYt4S48MwXJRqkdaKUtxL0OM/7kvAUy8XewPId0OoukGWf
G2ZHGmsZq/oK61r/GCWi33RzUOhQGO19Cz4LjLyiEqs6PJLUUrcQLjRvjSTWuE/iNrvRTUGjAStV
sEPxeGUUVbb2psDZ+QlBgsRsZvqNS3ccS3xqGhhJ3RltoRI1AOioqqsCfHrb+eeBZmkvUUUfkFDU
On52O/vQBupZ6Zp1EfYT4boF3EmkbcCbjjNO6lcqwxXSuNmJNIAh0z9+xOXRnukq7PChuAZcbeGC
ubRRm3V9Eq0Zbrq3Xle95I4dPDRjZyLAH8vjdiB729dnDlCnzGhFdoVP7MvsTkPGf8aQ3d9aWlm9
AjHDxjaGcwi5j7ctnl1uDVPqrcFsdVuVXf8Uzq64evbHdbNTzp09c0jK/Ctmm+52DObs3rBu/VtY
rf0naWvhtp+lYWZnimOcRUxQdKKdx6qEA6QjTl5yVEJnFmW+hQ7jTYbWv0nSRruuXgs7riQpI4Cp
UIMiYave5GzszMPnYNa4pag5mZfOyrd81sBFsxrOnnVx9ZtETs5quanOgVbUtYIdDQ3Y2umkcWPC
1SUwFwMHIPse2jsnbA++mIWtGnu+PubngRWsdR3BXjYJcqZKnC4JP3AeI5nABgOFvBvq+jjuDNgE
mT8dM7HkdX3tk2FlL21DyK4UGSrK4AbpAO3hYqOa4HJWeV+yVoADzAw2PgAK+KjuUgXLv4q6WzPL
T3ytRauQvQYhhLhlIEaoTmTRp+2AvIKqboHrTZ1LHxh9FGs3vhknVznL2zVovWqLCINo22L6klb+
cCx7B2+Gc2+I9iw2BvyCxfgk2uC40Wvk5CEWOx//Ng8meigGLM1YHBtTVCBzb6o7vakNuMUB0SpD
vWLye0AttY4VZSNqD/curgB0t+aa/PZ8A3vk1I2DYAsqTJxi/IMG1+AxqBIYCSOEHdMwWvxBPM52
ZO9h6NpPplvfZjX2c2wCxG87XtY9DXbbn08ZfoLYCghyzCNEkQMGwjmWsRn7G/YTkCjaujcbuRLc
SZuyg8I/KmLCUz1aj5HSdkENsLjQHZ+ImnJVeeoqqnDgaPwvMkKJMWuts5ADCbdZs+h87aYjIAz7
y7R0yFtAF1Vv8rRxl0gfzAPVUn+pxloxRREoscOBbM+eiB0tw/wkEn3aJNkrJrlsAerryW/LmJOO
dt8bwUubTdq1Y2ikfvrGpQApuSXay/zc1122z+AJLbRgaB/NTk1XBeic7Qg38MZTES3OlkjLbYGZ
bdVWFlkNIF1jfBR+cZNmI1FNppkWD9rYsQh1I1wZBwD+2RAP7sGwQ8KQMU07L3ofENpgJtjaYiIr
cTvp7hPcZA7Rk+PlgPSteQ3qhlkypjRQR5FtOnO0gtasnVC3t3go471X+eqkMqy+OyXvruZ+0Ybu
AslC+GnKyEmIKv8lalm4oRD02lUylOkt+Nv8k2+hK4o8/dp3QJ+MCacaA5o3M7Pcuah8POoZmtYv
kmc4X+RBbHcLFq/uLrMRtxNNP+3LoYcIEPoifWwB/s9obOVf9lM6nvuxgKftJe1SJRVuC82Ld04G
DtQP3NpfmlOpzoLJKLdBMcQnRs8GETN26bCHFuISLJraI2iJTnlWu89h4jUzsqHS4V0CGB4RP0Cr
R0CF/iB2iscOOd+pn+n9k0MwxmmjTzEe2Nr2dthNOA5RzWCx6HmEBw5OLHIFxk4sqOacNCAllmET
d5keI4ci0mNwLqDRKNAdqm4ugQXcky51UWRZtAskX83SChq6Fq2JSwkJkXWPNwY1eA12hpPdEHE7
T6mXsiUOpBx5Y4k5KMPP4GL48BTARcoIO0UChTjXPLXaWvmrWCQFyigkIxjZTDJRoEU5ycUsxWkW
IG4ivCsq4xCPHNr/1HK6BrekamcDVmnaVrqfXZAC6+8CHQALIsh+Iq9lci8T6PUccUyz63CY1kzk
yiqS27wcjXMGMwzd7FnVw01/MVgM44FaBA4R2DPHLsZAcE9KVLX518r4q3/zjFEs+Qgo6N/9eR2/
/Of/h3j2+F1H8fdf+62MN4++VcgMyhggU6r/VsXbR2QlzaFJhq7orjgU+N+qePfINA1KdBS9zGkY
EdGk/lbFqyPDUnQcbff3VNK/UcTr1g+zPOIHuYLDn2ALx5wFLe/7+8Q1SZT8hYfbw68vVQ+bfGu5
EhWYhYjiBNN+ShxvRjtqzU7R1+uSiMkL4y2hsPEGBMTuW3Jh1FT159pJ/ONxGHtzqWM85/irV+pp
QEN1FzbQbRc0R8tqGRZd8Nq/5SROSabh9468xtzCc0+TFdH25Wko9H5awzIXt1XYAm+JJUpbEopH
uCxvyYyIETVKlEr02L0rmYfHLiYra6neUh01BkCXaSEDgAJARQdwKkN3ECGuNShicYWPtrSGe8dt
xV4qMjG2tZr86DiXeZeQ6BlCRPJ57sxVQJgEyMQeMUDqyCha1kBS+hWVnifX0QCCUZWyoxPlpwUP
KZZ6wAGppaKVrfvE+cXkFNP6wgOFkbHzIUHltaZri5FkT5J73KK5AbHVgSnVyZCoehKO0TwqiQhj
aFDaNrIyruy0apiv1ppmrFSumnt3dBCQuCaCNloQXXDZagH7uG3M+CrV+8yKq9ppDuRIMNIXeZSC
jBkR2MEgBXXHLxNDqPqqVaswbjLYZGxdF0pz8KP1Y2nfNJxlvhhZDwasQ52JbKapQKAAaie0eYib
58oippvmxRCu6eoE1Aclx4p+sAZSqrHxnMajhUtcCDioKAgkS5qVAtHBFmLWL6M0o3abQT7W95kn
PXxK+oRsNFEYWQEG0gtdUP6IBPuhjPW9KeYIpuEtJVK9JUaWZRbf1rCukxUSOzIlkZkiRxAVGxnw
fIhEOGDCfinJoqygD5TLyXNJn7HREJJWmfpzcqXnG/1+GMv6hrjJkt5h79JIarGkWUtTJ/7SF1bn
rYnpKkryPolMwKxENPlKTZnYcMIFldRpITWAX0PLW2jFnLNpvGVuxlMUbvy3JM7kayrn14jO/6zG
MBB/yLBzTcn6+cuuCqC2f/7f7qF631X5/dd+W42NI7gqeCR0gWjuKyHlj+UYyrpJOITr0nXhH35f
jnVxxFpM34RhELsCro7fl2ObRDx+fJ4FgbgQf9PJMY9tvxuAWvP2odi6lTWPtT4sxvnkhyYoAmaG
HPFOgyYpjisds2RnyWL7bqc6//qi7yVy+jzn/O5aeFYYRqECMNlRLPvDBIlHEWFoQDqxzmK5KQAU
LyU5LifolJlyJFG47OOy23p52J+YatBXeZ7WC7hRNk4860xHDc0pakYTS7IeEfOE5jP2Xnkbes24
/vUf+7HTxCcihGB6xgTNNYwZxv9+k3ITKpxmzElSjmpMvQAmlqVTeX8hj/jZVXhxOQ8F6Z3NtqH3
VxFmWNBo0JhPGVW0jjzF+MNOj3/9VriLPnzs3Hpw/U2mga6051vp/UW6PC8ocLmI79/V/j0g0Y3t
+icq3P36Oj97My6Qdm51Q7f0ubH4/jqjppO4Bu5mLfxwujJbRx2K0df+hS8GP5SL8YnwPEah318F
/V05emWQ0kAhWgkl+CJQIL9//VZ+eCqQvlIHIX7lIYMIN///dxIEvZxnawNzw3TCo18b1UnYuTec
4L864v5Un/LT6+Dhki5dKIdrfn8dj+QmJdno14PDIo5HIApvOSAsfv1uflRUzG/n3WU+KIw85Ud1
13IZbE8A4NBb7sei/dIo9ACZbr8Q0nuVjhgxk4yhZNlV+V/8BdKev5bvnn0FywftN0++BIAzl5fv
P1ED+4zJScMkDZGQLYZVcxa4XVKSoontWzIJ3Yqjy4rWho6tSuhDualHQADbtgqn7iTUyuAi9UL/
lhwd4t8wZpPJyPiVGCBhjDY7tQSbVOgGILa+LYnUY2iJA2VMfB/Wgqx7YmvHAsd4qOUDUL04Z9TM
vE+eE9+c2wsb7hGC0yGrSB8LaN4FkV0c00AD25hX+j0jOFGusMLNspR2bMs9TIpoWOqcKImTLcv2
sa51yHKGPdicrVmUYLQFWPmWUo3qQtNHSptUaM2914W0nCLiPhiycpZiXjNUDHMLc2DojQ8YLIdF
tRpuZGlku85widieaLqZi6BUOE6ATYHUNLFTpatRhUO6mZjefyavJoDkUfvddZzDivQK1a9YYIJ9
ywalrYSbdKeTGFSwcge9Pk85OfJiGHmwsmSywkarIutcE7J7ZGimy42ZT+6ZAcUiZ/lza7Gs9Bxq
rYOL6jUJRroLDhluWBeyuTGtyjQ5lHY4PZSw14mxHD3nvkF6aKzoIuoAXUci3eiqKrNaNR4CXZ9c
HoB9Vk4eoeeV/SdCDqr80HW9L7lH+7Sk1R97hzqIinGrJe0cwgnmKF9yvtFwGrgJBNuhH/wXQIvC
X1W1PQmCCybrOsVmoy+nIqKFPRWWT5Rc60QoF43sUjl+4VEdh+1THNTK2sIpJj8Jk9nBqNqJcs2c
fA7+GeP1tTVZGgT+oJ/RO5GVkHw8SZexq0to5CKQMqADgwkI3g+KSmdV2rZ+rAq+DPj5qkYbrbX1
NWWge026awpidjD66xRxRLyAZjjeaTw07tbrMzXth0wTTxjJMe2ESIFPwTS15moybT1kgtrL+AxT
YvVM00ADVkQhG9ISaXglaA3RoaqEzHYhVbSxDCgqqyXJWl2963Xu2qRngLfuqVibhUBGFi6mkS7+
op2zurk5hHfcm8RjLfVadvdMOcNkkZQi+cQPsy7QXxC042ye1YKQO/j2fFw3fFzJFfsn8fEjWpRk
aYse5lMa+kqsOnpgr9lUMS0egwkYEUGsX0Ing08B8KoiYIr2MtF9MTffvvQ5f4J+bPDXk5/O9KFu
DSddjga90lVCwzhcUhoQRkMgQU7eblS/poZQ7kLE0ocSkussCdmU3E01KdD0o8nUXg6+x9UgizWc
W7wg/+JxkqHjlrdAI3230ssFYJe14MxHC2SY0jN/aKw7G1X7rQ8j7IbEFqM6LqxmSNejHSEULvF8
bmU1VmSx90oUiwGoJMYo2oExd+fUSJYD0MvHjo8MfG33o95tkhTS01JThTwAekyvcqfGsUPjvi53
6A/ktCzTtJxWAZz/T6PhJiApUSXMDDJmqkVOYpvsCvMyd6HTwiHWg3vp+EZL18iQ5+EwW+REqCcX
dtgSNR8NvXvuoIso1rjBOLHKoBzuoL5xQsoM0ck1hneEYGERh58sp6PQYoqgYvz2hjhJ4PeMdInM
4Mq2g/IwBaYIlr7X2hC9U/GaDbr15W2T+luz2n9Hczgb4TvxmI3WlwGqwtYCHQjvNsXYn3d7ztuX
qsmx8lTVyz//33fDW+tnr/TtyGGro1n1ZaGWxpIyK8l+7wDZzhETWktSan4/xbUBOZqSmSo6XVRe
FCrfuj+kB1ADg3FUHETedGl/Z4RrmD90fzgBmBZiYKCRlATGhxFuhb1NkbAUUAiAXipzYPSwalB1
+HnWLKVtnDVT/BS3qMvtQqFUZ4ICGNYMFKex8XyEC7G1TZvEQBYxYd4nJXHaqMKCTeSkzrHSDe06
12r10HkZ2XUpx+GF37W3qnGTY6tL29MRguEJ6UcFLhAt90/7lEhbnOTGqQf49YTvz92JLDIOepHS
57YycRfaPlM/ZEdTXxHyJ+hLwHFrF24Xb2mPOzYxVCbMx5Uu7GEFIBthuqfTF43LGezfyy3Q/pyY
NpPurHR7ceqZbvEUK6fZwgWT9F+w11A3+NQ4UbCrWlfSym9ku5M849QsbmzvkN+P93VOHhGClG6C
+1KS9OeFMCNdGcSHABnKojNiH+87NZZpQ3mB+0PWDw0cVuRImxZu6smXNnHqrdXl4Mb8gnXFztd1
CDByZPq8Bf/lrBuKoXWXKGy7detpsGyL1rnqfdFuQ83Gz11W5XDqmtn4AH6l4rNPIKpRTAd4lGaF
XCM6EhbQScUXvYUw2aqnoVsMKRUDchB3geIqu4JSJ1i/MBUUlmpeDBB0zSL2LfaqPp67gA2doBPP
L5q9B8hp57jTJkakQNx31y5q2d9HpNwt8kEbQZz05qXZae78luNVJuXcIiFdq4xhlotML9djyogo
6aXYMUjITtHkJksVh5BzfaAXYzKQ81h63sG0ZL1z+w7WMiET9arLS3ehM3TfmHrRHEg8EJus0Sg9
IU8ys2dTWIumVOugpfWDjQq60tD5h7ZsqnWqq5wXq5FHitQ+VegNDp0txgMQvHyJr1RbUXpZjzFA
zL2VZ9Xn1Ek0QD9mdJOEXnkmp06uUB26Cxy04zpxsy/Qo/MlQ63wKrNyc6cCWW7j7N533f2In3gV
2GrYak2NMaxQ5nlixo8Mr/zkLs81CkN8LX7Zf6FGvijiJkAD531JCvWJAIOXXG/sNZPV8xx2FWI0
V+2DwL1LJ9hgdRAi+c6162qkQBWpPh4ofWJoo1mxik3rkxmDlFOiXKaz/3gMnOskgvhTGfGJY8cP
VkVHza/KbkXmwjMiTw9WcXoW4wDHzQYDns04Wxa1TNdRUbV0xRyb0GV1rCEEW/ekreeCAAUSUSld
+rCN931BYljC8NjlszQbs1nqwgh2jFvEvTC6vaWjvhJ0G/dTOI8pKrMmskA1q8FIAZ55Cfi7sXqm
A7ixPG+PEbo7SZuSOkomxVnZ8S5SzTRhPQ/9qqqqEu5SXa/6JKxWRdpDxYNosXLcErg0mc0kTTWP
ndG8RFY3bOXUlFv6ujzIJWg3RO3NE/x5+PphsYMc6i16SvclpxRamUZbnbRu+UClPa2Lmck/6aO/
Msmxm9pW7FInL295b8PanrClOVlOmHyTnDQRc6cGUeFOFcaVJPmKsixK1ipAxlLiMLxoQ4VboKPg
TkkLjQ0BUql9kmA0XnB7k7nhiwbqeFocdExnnDuykx4P9mZKO/UFnpNH+9ojWaihxDKS1FuZNq3S
pqzRkpNSuy+Ek6+QRRibuLQ/c4ys8e470S7uwv42rZyQMSng69YNcL65Y7uCyXnVDuW4t/1M8m0a
1iNTuk3IEHrrAv2DMxvkM2k+Oh2L1NiyAIMVLKAmptrY7LNu/DK4guEipJs2s8Z92Gg3hZd2C5d8
gaqyo12opek6rXtw+AbhdLroYqQB/GUx6XNbc1L+Ms6teNbElU8hqIlvkv+/Vc38eyrPvq9nLIUi
HDW4TqfMYp7j/rKeuXrIkMcfHqrmuwGW9bNX+aN9SqPQxVtsYleme0VX6bf2qXk0/0fdApTDDYkx
+Y/2qX5kmFQyVBgW0ln++fd6Zu6s8muzKh6wA5p59XfqGfsnzTVatAy0SDCae7gfWiualUJgkWhM
Qkc0aEnIia2WZV551zkcGCeOaT5Mpj4Uq0HFcbKicdB8NlujT5e5Hw3wGSKvvEzQcGDARUXwWgiL
NgN8dHdRc9i58Fno0Epi3LQXFspmaIxu44NmSwq0J2LqEtQBQ8Da4DJpToT9Sfay1KEBk3O9srQq
kEvOJROQEPbSUdILYrH13McRwRHZxwGiWny0kuNdXbzGKFRQmqvIuCIL279BSU2JEWBkfTC1Fm4e
2RC1txB9eoqT2SFyyZwIojCisq4xJ2vlQ9GOHuEfsUlobxfJ66mixbLKcG1uMqLTfLBm0n6U3ujB
jG9jgSSf5zJrEKstXNWO5ynynBPmKUjgarvoTHIv7ewLEQBt+rX7+p+HtPn4kNIt5TTAA6GDhTIt
zgN/fuj4P9VHVDzP548v8NtZwz2iVT4bYQxEEQbThD+eT/2I8YSkf8pl6W/OPcFv02bUpIKfZYah
o0bk+WbZ+HbesI8YWrs8oHhZ/oXn8812/13jkZa3IxRXZ5lQhvrwgJKaYdkQT+qVKcIGWkfTpZ8L
f5I7+Dqvk+J+M3zQcNOY77WojRB4Jd6iUrGz9wvE3n6dnUp9mjCoezbW38BZEkmBR8Tl2NIA54Qg
joJ+j2aRCsGAOd57zpekM04sP98S9gsDRI/PRQsRzmfgXId0oArt1bblg+Gp46G18D/ECC2b42Ye
pXpDet0G9Znt3WoIv0lX8pulaXoXxQApy+bXhbHTupMoTncVSbFtfBbkzd1MoBnJD0ynYdUmes07
UpdkYEE2PqME2YgyOe/7aZtE/fWgCa7ZbGLmNQDo9Ova1y4tDpQLphAK7nZ0gi3mIQntGxEkNYU2
au62oFZpplGscmagq1yRipkZMbRqD497m5wmSXKfJaS0Ec4bxaRWeYV9R76bmKkDj7bwDlMZXsn/
Ye/McmO3tmzbIhqsi98oGHUoFFKo+iFUHdbVZrFJ9uY14LUiO/YGz7N9r09mXsD5eZEwYPhDkqWI
ILnXXHOO2Y0RBZX9XVZYZyGHS2/gs1TU2lrZafacleZLU1RURVGBdcLZny5GR/kmLZ7QgEjMWgb6
2xCyMs2oN+laMAO2kBcjxaBma5IyXuOcNzQ0DpyFE9E+5m3wUk2YBlsXIo2uXqcemb0S6h1ONc5R
cDNXWj83PSr1zaErfKUI41A64TNnBv7CPH8O3NEPxbymjnuqhwbdxioERXBMD2VQYR4e79Myf4+L
+Gks+6sSRCcnmtG+qvUY6c4DRMN7RH2ONH30RaT/mjrjVa0TSjhanYhGbrgQkfNXLc6TRRfwuupw
I1ZGZC9zJp4FI9qDJ2hjgrX8YScjCLR6dtAN2poLcomD+SvRxvfOae8yMEZQ/mhHYsxeRinFrVaf
QIPpFFy6Jc8b5VHp0YrrJau6JSXlfmrEG9xJKofUp5qYDVaBRzUetmafXkPAMU4YHQ21u3m4ApbA
XsmLhFj0oidRArbU221Yxje7llj5s+wBSxVvVBo9anX+Iy3J9Qo9RyLNr2WOcRh9AVlzJLWq0ZMz
0OTwHWX6Hv1hg9h760lyhB5wZ2bAjTK6z1CVVxSiwfKmX05zH9B/NagYNoM3Zb0EL6IiWOSje4xd
5RPl8NqTwZ9BjCS1MAWQUFl0MDGpVF2YgBd6dY9fJoN/S/N8DCrW3Ktsw7wyXskiByQeJkyyAlRq
pe7pdlkQjgpZ/hVXPbq0sIiXlVFAbzTOs47A2Hyfqs6D2yRXuJ1Lukp/VGXxzefqiLMYtiN7ABBe
3mXM403Iy5ZltrJssrxZefm2bCGr6vSguLl5mFLjpKjjwZWzTGtT2OTV+7Llo6pW2mV0gj3K8iop
9W/KbHGeDc2lzn3dXCeRXwziXekKVgDKd+f2oIk70MAgCobpGf76a5sFz2lp7ilm0ldgvt6n+frV
KEaYqntXcp3VHF9EskXxrAv7bFD0Z9k5/kIPI6wI91EjILZerQCPXNE8o4Xsulh/FR2Y+NwK6d2m
umLMXxNzOpZ8fAew+vWgbbKGo7l7wMlwhICFNdjon6ULK9sIfa02vil121aVeBTsUpyMrE/Y1g99
Ld9x2uw87Z3a5nWgWBsPecZur8SpVtbAx6s2J4Ycj892CPvAbnAq6vrGm9q7YsK+3QNiNy/wU94h
q2LVUSmTVEpqCLL4xWgoSCvKCxqGT1XR2NQHkU0+dF9gKdlj1sRrJaDkL6+urOMu9F7BtOo6uBQV
4knYNMeaGE8Zhm92RyP2GOjQUxvLWiddfMg7yM8W1ZF3nYunNA/U/BQ75lGpokd4JXz8EkxK1XPF
nsLM3mLLBqo2fdTIIRyC8BSJ2wzFMM3mqsx31ZKXRKilsdZyzaYzp3waKwPX61q1abgwu2BDWfuV
GOR9noidh76rV/0r/R8Pbv2ixM6psY335MPsBl9W8bsVx0uRpWephhCxxktMM8BirB2s0W551lKo
TqmtnaQS0m5tyFfFEi/4xeoVcYVLhvd8PTnqNwEJv2vME5ZwehBRmi3crPTzyaVttoDlm3SVSJf6
bc9vaws8uvVA9Ie+MlAoJfG8pZ31EDGS6oX5kPxezxc2To501oEprYR3PznE5ar6VFiVb5Q/Urf9
kZjqC+3EdA611EWZww18xkUzKfGDIs0P0UtgWY1oN63jVdwQQMPXo3vXRwC5qzT71vL2c+gLqp9L
ugTewHvRC1e1GyzFSA2U2wnBlRpjJ83qtGZgLYixkR8cHH2b6TkuU4hwlc4GK5Y4Kx2brKZp0fCI
wf8SZnLttl26Gsbk5lBetkqM4BW7Tr2oWVosqCReG6Hhi0jsZZ4t1VmqxzS9BuS86qkFMZNpTfMg
n4IytnlwwxiJ2e8tZKMc+yb5ZC+5qrO+WnLHbd0BKS/IEKC8FyO2LrVi3Neiv9MNpCKM8k0JrL8J
x2sSldCkU7c4toMqvwY94LoaXzSeJqNMX+tqBNKtSd4VfKCLhmZigxp7ikmd/eCU451RliGRUbJf
8ZTfjTWJmm5I78dM/65yqjExP901sUUvfUt8Ie8pY/byAuzatFRVQTyBinB6K9pzQvlYV9FRp7pX
yIPREnriFxN/hHBUPilzjYBrZXeRTgFGl7B+wgu7BymMJFyP14g9ZZNPJ+qkj2mg3dt1v601LGaa
RFUqAL/F1fg0pNURU9WpDDlNNENBm5YSvKBjREtHmDeW7NdmTJ8MvTqk5Vw30dtPHpZ6u7fvkprS
UpIF20BHwwzSyvAb06DnIzSalWbl701K901jP8dtv6tRPwCFT/tGsC4TOsfESfcxtC0x0p/1uJ1P
ShimW/mYVf0V2O6TFs8XtRtdHR47gd4/s8vkAjR+RD0JENu9hpX9qCvWR2/JpTVoH3kkMzZD/bCy
3OJVHSS4N+DMbnamyu++p+V2/fd3L/+easU/L19wZrG0ZoD/F7NPm/3H/yHq//mXXcuf3/iHJoHB
VsfCShaOBc5fNQkLTQK8Lq4sHcwuQbk/Zx5N+w2B3oG+immF1c8/WbrQJLAAsanke9jcYJz6GwZb
6z+bShg6gMHivJ3NFtovfh+lMCSKspesdUMh91JaWXGfD2UxbqidaEF+GSk3fo6/XGGIbgZQqwJB
lRS7TYmmXRMfCNiJvJg5loUl3Aq+GoYSWwZbRJi0kIL6HXlVlN1Bs6m7ZK5gr17DqC/3JvkIIrQs
uWVLo4cdTpRo1rY7rtzeldESUywHWJBW1UZnNNSJuTo5y0haLK4eIHXac9yCbGtHnuoxYI+9m9TK
/IEhBH8sncls9MOMVH8oBiCUP5f9VSIrLMG9fIpqr7k3bPL9pd7m0JNmcwCDK0YBCo0xDQBosXgI
cgGOm3L2FQw/LQbdT7vB/+ya+nc0rf8iLwAtopCJfzASIrXNxWz//SV2ei/wf2TfzT9fmvjf/vPP
+ONqYwOpo10gEvyuI/xDYYCKgbUSfRbr4u8Qw98VBus3lk3zPtObv9cmzfqnwgBkg8oDijlnxCCX
qvu3FEBrJiX+xdo0/+poFjo/FC0SGfCv1qa06vRJABqaW4J9kcT7XqGlgB3/wqWXqdL0rZeSr6ZY
SC+DHVrcaphYKlGGVTjmsmflITX7RGXSBlEfg9FT2g086gmkOnyQCVFSR41qZpG2kpRl6It52Ops
5ZCRPulizGO57jc/+y0RIL0OZin0bPuJqBeJkZmWr/lhPYBzoIKpP7XsQMpRh5zAAzZUuFbDjU0d
aEJcaiIKmCbNnjZLCjCzhQu0mvMgm//xMaMQS0mnhWaIuUzsXrEJpfffXdXvXNCL1HkCVshW7tSc
+5o8FhXaBqYBi4rdnr0P8I6Vi+WiRNcjEnssZbtuNOIlSbKe7yq6kFumXL8kuq8W0zKi74SVD1sd
ZyGj+XChaE8JbZmKmrJAu40lW1EDtcJytmqnEumN78KpW8wrlbEQa+jaW+bJdiFgPTatvfJouCMm
dBZ9tksTd5/Fjj9bLxOYejgybpWgoAKyCSXD+yL8QaaR9yxfmbK9tyDX8uDfdhAbFJq+HZMQLi9f
4FFxAq6LspuVaRBnMrVT1ETruu1XhBTXopM7lxNf7dEg2DlvPQBtklXbhDg+fji/N5QdqsYNS9d+
bGKf++03kantZF/5zzPZ0KsNZRjCwKEnaFBZ4xv7wy27WRBw6dZBTAEIjnWwwWRW1M5XSSoSIuGw
AQVOFHqCHVCnPqupla52R0kd7QSkt6Ptou2sDaQ9wgpJ8yRG+64ta1xyAzNlCZjFJQ3NvjaawhNR
1Gs0enhGlXVlqh9MMCyZ6ZZxvCe9z05xG51QhHzHqiD/qfd5MbBw1g9GjFN3dJubnCJkGAPDv7np
qEStTNMfqbWIgokktLediFW6QXYsdM3PaE4uGSvVQD3obbyBK4JsAXDcybdTnl8iWeIZCncll0lV
23cRgTbLVJnLx60jveci8jaKri5rtrFVqm1L5Ueu9/fuaDE8j7eh9u6aLFzxptHNFu8U2X6Orqqj
GVgEH7AKeFa36NPspHT5QQ/bTaVbq3b80c4JRpO+qJjaJWgRfhNMd6H9c0hamnpzLRAkJIz6Wnty
gPV5veQ4GV6AvvD2iWXY0QMolnb+PKmaP3gOrkc6r0mmCDd6jKd6M+UPVkd7hXfnhRmx9HjVQ+mY
2ApmKOlmQqH1m83Hn/sdkxa7Q5s9G5dixOTftL2vJAzLNNhamQbKhNxLe2e0NDS3XJZltWNBf+wQ
M9qc0uXa8qMp9iVxuMYxVpr7nPVvbmIdgZYvwMggzAOjRxhywf1Y1O1mcEKmzMWOqN017B4XjjSW
8ZiipjHX8tu9eE5yGgF/tO5XmX+MiffgQmoh2esHw8x0OafTSycC34o1YuiB3xrhjyoUa6UL80Wl
i2XQ6us6c3d2Q7qePpLBSxlI2mOjMpgYNLVX0Ru9JMgndA507iMUnGWn+PkMZu6drT5XlKXsKrkN
GWW+CwbwRARgOmuX65jFDOA7mUQjjSlMt6odqPo1ARDsWrs4lBdHtMtG8EJDocZTvKYnFHRs6ktT
WVPwtNIUw++b6gI6G4TJt4ou2dJyEjLjyTkjpyV+LJ80eRcVF6/XF3HXb5Tovgmns5PuGjpN6rJd
wabd5gALZG1sKhn5RvIoadUpGdrHmI4oEoSYLCyA3OWigQvq5Q9GQnSVJqdAfZoo3FaaDxVSiNG2
x64v6I6j6ZyRIuQux1iEq8srjDPmS25PkuCyuyc4S9E0NTcy2JZFRLnMyCA6Czy8k1NMPLpfz6YN
UAZ+0zkfEgBLqA0cEtFm4noN7Pzilk8te1utCfxAd7ZhWxzIlh0N6zEremKX9blT3SPNSSttMFdC
0nmFRlXWUFQaa4MNd2Nl9lZW3n0KErtM4hj7bvJJx+ZS6vz4jvWrMRVrHfDBom3UHwiYfujGa9xN
C5VRM82d2UyxbL3RVxXatGIP3ngD9do5oJODD/iwku6k4TihtU506v0cEsoZyhruH16qnWKEyzaJ
X1s9uYUyXaWYEfOoPhNiXgNZgmgz7btWPSQurbGjs7ULdTnpPYEE9aQxumle6lsytBZJJXk61mtk
ZL9EKigzyr6SAF75UxlxKcF+8bBUNq2yIu65HBKkMCI7lBK+wlpfiDw+2B8Zua+asj1ZTTsQUDRm
07EE3YhZ90OhAWIAQcf+ezE5DaJxRRnsc0MvYBaF/zv4/Z7k+eWI6tBVAp2ZyYvMgOoZ/3IKPH0D
0CbZU/z1iPpf/Ix/HFGZA4GSsGRl0cRR848VNZRtbZ72bGqV/7qixnDHNmo+hRKI/nmw/fOAanN2
ZZuGF48iZoBvpv135kGiNb8cUOdfnKDlTKfmwAvb5a8HVI1JDA6Pbc3nmVvodDv8Q8uA2xMQLGTH
Lniv3VdhTz6shJ0VBb5CmUhV6xut1I+d7pOLZ+s8lRuvaSiFewWcv0nMZAvzkmVDfzEE5wsqOke8
3SJ3j+OEySPptpbWgB+I3zSruxhl9cCN9gw4ZddgNmXfuxYKHrNxI8XZUEhWq8O6Lr7qCO6q+FTU
eFdV4V6N7qohojVQJ+5HWqGFOeVNW0WJaQXL9Hsr54wcpsfWeaflifbb4YCJd+8qwamvj06BGtiA
ReMQqUzN1dZG35RHx9oqCO0jwwUy6kDbfXlg4bTQ4jPIllvBU48/GeWfm6VWOH6swg5NFG5t5XGY
PsscPUyvt4QZ12ESr6M4IqcehC92IDZUA5+HOSNQNM0SlvrJrWNuCf3Gbu1dUdOp2nNLKu1zmRSI
WC4wORDhkur4ZsTJHnA4d2B9jPnsIdtrWkshFWVrzSIybjacMQH0TNFIj8bNPfgW7GbO2c0/6Ixd
T/qHNF6L6ZNSyWWV3yfeR6sK+mr7RVldVfVUTSj43TGsrjZFDlGnUl0G3c5p7lWKddxkWvWWu2xT
nnn6G3U4vl7dQmpEpgllmTt3mZ2S/LGfJLVz6sKqxZ3d5jTHUu02GemyE/Tdje4Gqjy3aiq5jZlE
lQ/EeOFW2UqwKTiRdp7lm7gD+lajz3U6usOL7VU4F6ab4x1Ef6W85wkkAFrg01SLbVKq68JhCNDo
cMwvJAh8Q3zCNFiFvfEwZeG2bjlb9G+CpjWC7PeAtbOF7IcFIOyjOxdvp7jSDu5Y3Y1UWjrNtG0K
0pti2LE22edR9uApxmmgYzVsfljFlzCw6FUmB1UKTKbqq1enQ0OMlr4gf7KyF8ukNYTPdqf065Z8
qT7uB9LLcRNuCpvF36gru5jJw+4hlDBqsSnyfK3Bkunp40In4lam+nK04nsjTr9mBEleuKecIyvZ
Fw4T6fih1g5DSNYsNTO7Vf1nkPV7eyhpSas+NQ6DwqAgMHbezZ/KSk0tclC9zMXgi7ETJ9NRVk6j
7ClOLtTsIEYI+aG65MB9yiqxSnrj6jFiefzSNkY1lHAurGuW2182TXxNOZfFDWsnkwvOocshrvCc
2Msp2tVFD7P7rRL6TSbjyivyDWUsp8I1D555sRUIitjoYCxWTr9hF7Cml+Secs2HPAu/UVfXLlyO
PAguntKsw+nL1OoniyUflLfgLEx1G8TunReBOmmruY+XHV83n5Yxq+McUTogicPTKOv7cehpUUE3
ol9cVvarBP9WxgFRm8h+SHNGyxaPnVbvej1ZVe0Eu+lFCdqbN85MeXc9uR4oebErTP0IMeLJrFGP
Au4WYILu6G0EbtaevKk/axMicW0/KzBbTE35MjKykeX4HIGYT0IFK3K87gfvxRzbMwQq7jIswDDZ
g+PuCKqz9Vv8z3Slfz+m2S+PbCCjGLfQAPkHwOm/VpV2xX/8XxF//WIr+y9+xB+2Fec3i2yZMzOp
NXSgmaf6+zPbBoUA5BRH109nys/qtd9FJZP6C9Kwc8cF+FEHgffPZ7YOJIGv93jY01sxq2B/55mt
YWP75aGNQ3/+4zlNUPWGyMyr88+BOeybAbVFnP7zFJNrIdJpWcna2ZRj9Z6reAM8aiIU3fOjWLxb
Y04XOLLCQmTVQ+tQxNqJRlkrSiQXQ8a/krB56sJA+hnjzaG0EGRHffyqOwzqPaixq91ljDZD9xYn
1U2RQbLqatydma0+ErtiO4ZeulaiNNjYwNGBbvXTPlOzz1jTwYcoJ7NBAcsq/YGXvFtbdrNKnSTF
7wZhBjIDMc3wXc/acxbq49KOvUOYtexO8rVgKqJuk+6DZZBATITUxT3Q6YN9YheMVXV1ascohkCI
51k3Lz22NbDz64Hx1Re1vnUa9k9WoW8bhyJ6I4zXg1PcB3XxoGiYXWN6PxWbbVMfxxuWYxRn1Ru1
wfEQVekjXJNjqbt+4hgHCUTChq3SG/W92RqPOdDrJdUVfhYZ93oUUw4L/k2NDtDcl11hrNohCKn5
ds/jMEOxLFaEPFZdHYSlvq/tiORgYOGVBfZTsBfA2o53TlMSudXLGUYZHeOE2FlXqtY6tot8CRlr
JbLmqaLXui45dVWe+yj65hto7jZOwrXKFrYPlHshwc0NqrppJ7iLzJI4n+lI1XDmui6cR2IlzcLk
PliywO5wzhWWdk444ohYY14yT5FGE0an6MukGPzCzV4dJ/JHe3oxEvk69O6HUuUfTcUjqQn32i46
qmpz1sGFtRMjDd6tJ0o+7uKh3asDFUim3KNSPpY5M2Asr1ltb3Mr+UqkjeNYvmkUayPqAdOUwzq2
0h9RQFUtcQdmutx9b03rBjpTYJmxT6pLY1aoBPoh1J2U8g4P4gHTK70b+D4K7ZrJkg774a3SSnUO
itkLrUYsk8emEbBOvQ0mDLwchgnTasppyg53pgCj0Sfqm5qxwVblMlO+hHtzRkplmhqkbt+aS9Vs
t4Slx4VjyqeQM/22UWbrD7XVxPTCq9oGPm8eS1XPj13yKU6fnNmOQF3FPKGlUI5JZdy03oC3E19G
6pI4380ojpQtJbbluXrNPVceDcOkCLHxlPFnb2K/kvEeROkjlnBvkTYpEccM8cRNLdwL8RjQp6Vr
CweE3PyAN4Sn8lUBvk+l32R18azpBE37aSciAnusU24FHEJdQ+UxaWdv2jE7lVF1VMzkPEzVndvm
Lx3eu4UI2L17iY7220QmmLQyRXZye3KgzVgVy75pjK2RRj8oGoRmjKcsNrRvvEf3OdHchTc5bHk0
pdmoZW7sVQ0Lq1qOj1M0f/amqt6h7R4N2q5XGGSZPtqwXjVK1a/Y475MofHd433Ccac3AWA/6MaR
F5t7WXbEbBWASYlruAt7duFJPbuMZcqraCcA2WbcERyOXSb7ct2ZerpisXuXCPcYoDwAg83fNFPa
S4HTKPRqwIi5GRJ/B6pYBF9mWgNiRsAU9jnt8RtY1saQydVx6fmQ1hTy10My7nLnKW6sb9bj+ZKc
RbPWpX1KrfoxLcaL9IZ3s5LffKrjLYiwgaZYo/+oU8b2ApfCxjZyhIt6zFa0AHckRRzEJineZYo8
WKUI73gg3kVPphdJL34bMxhxgzpclL6w93qnA37Vcom2m9JFlqF8+yNAWegiclgI2V360MRO4gJR
SGwUzJB88gYXwY2U8raDcyssiNtSSSmAjhOMZWmwRUhyaVVpy62StFwdcG92Zons1en2HbS3fKtK
Z+u6+YuTUNdutXhWDGUbyzpfGL2kUq4dNTha2WOaBWs9Cl7awXrWSozPQVrfVMd8T9uEcI8KWLFv
9e8kA7ob1uFBzqTbxso3lZe81YmHJ8wtBOZGSejcLTP6v4HJGrq4D4Ma4HNCMbea2feZGbn7igwq
+jmfcOrEH5Omt3Z2mFb74tG20VoUJ9u4dfqUpmIFmtwFwIjyLFKFcvDW+RBd+WBUVbJKWmks6q6k
Kkros2/FfHBiz1x0fbRTBoVGGCVo9imle8uAoOiCKM0hiDjAdUVgL0uukUUJydAonz1X7hOLreM8
Clm9stE7b6PrI+OQtRdZQiV05r7CCBIMMcpujOk0dcpV5QbPWQU3KDex+6QEhLnxTHeaLsRKionf
3kCtLWp4fknH1Jrw76Vhv4fwX9Y5fjxgZCbp0xlxTR3DUu9Tzc8LzBeBwg6n4nFtDkV/Hs223OCI
q7aFW+Pmzl26vZvGXABqrre9OSq+YsQYOXlc+6JPp0ML7hgSZmTsOrLJPlbvh5r9z0UB94luNao4
Xgl7LVUp8CUB885MkEqR+jKaRrOthQthExDkNo7V6k7Na3kf6+y4JnPkf5oH5qGYI/FmGSfIycxB
nRUiwzbybUqbyXdQNldpj5fICdRqg0Ve51Lpn72BOBjyquEHtarfsyUJUGgHgh5qQnldNSCY5rYl
GEqJ2kdlkq2EkzgrVhkW7exBeBZTOJ4ozOMxggFjWccEbEC7Hpo6ndYubMClFcYDymZvL+REP6ji
ICgvyjbjB7iiOqN6vEVhcKzsiorygug3epy2TVTz0/P6dpnDNLgh1Huwr4W5leYYEi3M2OEZBT3i
bliup1w88F7LBYTPYjWQDl1Qel4eCFUgHap1fiSk+5ZME4OFAjk0bHSTVQ/eoDgrPqQqzLsoEB39
F1m67QheL5OWl7tkTFoXuJJ7kpMWbja6X5ktaQdC7jfQdMNpzQrH2OtjqfsoiRzD6P/BXkRUuc91
XFMiRdpw5z5tO/yqOSRjBGOjhTaKh7gfUgI9wvaJ23dgIs3BW8uZUqJ0dbhug+Y2ujWnt0YHlq9b
7iomCM4abyKhr/RltDIccJB0NnarqJXerauk3EplfsKZ/aXyNP1mqRl3ei9FYK41bIzhTodosGdr
Bk88EfXBiey3cOLZQ9oObn8xkaO0LLEigi8R1RvUjDkKBniSVzfhiqBVnBNKroMSq6hAonOd9p7M
mpn+PJgj1VsbHebBKAH1nsWGtVPCuDjXnWGuQ9NVjjWE3FUuDM13FbjyrYHsj7IRbPm27qOV7CVK
JsGV0VjZzu6aZjNElo34RaRMK6x4FdpZQAkoubJwyDVf68J+lXTpcxhQrVProbeaiqHATJ5FXMNS
QYbr1q2KoAyN+91jVeIMfCXj865oG+uF/ENxxKeHrbgAJxB4KN98Zc0dIhfi4CZUXBaNri/NKhw3
aT7did4B/Bj2bxj0DmWafMIh8xaNXl+bqPoeEnWXTxB8a6Qk1S3QZ7KEhpWhZF9GQGyltZKKU4Fb
mP49ZZFo1Qu+13cOIAAXy/SB+uF2Hdk824X7UCn5e8DhE5xHzbYJzzeixrWesEmPEWRhrxEfQ8Gn
ZyytjzJWfcUMnrI6PqGufSaV/QNKmO8xhyxJuhIWrS5Jj2lthHkhi+4IS/W17qjzi7NznTjvxDT5
u1PpR6L7UJLhVvfNY9iyQQk7ZD9Ff8kbZ1zrZvYVRzxuW6/ZuxGvkKg7rv3qalWQFZPavY1G+F2Z
JYNC+wgE4lXPOJN1iER6Ph6ttt5TJPecBsWPvkNElOVraIJlbmm/zNX4IZHI98aIjhl9K6m+5WDz
PE7i6qbjBe7qRMbAeZGac9Hq/lxL5ystgotT0nihOc5b1Ez7pA3uIWLcW2bAAdTcWUF2CGLzUurG
vhydZwYhFKT8JAMHZPQEpCPSyg/LDm7ITrqFediOeJrDdbCUOeImF2YUHxORLGiBf2XvdS9j07cr
4yIH71pJ9V7ocD2UdjtlScXLZfOQyLSF6oQbtc12utWeucw3wE0OZWHdQqAiC6W1b0BfH6ligxnQ
io3Q9QP5xN3AGnXBYE1bPTeijPYNFQu0IzxCCfo+jstDnBnfJrZ2inFvsagvY5btSyU8g5mj5VmB
MioLDxDstDNj96E13ec+H34ARZXU+HY315Hbums9nor9WYhk7yVyI7Lo6AX9CybErasML6RWLxnP
rqGVB5uu7DqWn71e7Ies5BWg3zAt9uOE0dElhQt8djuM2h05yHblxOarE1vvtI9/21lyGWJ3haPq
S8uatRspW4UWXlcveGfk2hLizRm7HSe8TRqad7hwd2ih2TILElgdwzUr4lUj4Iw3wZaG1zNJgWWj
h188f/c19ctAUdKvppf3YYtczj3DV3jwr4Aen2GdA+bwrhCoObjqn8SHb5znV33Cj8mndT6o67bD
QK1Nu4R68IRTsOWJH31WX2NjVNgpJtvMjant4LDJcZk17+T6qZMdg9puV0rb7yM7RWdnqoxNnl1x
soU4tI6UesMBYOfG7I09HQo3iGt12shUe04xHC+czi0WBCaXRYwG2iXGNsJUb7TGRsS0EaoJxzAk
TD0BCaiYFujj7EAR8dktBgMXq/cxZf2dZZbn1I2fOwB13jhcQad4flJWH5EGODwy62upjZfJLiSt
k8ETN1uxUOL3OI+Nbe4FyjYbnHODlXULTiD07VLB6ZJGfKj6R02nkKMqq1MzkjEgPYLtUk95ksXe
SzjO2Vi9i34AjmS8kLLYq1UY71tqRHaMhA0Wa/SJvDH41KjGVVMUb99bXvJQ52L0KUfEKCOmQ1pz
5E1jcWyF+lCbGiNiUjp+2YXUPkqc3wLezcK0aIhRTb1chrBW12Hq1guNnQ9uWDb+gGo56075KqIE
MgLPMQ3TNtPYmkuO25PWc2ZgBOgq5sEstf1Ik1ySntxmo+OhPI6chZmh3WnhWB1ZZ6veZ0r5rveu
WNnt8GUH1Fl3iaYSP9By8NwcI2MRDPs6CAGetNkzolHGmZ1ODZnny2TyWGJ6SASq4EdMFa4fvCb9
ikdL50cUTPArZMZ+SOJPVSiYuQY22a3C52XunpAch/VK8Wv2FDpM4JgIYG4bLzw1eJKPJRim8syp
fl0NqE/SeW0ycgCBqRnLqYh7QAJjEPX4tOMAb1Tch3f/q442P9GEv6qj8AtIrwLsw3XHZhEl8r/3
3L2W1Xv212UmZrVfv/+PZab2m2fAV2OT+f8Zsfyf/1hn6r9ZaKrwYU34I39J3Fq/zb0Q8Nv5Vjyu
lvqPxC1+O5WuYCK32PTA/xHG/Rv2VvMnIeSfE33IqzpkD1WFaIZI+yuaj2oFAeQybFYlS9SzDCeE
frtkO57ba8s02HsJhyRSE6pbTtfB0rFKIhjiS/TmbcrjJ4hK2mYIxmxNBv5NFUZzjAul2Zqm81TT
L4CLYU40DN0ZmAjHVVs9YhNd83ULzyy9m2EHGwYmdirWTLMfa3XtDrLati6Ephb+Uy+5VQyMapox
PcKF5kM/9sIvMMEvHPSzrdvM7WsOVx3Cs7eGQNUdp8b70ZMYoh+LbnhXYuWfXHpwI7MDIBDHYi3y
lvCL/UnYP1v13oxsapsvo54+htR5LCYearbRLhqZXopKuQRaSGo/zfzQCunHHXo/sMKrXhvZVpP1
V6UDcbeSAkqpHe21EVEysN0DGEhiC8l0dnkKLlWqZRZRoQZLEfaEnsIBm3C/jVzjLeHh9//YO6/d
xrE0j79KYe5pMIeLGaAl2ZJlOcipyr4h5FDM5GEOb7OXezFX8wj9YvujQ5dDdfXUqoD1LlZAA91t
m6KODr/zhX+YItvl7SH3cSAS05v5OsrXLfRJr5aNaYLY1i7hZebKOOiAOvzc65m352F6X9vFEmEW
BK17Q5vGQ31hFIh827BtKMuDZdFp96FaViBVusNWV0+kQBvA+YcyGX59lgJF3c9FeaEbdIncQBG7
et6dugISgB3VG9VSzs2hOusUamPb906x5Cpmsa2sG49+U2MKkEZLYZuU98G54Vz28CnH1Jr41pDD
yuVlmcuXrH4+oZ5cdEmozSQ3zmaDxIQod0+KuiO7TVGUQ9UETP+B1Uc3iu6Ge0MsGBSRatPsFV/8
BoZ3WyRnfR4oUyXp9EnTqcdK2le7YGLNXTAwo6uH7KyRUWAqXoxKGklc0XwIb5hjhTPJrs56W9J2
YyRTJhKewNOw6SFI6IkBCrQUq2jEYIsiuzOCilFc2R3meg7f3GOE2VRMTc2W4RUUunzmt5aySmz9
i4VEJ3Ilow1TVF7K/UA3U/b7GS6w6wib53kkxDniGcOBYuBBLGfntpVdh47YHzTMD0rEZqqinNWe
teteeF1HSVucKlapTTDVmNtFEB2qnbYEuAVer3QoGuNgbeVFfZDoVPYeTSyIfW7/Gd01dQZHvJjQ
L46XBjnXvhq7/Y3mt9g31ViGMYxZ2EEiaFXa+3nd1NegkZdVgxZNrdJ0peibK3GKRK7sncUqZVJk
wuGrDXWT+9WhkLQzN+8LTut2ibxfNCqswxA0jOMKqXyggu1pCIF0QikMWh7jCxJEOiZRVnzucC+d
qXp/rOZShxiHzAiiQLhwMFxt1yn6A63s7x1HCmdOZRx1mnQV+cDnjVKl0xSZtzkDKHR4rN0m9Q9r
UjHLMK+Dxl9S83xJxXCU+f1Z6tTI6NnVYROsW9ufD0ZxLmlIgQYZS1xK9alIwC/kqrNkJwaQT13A
lPSRJqYuLoSLaazrMRzRcvvEwHcD6lNxbFXanpFll2rVXZuOT7E+EiLldj/xQel5jXoHm/Yo1Xl2
I2GcER4OfDuHZ8pXmJrymZIFx42l7gKzwnTBB83fnJStfSHFxkbthnltNMsSI5kIBR+rcnkSDPnc
U9VjzcS1Db/mK7T/LroIGiT+K4e6kFY6bVU084tdIx+5UsxQJKl2d2VSEyCrK13tNklpnNF+OE16
f52lCjtGrAxfnNU+hLc0JHK2yaEdId8h+dKyYeI+GVR91TW44AxaCg9QWcQpyMfcpKPUSSv42ntl
7swbX+eEaKS1o7jXA+xSiFhnBg4LE61W42lRZIumooGiB+adXZXVBH2C/dxSN+bQrQazukHD+apK
eiY68sj9wTArzvzTOrSWntccl3qwsvXuuAlxEfWcSIa2WVt7MCTxCo/SQwhqB7Iw91BxwfpLuxia
9KuX2eMwCP1+XYmuqqChZwaNQi+G01xT5hY6fhjniomldjKYQ3FDWyufhnjXhWWNqb2lXiqNe2SF
wao3YA5bvXc6eOR6gU3WGxDzo1AsYjSzs9zbTzTzsJKVCzQGj3BTnjmAbNEJX1fKHQopSwQJ162X
r8OmWnSe8yWmtuyU4bhL0my3oDh37LyeDEMvpv+fsD0mbC/zrSerrR8mab8lG7ABm1e8iG9/9zy3
dnYQkHsh4P8iOdP5EUrTBL9HDNrT0FreQWaOdA6DUB16BiotI/rtSW1BQkOFFBKdaUyaHRTpfm5u
je7Kq7G1qRnkZha5IQNrWwFg+kbn1UL1p4ydgIlM7uc0LqO2Hi1i+lq/bhsHZcVlKqF5PJBkJAIH
P7qEGFg2lcEZYhTKUTKY4tpCAeguiDyaELkqMWqKBy8agK8F3mmOEhrm5i50ddHV7qoSVIejH5h3
ZcHkuzDbAXyp14cd8OGy2zMHRWey1SpLJRviq6jWAvDTzgVKX/JBFPbDqi20TeQ25dVQZQgTOdpX
W0aWa9IrQ7fX6w4F74AT/UnuW+Glj5LyMnByjJmawFjU47GNuqjfzOsoB3acm/3CbA0l2y88LDBH
THk2S0Tmn4wKttdq1HdoRZWmtJfhQcZsyKiRUAjEOqvNPp8bvemdFH7aY2s19GaHLKuL1YlHN/a0
QkFznkY9ErhV1Zw2SSH2XN1XT7SAfoQfqSnzoDhDSNRp/N26sJ18GveJB6JYh+aJAGbCnCNtTwvH
ytdZaQ9fc0/Jj7t+FEwoCjk9pTeZA8qn13uA/mWwV5ihsja8uD5wFVlaGVwOZFGtyGe1HSCuG+YG
w+6oi/clsOzYKXEsMOTUvYuhjzrgrxJ41zIbqgMY2PGFQem8q6OTuXA0SaZ955FcmUI5V9Osof+o
2sAQaudzjp/DJXBbUN8DeccXagRjl5NbsGBJ7yY07C04DCgG+4s4DKuVEyb1ovF9TnliOjCIUHft
A93Xx/lZIPnKVAulFhyfFRxZulcvyyyzT0Hg1TUzrRj1X7kHZBs2oPInICQJoHZulPu9KmCj24GJ
74LozyJFMsDMtYM40FxbI8fQ7OEgDSxmdbZNlAyR4/rSy3FyCExdHCKu7u85ScFYtgWViGBhx51O
C1/3TvwaawAxwruHYgjPuyjxLxgpMOGw8V5K9sgzgpWL8jCMW1+feymuYARhlDyavDamipY1YOkQ
1GGmb4MnL4Ax01BQByB2gaVJx3HuFXNQ1MiSJGZeTn0R+/uWZxr7cV31nJUI2sIHKP12fxCyNW+7
DqkGVxvnwXJgFBdWorj7kpyg3leBh7+pqlrBXKsPDlzdQiveMMK5k4Fco/Pnf3HUzjrhLYU/kb3M
Ow5GL63Rde4c8WPvXJOT+rQy9eIwaIVaT9AuzcjjPBQBBNa0VU3q70rxTWBkwaJrDGPC5C0+z4U7
Sgx3yKE5TrryQhP+E+Mzb2WEGXymrNXUFTAFKhmSFdGRVimYaMxbYVK9ILGB202wzOwgWnlMT68C
gIsC5omvaZOhwKhoNuIZ0GzGiM2Yxp1jJ5OhTSP/pGktdx14UnzhJUq9pvATXxkAY3+l6lW6VmiE
YypaBugP0qtCX05FNRuAcKXc5GokH1O64qPWpxiGjcIsw1FF37Oiuov6zxCC28vQMWB7O3KOhkkg
PDdedL5mzPImusFRxKKla8ohMueiJ4oN0IqOFMRn2kGT5pJVR1+UDGZZ0zrGsYFMn8/HkfP6c9RW
0F98ZuIYmfuUOXYx0OR3G1LL5Kq0ZH0moiaaIZRoQh7Cju+6xWMQ3rOCSEUCA3NThHm7KGPjPE1T
86tX53u51DS7rROQpRuhX63drg5mlH1I29VhZZ7LcoBSCDaM4RqVDpKqsrId0ESaI0Bkht71KNlA
0JYbVClSVedxibAkPdGHOPdR6DWrtZPmoCtLpW2R02nQIZH1qLqScgvH6MH3VA17YSO+qPqQTr1O
z3pd4RF7FrR2AMrQM7W1JWmZMq1oE9OTLjX9GDMr6dRkHCswEWF0OlGNPD5ukiyAG9VRGdFZb4bL
KKUFpjppbCZLI1G0O71qjVXH4zpT7aBa+FonFo0o42sDGKs7YVLnnvdRKsgdFalmIzbIDJeQD1Dl
a52DJHTloyDJLGZ9rnQg98h3tZlqLDUVVEGkgBaVhKOvG7OJTjyn9BmrJyBOsWxFE4xeUIPlQelf
JrEWHph2GEITTJKbBPWZFkgpexFbL7DaxZBoGKqJ8lwRITxfqCs+BUlWp2dVUNI0gMSv33a6W68U
JUZ6AmEj5KrrtCu/uloTfA0CyjvovqgPOYFwlhRCFWwVJV6WiSYWLY9kzShfBv6ZZpV8mIctWika
pgV7rVbpS2F09gIldHWpm7F1WTiDd+FTuDBJLcu7OLaHNVaCw5kUxcERTQSQwlKOvWQmancPLlIg
MKMv8i+G5w3ooRrVtNFEdd6yMZELAisAg6g7w8L6pA01f272jb3uDdVF8L+2EQA3TWTOIGzwgFmI
O9z4UdaA7HVxvO6M9rPS+wr+tI3TLGsPR0DPs2MWJZL0K5RPTfoanOy7rSvQL3Nx7lzqfgGYgieq
uUrLAoi84bX9OkBpGU6HaIZ7S4+kY7dvnWMJ5cID5MxUaCpucVrI40WUWuj3gdYUh4OhdgvRlc1x
2MRAd4SEBSf6omk3k6zAmqXuaPesVYkjTYjg0UHuNM0RBe9RZrRwOEXnLiIGC587ZNXoOPSoroxa
6vtB7VjIKQGBYASO1cLU7wU0Ek0MRG5FQYu0L+BsG0rV3/aNJR97tPOuUlxoOLuThGE0166mwI4h
oFEMpkPb7/WG1K6wOjaRw3dEe+yV2KaGQS1Wg9/Ex4rL/Hvw5KjgKM3pZ3h6SZPZSGSaBoPXWXdI
eSNG35vyBelnOM7UOfznBaHw2JdiWs2DifckJ5F9CnNHPvUVDVyRYSI8A2NtX5Li4U7y0cqjveEw
yqyYv1R5ExKAPIJsLZAEpydVDhdClxDUQKvLPUHj17+nExjeWIVRfh3QTJo3UAK/+BJgccBo9a2e
09JB+sjZDKqapXOvTMSyRHP3DNkOVFBpZx61LNM8DevuwhOlvQxsM7vIhaHfgVXMwLR5+nTIOuWo
lzpsuGMU4j8bdOOrg4Sh3sLIlSFAQlRV16iZ4b4XRz5QBL7T7ki3vY45gh/jNNuHNA2C1gSUryJU
uSo8rSHtU7VdqKoO506ZmpMuDJO5JekyUJKsuEvpXmkTvyjadVE52p6GZsuuWpWKAkcYLkOS0ECa
8NV3ALBSt45n4I7kCrXOWNkt/DpegzfobnVBS2+C0bdz7fh+ajEnkQJ0+2yEckByaObKjNT6iBkI
0/DBhUJVSmF6H4gkPZeFBXKtKZR6f6gqyQDLQVPFrbCipTXo96tQHtJbpP/tA0OQeGo1aBAjS9wO
Eqqi7YeQ9pHddTV8ufJKIcV39aiYy33ad3PFQ5HLpSN3EihFsmoNE44os3pr4fg93OI+GsSFX+v5
Qcj5o868OCw+O5XlXgymUxxllq8flUqordMAkYEpyWQOA7esmG8wzs53LeEkd6anZosSM0J6MoLj
szAgVQAyR6E+EiGdEFzGIFLW6NBCZakHH/+VopumZldewMvp8KXs6phhpKIfQPUaSE3j7jrEdAqt
EtGj8sP+as6ph9JT0WfVJmDoIaZ5DOuhUqJ8v4taxJ4jvWf0Qimxhydxg4oZzUYcoTDqnI26+LQR
zQzQXYIxa1QphK1MF2IfYSd7gRcEgnWt50yE6bVktrLi3iRicJaJEhhLYMRxTYsWWvHU0oGP0oUm
rSP5qzQaVi36YDRFUGQoZO3EQ68iwzoXIqBOUUMv3zRJhspCw5NXk04TWbkvBly5ZQZPKNl1pXTY
2rK8jyyb7yF0hJKTq/aECIXZ6TRV5PqulRAcnLUqo/yZSIfqXA9NCVEYpTVSBJoSNr7He9PqtMyh
mWqoRKBxU3A08jT1OJUGiezWwEpdDMhQlQurQ0vLpZu0hnz9872G//sS80gpoG9gG7JiKQgz4m/9
o9HQZRDHmya4vU9vg1eiJ7Sf31/neUSk7YxXti3UFegcWDQBnidEuF2ZNuMeZBUADD386A/wPN0A
rMDZkaMyCfHwjy6ExsSJ+6ULQZMCl3DD+JkJEfKSr5oQD3c+qjsotgPwyLGVsUnxwr5HuLFdMCQp
Z+ADjGHe8ThmZ6TinyuhcXIa2pU0kA/GoEanVqBe5zh7M+jVUG61FISi4mbul6UyizzGAQ5+FZM2
FNo0qpqF6ybOHEW+ZCrFZb0XiC4BT9F15u6Qm+u8QSyBPbzQODhG+an9gJ4MoHKoaXJFqAo7dc5k
6hjE06HRQ3/rItoBBj52puvCfhmYbFPVyOG50+RLE6I5ARDNVMrgKdMOEIDaRT3kBxTDTLGd4N7K
Q4rbAECl3QGgSxmUj3qBKoNi0mLghFksTfU2mOceTzQNoHBq1OlhFCYyBXdyQzoyHdlQvi7MiTrm
yi537WsVGLcICbtI2/gMHSYCPbVpWNqXQ4kVCPLh/VRvCnlu4gcxwecC8Xg9HXarNGEgbMQ0XxIY
WoER5nDzMVU2qQqCxOxnOqCGvIB51Db48UaAJ4ZhFiraXo5JdQYgtathqaHxvQgG5bxu42TeKE45
7wOl/iJM4G5mYBUrIFM03b3qzvLjL47TIsivdREwDS+eiLzYbyzkcoE3DwI2QWr5d55WSMgGyrOq
H/J9s/Vvehun0qbRz8DJo+GQefWMnWOcxY0Nml8kOc2pKpmijRvOrAjpDRGtChiEI12QxJOF31NA
XAPYQx8ugVs5lwu6xVRWxZTMxdmtJBX5QoQW5wNYub3OkMVlFjP9FjR6Z3SjskONVsfcR9bTntWO
GAkF4dwi8iEl0SDJmPFvQyugW4RxdRi5PYwvDxB+IOpV50Dv111rIawqIB2zDbhmPsmVp+6iiwX5
yCYVNFsUJA09gRVvajAF6AtPHDm89vX0KMy9cwuc1gzIIbri+ZmqR1/lUrtS6nyKvfdSrzMAH3Sh
zAx8cwFOrELlwtBIYKD5eaBsY1pkspzsl7md7xY9t9wUq0HoyS6QFJ4Cvq4MJApy3ysPFxjc7Pa6
hmdHsrEaik4z3VWB3Wb7ttvOfBu3AYN5KpbLoXtg63TOYhoi/99xfuI8v+w4E0cZ3/8w9B9hzfD7
a1eRP/7qOdCbO7SxHmz7DEb4GIN8i/TOjgwvyTahLlkWjWVkcZ4ivbrDEcAPAL0whWBMT/wts7ry
//43eYdtJhsjg4owzfCes+NnwABvAr2Fjwg4MpWjxlQBFozSPC8CvcSgL8aSXJn10uDtaXnuH4A4
qhYvTsSTR2jBS+PChxt+JfHz8D7jmabJMt6y8huXRDlrowhxl2pWBi4qlGAtMcHqwwp3TqBdQp6E
TdO5u4o9SKdlmKA3FasmqgxQ3ALQj1KVXxZozoAJAmUPFcn3NLWZIMg94Jng+5gD5EGJeEYSyJi+
ak22xpAcg6pch8s67crBOgh7PbLwpw0SJO16/OmZVUk4CHkWMUcuFN1CPsBsrizPgMqp9v6GKgLR
IC90LEKWVXhnyLFKJJwjQh90iH8pcUghNY5JKmNyjtPToW4JODHHWTYDpI/iVu1BkJoORi6gGShl
dF8DW2KUqpIhQ7vxUplfETR9A5RRsKnwbTJ3K3PjZN9jHC0tSj1Mnf1GSiosn3SGw7sK9O8K22vf
PAqHNrn3c1Ng6YgXGhYOUtlfU8Dp1cTGlgulh9qFXF6nkRQhLqOj2BuhjXtQSYX8JcRqGh0dx2vO
7EFzvupGY39pYqvGmauvyCyNsrAFNFNBR6gYQHpNs7IrDSgySo3n9dCQ//e5E9Cmo51jwm92daYQ
CD/uB4zQsxmgruoyFqmI90ykhs25kYd8QfRVOM2ixvVgbLiRdqW6g3ULUgpubeNarEYuucU+4og0
K1UQyud2qBnwo/EpURZFV5ETc2ewlRIY48mk9ZTMxImEAhI8sJuoE0eo8DZ6xUhPPEPL79reGk7l
NLZpoQRxu5S9dgCS1bpDtJvmiM5NatyobsvCM09yBXnIEfpsIOhTdXaOAqKqfI0o7Ri62Ayv5rqN
b8roDq/JM8Uc6BU5jUelh6R+ex5Qm9AVrzWkTkQ13neSo9E8ukNU7bTp62GRkBEg9OE43nUlItoA
scmBzdClbcKZDYif0XTlhCdSEoJZrnImOL0rWyfoObPkCddAXSVrFH3pO96oKuvqKmTG1Ckv0NVm
LCrivLp1Mr1DnspR4s8YpgtcR5IQ6R76MbfcrYrBiD7glRgpVZED8BwQO45az1z7FQXFtAwi/ITi
pOUIsgVqRlMUMAXqoaHHMARhEueaLiUdzIJC1mNsUGuXQhXplVKpyVUTSxjjGJqgT2zIPVY+kscE
YYFhtAe3ngoYQlKX6vdgCktUPI0B2STIKoDGrd5p7CnDNgoiVzJhBMZG28j7HsrXgCOr3L7NHG2A
np4n3qEa1Fo0Kd1U6XfrXK3CRd9ExolbSNa1VerdqYA46K10X4qwlG7zcD74Ugv+sI7aAm5dhIFi
KIkynRchnsZIGULJK3F1YRiTj2Vvkw7LIbSD+0qMKA+omIiL/O+tq57E/2ebarOLkGPVr/HQ6k/v
yzquyueTZvzpSRak1Xn23/ulH1/oyfDrvBf3f//b5i4JUrj/70F8DEt5wHCPGAVJEOigUnlxLv1x
jw8f4IeXjDd80PqON5M0aM2yoqujxkecpd7z/7eYAqP7jxYeTl7ji4McvOCL1fqz9fjxR31c2B//
zg/v/YU3GrbAo5EGM2jVYmRN/brtcqC4qRiGpYw87TeroePuylQcE7Lx9bjwH2s1LMRFKaDRE6SM
ZTnIOV4hPB++sJ/ZHKiM6jDqadC/WQ1jR6dMJl0zPvDe4EGh4UZzQAebxs1uuxo6HxppHoVrPr5o
R7zaIyi54h0DNsJ+3COs2sd7Yt6jeLfbI3xoXAD1R7zI05PxalVUVgVBPFMZASW8Hp/RD/bkmAjf
EgXJ15FlIvvZdq8AukFNFLtpwvTD6/1e0TUqEWqRx1Uh3ny4vQIy6IcSWD8dT0y2AkEK8+qnVXkf
V9gmgMLZMA+vj7kq4z7hPk2OYVN/pzLy06tiA5HHisri1Hl8vV8V4FsI5nLeP7w+4qogPjb2YTWb
KZwMJoBsYru4ouzQL1Y0BFfeRVn6AMScpy3yP5aX3DIXr8ZE0Quy17pv/+Znf3OBbzkZojF8zwpS
X28+ugovwkZoRn/67I+adB8slL43ftpuI5g7lgM08KE99BAU3j4e8g7tFXyjzI+Yk9m4qNNoUjhT
cLyC5rLtc8EecMBjPtBZHpaDvPzVecuBbKn0Xgi0Hzda0AJUR++7MVIY3Ou2qwKZaMzzaOs9Hhzv
MlYN8USyEEX9yOctzojEeRqghqrQKP0348jbevFbIMFAgEDpsB1Y4FebhF2EvZv54Dbw4fIOG0l0
Or0ceJQeGkfstruDL99xEOIy3p4lJhw0oLsUv4/b5iMGVIaR2tgVtxTSBMakW0cQalyK5jGheLMp
LNz3TFbiucD5kBX/+xHzdsfLeNiSqgNyfwyXY2X/6lHRdtgg7B6Igw+vD1nVwb3kgIFDSRBUfkH2
pY6eig+jmjerAdUTa0bW6+OuhommLtRSBPd0lfE0DIdt44fBTAu3CALp0x4hTrzcI6a9o+iKCsf0
qbD5iHuEiRv5NLuDfyzC4dbdIWsHQi8KTc+JxneeHIQNKfspIx9ej9/Dx0pXMfocywwd/AtNUNPY
uqEKp4bKcHwav79XLH0HrcgHxsvjqjye8h9tVTgdfuDP8tM1rjGeOQQUjvXH19uEhARu1KykJ/L4
849Z44IlpPYEKYS+KGKe28YV0jNgV2MX6GlVuOLLuGKZzMXRPNa1j3kUQ9fSwd7jpwPJf/vShjAL
xgt8GKCuh9ebMMty4P5q0Fd7yvI/5qNjcuiwj2HiobXwTmbhpx8d2s7OSN8bMRUPr/ePDlIztIbU
p/bQh0xi/0Ka96dXhZR+7DiR8TxGUflNas+RDHGRwue54PuIzQHEONCDkDl+ZPJPWoBbBxRlh7ra
RprubZNE2yH2quhwPGUoH3KTAPMhwCKkTDdRpR2/7XLgumczsGOa9/TovI2vo9kCvRKUYh9fH3FV
+M5sugEKQ07yE+ZZ266KtYOkCov8Rwf1bR1IVUwINuhEPD5bH/EsxulCQU4GaRkGWqCK+Qzb1YGk
8IpKcWk+RdF32exYEqHhrT7vlY8YUNjtHMY8Ouo4p0QmYttV4UNTLdA6+ZMwy5Fs8Hwxdn4qjT7k
E8Q4nC0CvJGUlodo671i7QASGCcdfzbdA+2u0PLlvX46rvwbhcAfqJQpYOG7BzxKcF9+D7byZ7/w
DL94//Mn6MX+3d//Rrfs1e+N6JTHt36EYIz//Y9XzccHdMiLHz6jRR7e5unPnz7f+3d+9V7PH+r5
fy6C+2JT3Pr9ww/6p7s82iRAWKab+O61CAKRi5j17UbeYGpePBQ/uu5pUG6K8drPlxoXZfSG5BTZ
9trnWRwkry7MAHo8tLe98OUmju8/4Ub0abqpb1+/w1hnbP8OR1lRje/w6WyTVpv07r54vua4PuRk
oF15wrb9ID/EGj/gtL6Dlvo3v9nDjXeHoWj6anm4c+BEv2DfTH//V3GX3by5uGKbDlXctsvy7lsl
9lKM/oLbhtfx+z+bzZtvk2MEgY+tb/u3v7BJ3vIL/QsllC2vflJXdbLpX5GdnnRWfsHSXG5q8ft/
ls9rPD5ETxfn9N5+u+T1ffX7fzxf6cXVyV+2vfq8hgi2Ke6fr/Ti6r8g0Cxwon31ED0uy8hO+wU3
HuD/8r2rK9tffV0H6d3v//zOflF/SQQQQbWJPz0jRJ/v99viq78g/B7eV99bnV9wQuFzchekm4Tj
/Hvv8Asi2WVw629eH9tPW+eXPFHlJv3unld/wRP1W/H21H6681/wPMEy2Nx+LxSMpJ9tnyhIwbe/
/+v5Ot/24ti53PbavxG/s7wOvrNdtF+w1b+bxzwu+6h7te3dn9W334uQI0Jq20tP78lQny/zbc3H
gde2l15tPhHdQ5ygnq/17frjGH3b67Pon37DGI+T7xNJ5KeTImuCu5FT/L03/MtN9L2q4g+w+vta
4xmE/r0/e11Hjb9xG99vin/8FwAAAP//</cx:binary>
              </cx:geoCache>
            </cx:geography>
          </cx:layoutPr>
        </cx:series>
      </cx:plotAreaRegion>
    </cx:plotArea>
    <cx:legend pos="l" align="ctr" overlay="0">
      <cx:txPr>
        <a:bodyPr spcFirstLastPara="1" vertOverflow="ellipsis" horzOverflow="overflow" wrap="square" lIns="0" tIns="0" rIns="0" bIns="0" anchor="ctr" anchorCtr="1"/>
        <a:lstStyle/>
        <a:p>
          <a:pPr algn="ctr" rtl="0">
            <a:defRPr sz="1000">
              <a:latin typeface="Verdana" panose="020B0604030504040204" pitchFamily="34" charset="0"/>
              <a:ea typeface="Verdana" panose="020B0604030504040204" pitchFamily="34" charset="0"/>
              <a:cs typeface="Verdana" panose="020B0604030504040204" pitchFamily="34" charset="0"/>
            </a:defRPr>
          </a:pPr>
          <a:endParaRPr lang="es-ES" sz="1000" b="0" i="0" u="none" strike="noStrike" baseline="0">
            <a:solidFill>
              <a:sysClr val="windowText" lastClr="000000">
                <a:lumMod val="65000"/>
                <a:lumOff val="35000"/>
              </a:sysClr>
            </a:solidFill>
            <a:latin typeface="Verdana" panose="020B0604030504040204" pitchFamily="34" charset="0"/>
            <a:ea typeface="Verdana" panose="020B0604030504040204" pitchFamily="34" charset="0"/>
          </a:endParaRPr>
        </a:p>
      </cx:txPr>
    </cx:legend>
  </cx:chart>
  <cx:fmtOvrs>
    <cx:fmtOvr idx="15">
      <cx:spPr>
        <a:solidFill>
          <a:srgbClr val="00BCB8"/>
        </a:solidFill>
      </cx:spPr>
    </cx:fmtOvr>
    <cx:fmtOvr idx="18">
      <cx:spPr>
        <a:solidFill>
          <a:srgbClr val="0B5550"/>
        </a:solidFill>
        <a:ln>
          <a:solidFill>
            <a:schemeClr val="bg1"/>
          </a:solidFill>
        </a:ln>
      </cx:spPr>
    </cx:fmtOvr>
    <cx:fmtOvr idx="10">
      <cx:spPr>
        <a:solidFill>
          <a:schemeClr val="accent6"/>
        </a:solidFill>
        <a:ln>
          <a:solidFill>
            <a:schemeClr val="accent6">
              <a:lumMod val="50000"/>
            </a:schemeClr>
          </a:solidFill>
        </a:ln>
      </cx:spPr>
    </cx:fmtOvr>
    <cx:fmtOvr idx="2">
      <cx:spPr>
        <a:solidFill>
          <a:schemeClr val="tx2"/>
        </a:solidFill>
        <a:ln>
          <a:solidFill>
            <a:schemeClr val="tx2"/>
          </a:solidFill>
        </a:ln>
      </cx:spPr>
    </cx:fmtOvr>
  </cx:fmtOvrs>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olorStr">
        <cx:f>_xlchart.v6.22</cx:f>
      </cx:strDim>
      <cx:strDim type="entityId">
        <cx:lvl ptCount="35">
          <cx:pt idx="0">10106933</cx:pt>
          <cx:pt idx="1">9422286</cx:pt>
          <cx:pt idx="2">9421486</cx:pt>
          <cx:pt idx="3">10106918</cx:pt>
          <cx:pt idx="4">10106920</cx:pt>
          <cx:pt idx="5">9419845</cx:pt>
          <cx:pt idx="6">10106925</cx:pt>
          <cx:pt idx="7">33584</cx:pt>
          <cx:pt idx="8">10106930</cx:pt>
          <cx:pt idx="9">10106947</cx:pt>
          <cx:pt idx="10">10106951</cx:pt>
          <cx:pt idx="11">10106932</cx:pt>
          <cx:pt idx="12">9418692</cx:pt>
          <cx:pt idx="13">10106922</cx:pt>
          <cx:pt idx="14">5575</cx:pt>
          <cx:pt idx="15">27859</cx:pt>
          <cx:pt idx="16"/>
          <cx:pt idx="17">9408415</cx:pt>
          <cx:pt idx="18">10106921</cx:pt>
          <cx:pt idx="19">10106915</cx:pt>
          <cx:pt idx="20">10106917</cx:pt>
          <cx:pt idx="21">10106927</cx:pt>
          <cx:pt idx="22">10106919</cx:pt>
          <cx:pt idx="23">10106924</cx:pt>
          <cx:pt idx="24">10106928</cx:pt>
          <cx:pt idx="25">9406730</cx:pt>
          <cx:pt idx="26">10106929</cx:pt>
          <cx:pt idx="27">9406503</cx:pt>
          <cx:pt idx="28">10106916</cx:pt>
          <cx:pt idx="29">10106936</cx:pt>
          <cx:pt idx="30">10106941</cx:pt>
          <cx:pt idx="31">5576780168166375425</cx:pt>
          <cx:pt idx="32">34749</cx:pt>
          <cx:pt idx="33">5580743703691001857</cx:pt>
          <cx:pt idx="34">5580743703691001857</cx:pt>
        </cx:lvl>
      </cx:strDim>
      <cx:strDim type="cat">
        <cx:f>_xlchart.v6.19</cx:f>
        <cx:nf>_xlchart.v6.18</cx:nf>
      </cx:strDim>
    </cx:data>
    <cx:data id="1">
      <cx:strDim type="colorStr">
        <cx:f>_xlchart.v6.20</cx:f>
        <cx:nf>_xlchart.v6.23</cx:nf>
      </cx:strDim>
      <cx:strDim type="cat">
        <cx:f>_xlchart.v6.19</cx:f>
        <cx:nf>_xlchart.v6.18</cx:nf>
      </cx:strDim>
    </cx:data>
  </cx:chartData>
  <cx:chart>
    <cx:plotArea>
      <cx:plotAreaRegion>
        <cx:plotSurface>
          <cx:spPr>
            <a:noFill/>
            <a:ln>
              <a:solidFill>
                <a:schemeClr val="bg2"/>
              </a:solidFill>
            </a:ln>
          </cx:spPr>
        </cx:plotSurface>
        <cx:series layoutId="regionMap" uniqueId="{38BC3AC3-CDA6-4073-80F1-8DE1E11BC560}" formatIdx="0">
          <cx:tx>
            <cx:txData>
              <cx:f>_xlchart.v6.21</cx:f>
              <cx:v>División de administración 1 (estado/provincia/otro)</cx:v>
            </cx:txData>
          </cx:tx>
          <cx:spPr>
            <a:solidFill>
              <a:schemeClr val="bg1"/>
            </a:solidFill>
            <a:ln>
              <a:solidFill>
                <a:srgbClr val="FFFFFF"/>
              </a:solidFill>
            </a:ln>
          </cx:spPr>
          <cx:dataPt idx="0">
            <cx:spPr>
              <a:effectLst>
                <a:outerShdw blurRad="50800" dist="38100" dir="2700000" algn="tl" rotWithShape="0">
                  <a:prstClr val="black">
                    <a:alpha val="40000"/>
                  </a:prstClr>
                </a:outerShdw>
              </a:effectLst>
            </cx:spPr>
          </cx:dataPt>
          <cx:dataPt idx="1">
            <cx:spPr>
              <a:effectLst>
                <a:outerShdw blurRad="50800" dist="38100" dir="2700000" algn="tl" rotWithShape="0">
                  <a:prstClr val="black">
                    <a:alpha val="40000"/>
                  </a:prstClr>
                </a:outerShdw>
              </a:effectLst>
            </cx:spPr>
          </cx:dataPt>
          <cx:dataPt idx="2">
            <cx:spPr>
              <a:effectLst>
                <a:outerShdw blurRad="50800" dist="38100" dir="2700000" algn="tl" rotWithShape="0">
                  <a:prstClr val="black">
                    <a:alpha val="40000"/>
                  </a:prstClr>
                </a:outerShdw>
              </a:effectLst>
            </cx:spPr>
          </cx:dataPt>
          <cx:dataPt idx="3">
            <cx:spPr>
              <a:effectLst>
                <a:outerShdw blurRad="50800" dist="38100" dir="2700000" algn="tl" rotWithShape="0">
                  <a:prstClr val="black">
                    <a:alpha val="40000"/>
                  </a:prstClr>
                </a:outerShdw>
              </a:effectLst>
            </cx:spPr>
          </cx:dataPt>
          <cx:dataPt idx="4">
            <cx:spPr>
              <a:effectLst>
                <a:outerShdw blurRad="50800" dist="38100" dir="2700000" algn="tl" rotWithShape="0">
                  <a:prstClr val="black">
                    <a:alpha val="40000"/>
                  </a:prstClr>
                </a:outerShdw>
              </a:effectLst>
            </cx:spPr>
          </cx:dataPt>
          <cx:dataPt idx="5">
            <cx:spPr>
              <a:effectLst>
                <a:outerShdw blurRad="50800" dist="38100" dir="2700000" algn="tl" rotWithShape="0">
                  <a:prstClr val="black">
                    <a:alpha val="40000"/>
                  </a:prstClr>
                </a:outerShdw>
              </a:effectLst>
            </cx:spPr>
          </cx:dataPt>
          <cx:dataPt idx="6">
            <cx:spPr>
              <a:effectLst>
                <a:outerShdw blurRad="50800" dist="38100" dir="2700000" algn="tl" rotWithShape="0">
                  <a:prstClr val="black">
                    <a:alpha val="40000"/>
                  </a:prstClr>
                </a:outerShdw>
              </a:effectLst>
            </cx:spPr>
          </cx:dataPt>
          <cx:dataPt idx="7">
            <cx:spPr>
              <a:effectLst>
                <a:outerShdw blurRad="50800" dist="38100" dir="2700000" algn="tl" rotWithShape="0">
                  <a:prstClr val="black">
                    <a:alpha val="40000"/>
                  </a:prstClr>
                </a:outerShdw>
              </a:effectLst>
            </cx:spPr>
          </cx:dataPt>
          <cx:dataPt idx="8">
            <cx:spPr>
              <a:effectLst>
                <a:outerShdw blurRad="50800" dist="38100" dir="2700000" algn="tl" rotWithShape="0">
                  <a:prstClr val="black">
                    <a:alpha val="40000"/>
                  </a:prstClr>
                </a:outerShdw>
              </a:effectLst>
            </cx:spPr>
          </cx:dataPt>
          <cx:dataPt idx="9">
            <cx:spPr>
              <a:effectLst>
                <a:outerShdw blurRad="50800" dist="38100" dir="2700000" algn="tl" rotWithShape="0">
                  <a:prstClr val="black">
                    <a:alpha val="40000"/>
                  </a:prstClr>
                </a:outerShdw>
              </a:effectLst>
            </cx:spPr>
          </cx:dataPt>
          <cx:dataPt idx="10">
            <cx:spPr>
              <a:effectLst>
                <a:outerShdw blurRad="50800" dist="38100" dir="2700000" algn="tl" rotWithShape="0">
                  <a:prstClr val="black">
                    <a:alpha val="40000"/>
                  </a:prstClr>
                </a:outerShdw>
              </a:effectLst>
            </cx:spPr>
          </cx:dataPt>
          <cx:dataPt idx="11">
            <cx:spPr>
              <a:effectLst>
                <a:outerShdw blurRad="50800" dist="38100" dir="2700000" algn="tl" rotWithShape="0">
                  <a:prstClr val="black">
                    <a:alpha val="40000"/>
                  </a:prstClr>
                </a:outerShdw>
              </a:effectLst>
            </cx:spPr>
          </cx:dataPt>
          <cx:dataPt idx="12">
            <cx:spPr>
              <a:effectLst>
                <a:outerShdw blurRad="50800" dist="38100" dir="2700000" algn="tl" rotWithShape="0">
                  <a:prstClr val="black">
                    <a:alpha val="40000"/>
                  </a:prstClr>
                </a:outerShdw>
              </a:effectLst>
            </cx:spPr>
          </cx:dataPt>
          <cx:dataPt idx="13">
            <cx:spPr>
              <a:effectLst>
                <a:outerShdw blurRad="50800" dist="38100" dir="2700000" algn="tl" rotWithShape="0">
                  <a:prstClr val="black">
                    <a:alpha val="40000"/>
                  </a:prstClr>
                </a:outerShdw>
              </a:effectLst>
            </cx:spPr>
          </cx:dataPt>
          <cx:dataPt idx="14">
            <cx:spPr>
              <a:effectLst>
                <a:outerShdw blurRad="50800" dist="38100" dir="2700000" algn="tl" rotWithShape="0">
                  <a:prstClr val="black">
                    <a:alpha val="40000"/>
                  </a:prstClr>
                </a:outerShdw>
              </a:effectLst>
            </cx:spPr>
          </cx:dataPt>
          <cx:dataPt idx="15">
            <cx:spPr>
              <a:effectLst>
                <a:outerShdw blurRad="50800" dist="38100" dir="2700000" algn="tl" rotWithShape="0">
                  <a:prstClr val="black">
                    <a:alpha val="40000"/>
                  </a:prstClr>
                </a:outerShdw>
              </a:effectLst>
            </cx:spPr>
          </cx:dataPt>
          <cx:dataPt idx="17">
            <cx:spPr>
              <a:effectLst>
                <a:outerShdw blurRad="50800" dist="38100" dir="2700000" algn="tl" rotWithShape="0">
                  <a:prstClr val="black">
                    <a:alpha val="40000"/>
                  </a:prstClr>
                </a:outerShdw>
              </a:effectLst>
            </cx:spPr>
          </cx:dataPt>
          <cx:dataPt idx="18">
            <cx:spPr>
              <a:effectLst>
                <a:outerShdw blurRad="50800" dist="38100" dir="2700000" algn="tl" rotWithShape="0">
                  <a:prstClr val="black">
                    <a:alpha val="40000"/>
                  </a:prstClr>
                </a:outerShdw>
              </a:effectLst>
            </cx:spPr>
          </cx:dataPt>
          <cx:dataPt idx="19">
            <cx:spPr>
              <a:effectLst>
                <a:outerShdw blurRad="50800" dist="38100" dir="2700000" algn="tl" rotWithShape="0">
                  <a:prstClr val="black">
                    <a:alpha val="40000"/>
                  </a:prstClr>
                </a:outerShdw>
              </a:effectLst>
            </cx:spPr>
          </cx:dataPt>
          <cx:dataPt idx="20">
            <cx:spPr>
              <a:effectLst>
                <a:outerShdw blurRad="50800" dist="38100" dir="2700000" algn="tl" rotWithShape="0">
                  <a:prstClr val="black">
                    <a:alpha val="40000"/>
                  </a:prstClr>
                </a:outerShdw>
              </a:effectLst>
            </cx:spPr>
          </cx:dataPt>
          <cx:dataPt idx="21">
            <cx:spPr>
              <a:effectLst>
                <a:outerShdw blurRad="50800" dist="38100" dir="2700000" algn="tl" rotWithShape="0">
                  <a:prstClr val="black">
                    <a:alpha val="40000"/>
                  </a:prstClr>
                </a:outerShdw>
              </a:effectLst>
            </cx:spPr>
          </cx:dataPt>
          <cx:dataPt idx="22">
            <cx:spPr>
              <a:effectLst>
                <a:outerShdw blurRad="50800" dist="38100" dir="2700000" algn="tl" rotWithShape="0">
                  <a:prstClr val="black">
                    <a:alpha val="40000"/>
                  </a:prstClr>
                </a:outerShdw>
              </a:effectLst>
            </cx:spPr>
          </cx:dataPt>
          <cx:dataPt idx="23">
            <cx:spPr>
              <a:effectLst>
                <a:outerShdw blurRad="50800" dist="38100" dir="2700000" algn="tl" rotWithShape="0">
                  <a:prstClr val="black">
                    <a:alpha val="40000"/>
                  </a:prstClr>
                </a:outerShdw>
              </a:effectLst>
            </cx:spPr>
          </cx:dataPt>
          <cx:dataPt idx="24">
            <cx:spPr>
              <a:effectLst>
                <a:outerShdw blurRad="50800" dist="38100" dir="2700000" algn="tl" rotWithShape="0">
                  <a:prstClr val="black">
                    <a:alpha val="40000"/>
                  </a:prstClr>
                </a:outerShdw>
              </a:effectLst>
            </cx:spPr>
          </cx:dataPt>
          <cx:dataPt idx="25">
            <cx:spPr>
              <a:effectLst>
                <a:outerShdw blurRad="50800" dist="38100" dir="2700000" algn="tl" rotWithShape="0">
                  <a:prstClr val="black">
                    <a:alpha val="40000"/>
                  </a:prstClr>
                </a:outerShdw>
              </a:effectLst>
            </cx:spPr>
          </cx:dataPt>
          <cx:dataPt idx="26">
            <cx:spPr>
              <a:effectLst>
                <a:outerShdw blurRad="50800" dist="38100" dir="2700000" algn="tl" rotWithShape="0">
                  <a:prstClr val="black">
                    <a:alpha val="40000"/>
                  </a:prstClr>
                </a:outerShdw>
              </a:effectLst>
            </cx:spPr>
          </cx:dataPt>
          <cx:dataPt idx="27">
            <cx:spPr>
              <a:effectLst>
                <a:outerShdw blurRad="50800" dist="38100" dir="2700000" algn="tl" rotWithShape="0">
                  <a:prstClr val="black">
                    <a:alpha val="40000"/>
                  </a:prstClr>
                </a:outerShdw>
              </a:effectLst>
            </cx:spPr>
          </cx:dataPt>
          <cx:dataPt idx="28">
            <cx:spPr>
              <a:effectLst>
                <a:outerShdw blurRad="50800" dist="38100" dir="2700000" algn="tl" rotWithShape="0">
                  <a:prstClr val="black">
                    <a:alpha val="40000"/>
                  </a:prstClr>
                </a:outerShdw>
              </a:effectLst>
            </cx:spPr>
          </cx:dataPt>
          <cx:dataPt idx="29">
            <cx:spPr>
              <a:effectLst>
                <a:outerShdw blurRad="50800" dist="38100" dir="2700000" algn="tl" rotWithShape="0">
                  <a:prstClr val="black">
                    <a:alpha val="40000"/>
                  </a:prstClr>
                </a:outerShdw>
              </a:effectLst>
            </cx:spPr>
          </cx:dataPt>
          <cx:dataPt idx="30">
            <cx:spPr>
              <a:effectLst>
                <a:outerShdw blurRad="50800" dist="38100" dir="2700000" algn="tl" rotWithShape="0">
                  <a:prstClr val="black">
                    <a:alpha val="40000"/>
                  </a:prstClr>
                </a:outerShdw>
              </a:effectLst>
            </cx:spPr>
          </cx:dataPt>
          <cx:dataPt idx="32">
            <cx:spPr>
              <a:effectLst>
                <a:outerShdw blurRad="50800" dist="38100" dir="2700000" algn="tl" rotWithShape="0">
                  <a:prstClr val="black">
                    <a:alpha val="40000"/>
                  </a:prstClr>
                </a:outerShdw>
              </a:effectLst>
            </cx:spPr>
          </cx:dataPt>
          <cx:dataId val="0"/>
          <cx:layoutPr>
            <cx:regionLabelLayout val="showAll"/>
            <cx:geography projectionType="mercator" viewedRegionType="dataOnly" cultureLanguage="es-ES" cultureRegion="KZ" attribution="Con tecnología de Bing">
              <cx:geoCache provider="{E9337A44-BEBE-4D9F-B70C-5C5E7DAFC167}">
                <cx:binary>1Hpbk544lu1fqajnQ5XuSB3dE3EEfJe8O9N22n4h0uk0IAESFwHi18/O6poe29VTPR3n6TzYERl8
QtJmX9Zae//1efvLc/vyNP60dW0//eV5+9vP9Tz7v/z66/Rcv3RP0y9d8zy6yX2df3l23a/u69fm
+eXXL+PT2vTVrwRh9utz/TTOL9vP//FXeFv14vKn+ano52aOb8LLGO9fptDO058+/R8e/vTy22ve
Rv/yt5+fvnRNnzfTPDbP88+/Pzp/+dvPGGEkFFY///Trt+/5/Rc3Tx0sPoanpXkaX/75upenaf7b
z4lQvyjFCRNSpgSliOKff1pffnuU0l8EVxylKcdMMMnYzz/1bpzrv/1MflGEplhJSZTgSKZwkMmF
10cIFjEl4aWpRIoxSdg/rHTn2li5/h92+f3vn/rQ3bmmn6e//Zy+7uL//rvXi3IuscI0pQJjJgXD
HMHz56d7+BTwc/x/lmns5NS2VV7v/XDfDVM352wtLUd5VXnRaGJil3dCuU/tPjV3VUK91E0o7RVz
Shndbo/G87LLUBvn56FvtjemXqKuyDK+GSlvrlpYfVC0doXHfrocSzK9WSyn2dyyJtGtWfy9MbX4
XKKUMM3HNaeoy5e2ttfBSfmA0j05qM73h2FQMmtDMl/u20BvhqZTpy3Mw2FYDNEotNVhW1z6yfDw
Ps7zcVxothP5VoxdVku/6o3ufU7Gxh1X29/saMw30ZuMMBkPglJ+g/kiL8wQbWYF4XkMVOihTWRW
zxzpulmqfK6qIlmHLM5jVrcxi13z0RuzXas1TT/sezdIvZG+0ySoTODFvSmxiOdtSpcuW+eknw/e
DfiqaqU3epaIHOoSZxUZCrph/8bPSZFMez5797DULZqzddpDnanWxHeIMu+ydl7SKnMWD+MxxcRu
RWSkm/U0RhyyylCU7ztLv9aM28eqGccLqViTpcms0xS/Le02aOKsOAbb86xh43Rbk3YpqrJdsqXs
+MXiR69dyki+kjMeyq9kXye9Cb7pxPZjZpdqvsZ0M/nGnckqzvssabG68OWUU7ebkA1oLThbtzdt
tzq9d3Q6Ji7Zs1g1sdMCg42Vou2B0D0Utt2Xj66mSzEMe5kNrFR5GZrqRhGZ6H3j3Q1hyZC1DCWH
gdH9iNpenXy9+GwQiz8stO1OkZRIqyiS27Q1OOfKkEO3du2bcXNSd4G5S1w6rtG4R93WKT6USWKP
jbKlpmMlNdmZK5Z5C0cizfjWDO1xQB+lSNtTRXt32CpGs5AEXOzglNfLxi49LdMsbfrtZKuPvTI3
GxHug6jl8mWduStCXU+nOqn9Rcna8YgoHw5VP2S2meGfHHS6JnfDiIuhVkEnbGu09YkpSOzjYdgg
suaZTBovncjlHuSxlys6mGnfTnUY0Ptm49O74NCYzRLcPKRxyUeEryObywNOmb0YynUtJAsJ7KfA
eaits7Qmnzenikhmva60OyjsTt626lyyNCO7dXrb+WPZKP/ibfLBlm4+e7w/xm0/MoaLbl2vxMbX
ax7lpsMUxW038fRljuA4zTaTKzOk8n7oyl6zKvpRi77cTp0YzaDXDdtzC2npjVSRvTR85UVn+v04
NKP/SvolnMLQs8vQR3JbT/zFTU19Hk3y4ps6HEu0WTASVifefEzEzvXKqi63iyXnau3wxzmI9jrO
6aRNtZKTMywtBjZ374fZNmcxy/4OJ2Os9LDi5eOwk+Gx4WY9u7ERheFze2HJrh6wKIfbbliC12Lg
7kS8ibdzRdVhtGnI4lh39xNJp3wI0dwsah8uXSiHE5tlbbNoZ/V+QCg9xI2ZYz+Q/dSmMr5fhlTP
m8rI0j/vPt0OTsJyNM5rEfuavIu0mvqcin4rFqvmAtlpyiQaxpBhgZuj71lyqNxqznJvumM3toke
++2K90TeOWbr09qq6k1tCO511aspwwtWWVmFPeMONYd6MsOz7w27X6eaHRc/qDrvnaCPYa/5lPeQ
sD29qqLTUfTX7U4+o9HH21qacGkVGj9sdVuCP0/l87pu7toyNhw6FLZHxVV9KNM2dHps23XVtuyt
LnshU90P27xpt7byIt1ac5UqbLBWgibWnra5my7nhVdf6p7ZJKPS9ucSueZ6odznvUTLxeplzG23
mXPKObu1GxbnHffiVMt9PlhPoJzgfdjyfvLJeyIsgyNXhmdkVDavxqFK9V4blwm/91RP3Mgx6yeV
Zg3x9qLpQn85xCZ9J0apYwm5rJbvfAOlR0PltkeMcZoPy4yyKrX8ao+WXwzp5FJtVTvdrvsyXTUi
aT8OJfe6o2m4sJJDzCeVKihL8EUV5Xihdtteh82RtwMOW7GKORl1GRU7zY24D9ioj6Hy0kOm5bHR
HPI5hbxdz1/khhJImgxTLfGQXlqo64fQl+kXL8l0w9a6PiE8sAOf9+TZp5ye9i6lVnsf7BteWZEn
dkE3SZdY+BJVnHPl+v5hCvN4zZp56XWvYNcM4rCvs2WJLuOd6l66FdmT2obW6a7m9BM3lJxGubRR
r5jEx7ax6QCJkaqvuBP2IW0tF7pskzFPIe2dlq3qL9txq26gKK6360wGU0yv3hvHxNUatSWuslrN
SDdUDKPe3YyCttbGN3RTzZutnJJrQBgDFCQuxR2DE75fk5Sch2msT4rgtBhVnAsxj9ujw8J9LWvh
P67OiPcRVWHKsRrbHJO+eTNHHpmuHFRIt6Kk0+nC5HncF3ImU7lexgbPJ0YYfyiZRUYbvLMH1WB6
rst2LNBsq1uxLvS2R6ru9LKp4+aGCVLrCM6ZkS3gSQMoHj9HyPKNRvtUWS0AdhzE4OWQl6bsTn5e
m7zpJnFr65RelmOwz1Nqx6xMy+59CI7cqNEzOMMSC16K9pjOQ5NLM8OealgqQBiopCfBl/TcNYGd
JhR9toYxIigXUT0mrZJnwC3kC+stfxpE4tKMyb3WabPHc8uML1RNOLxupqI9iG4oz8vq+eWEtuHS
tq1vATJR+iDYNN9UTrH3FuD0bUhirHUioGbYsWnu1SDTK9tVZC8m17mPjVndgc7tcLbzCC6clpY5
jUeenKoIQUsM2+9qgBFcMHbt03TKIg+hwPUi3pXYs9xFRd+nKBzmru+zvuvOvOrKp7aU/qjauTmv
3TZrjtau8BKupA3hkGwWxT401I1XdbXGJ5kA3dA20qnVsqrjqfIkOZOklIdB4eG28gnJnSHtjUKl
eOjROF0AXA/PUKT3fPCrPY+A8G6Fqx2AABYfIFddyWQ7lE0fTxDR5k3fd+MjNlYdZkVRowVZ0Yl1
G4LaUpsH55ztNAsmnhuLXD4l7XRlzCpbnW5CjXlfxTRXo2reqmGE0jkptN1Xsyqfy7Vsvqyu2R6b
MFV3STUC7B0G4+eD2JvQvjVQEppHw5blYl8xejcxXDbaJOaRxOVxZWJxB8+3RmbTzkKTLaaqP3UB
75/FRPc3G662twCZnw0S6XveTDGzA2U3EFBJPKAqjnmIAn1cbbn6LKkCgCxSm3vBZX8bKq6yOjVw
YoPwO8vxxVxWtyal7i4V/B13bjnvcSW3aoNPz6GkN5q1cSiSlM7ZQAL9uLR2BXemyaHsiBi0atGS
9cxjB+5dx8PYSHy3b/t4rYIBLkB5zNrXHL/tbMvWBm+3pff7aYeieo1RpW7XRdZFN/N474KPUMlH
dMPnUtSZsRU6js622dJhkslhai/bqiwzFmt7nCfc3q3T5AuHOL1PsAOnJX3i31oflmsSuuRE3N6f
8ZruT1s99De1r0zR0JheDiskFykmfj+6NH5Jt6W862ccjx1Tw2XYudRMVDRfBkA5DZnTI++b8V7U
LX9LFtNd0EjofZhpdVxCWB/rbVIE7IKhcFKMrdKDlTjqKJPuGqV9XWVVS8aiYVB0il0htGjXKqZJ
2r8ivrK+o7xsH/xeVkqzkkLsOMkqHca9PE9oTO9nCkRG13DhY7M62elqSOtDJGv91vas+cz2tXzs
WRje9QGL55SX04OzSBV8mucPyd6px3mFYiqNX5/7hKi7V6irAIl7+wSsKtzxsImiratwz7t1fuqr
Zc33xfvTsgJEb8uavjOARl9KALgFJ5Tm01Tu70uzq0Iukz3Vdau+QPSxS9fv+4GH3uvSJOA6G0HH
35j7r39XD77jxc/Ox7Gp6t/lg3/8+R+3/qV/mMeXl/n6yf/1del/P3uVIf77r9vlZZzD+PIT/HD6
Ccrrl6e5cf2Pa757BZDy30/zqmV898cfhI1vJYf/7cN/R9eg9M90jf8LAokbQvP0R2HjdeHvwgao
FyBLcMmJAIhBifxG2Eh/wQQED8YEYgwKL6gXvwsb8hcpFRFKElgsKNCmfwgb/BeGpQC9gwmKYL3i
/46uIX5QNVIB3IEziSHVkJShV9XjG1XDTEBc8c5NAVB+f4vWcYEi06Vn2RJSSMvXy29M9E90lH+6
n5BcYNgUKQX3+na/YAbKOWUGPidKCksSf2J8NieWTPTkJ/DuP9+PCjDid7oNyEYETIlThEC14ZR/
v+PMIY87H0jeL/turju38PcNAwqZLWhrP5ia2Viknafvo7fDeeVCPaRum16aMHQuQ8kCCXc2iwOU
2a/VI+3J3BR7Mm5SezcSUewSJ59S2ZhNT3KzZ57AmfLabtUdMJneZ21ZIpbVfndJ5kXrrnC5uDp3
wZgpG3yDz4lc1JJNZWNug014m8VVzi3koXnaCxWYf9zKKIZCDWrNRhnTVQ9l2bND3SZ9V/Sqq2S2
jPOID9TI8I6KZJUZsnGGUi/M1hUVjcMnwJVbr8dmaGxeQjINeWOn2meybCt2JWwsp8KkSJgLP3LS
X4zT6rrj3GzriUVjqV4Fj1Gb2fLu0DNEiBYNTZgehbG1nsrYg+gQXS0lGAsnlV4Ht9babZh/cozs
X11KxCkpAwZiLerhOsG2eegSucaj2St8GWKr7FHIpZsgjYfmdt7bsdb7TFdSJEuwQtN62D6IIS5S
T0Y5XyR9q+5Ex3iqEfHtG7Ntvs6GgZI7KisaDtzg+mO1l77Kuhmze8twaM7Jq7Kp1V75bKOq/YRB
eLsFPWvc8+kVoAF9qKbh5Bo3y6wrefdQSU+uu65tbZauES8HValYFdNAxHiW5T4TrcYS24y1dOOZ
XCpwnW2wwKuidH1z9iNapU7dUsbzkFaA4QHjbuOxJQF9TZq57ItmJ/ujcPuyF02kwxXdAFzmaEET
0M9uLYFriB5KlFiT6us0KT9mQoJSoudRlR9UkOKZk0WNuinpwrJJquS0oHJ8V3LBEw0chWLNekqa
TLgeZGRahqkYRtL0xTyn7ZCxIZJLDGzM50uCZ3MsDR7vm8m4nuXd0jKb1TG061GWvjmwdBHzuRpc
GTVLdov1HhjiWm3pCNx0COjgIquSvKGBRy3achiKtVdrWXDACO+6EDqeYbtAbVUA7OpDi+n0vhki
Wy/2RTiSNQA/5iJBCfw/dRMZMmpptljfrBlBFSr1lkrTageOe0bz1G5wk6pq81gJ8yj7pd0P4FaB
FwxNNmRbQyy+8FUP9XVhXqmLyTbrFQCaOcmWUCbygBxvLHjdjj4iphzSxsy7uw3KLVuO4w58H61z
M+VppO5TBK++85BBw0F2sgNDjEKkQEe7DfAmFeCzokIx72YzzvmEAmDtgYZX7THMoK30uwOwPqlq
vzZiZmNGGVJARUc69PnkBboRAHrKHFTDjR3GNtaQabinrki2FPRk5Rf43li0NZBj0gBJXPtyyGlq
FWiylExPqLPAGhNkqhLwKSkpOGozfEF0cm022RTEtT3t5a1lYwXmBH5XA/1pyZUFQSrmEc/8cSmR
BUPUY01zFOfF6yHp4wdU7XE8wc3ca9qkbQZyC9rOVjn5yXXlBJDJsLi9sbVqt2tizSzyocZ2Pe28
Kh8DEE7qtEgDWR5Kh9OgQ7XJUStrwKVWhZu2kLGZu2xaeamOleyWp12l4pNSgPA0lgsocy0vI9WC
7zXS3Q6HuY9TpVZYX6fPou32qgBnRpfVaEKvQTsLb9NWbG/qnZej9gSjL0nP17tqIJBbF7n2n323
svdMDCnTJlq/Z7gxiOoBMvjtPBr/WVUoDBm4y/Y2SoxuW2ntBzLAXcs0rpVG054+dN4jsFqI+9VY
B/c5BBbfTgaD4EQmxHmG/Io+O9yPTNMK7KLDvkCgbZWMUGA2kBDiMtdPvHbsi3F+oJmwFcjhpAHx
TYLw9rx0BtiCUD2UKMKR+OintnlV+oK8aRPhpmwX63y3cq/CgaQINBG715AiY1zTNasmEzz4pkUP
VKzDdqwWyEYsTnDEwBnHuenssOhknKQ5TYbsiV5Wx78EtSwJ5J0KFCLrOo8uHaFfSdmJB5BjEuh4
tG0QWd8HqBCg8x0n1C111jGoBFnXlct9kg4zOYDyx1AeGkSmwpqpue0EEVUGunL3WKmpeyfYuqhT
HLr5qisT/zKWe/c17iSxkMOim/PBUvLOBuROWPV7k++8ETK3pulc3m98sXpc5vKmrvDtirGnZ7GX
4Y7MVag1Fk3fQx4I/Qvp0DZlvwGQfwsxX/9XH+9H5Pv/F1p+dqEHEeL+pQIQ/y3o5YBp/+f+X+Za
133+Hia/rvivzp/4Rb56ETT4+GulUgBBf+/8SfxLSqC1x2hKoAH326PfATLmgJAFVa8gGYN7vALX
3zt/CfuFEAWPBASdwhRJ8f+CkDlXkqWMihQjxBUCaP8tYm3kBjJsmLoDUujQS3u1bukR19tNu+D7
b+zyvwDHXCD82gBFRNAUbvYDVC0B/gZkeXNIJWT/OgGeX1TInNwoiz/f6RXWf9vM/HGnV5j+DewX
K2rYPsJOC71f2UO7vfvz9+NXHP/9BkBNMIWvwKhUKf5hAxkMZOxxtAfmTD08xmkR5DD3bnWP0ibd
cKMkdvzAk70cvnZebuIBdAHlz3Zqp+29b9cBKmi6uzhd+i6Zl5PbQgqaXJzZ8r5TPaUFW0aI4j8/
+KuJfzg3eCHHAjxKgZojvzcM2lzieezMoVnexe5OGKl7f/Xne/zR+BhYF6ZKIMXBsV4ZyzfGbzfa
dMsEe4QFwAi/4G7Sf74Dfm1G/3ANiCVBMCZALxn5YYuQzoZse9kcSj5/8bgvKDbazuXFWi7vFGIg
9QEEYWWe9P/Ch/94uRTYHViPEwm0l/64s3c+VSbUh3lyfX2NuBzvDU7N9i+I5B/3gVDEkDdwCjck
6IdYcQkoI9C3gA/lwgZQDyA0CMcpbbZ/ESp/9AiwB/BG4OCYYBgo+P5rrYA3oYM3wEYVexZdAJ5F
EbQ29z39e6n4Tlv5dsbgR27MYexBSoqhdw8DD5T/wI0hDyW99DEpqiE5qk4URF30jc1o/68SzY/G
EwSoGQJZXkLCUaB7fX8nKHn7Hsu1OYC8VoxNtvMk/3MP/MMOwLUJxDBWDOZUftMvvvXxiqR0SGNi
i2prU13zHfS1efX/4ttg8lo4vvN00FAx3AACCRPwOvJDwKZ2aaZWvfLZsmpvaNWnpL4VUz9H2eRD
58dO05QDSp48g5NwW+0TdOKhr6OT2axv272ye952I0IHmOXYU91W9bRko6JVzHy6iq9z9PQWQhqf
ed/OCPDRhD8DWUzrAsUK3RlBvcvrtOpkHmXtDxLmMGZtGAfpkA1khA66Y67K5kBkrZuahlnXceEw
bVHjoM0o8anq9rW9HPZEQadpDnwrBLRKOwjaMJVamAbtl2lHEegYtan2nLRo2N6DnFKKrLNUbQDe
qh0rXeM6zJmhNTVatnOdQl+q2wIcxC5vpjrBJN/NYO5aK8J2hH6Nut1Ds76VNsJBvVSo0/XG4Ijb
MrZPQ6hGBLpGO66ZLcvpXoCgfT2UwLOKNu2gBb74FC+5CO2Ej2BMaLk0wPJugdc1rYav1/u8pQv2
+ZwsMUAnwi9faOVpqhVa0xsBunFfLCszRqd9I94s3uws282OugOv8dLqel/cTQ+H8pmCuvlYDnS0
YMeKzrp0aGgA0M9+PTTbCLJBvQP5yoCxNODYabP2+WJWe+X2nd9JD8ge6Ou8A+FRlG56ZiRpNeuG
3l/E1sNu615VM4xAIA9Q24sea6FW/2mgML5CTjimaNQVatOvhNeTz9LdIKdDGqDZuZjJzbpSZl+z
DrME+gRmTCoIs6S8s/sMBLZOx7JpoKW/qMocx9UPT4bErtM97kBXShMVYWCGUK+gQRthVGZycsrX
Qc2TDhIaE3kw3KXFxIxKoB2ybB9ru/eJNhtqx9wo2j0AG3ZWg/LhtqL2FqYOCEpYm/t+nWNmoCNT
atJ147vKLw1wBhbofrVEZia9BiD1p1RspSz4umxtUffggXoYrD9w7Mgxdj1oGHLCgumW9QH6aKqv
BoimnT6muO/fY9a1X4js+FPqUOpzN4cOZpi4gxqUpok7rbTBDxDTOz+NghpcGPj1Uyc6M2agncnn
0KjU6QrmgL6Cb+1DvvclA2XBKeg2dHZeFz0Be5pAZeB1ep574KqHitKE52ZrVacDuBPQ1nTCYK8V
DR8Vdxu4t/IqeR1wmuS7gXAIrwH0wQo0OIv6EwEpDkaIApJIo1g6mdegpFz6tgSOvogFwSBD78f9
mi69vzUcTvqqArTAmJJtrM9bBdBC95yi58l0TVUgmId6QHTmII3VDUpy4lK+abGbsgXhqZYU+gAD
DBLNyrTtsaHG+qx00RKdxAU3hTESfbTEEQJ22dJ3ZG2Wj54bX+VVwlCRJJ1dsq6i7bFP2nAj0wjS
ywSmv+Idh8kix+f5XaBkuZdzv2Cwo4DRmeGV5xwHZubLKfHtrlOWohdoxg5rtqZTemM8gKOcJmqC
Galk2LaHegtJJXJcVrw+DzWRTWZiY75aqM+oIBYm4XLwt7HMB6KWmMMcRTcWHCQf6BtuVYdBdSwn
r+PomMkVEGefl113AeMv2wMHqfANmZYVZtmaOSHF4hL+UiU9U2dvWT2epJoF1VU1NXO+QMHpi3Ym
7ZaLvpmYLseOgJQ27PiGTA0QW9WrftFbP4H2aEFEqXU9bx5Gg6ApxPPQjuDp0NssRxgOGYe9kM53
1TFWuCI5KBklz6ZkqUEprcuQFKz2JpzTuiyPU+UtzmfSwDQbrVXzadxhJKpQoHx1NzDq0D20EFFW
1+sQ90yuY1gzswwzJFPXNSNIgh5DVtqnrcpM5aanCvQAXmwdKIagfdaOnNiAtxrE4lq+rAQxCDUz
jSE3ZhAmk3EMS8bpMFaHpRH7o5q8wlkSoQ2Ypdb7q3YEMSMLnWxhZ9m2o07wUq7X61I2thhgbK6+
CZXES8a6sCR5kNSXOloFYhaARvah6gPhGV1D83UwSS0KiPRS6jDjyp5Zv8gqh2EQSO3/Sc6ZLcet
K2v6ibiDxEjecqhJVVJptKQbhq2BE0iCE0jibc6z9Iv1X2v36ViWd9ux4lz2rSMsFkEgkZn/9+ds
JweN6swfaLiiP/mh126xaAqhzR3ydaFnlZeODueU4UR6vluIsETa8T75dSEiJF0GWCADpBCLPPNJ
SBYfobUpJuj1FWsgLJeLBFFEVtdBD3lQmkWo+Lo2GuqgfRGyHGmYU28xQFCysgidiRMdGkXkFQKK
wcbQ9cjw7z74vyrDLRGYl2yiS5uUtb/iIuDlOMU67UQVDUCantuxQuBJ56x9TyebNbjWau0d8kX4
NgKJ4codlBQCcmFW7LZFAv9gA1BwoUWm+l4GzXQV+GNVhU6JHRWiznPQ6vDq+cb4us4jTWb6bnVl
9RZCg9tF6HEFJvaKPs3DpZ6Kh864XYleC6Us9ukwQ9mcM/a95o38WGWQLnh0PkmkM9mCLp7pkUDI
fFm3bXf553ni7Y9AWl+E2r2kJYO3ottIx3lF9BJ6xdaqB89LFJhIb7c0Ft84osI4L6P0bBrqwavo
Jg908woGYgL9WNREo5Hbl89oTSLyuqJDzsGWvnw1S4v4Aw4RmRXeRH8YoTUWY3ZHuwO02i5RZzrL
Eu5y91MYMlwgPtaTS18aXCZz7fjS17SeYscZahoi05+eFLHFEtU+tSxG676/L3HReolwS3QIlylw
k5SxxUbCIs5JZIvfWZFeDoccCobDoIr1HS1INwsHx9UiCwNfNfq6L8zib3H7tsNmKgiQ5aX2bERx
pPYT2oI8QmDl31TFignc6JifurFeg0j2gb1bZdYodP098d6M+fwGEI8AygC00URjydO7Vi0p9nc6
y4cCIknsZtQvNoVX8XHDhqIhO5v2JrMgY1EbH8GRTa+mw4LcNpMrPy1KlzwZqKhJrOaxnraDMZ4X
tukMGtQiVtCknSk7Bl2HfJD0Lq8jnfPCJoDJ1GMw+tpuqZPx52oalyV02yHPN20vUh6C8VtndBet
j9b0IJezAsXTRFXNurdsHewYa2fRKuYLJZ/gCTLsxb4NmkTMKe9DtyzNcfJ4GYR6BfHKZ8UR4joa
jFcKD77CZjdF7IkSOJKxOqCbOQPSl3BFy09wKL3Y5GCvkrYY9bpRDMmQa1IkMau31k+QPyfvXKyl
U2W7dJ377hP0jrM+ouqnaxkhMXIPjVs6b7b2RjCplo4XjRxp/7x1iLDTroNeJ0AnGi2u8xQ4ysk0
rq+vaZ2l1a0ZJzHuhnwk87a60EjhANDzOS/QvEgG30GjZWz7Zt12vU/HGDoXZVGpOheZwlwuAJzB
bBW3vtMja1xVg35uoLw1CMs6reqYoG37JjPjfyyLxZ2ULW3ubZ2urtjTCNBARzWE1xeGn5vtG6+x
7ol2g/UOaHQUDDxPkCkAp2Qg+PbTmHbLsQB3HPCoxnV9tKh9kZKrsjZBIk3hMBGXHq+8HjE19YOk
EsX6w5AloIkdJ/uKhix7omg86G2FEseEXlF1zgkoDfd3wTinfYTQzb0sbMEPBUss/ZHwsCqcqdgy
k2XFUevVm/eQZDXyyDmz5T3uVgf1tbIq2xJt6+zGGEPnncMsojVyfFkn/cQF+IOlMPMBGDxiubf6
Yj6woeubrdRphuADXFkhqqbBw+hPtnhuMmgIDkUxuU3nRtrD0jjuW7CWRRfWpTvPO5EalkWD4r0Z
Qp7nM79IhW6x79BOyzdTbb02GcZl9W5RmBt5TZqqCxJDHEQRd+yZE0pIcSqWjYL4V9aubkMzpLWE
4lSz4YNkVbNs+x55zqFJSaoOwNi8IkbjemI3rFpqsu1KTvi9FGvpfjO2H1gcDA6v5lCDvON7H8mh
eClcfJb434pPijx0PP1b6xknOvTfgw4wH+DGi7RTiaYTG0Wg5J3/refgMp/mRJVu5YfBpJYq+beI
U6LNjUzyL/2mccSAo/OXaAO+tR+wkAuAbF/pJo36cl1NgjjiFy/TlKo6asZ2ne66rObqOAL28tH+
6UovErXTsljQRl5ILntnIBuel4sOs62F27/xWtrpwA2t1G1b0vlbl02Bs0U0gKIyBn2rwhX2B++E
jrtxk04uFjceH7P5hcwQ+3aVIe2cNPXUZWHGUs+7A03cvNYtKTzw4inYx8JqdWAW9dH14OJTxRKf
0z3IitRiM/c9WvVG9pXdm7oHkY7jDJkKFypf4LJwdI7FGkfejIClJ79FBpF7S1TKir1TWjndoQOS
eiF57Kznq9Y6hROPBdPIBF0AVg/ZuvTjtaA9VHbqDNhsY5vDruDNfs5vWlV42dVQ5nYJVYGuUAQq
rPB84LntJcVxU682YWHrKT1Qonz21DIXV6PSqfnBUoEkpKD+U+qsBY0LUPePLohvc+9AQ60jss7A
s1NUzBsbdMMbccArhXmz2oPyC1D2FPzxfatBG0eszLOP0WVzHzOnVvS9HqAeP/VzWT+vXZ5D67CF
PgWQjTMgy5VEm6+fUakwtA/e/XUEAly7TfFJBts5UZNr3j6T1qVTzP1MNldt3Tsgw2UZ7JeuBTrE
ra4NapFiElfNtGQ40d5UPbJmhKOkmsncn2G2yR8VV1l78CoArPsGyqYT1q7xv3WN7b4ZnY5mgxK1
S0NQlV0ag4KBoGq4QxwUz2yZQwF8Eo0Nobtsd4lQ9c0IZVuBQNazF9U9kNp4XcgCVwzCR5iXCkYY
hdsF7zZURiLJb73HvEZEiBz88fvKzXDX5xXIqxPz4Fa5X4axKc5u0DfkUFo7DkfjoBjpIcd2QXbU
Dmt/cJdKdFNGbURSNygZ4qwGqBGORNpm0xKR39aoF8awke1KN6ywUPPRpavLyPDeceDCmP0OLR8D
/XFoO0ZOVZOv3lUBNqB4Q35WXaQr38+i3mgzHlePN+dJwfUQaWDGqOSsmBhkv7Vv3oY+E2chSJ1u
y3HxOyQfxPtE32Xtws4HULplfpnnYSnYX+oxLFUJxTU7IhLQRoV6pLyK6o4u+QnsktFJTtPO2Y1I
OfNQCeQrYbbOpox9mV4YTFSe55W0vT2qKXd7HhqnFvmLzDP9sObUKXcmc1BcrTiqPFxX7gL8zMZ0
DldHZ3OoyCrgzkBdYEJfZ2qJFpLqLpawE0DVRUv/dRj9iwDnIK8Il2qiT6A97YsAYPQ8G9Vle1+W
HtxM7ooD5mSlM++AX2ZFpMfKqvO6NAwngA5TbDhMJ2g65MKGrCozIDwrXVWcOoJYSMCzcfcZqiga
LmPnv7UBxfnNujo7kWIC2z2kjbcmU0cAHK0wVp3T3pGvqc3TO1GmaXrFctDecYpu79bmzqxDNlU4
eRWtALSglhmabY/a/RAwsoygBsb8XJgur0JuGnvIs0A7cS4afCAUGSiXNdaahbUa0M5bJts/FKZq
kYN1jQuRXgzDa9YM/J4Zae/TurL44d7iDxEJBm9B4Teb75rp5Qetat7HOXqUJjR1McBnpJiKrIdD
lMCn0z1q6bgvFNIrkkjCB8hHZoFma6SDP1RAQRYbWMxmc/R7NcDdpbuyD4m/emcqm86PnbLDrTis
nb4HsuPf9lle3ywNurdhP7rVc7BSF9BBuzRd3A/gIUM3T+VZ07JZAD7L7K7vpCzjNnfW90YJcMSA
pcQJoiyyfclhsopkI8R1odKRb42oc2cD4dkZwqGGEhUFou8hURvc5UsHkhyuHeezyGrUUn5OMyeB
9YOQWEgGysGrXB8NVr+Z8n3auz5PeD42qO9zNAhQDmXozAza00uEOiqYDzg+sDHhjyOyDA2TRYRm
EzvyaZBZXLlK1zA6XZw3vigkgUUkyFFHdFnpb4GKqhJhKsghXOXzq1dTsEtd02Y7ZlvwskNP2H2b
Cvk6GSHbeCkZPi7ynu5TZg6CHtw6zRjXJEXTgQBM+SgNG96Cvut1Uk958SloC5sX9eb6cdTB8tLl
bn0TdGrRG2fm4w0scia/3E/DR9NT58VMc1fFVVuuCs1qwW9h/fMeuR4bFI5eDYKiJ5PVuKmdCeFB
zPDjMTXn65VI1/Z5RMfVjQtPuYeiSjvQzipFrkbS1H/rZmbQTS0KeyW6DipkUOjgoOgAdKhDWlCH
Y2NXluDCRvZh6RQ8o1OHzq0fDOpVDKy41K4NrmIPzpAgYtVUeZHK+vZtWKtmBe3QeogUS9qtYcHR
6gqlEJ2Hb7kCKAER3PxQcxvs4eg0JcgmhOuIqkWliV2b5nYt3LrH6W6RKveotIvYZDNyaHei8P3N
HuLqAYxOfU8k+hdTKXDhd24uH8qMzQ/TRADn9PC5JBNySy9eLEWVSMc6cNBIVuY9z31oYp2ckfy1
2fe8IOgFItMr7706JYmiHTuIPss2HW3yKSyMQ2fYIwIANSoV8zeJlC5FiVuWN7XvBy8jOhCfOp2H
HSEOnRJ0lscR0JJ0okttmZB8kwkBSIIGer4BAM8ebG7UDfps6RF0dsPDLlfmlTD0jDYSt+TBZot8
526hZAIRl7ZX8CYgyNi2tA+9PwJxaXzv5MyuHiPHUfbdycGlhGjRDs+ZXaaXdpp9NMeccv0eVAvc
CaSXUEMKxssjynkF+Rkd5izkVIEhLAM7fPcgweHQSrp8Bmhb4K+V0/K4mIpCSXSRTESudYMfbDQ4
eDh3PZA6hEgbWz20r8wpFOiZGUBaiC5FDv6sm+U9nVDE4lbT06l2YKrFHkUyEbpGCoWE2mc9mk5t
t1fL0MAhY/r6HdYu+eRCpFvDyaz1Q+EOzSMBk+7FHlvqC461yBXJV0lMBCNMDbMWG+ELBUGdXsNw
N/CQaWTCYQ5P5GuQ541EdyhFP4Nar7ujMtc/MuRPYJv68tKmcMrmw9J+eZRr0D/zeWlwMln+gT4l
QlzK3aCNYaXoj6Vrm7cawloTcmBPCxg7uGBKz5QXarMpHst8mNzIbYm8Y1mJOriw6dhi80HzjzPX
V96GS8e0YS/gjg3hXaQ60Z0HKL4pkCNEk2bsfc3IaCOpg/rdot2BswrOnkSVLjPc5n4Oi24PQAtH
Ka2GN8nEQvD7THuSintuSNDGd2Jb2WwKLfFgs+nSQpUbp8LiJCULGmQ4Fe5yR5QEZ04Qc547D1lR
NXoeTn9fB7eyDepH6+oOYJTrpT8WYKpN6CMRniBryQBVGmHuzUob/sLIJSnDdTYJ0JreDCwJzMZA
lnDOofO3i+OPkY8irbtoZMC5uulyZmEYAa7neVNqk5m0ZR0v01y4YYs+At45LXgdKyziGBYNHCNR
UA2EhhRMkYBPeR1W7BedF0lRu+m0Gy2c1JHPUI6cEP0F+YPcTr5qxGCopYTaKQGICM8nX5TbDOoW
9+pOJVr6yVJty5LvbXfDvPIwsEfhlVuyjhsIrknL/DgLgsjhQzJ5V2jIXcNoFXfsmqLt54Ja4hmA
VbM36G32bNnX/smCc/pn6iysOSBafALNEigV878wLU4lejWttRevjs02tOvyq8ovxt0/fQr8dVJS
/OpLVetdpNu/cQ4lYqMfoIZMSOfoUym99C6rVbv9h08R4HJg5nYJZVDsKPn5KYGaBzOuLSDocvDC
WUOn7HzoEP/8KcT3OW5SYEhgyX9+CrQFg4IRqPWSQsFCCgQZPyIjPKt/+DS/bCW8jg/QCDUUB78h
L8L63xZtnEEdp6TH6xi4JT3SNZFl9RxhJ7M/POqrRi/xqAA7gXoeWkgBMKmfHmWUQtvLwcrlhHeP
DgTPa9Vk9h8/BTYFKPMeJYHE9IYv/ETnj7DUTqNKbNulz4Ac5DWTjrP5/ff5yk589TFclvVvy/Y/
9jH8unY48wK0FiAel1H+FTsY0axDtl0mmvboFK0lChh4Hv4QWP7jW/3NLfHlC/2P3RJfqS1sPDhz
hQ9yDhsDwzZ+XsVVW8VlRX3QoLjdFsau3VmgjEP5iNaLc9PkKvvDK37d73gkXCDwgvi4jBhzv7xi
WRCVT5Bx47Yt0l3r1JAzxoFjsEXTxL/fI78+CvsQWBrMNjC+wnTz89thUsQqxDLxGDasBpi7BuWR
ocG5GPWnD/d1e2AUBfw8iK2EUMKwR35+FK4wsY543dhJc3Rg894Xcd95KJV//0r/6TkMgCO2Pxp7
knwJfgr0eRakBYurmdIdl0gu20WSPwRy/nXlOA+kj0CO60JCl2dfXocbMCxB3tabIWFgcJ/au/HI
n7M7b2M36XaJ18huqmuvCJcjjBBbvbex3kzX3Wt/1w+h+aweOhLW0cEkc2ySNX6c4/ujjkgcbKHb
hpDH90VUxCDPoVuA397YcN1U779fK+9yJn+C4v56C4a5HZe3gCnr548yX25xAIj1Rj1PiY77/bDN
MYAEWdGZAMR7EpsywXiXfX3F7v7w6K8H+a8FBIwN2g+XLtKfnx89FPCJeKyrN2RrN8tLiU7Ws3+q
n3xvW12hYbO3mNYiIc9fN4ffP/oSXn966UuQAk3qXUhAXPlfnuz2AtKECxJQnLK79ZSex0NxXrbz
t98/5i+g89fnwJUGVNcnaLT//IZ8GJqyJUGxoeFrF+ojDd1ojkzcRkFit9lDsMUAgT/sfu+yvX95
KJIuoLmE4Dr78kWbQKZDg2kvG7ZV+/aa78ZdurGH8hoeo723//0rkq+oGQI43HZ4NUYDXGT8yyti
/glvMCGo2MyR2LKDc9Ne93sWLeHHmMwbk5jERkuC+ShRH+aJ+sPLXjyEv7wshkKASqWMcPQtfl5h
JPQyJdAtN/leHDq87HKV7sXej8ed2cFLd5J3/I6j5d1GJrQRJvGUH+WH807P/rW4lvtgn8VB7F7J
Pf/Dyvy1zl+/w99+2tf4MOvMne2AlVmyJM+TDLzpsBu9ra8i+OJhTqkhqjchyirASejtlH9am0sA
+uUHgJv2GNJZcKFf4qBEW76kF6ARbpMd3QSxs/EPJJp3flJdO8/Oc3E1wgINICBk5/SGbciVs3dj
mH4e2nN/YDsUlOEftssvv+mCcwYUVxtF7ERq+vP3yr16SMcB/Ai0tbv1erxxfoz3/Kq/qQ5w7t5U
5ybpbuwjtNrm1f3h/2FJvK9XA2hSBjewQAoeSILQ9vPjNeK4A0rBSTBEad/v0wPEtzhAqCEbfV3H
OvpDeP0a4sCUYuwTRSJJ4EIG/fnz8/IpJ2jHrcVmjdrIP6td+4db6NfkhDLgpBj2RQGvIqT9/AC9
wgnV4DfEoB3oHWKsRCPJIfWmyvPqdVINEA06IZz//jt+XcfL52NIlGFE8HAL/rXOf88sle+l8wq9
rBGt3kAv8vYd1/nmnz9FAPnHsDJUZoH4snpFibJX2orFud+bAy8YTsvc/8l9+5/eRV4ScRqgskDi
//MS8qXC8KqgZLFBqQNtAVMEVNkv29+/y9edgBUDmy2IhK0DFgzyZeMXI9q406hpLHq7gNJIvQ3u
P/idaMbj2i268++f9x/eCtc5Q3bChCTy6y3A547PUF5p7Clv2vROYO7gRFs+fv+UX7cfXCaXcxxw
fqn2L7/ib/vAtiD2obZSyMiC3BRc0u3Eu+EhbaRzthWwF7he0aj6/VO/Zl4+vC3A3OFdxb2KMuPL
WgaTDTLMd6PIyD0bBlm+hCnDoJTG6PXfj/r/0amk2rfvCkMQfzIpAXbH0UJQvjiG0CS88PX/b9cS
Zvq04//6rz/+hf+2+bN/ocolSEEoR17PL0frv+cXXvxIlOIkYBAOvufF7/F/XEzsXz4aFthXFLHl
ryEA/9fFxP7FJNhJuJgIWnyId94/MTH9kjxc3h0dBURNF5MGmP81eCq26lmsc+zA7rxqd3+xTy+Q
W4cMEEdTbaF7J0sZxMosRyrvwaBGtC7CLFfowh9s38d+40G6ljEoYKBw2WlIMTqQfuqmSqYGeoEs
rjx+nv0S2pPceAtE0eWtC/qoyPuQM/2H6wAfDSfu75c+3kkgOBPETA6Ty1e7lA2mxfpzNwMS8/ck
G9DzK+J5bK+swFwmb4pp9mg7u4FBIMrcIYIakHRwBcC8DImn3M36XdDvVAICym3U4V/hi4Ibdohh
+QjBlkBdwSye6rU01d6Z88SBKGnGU4ERRXXVRkDLNpX65NO9KR9Is8awz332XCVwnUMenaFRQquQ
Npzqa+u023VE2o9xX4RAdEKLluTnivKozK/dKeHZuYT6XggvbBgkqNLeDFMbVvl3P/icpwlqKI4+
prn1EiBjqnc+Jt8Jc6fo2zAALM1xuevbkr3UY7tzvOOypPsMNySGVEXaXvtm2i/yMsHw0C8yEvMa
U3vye+i1EH3lVIYmvV0lyvz5Bvb5ZLzA6fV16z0IrGAzPGAIXJQX9IL0vKGzD5T2MiAPqtpY1t99
eHohsW3Bd9zZhUS9AvU4qovKdoXBeJsccRGttbdh+eZifSbeR1mlwAPIe69n57nZedOPqu/vFpgW
Sr1taB2u8ydvwChhQqC7dd17OMNnTXZwXYeQk2GpLvcg/EOGYWBzXyQ9+M9gFkmhrvh8n0LnJU6L
r7cSgKpjEozqblqB+EHpceRJpPAWiBuQT6eRVnGdik0wq11f4/un7fcettiyfZzrcz8aYHGPw/TS
GAfYIKb9rcHz1FUnrh6EMjHY0iPssUfdtft6rGEllruR8V2FmY4NLyKFP7nm4kp49ujAGzH0d2IG
uElPJgVW7xwLx42hCoYlP87Nkyjude/fp2u90XQ5uei3DCaNpH8YTZmMWDhoIhFG8MVlRzZrh8Y4
8U8EOMdCQe9XZdhWh6qZNhh4BtgtxRQpABcU4op4IQLa6ExjZ6S7ytPYUTn8syyaAr6vhzEETB4F
wxWdnXCVd4X3sfAnb4FgxquYr99cSF0E7pFB3awdfcFcB5igdNylV203ntsBs91a2KPrfV/dEXqq
VyCBmMBDSzf2MdVvJLum9o50fHYhzvhgKTLN9yV5nmoVgpmOS1LFg/7Mi6cleJwGJ2QWUzVAFNI8
AmhxxIzEqZaJxnfgBJPpGkQoWOtnGNbhK3wZ2+w0jt9Glr60/GHF6A7qQJVoJlAnKiQYtNrUV6Vy
dxRo4cpeggZjFXR+mLm69vo8yoKtXxlEuSpaKnsLHPOQBdDJcnCzVsQozLZ1W8R1kUdFeV44gQk6
Cx1SYCfWjz5WIhBdrOQYYYxoJMudi0O1CBGp3I1gMgkV6CxM54wpkMqZyGg0JtG6hg2+A1zyJAG1
+8W5gi5ewpGCxmyC4Z1V2K0Y+ON+dNYmvIeNgvhR64gdYJurmgQ7O2CTqKt0elugVyl3BQfm4rBh
yCVpoimvk0LPEaYmSjSfJnE2mEHqV58X3JW67Q2GJEqMYFnPNWYoLUqcWG0xzXTc+pDp/KIP+1rD
PM3D1OvCCUAVZPKTwFhMH6ALmbsQNy627m0FgqO7COUe5lHYB7GoHYUd3R/A3g/euJFuswFFEVr/
boFEL5bvFccUM1/GQ7Fepe6pcCjU8c0AmAJOqE2FUXemPdTSxbhFKKYO6npYmUpMMoUT5tilt7iB
eA50nN569RJRtuD/2IRgFtdKixXwRAm6b4oDbDtLEky3u2qNDNOx25r+oCGSexAYgwAzKoKrDFL4
1Oyr6t3Aqq6mMQEoFUEbCd0BbamAJFmPu7D54XhNhE4mWpRbJMEJ7fYQX0MXcUq78pDCar9A8c/L
7+mEk0nXiKUGhTAGaHVxhZlTTD94EgDtPYY1RP2INlfwmXspwvLnqL8LjAMYBFTz9W3SF0fN2dKj
FhO4yx7KGPS3tmsA1UxRPkEX0/MRSt9tU8KSuPi7lXe7wgDHALiHkG93FGCrZ0AFWfD3GLMQCXgT
onZ6miXGa/HBv/zJ+6zqTz6CVCDvfWiVNh2eW3e5cZZhg9s1Glb76qX6dkxhvYHKFlM1fAoy7WSB
lh56tGJqALjq53kGHANiO8BsDIppeusCsbXLMDJkqLd53sY+0KkwreYpGWGdlF1wxemPCePdoB9s
FmDsKn1p1tdufR+qY4PZJWm5WTUABuA00u12ZnpJy/lxznk8tN5emGNL0+qAoY0gGMTO1Dry4NlY
MJgzClaNIYyYuNHbM+wLMcF4WfRpwzWbEmu8jVuMG9I7SZlON14JfZg89mR9tEOO26JAIACKyUpU
SM0GXo8bU2DshMAQl8vVi6khCn4Ejct9xPkcMbsA4PymrJ5wFupIqWtYvN4hpSau12Kk4Qp/TEH2
rH9r12xbpNMWQu6ON3p7wT4W3UftyE+u/d45d062xvmaHsGnx5P8Bh8XutMuZq1pwGw/8IG9ytu0
abtr6+Hc+jRmxd04rjvY3zZajT/gvv2GYSk702cPPL0n6zPv5bbsawzvg0ktg5fOR3xroF2Vepfa
Kz4Aymqup/T70IM7aui59/KdYEE0DNMGzNzWquJKg0Mu5fpgqmdelYnU6NoGDdC+w8jrA+bqHdJG
XQWL95lluCWge95xTj5T59NdJGg7HWpnjsusOSwFdjJZfsCWgQ8yYtRogIE+BcJOGQvcFKARY4fe
rriaxulO+ICLxwxEJCFYqrE6VWS5q70OO6A5OxAqbHYZOILLgZujFQE08Mo7YfDHmxr53drXW0LT
xBlPFtNbWjWEaKsBmH8XusQX7A/IUg9Tj6mGhYz6Ib12PBYXZfqJLsTdbIpjWfhg4YYQ9k2AQwXS
kTnfzgEmxi4xl8WB5s8zDCaV8g5r0N4I5FJ1kW6yFT2fwMKkFUSaagy+874NpAtTZ7r1l/4Hxj/d
QHvv+ffKcz8aTBlysCSQ4BFvyqiQEiaD/r4q1/vAOkkvrkEIYVAFAVyjn8jQnR0MxHSQw4hFnB0/
S0DcxMVcb0bRnjElNa7b+rOHo1FcRiYC1nOw08q5fAKECs8IMlKYZAfcqyssee1cbPsKo1ZothkE
5qfCZuP2gDT4vFUgeVKgixhChOsCVxtG+MxqOjZ5Y64NKE4nxYDgVBQ72tzQmTy0RXYPagbkvItQ
Y5AKFut2lNdKHJU3XMEnBEsz7G1+vuOr2aWjvVMI2QVdElgHN7brT07WJf4s4nreeoWbgF17BJJ5
YJfuCyvv5Lhx6w9btombncCEhc4sIw1WTyJES0zEbgnsF5P3IUpzLnK1NzbDsCsky6CXyHTJc0y1
5RdPXm+fAC8dMyp3Vapi3zwF7rDTsorKmmzSqk8a2yeXQaONY7YS9zVYrgPQ5LDycYI47AD5gjw+
WOA4RuLqv6S9usOAGijQVdI2Hy1uROmWGxeXqaG3ir/5eXechL/BhKpQ6BppRX5sB2SfEpFieYWP
AXZlcLrtcj3zXqFeoKgLsgircKb1d1AmcIFaDEZqo8t3zul4CrBPlS6AaAKqzfi2aF/zScVqaTHC
FpM/g48ecxxTWPDkDH9lby/DUvdtBmGPzc0d/rIKO4Nu8WBOpu4eBCkeWioSdLtvSoyxZRn/Nvvv
GcMNfrmO/zd7Z5YkuZEt2RUhxTADn+3zEB7zmD+QjBwwzzAzALvpBfQq3sb6IEhWk8kiS+pJ/9X7
pCQz3cPDAdjVq3p0yHcWRHIjPSW4DWG1nvpUYQMy9onZ3TlFhDWw3JghD6CgfkQt+RWp8pc5efPP
UgyDH2qZQGX02Er9JMUotL4EZJjeaP82IieBNMmQWYI+Gw9T7WHZfpmjuzniKcfg0ZQB0Rl4Mna8
KvRl4pZiZeXld+LA7S9T5++z+3/WaVg/LCsItGcgIR8btN+pQ6SDFGFMZtHOa++iqt1idrnktf4X
ctCfNh7LzIsYYLHD9ITLZ/BHFQqlqy0wJvM6ZPfS8jbor6Bjbsx815jb2MpIGTV4GW/Gxjvo/vrj
h/xPVIj+stECywq8F369fy0Nrb/Ir19+Lwz94+/8Jga5n1BXybRxfl26Kf7IfERJFqaHiZt1pOci
nv4qBtmfbJAZFgsednX2LzrRr0gb8WkhSOI6EYu+7rLmCP4dNYi//CfpBBnK5PLxHdo76M7449co
YVKLhtjsNzXM7BsDR9zGS2uGTYJX4Z6nX/xAtohhs+iqA2mraQ/Cgcx0YDifRy/aFm7zluaFPCS1
HeyzPi4vcULSHhHIPIUevCkMoF73YwjCeI8PO7vuC689a8i3O2H13jaAaIaW4rnHQYoUI9+8CUOe
fRWkuHIqsg3Te3olXB1uKpE3b1nRxC9kaMXajPW+z+x9poLuxjS8/FCNmAV4vQrFhlABnDOrM/fS
TpAxZtdcI1jZr1lQz3KN1z949TqreQIZjHiRF4lzRTy1ebBGDbla8wzFOTABoq6ivaXIc2e6gRJV
Fnm2hw+XPkVC+t42LjqIZKOj4zc/UvIurFwaNZpwcNZFaKudR7ILRuM4Bu+9yKwrwH3Bd4JpqG55
pattbdTBvAmmvjsnQJfhJ6ihfhfNxP6bwDnoZl03z4NMySKPXVV+z4l/FSAU8ukzvAiEBru2nIvT
Keu7UdXiIeSIdImwL+0iexQ80/Kc542hvxqzPbP1Yrg3N2TjgAu3hu5PZsVROBGVDf2MjSOdICWZ
cAjAxbti4HlyIVE8CyFxSnQl0D2c+ZC/cY6VBgQBL3gN9RTKjWO1I1SJyXiafOvsZzUBU0ylBxUV
8+eYLCm+97pqd11QhD6Tl1d8i0J/G8EDviWshVkrqPQYra0+t7sdPuSZzhTXKd7tVoSb2PIF2l1P
60KJ3nHVo7+cmkIKsfZFVBymKNXXxejNr5Ef5ndNGbWMVSqwH30Lgyth1oH3QwCVUa+TzvLEU6aA
H9g01XcjcaObySTFvNIV0cet73Rt+0hoFYf+FHnmugnEc+TEziMRu+hONUX+JrRpHMKKAEOeJZzT
MR7t5DBkDfm5JttjV2/uQpm4W9U6/hlUd3Qa4u460TFhUA+yX+FzFEi+CGFBENbnyg1BJUMFTOIa
fU+o+lyRJN2Z/YMzwsbwrvGrvpW47FC4HAjqTXCtY3VXz1hkCv19DApvJQxqEvr5vrPUwW1Ja+TZ
ratndJ8M+ocdxiugi/wCvTvtcpbNgGhOFQM7JuPdWMkbbY/nhoFzNNKtwEC3Ut6j2XcrFGpxO442
qDecup2T3I38q2JI9fuYWOM2KO9Tu/s+NuO1C0yN+JPDea/luxxcyRawCQS5ipYOOODbSjJtMwRY
Y3HVsGcH35FU+yI4p/LN778K4ks1aNSVCu6b2T+Yo//oopW2cz6eYh3Vm4hRsnW+xSz49JJrab01
TvaVkb5pi2xHKq4jwJwnD6+zHFJI4rlOwKcrkJCRwqxPXnlnknlbdXlEuwMH4XKwzGWew+bLwmdP
joutbDiXV8QOwj0DfXnM0xJQhA/JoCIEZpL32kQsBFedTR1L7d2QTCIBQna/IdPC522916qRqzgS
UKgV+lNo9YI9GCnzvh3kto9oKeE+l/CnRb3Fb0gY0p0PkrNp1uMX8mVOZjokNpX4YE9d7zrOhmo7
Ku8wm4WzalwsiGO6dqvERuDKXwpNjm4gBrMxZcLm3yOSKEys04K0ZDHCEMMMOyD3rEqSSqvI7znw
Euy8RM10RRLIhXRTfa2ijn6IuIdEgdRTpe0uz6v+yc+sH0XaPvtkLqapJPlfDuckizB1UMuxzXRJ
+NeAMaDjAKU2/Eyq+zbv7L1h8Gtv/QgBAA+ADPIncrqXKk9fw2gg9lNtOAi/FgHjRO9LplnQJV7P
aFmO4XOVtAe6WSq00xYVoJMs8Stt3SZO+plchbutosxi9taPwrPGkzlEX5y2X06AECLMYleo8F50
6qrifA3j+gH//6kLLYPWh+nUtD3H2GRkvnUIBMH9pgHiFs/9IaE7AgTFJaLox0hMZpugvhkB7kRu
uOALeRL5xsLNLcOzGb/bk17PoXvm7ryGknpu6nA1Zg+BgfnAuyQOkMzk1HdOtMTK60djvMYuilyk
7E0wWs8jjCGIkywSyvZKJHz0fchxOo18tY5ZvASCipuKg7TkpLsRgR4PQ+74L4RBNuloEjqYV4Mh
j131onKT1URQEirPj02GBu4vBvUS5aqI7XUQu/eNnVxPKaPa7L3CB2JCTZPv8cRzSZNmkVaPUson
ls3VN1+qs2/ZV1UYvg5+durgv2fMX7Vd50hWzAeOOpqxLNYs/NWOIHuxdobC2qloFluYPzEBbbkV
Sf1idzAWAhmi36KZpXW+G/hMBvYUQIqvfFW9uJJ6KCtQdxZb67Unv5aZsQcxovCvvzhMcJzcVXI0
E7vbDnnSfB4jvRv8fDtFDjsXiAAbv+Q5nuHCXMH+SHehU6SnPArcVeVBLRaK+0rhPlUar0ws042H
A2xHxwqCeeIQ3A2r45gg4yzk29Ts4EVGXb2mSIMupaicdpEc4h1JrPlQ2skXmmHusjg7U7oxHIOF
6TSHVr0zRru55ip/VOabhfF/g095WUAU7RXdMs2uVaHN7iyYufGa9gbefL/ynEQjjRrbUrjHhKfd
OgqNK/L2KWqVzI+lM3mHIhXZi0mg6Qoh0r1JTBCZBNbDH4ZIxiulzaAG2TM7RNc58Peh/WqBNeF7
GI7HUMyUd6UZQ0ietsGNMBqNzbIVqXtEJrS/VaWm14kWFusbwJ05BdM1hdcJxtZLFpvkBTtA+hA5
2X4xV7cvoTQ7kFo+tj3N4wqMCaK3bbbBrow73ohdVux8Zl77UDgQjl2h04s1Z8TjKGnZW0M13Exx
3u6gy84bEabuvWmVDZl3z7pvSyy0dRPqM6dJQs5pg5lbEDeDXTRlQJPDmWQOicktmVb90oW4MlYa
8kC+MlvP3jtmdxM7MWUagk1cnojhIGbjqprIb6+S0r8aaqc5ioY7BxhllxyTcG/7KR4PVc9atCqn
7EcztJ+1TAayUHG00Yaav6R9RUObkdnnoUivE9/Tu0nCnO4UJFr6QAiq+ru4jN8Bg/2gwmyLDe/O
6dxs7xv912HGBSF96qlcPzm0Y4Pu0Kd7m43/Jhi0fxKhBmyRtudiStM3sys4WVqmvMXloFd16Q7r
NEzX1IiBYjVQhxsrpS9lJJUxNUO0z6PhJcujM3EOuNBNeI33wqbdKC0JLBfOjywW+ii08aRJPRzT
iGMK6+hwG3ncng0Z/QgadI+6+F6nvtArEyUIxO0mkXIjauOqJoSyApTC0zOhOC20Hgsl9hO8lyEq
vgMEP2b2DAKmK92tP8UVrB0ZXihY8NbcWx7J9JBdyaLkGPdts2UTtoIkI3m0hcN6JLO+K1GG/EL0
O9LqlxxS3b7Fs7Sxsnbdi9DnLS4jSdLCnSmbm7QwD6DKwo2dZuENYfcZypFP6rufpnvDk+JawXwZ
rF4d7XzOzyZ9JpfUHcedG4cvKlBXXjleE87Bgpr7LKWifRnhltNlejIK9wzP+oHf8jYSwRWY4mBT
zXawTYblIhDzE7V/28CyTlXuQNFANBERA0tiGvHB4/qHDbX84qA3J+iEVdhGT1LMBUFG57pIP0eN
sU65kztdBD+bukCdIyO29rdoOHfBuBVqOLm2vIJxDspuyl5nmwd7lr6CzTmBh3rJJLeIVub5Ns0M
Z1tOHtVwCjpZC40wtnq5ZaZ7ZK7k1oJXalOG0mAbXqWXkbKJr1ZK8jUzIzQfUGQ6+5wn+RXEFyxx
JrJPcwT/NZ27lE1rqMb7Tvpnepw47r97IUOLxH74KOzuWRnNlWsiG/Kelpa0VW1p8MFCaDgZRciB
lAhTW7IsrvTepefEBkENQMxgP2tlRJAyOFWF767GqdmODuAys1XjNubnylIoddzfuaulrBEw41YA
fSO5a6V+GvzujW/3bvaNK72kzAIwAVBCt1CHuuuBXWk+z2ejybZM0awZ/KM5F9sh6cEELHhf9RRY
HSUgGOW+VUDnLyGrkYP22ysKFjd17ux8k400+R5/LVqDsj31HAFi0mNubUtvqjY6up6Ynti9s7rz
d2TlUZsUsauAXUXs9W+hKjkoBM06tkuqDdxt5HsXS2VvU+W8ePF0U6Hl73y7Wk6kxtoqoBM7mSeP
pq2fWru511O+I+YWXiaZNxtzSLZ091TMnk7Avjxc+QymlaidXWrP4pwo60sedjEtSC1iopvcxRM5
ubJcG5HJLyS6GbxpPZrBTZtRL9TKPc/j5EFyZr3TQ0DhWZJRAFBlALJrEiY27OMpDJL13IftOiyF
xSJwvKMa6Vsww8+WuoL7lzgARaYNVhL2dOHOYHq9z9rSvSYw3tvOZ5UT/6rNLWTE+tgY4EkI4K4H
zG3Lx4GvoDZo+coYs1lDUwgFpH61JHsOvqrte0MBpqo7m7kQil68hpkEWMAuUFM2fSyaAw5+BSPW
JEoHDcMzTqZW/n2XALRYuXZk3KcQ4dcYg2kSBMNzhA7Cf8fomg96rEcUjKilmFKgUfBANo461BAf
RdRYvKGg/aHmusQkmUQshcijhV+TNH1XhPwwIeesMUz6J83eiNdhGgeHjqDkSveEw6FPiqMdE9gi
72YelV1HT7gfsr1hG2xZlPOLrft/pLhf+1mWztXQsSxrSSX9tRT3v4biv/43PSxf6z/qcb/+xd/0
OAeONBc20hnZLRgh/Ju/mbPcTzzw8J4IgiGYuxfB9TfEtPlJePjuwMmF6HEUyf7DnGWKT5brEiHg
7zgk2/4tNe5DG/69jwkxe0G+omZjoLXIfP1RjDMqW/eVFWZbyza4Gmq3qO7KkXKGPWfbId66di4B
c3EcZcxlugIWRPUQ8zyMi/1ITltBLCvzV6c0THqf2oL/G9wG8hd80SxlNy7UMQpHHhgj6FeOTXrG
pUXhJBt2IJX8L3PpHPXA2ABD1GNU9agPJIKLxSMYFQ4SAcZoj6DpWet58EuL7gYQ+yF3a0b0oGo5
5cx9jhdS+0eSoc6PXpB8XRVBIuhrLWr6/LqRdXDvzWLXIKmtQlfp56QN+ztMHOGxtoZyX4QF9DV4
UAYOJQQYjphNgYeGn6IBcFbk0WVsdNluJNYL679xRf3nVBstEdW/vqyeU4qlv/1B4/6l6Xn5a79x
2/1PJI8WrzJW31/l6t8uKq4c3/cxvwsPOz5K9z8uKm8RuVkfk/nC3mgGS47kV5Hb+rQEcBZ/N0mw
hV/i/zsaN+7GnzVujrKuS5ANa7DwucL/eFkBPhkrdscpO3K/gp8IYpNJVzk3UzG3h8RxQvRQ6jwK
DtXIJDDCdtNSkZlxkRyxYjg37QDNNVeJw9maC8KwTAMhAOdMxlGRL+GUXrp4qI7xRw9n3xv5Ycrq
+smsHOozVPGUuEFz4Nv76scjS0izv43K6GaezY0mqWNjhKOMcJNUsXPbUcIE44WPh5JF2+QoNNuO
x+kIwfHeMHz31Rp7CBVJNXL+mBQeMhDYzmPDDWAXBaUPGCDs9o0tyi3yzrz3fFlcOEUtaKXJCC5e
yb50msCNhE2R7pOwNF/AAb6ZQcZ/FeBofLqqX3oencc2XeiXXmwk3wPaPPYNmfCDLEd0JdefmMOM
uL/p65SK4qzA1eEOgpS3F0b99xEj+8EuHHkRuBaoJ7ZzMKAqTOk4M+VTHQPFwA1azY/ISHpLqSbP
/wArHpj4Q5QMWQY7Jhhe+qFx99xfhr1R2vUhyJR6qDTs9K2Zg9Og+A1uoRXmIM0oDfXwt8zZa1aV
yauUhT9RhCiJCnjdWJ2iQhYsMfxh5H5CY/FqUGgWOZ2kzhZ9Eeti34UXYbUAVUsbHynFGSZH7ci6
y406e16Qohd/tFJGdFnLS5D7JS45ZTzaRdcdWjEhzKVRIr67ZX0TGVAW1pFpuFsKjrpvaTrKU8SD
5hROhbtLAyO/R6q6mAQ32Pc7I6n52W+gbhVS4aT16iuf+/7JRF9Gg6jb+FWjLdF4mhR7Nhefa5rg
Vij7i2xkzYIlhIiwDmKaikWFVyHI0Y8HK0MO42vqrHUtvSPadZ9t8wQO5koyW1/hgETPo7Wj2kao
5CiDRJrPjZdBdopLCq7BJ8B+w9mAaC7leCA4UJgribMLFWeUrPNnE/ybqu5o+Zt3djkt7TCKYzld
hxMaqNEufh8n7neWrjoMpj24Dk2L6aPdRcZTq3V3cKNZFXtpTGJvhBL0CEBA76osWpppbdqPmDGp
CXV0MO2dPA/pB0RP3MdK9yHOL+nvbAd7jFVmuFs6RCBwY2kOLQ6OSHtfGgyNhbRiZx0CO/gi6qFZ
p0YLoUOpoNpDWYsQrpeS7hrs3WeOdO21oVJ5Llz267VKaiL5Qd2tATiMbFzY/N+lCSdZxxzHi+OX
Lqqj8PxNUnoV7VR58qRoYdpGRolrUAcSnoFvLYKOGebfIRCXICX5dIEvKXFl5WAyeFZKMv9gyije
ksWLmLT+kdYebOPBV9B0lfCvuzDWFPwsr1QD/B2xrSGfcmB3eJDGUI22oWt0jzEY3HXkBBx10XcU
DKIouurt3GUqqCPzXJnavoGh1L27ziifPTAwyLqjCU8t7llZTLyZ2wir1K6QY3eeC8SLoEjV51y7
NCOmwNVWWdsV6abHe/I1rjm20KdYANw1qKXHcEkV7nzVuA0OBaerkAidIvafbcEHk3sK2XoqBObI
fDKGZ2o0vCM4uvr0C613cMoARdMbMQDred+HLj9cqmX/g8NH+sb3kPVJG4zewXc7+V6o3l6YEW59
M7hufM2WA2KqzqLZ2kxNmp2tJsqtm184vmhcyZeWRtGTH6YhZcBGt0cwG3dq1t3JqEBibyc5RaAx
fKKgBkr7DtYHS60ssfYfoF/V05ZRAINd+qSnJ4uZdL5PpgLH2GR4x5xGHMzTZUd7KFd2c1dLmd1m
H+jfxLWrb7U5zufgA//LkBPu2V2QdPZV98TRNXp2SnYEO08aBuP/YNnbrC+K90AbSXYmdAgQKWAV
CBSupzMiyP4lEbgrMu9tzoK+XXVNE0QgiqvpC7T6CHwave/hpRRG6gJoce3rPhNJcPyFCgxBymuR
ReddX0fRTbg0CSm61HBW+Z1xHDtRQ5iRIIKzKWGJ4udJRy0H5uRspMqI91Ya86E1k6C566kMejXj
KjvBpeG7BvSgYe1STGhaH4DgDl3oDOTHOpeKuWzVyDICLJ0m6b3sR1SovAUjRmd8N7MsYQGqIJDm
G1uhkSHqwYFeRRbkJ6D3XG8UsjxKC8gZ3Xh99wpZJi02VcCGC6gcKxWjL2ysuKbsMcR+AIMd2XUo
NAhtl9Tqhwck0v5M0bH9bs11ZZ7ninvlJtO+Me4jF1rRHknLe5nhQw0rKrnj0xg1L4Nsmhc99Va0
ghbWpU/E4/oDGdKhXdU2cJ3VJFhJEnOHSwSr7LWM0Pvvm8ZhsxOUnfdOtocfIqeKKltnWWPeWAzc
3lrnDRO9TVv9d3JJ3WNLWWl9SgAfHeeSgq1NrGz52arxi1K+CyqtwWSNytxcJlzX9Wpu6ihcg88p
YXRJ3WdvLb84WgvytFbHrG1NmEJmCwxYRZQLW1EKcK5oNSq1E4/Zrp0qa2cMokuak+tWtdtjCKI4
LNxwiVtfLV3OtHWRnj+oj2buxqSku8xM6zFYirvjcO5Owuh9ZJYhYMoX1Tk0eXe98BAal/rvuHAp
+aWd9ab5aAeflqJwdvruVaPg6dM072+qpVC8AK38JR57aEy+DJ4sjh4NTvCDkYVEtpc68glB61Ry
fAEnE2BdmNoaO/q0lJiXVjd/b/LC+MX0828N4f85I8OSp//rkWH9pZXffwpM/TIzLH/vt0HcZG5m
lPZdopwUmwb80W8zA5MBGgrlMeSrlz/7fykp61NIW44IQ4KYTAWBR7bq15nBEJ+ooyRdv2CnACDQ
qBP+O1MDUeo/TQ2BiwdnQVLAyOWt/nFqKC1Od2Ytko0q4kG+5HICAc3yzzpE7GZf61wbe5Coza2P
yDrupK2hVblZbO86lb+nFILOR8hD/VJNVomZZaSnufrSEEYjqvN8rQsAL4dZ2IP57nsA5XejziEf
pkM3X0JLvfMvlnj8s6H9UZus+rPYKJ66ojLuWBSk7g6LSL3zx4EUjMuqk8VxJBeXiIwxWavaGbgv
0Bpsg3GLrWYb01nwpnVkHlnvs30bg+Hs5aN171Yc7bkpZs7D7I3Gg281arOAyLeijstvGjQungc7
gTnlyDu4hA7M9w60qgml+s0Fwnbo6CagTMV3b9EiYtzyjRnswZ9nMGtak6Ic1W5EaPQvbjoWp75p
QsixU9B8McwGo7pDyRz7eN7lSz2J7J5iieTiKOlc9X1ev4SZth4qrxm3Ri3DDXDm9JZlLQvUHsAS
sHCWngdR5SHgzqUjoB7bbc7K8Wg7/KcYFr/E5FbW2euIF2ktzcNiKL4dCuXfjpnsbhQuVUyTudGd
shCZI4/zMluVoRW/41dK7idfencWHSQcbVLiJgWs1JHKgSPFveatLkpwdyrona2vLYenRT09ZzKL
nsK8rFixBv2WLY139DOv+Ox6PC+2sM5D/M9lsnPoC71yLarKMaWr95F54gwRzH6SVd88zkFXPcwW
FY/a8IyLHgcU+sYp7wfPb+67kWbnAfGRk6Pzhr5FRKuVzpkRIfyG+/y1VCPD7pS3FHZTFh3iSdoY
S4G00U/Bd54/lEoHHlhPRdH0bDV64y3l000lhvuukx4ieidv08bJv4wffdU1zJRbn5PZV8uybyh8
e3QymlVZouujOwb2g8OSYUfr5PBQS4qwO5R1PESUY+e6Sd9Hi8Js+qyTHX33TLiFgoAvP7q1SQL5
92op3DbpcgA7x4L9OFgiCXEgRwUkP2q6pbPsrCmfWImPFm9IZTR6J0u5d1+NMWvYpfK7ywPav52P
JvDwoxU8/WgIh5iqXwBqxXtnsux7e6kS97FNPobSau8Ti6JxYoTulgwT/Q9LDXmJS+hcD1STo39F
t7Zo5295yCK940CKU6Hxz/FSaz7gq7q2QLB9MZfSc3upP88aqS7mUonuJw57NhaN9n08ls22X8rT
7aVGPV8K1WH/Fud51BZGOGo4K9+Z94OqYErmLnXsVKuwQx6H6X5UhDMbGyVfedN0kTqZD2opdQ9T
Ma4bE3qfsql8d9EQLmKpgTcg1d9GSzV8ZhPzWUVLYbxRLt3xfalJGAWR2kCJtN+yBgCbu9TNex/N
827HwGcPvnXj1RwSAhrqc5+q+jE1rvtKnHJhPqUfbfaS8OraXyrutZVk93FC7T00at1AZfXoTS3t
Dk5WZ0B8b23n2kt76nCYYZ6h5H2dzHh8xK8vwN+b83tXy+TzMENZXrcAxAOGWk+xy53US25khLrM
CH+0NsVT7ijFm2i79GUo/fpQ2OZwZerJu4rMRPzIA6hZtLzo5mikATtr7CUFJ0q9gB+DiMaXLvJt
/gHL0WtrGJBKyXQHe/yawyOWGGNcTXRyx6vBE8Y9KGVuqVwGREH9Kt43pCDzFWOkvk8rZ7rhgGNw
9pzDV4u4xJWH0xCOS8QylY1SP9mw6LQ6lJPfX4CSe+Uafp5f7WQDUXaVNCZOfHyaiC7jNKuVlxjw
D2uapxbIbR6TiKG4u6R3lOcpQSw7e+JLFuyyFDsOe2qWcJIOEUxhigF61UvZHfo5mS6j6uTT1Drq
tcx951TyoZhbWI8VDUWq+6pmVskrZ+hLXH91y7mbnceQr4vKceE/U4VGPZXb6xcPjQhNxLL1LpnT
ZNgOY6U0BQt9fW1Ohn815SVm9zBoc/bTsHgl6YdU3nl0b9UkTmLxg5UWkaUIvP5+mEOIw1XiqQbA
L6PQgy2M2QW/PbnRVkfT3G3GXo6XbrLnaxayyzXRa/Xc0ljxRXASpo1EUBuLiXHnz12/a2IrwHhX
ZcZrg8zCA2ei7mATlBaaF+ZHrP4JkWQrxtLPg27AosXktBhkwCVNkH/q9MZM6nBt1y5dOcClY+6S
PEH3+D3mYRdI1V7XtoRMWlIb/o5NRufnEkOo3GEINRPIw0183YMMsLesYlMPZlaLPk+Fy/DeFhQM
E1O0+blcML8Yt1xPEi1Qjbea+5RERCf5frG0wMFt5Iuh1JKd5xE9mtInzGzZnuF9SJZSX5JziyO1
9yMyINmc7y2KcR7QUeuH7MPDCu57QiJomqcuKYNX26Vri1kH52tjoMGXgV9vOUibe18P8Vp8mGXL
D+Ms11txcMbkxcwp/E0TtyFEi9u2m6bmbV4cuFE/pUSSSrVR7ag2cCzTR0wb7jGXLYVJemKU5Q7T
HMxhao9N6jnXjEnJl7KW30M7Cl+0LrB2tfD4q0yE3FTTwjkIP1XbaOgQLgioXs3lhHnpGwZJ/1AO
lX5gxpqPNUIfd3eonueiV8arFmV6LAsjYhXCU5DlP3NQu0IPCulmCIORUBsF1CxABuC8GEAr8xnT
qo7WHB/Fa1fBLAe5QDK44Yp+VjKx32a8ohFhy6F+wU9b3rQ4nRjqwJ3rxpZvGb/ofVoIvXOEq9+b
3O8f5iQkxUmlT3GbgaMmpTV5Lj6TynQvpqRlYDaynr4nM1FnZTruzvErecq1MFY8CIyWEua25+uT
pu6Ja9y4IoFeHEbqJrZKjuJFzI6PulHghTlN2YRfhZw+ulYy6OBrlsuSyiV3WqIndnsJnb587sEB
g3I1OomdEctgtwv81gg2ZrXUtzQybmOKjFyyg7Kn4zWui+BUJi4myngQEPnkgP1F9oe2dynd4utz
5WPYQp/0eeDRMJaewMNnD2bvtl/9fI5wIVix4EmR1T9Ga2jPsfTbC7WWZHx9MpBF57lYPtSIdIt9
F1vAveH0P0Z6RN5Kg+fBwEruGvuJfym5oe5TV2avfa9NaieM8EuWVd7Oza0Bh6clozVFoDS8mMoi
w00dlrbRMjP1GdhBezfionrN/aG4ax1+K1hSDbErRJx9gwuUoEu03jWJ8uIba0Dvtm6obODknNFt
ZxjBKUwwlDu21T2M9Kkc2qRDys7NaPjKo5H0WuN3tnMvVQxFgPA7PT0mn6m9Dtmw0XxhTfONVWU8
NCtvrh5pUOKxwSL8Bk0PeoCdTY25TmPPvkt0kPZbd5qDByI1xV0/ZfhjnMAtnqqRFcs6ajlubgJ7
Gt7wWrLh60ytz2zXKoNCFW+46y252A0+aOf0hHANmBgdnJVunZnAfZ0nN+UEfGCX1aq/441nd7i5
ZLeBUsS0IEk1YRSgGJuuKKTjBcqu5YVrePwSmmWKWczvPvjw8rM0wsUFL62OorykLU6xQ3X3KdOc
zH4hFf3PFJ1+HX7aSpPb+Nt1Nmrpf/0f9aX7p3/ttxnaXsIl0OvgiYSB4Hzw+xnahO/BGYpZGdjc
AlP8bZktPn2QFgG0IT8ScGGu/XWG9j4x7toLEsXD5y+47P6dCfrnIJTPip3Yi2c6vgtI8ufm2XqO
U7BUQF/JlERXyVAAnzJxjCnXava/Exj+SebqT0C/j3EfAqeLLsCQ6f00q1dOwzMlAcpqGpG7oy4A
QEkWsZvpqDkMCvbamuLyfVSn+uz4owljsmQ/IrFhGpl7bZaTIqcoYS9wFVv0UqTONzyO1ksaDdP2
79/sz7oCnwjGI1btv2Jql0TO7wJi/x8xtTZIGdqyATwF9k/xMOGkjV/4BsYnu0ORjfyGIpDy+Pc/
Ct+iP3BXlh+F1W+AlcJeWqp/+thVXTcIlrxIHL/28VuBSOiF8dlPD3//Ov/sIwO0Z/FVhycGl/SP
H9lEVelUkfkh6JnOD+xJ/Esz0QTw33gVOK4mWo+DF+Snj4xRop2YlEqU2HrtSpYliQ9J7O9f5E9X
BTFFaD60+nKR0Wm+/Pnvfvtmy8GRCsViS9dBuurt7pyq8DkR07+gPf7T17EAEYUmvyFe84+vExl1
4ltUUm7HYFrZOl1l6UtPccff/zR/Iu/4y4/zu5f5iUoV+XHGHoKXMdBuXk1P9SfOgJ8HP9bUdXnf
R7t4KCdO7AXb6lWruvpfvANAqj9/CX0CTfC+uPItUkA/F3WT/M+WvT4rHyY5jshUSLKBbm28WLnU
Uhi7sOuaYUMPB42L2FHgEXGMzeq97NJZndkD0uwSpfGLEcsWD1gpuhO1iFZBYteePAyqlBEzXNsN
D1jJ4omtgl6aj4o4xnBucVTZ8HDHNptSKpOxlqY8kM98tm7NiWYIGBdj4G+NseresM3pBz8BQIR3
DZ0srjvzjYSXaDcuB6xuNctJtieM+RnNCTS2/l/yzmS5cSXN0q9S1ntcwzyYVdeCBGdSpOZhA5MU
EubBMTngT98fIyMrM25VtvXddi3DIiSFJBLu/3/O+Q5HsxDDBwuDrg4tUt7jceShlCyrhILepenN
3i1mH29aIOP0r4CPum6XBXS0cfGV3UDDQptz/bUnQq/cEcgmOJKyzLVJccF2RJvIaQ+xlb1IhAeC
gcSdnqxsb6aCc/bSqVwrsKKPisou4gxdPD7ktVhFUUMzAg+YZM/w72js9gpi92T8gQ9NuBtKSRJg
MbMfBVtTmVBVFF0CF01nrYnVyzCpg1fBjYWVv0bLCzp9ybqB9gIfatF3kczEqn0kAB0+0/Xe6Ymy
OAmg+u+i70QXWnPkv/ai6FD2tZQiCYflEZXCLdGtsI+k9oNmS+agBK01x5Mn5FlPVFufxp+GIRBY
mIeQwqNT99NSRGeqnS69n1YjerOwHZU/LUiTnOIvK0/1mA3G1bJUjsp5KH+6mRRloOUK3Sze5/6A
j8obrerO8+Mmot4zHT7zpPOcjVGQ9w+oDj9Z7QCA6J+L0tjTUKbGbf+aP8pY4i40RWtq+LfStMQ0
E32haGcn9IQa54fCdY3d3/rTgI9AbCi0oXv4WaJW8buyd/VkyYfSDDCI/d/61FK9rY9k1fCcKNs1
0jUZajO/mQtsCpkzayS2qD/DDdL0fCYs69mpbXWz2qb4uqxlgtm7XRpZPnZbqjZa0tRxOa9kobc9
i4SWG6uaDaBVAx2qOCYDPdpJW2RwOTpzfC2bntZQavWKM/+Y54LhQ+NJOhYt66YKCEtl/Lie+HEV
9+DUTNRi9vPgx3TJIpc+XbYqI2CIb0L52ls0JzBzDdmpt9SvMOmT+mtnmoTRdnnF8+Lbixjk2p6g
Kybj2jNVw4rEYl8xW06C7cdueTBwNSg2o9ETgE1U1n3TsO0FCz03QRXWtcEjoVLFi+pcAAxZxc1/
OcURX414ZU8XWpTUb1Ew+2TlqNWIqH5u4eSQblnp6aApopDXXlhWqC+uU07PMUHJp8jEqLBrnH4q
Vww1PvEQR7M2IJbbKuykByV1aijMIZETGTmvTtXDAxOmC1qZTql45crZGNGi2RBQC9yYpyJyyntq
ojt/Sd4WmkRbxiZEs7IUKgTaVdHFEBQUHcF+uwYx4Rc0dZ/uzLGx7+h5JDJrZ0byavp0Rq8bYZmX
FAhYstRpiUF1GFwYP5MMLj42QFyFopbIeYmYXoi+EiasLH3EElgb+JAhOaVnxx+5aA2kwUB3tJZ+
KAgxzZvWsJN7F1fMSSW2DnIpGtxtTb3jdzUZztvPQ+ovjRWn9LOtu/q7//frh33WpL3SOOn/499/
+9N5/EJcb7/+7fTedP+2Hqof731aV3/+mN8+RfcfP/86/qrD9/79tz+s8KP28+3wxRj91Q3F377c
r3/5//qXv2ywD3Sm/u//9S/D6n8T2Eycbf9amNsOafHfOfn4oL9PFLAGuV05cAExonKh46L1D1XO
NW2MndzD2I/8HDb+M67u21ecP0Y1eAdXKuZ/ThTGHw72OOIa/IKp7zEM669MFHzCP531PhZbZh4c
t9dbJ+zS3281Gk0FaaFdBbRUqSWHZwHoaMrejNj9bnvzPtFKdzkm5qtM7de+IDRJ4Up7YQc/MBU7
/aEK3OxF5hoiN7HQD+GoeNPyxt7OgCTIErvWfBW7u6PVVd9+Z2obNSf9siV4/dRQKshpI8jk0RFP
qDqd0dwmdqqrAUvdTcQ5+kS2vProfemsq4Hrlg4A3iaGoTg8fTBrhFHjhrLfxk1vBt6tH03r0m6c
m+qxcxxxQz/VGMZuEW2xMdKtamSav+6DPgqNrOlYLZiQ7sqktF7xxuWrZDaJZNjXpaV5XV/2LZtX
RgLIQiqxHnoxlVvqizhc8fBgog/qYhWxq4XEY5qvukiJj5QuO9E5TfKVm7NKNavU2Dmiss9+4aUh
SSqNo09itIsjnFNxykjh6RqHsTaGCcV+ayIv+HuqZgh7y6z29c9dbG3Ww7Ly+/u8VzdAXT6Htr+j
Pru4L2iF3o2OlXyRVzG3BpdDXaX9wWIHGTbsK/iRatNWura29Dn8Tg6437PpWx/s0VkHu6BU0q7U
N5bwiiNcvJlkTOJtZmfUIFlOs/Zs4wjR8dSoULad93JNUrDNZ/6BXJbj5FkYiUzlkm5LAwyhYj01
le7tQFXSiQHQ28V5bYtlK3HLoIjpEA24sEd91K+1lPy1blUtv3KAefTfgI/y7f7eEVZ3Nu1u3pSN
5S8r7gb0FSFLaHXur3oTIEfJ+mvRYmM++6JOgN0Lw38Z3c7FGDq8lPQ9riwBdoABFWtqU7ynRlaH
TTbjsLTpjK/9oqXCLeFr4Eg0VmZQ62tfDBywXKaWRd1yLviAXowC0JVtxbWDCaxpTnWeF2vdE2Rl
soyk0iDsDm5BYJ0nadgrn+vx7Tj75k1fa926Nar2OHVeumNIkvu55vucRNCEeezSbCgNC3KQ2x5J
4MPWnjn97VEckDjHo+Wk28LsbqPBT46ZkCgtHfKzRr56Hzs0NwemmrZDJb/pGVxm2jRuOcbrRWrG
HsnhOTthSOSa2yY3Mmvbo6ssuSy1As4fHUlLGqPwyU0OvMfEeHEs9yFvMMjnUtI+mERrEs0gM9Fl
stzDHuLU+so1+vtMy96xX+0hytGtI9gPGLg4kQWPzgQyJrKZkbonTdS40GwQoIRul2puLmLQsqUe
OepgWe62SuJpM005tEhKysj8X7dor4lO0ULu5DWmP+ogaQUijjKTCy1NtZli3b06hEPplOS4p0ZH
F8X9pFPDGqo+McngZW5IOOc119LbPnlo+yldyRn/EO+BPdnpvZ3x3m+85I7QPyQsyo2WNK8jCFWa
t8qNPNi4WneuoQUM/QhdAdZgONkEYcueJCCOx5PGq3/NU6cOS2W9TH01H0ZZBcuiM/dBlL/4Y3Vy
B4qsB/HZ18Ta/WrX0LGKPQv/I/7slecUrL2Zh6sYy6df74q62xU5WUs/QMTOpuwzyFeIRrcohxuv
6JuV1o7JmjqKQ8Rb+MW3+f41B/x7pCZ/OacE5+tSnMh2FlQGpw1KmkNCJ9i7QQG1Jp+eLT6jgda0
bGtxltLflbG28/UaPlqbIuwFFEcxQpMZ1sXOgawl7Zm8U5KdqxHuKOGe21gX8A9VB+4uN3lmYx1A
dmy523pYn9w8ussaJ19pRYMGluHryD2i3U5V6EiPajsPEU2LzvSiOfOb7jdnRStXqNUsWIE56nTe
wWrHe7iwoqsSXKsyJKPkAQdsaorGcTeaTAaW6+ahHBkIpyTYJsL/cgzxRd2cWibkUBe6Xj8n1tWn
G1lMQl3ablWqP6MWvtraVRtscwfzm/RXkL5uEtsvDyMkLSCO1s7IhwEIgx5tjClFKbQK3hAmhZyj
S91C4wbhPGJCtcruRk0powrrukXRFw+tq/+gEzleUqn7EMvhLfM1QCMlVvI6CX5MprqHEP5EQ/Xa
NsRZj4uDNEaJX5ibLQ+SGtZnGy0Bsxx4ZZ+mDtu8o9AblDk/WIZc8W1cuoa8LYNpKJOnq2ykzV26
jHJsdYV54q5BBvTq3dAi9QVHhRJ3v7BveVecUR+YOUaGIUrvV6zwcYMG+ocew6ZoNeLcOs9+kyd+
HalN2d6y4F+7hrPQbPB3lH+VNp3xggHbQ4LhiOFWbZ8NnuB8hlehjwaAGf+5m+utm5cfTpywHRRQ
PItavGdWcQzMpFtqOkTVptO8jU7BMH5fugtfLe8kguqkx84RBNsBOua4EM58QeYd8Rv7m0rlwboe
c/BmZbyOMWBDNUBaqVzjq3a0da6Za6cLzpodlYuBKvFAwQb1MhteqNvWK+HGGI1zqke9Gqd1O2gc
ktkSt2Kxk3kOjhWFHVhMnm4GDrYg4YyMOxqIYxrJzqigd3Iaxc7Dmrfw6hhibSrAuig8y4Az4eVi
jV6w0eGScO0VDYAsKuKaqg/erc4x95Oi8Y3SQj6h/eQ5674HMJBP40dZEK9GZ6sWMjDWouVOVOtU
nIs8+YgZSBZjkPfAacfkyA3FeOXRWWxQAhXvy/yT0kKeki3LjKTsrxpoma60tPJDDheqCHmgNlp8
y3PzWXO4ptQwQBa1MNkGxJh0LQ7mtaxkF0az3q0iy36oYhiUxsjnEpBs1vpQQ+0YCiNsSaFvDFxX
oBVB9iS0dR4sG7bG7GjdLko0tbEL7TZBTNzoebEBK1tsqsqsT51NaabD0BQGyqM7jlcq/FLWKLBM
jNDz4se5MLVl0M7wTZNOLdhG8c0RbcTUzIXw2ryoDcaqzo3PsSQ0ARqcwHg8Xtq4C1DwaO6c8vJb
Ovp30o+31zsifnYDGkMvlmNV0vJuI47GOBQWpTacrCrm8SAV941BFGceK/0qViDowIE9CxZBocBe
h50zto9lqcr96NO7E/csNnT7KojyFX9Eo8IKNeLXVk4S4r1tw/En4mb6ibsh/I+tUlHW0c6CKtzM
jndpAXAQysUqqax8W7dpdICnUqxFk7vLPJqjNfYEcMaFBoAy7u7G0i3ADrIK8JCxDpqei5WXNu4J
Ydtd9+kcHQTryIWUHXM3E9NCTdlr5XA2jrE38Eh26AJqUTYHXZKASDDi2k1EcV/fxNg9dWddeMG4
kIk+bd0r7Ce12/c4Sq1nlFNO/IYzM1La1uxijvNK6nQPSs4VmR0pQ+QLDC3hZiv5LAaQNDEFmmhf
VEYvKg84i1nIIzgXLqtsyjcgEt+yWFRhS9Acji8Z9CiNxLJwu3lbmxk3EV8bSIfowbYWwLWD0uP8
t8yTwbm5AMEC7hZ7/QFBHDCpay2HWvK6g9PWl/VHTgvi/WA2IHs0DrBaciRRL/ltovVjTWrAwkb+
isDJaxWRq9rIn8gkW408B2s/v9i85EFVTfxaRppavQjSEEb1Q+anL1EFjrAOVL6CUHqHx+REs3hx
g1gur/4CdntyjL4I52FhUUA0cbVnh1SYwLdBoawIratb0g9iEzUk7WbNvDKK1LSimT0+NTpwbJNd
CoeAIQgFt3PwFF+ZWoXXCrwSGhhMGmEXqRHMF3o4X1rh2azwHOsw+GJeeojzm8YS76nJPQbfdHVf
dM2pcod3KC9nPCTVquFbWGiT7mwCo23ulWzuTO1qpob9ZK7McsyX1iz810CRutb9DvZJYcAB81VJ
MIl3UZnV+tFLlEXqnr1Vx9onZPlLDU/iq/uR2/rewiqEtwrjdJz5d10sbgMYP4wN1fBCBDsHlT6D
riUoumjgr4b0gh0q0Vo/CkO2K8kc+BVj4DeJYNcdJMlqeBAknbdZolUbzrL4Yva5szayMtvjrwIK
2qCs29H1fMrL6y0TyZXnMckps6HLdxyDV08135XLntKcXOIxedy1ocRm+dX0jrXOxwpeM66AdTTV
yV5JnYdMbWQf+RUv1rql2mbaPJ76ZubYYGLVpww2yBVDJoMa/kNDpMaNYRQX+hObdP2WIBuer7mS
7z37Q14cwfGvb1z+59ihr6HGf711WbJFSqv38r39HRX4a2PDx/59+WL9oTs6JQaURxB/NP7ZEk09
RKCjMlA5iWr0z5Zoh+IIhNZ/LFhQYH7JucjDKGYowIiAloeqZf+V5YtzXf78pvZdiZP6P1oWnD81
R5AxMqwUyyys0eG2UWVzQQogOePCKy/y4tWz++8BFiehFYv8g2E+M72vQQ6UPyzYydaiwf0FuY7I
AOtWB58RBIxi70jcE7o52U8Kps+n7OaJVuVhAkvmN8R62KEU9i7mMWescYRTrUpOZC3yGtKgOWh3
GYPZyrCEe4aqIe6N2KByK/U4Su3RhyRPkWEJVsTnNa9xfTWEIizGDIVRaaBNk1wMbT/VUlo2eRo8
ICc/jqP5irabj9dzp/HKEX2oNTdi5Jade2m8bZXZb7rG6E9VGvTrMQncczum+1KNO6dNQNBnJ4p1
dobWrnK3Usu2p1hYKz4UuFuP68GibjDtddr0OUn3TtDvY3U42GJTbFzJrdIxh6coKd7dFAoFuRac
i6RyFkMBlN3JZbkFMRF6VfRq5dz7vPEDxwrlWg51FUBRYRGxRtEicZOMwPRUae1wagEtMN0nEmzP
I25MKiTqzdhkE6HLDOhTCV6vdg5mG4cCFYeQINgrhZGV45eLW4E9OTfmEzeoR7ofP6I+f4c++F12
bwAJ142660swWro8+q5YOe3GRzptTXtd9dp97K+w0OwrgYenNWAKwSyHtuDAetTxRSUpN9/xUwJr
j8EgRVNxiQkLquGOlRMdJdnWcKirs6d9XmrjosoJelQJMXBSiGn+5Rv2tiMtxZLk1MfjfTbb64aF
JWbD7OSK8mWm3AJEz7IVrk6cCrmqAqq2SBWbJM0vK34PUH37PPXXsc1VSe/LwzzLW9HLG6AxT3JU
n4Qa46VbGs1+nhDLWrvjZ+7YX2I8GInpLvJyasIS7wzjebO2YgW1p3dJe2lTQpYzSu61agYCLs0g
vtjtQDmZstpnPeK9oiYxXCCn64uhjYDzpNmpNrryWa+QS61YHHu0HYrV2+krheJ+NDQxsfAXsl2P
uIgeVFXx+jXplcCgiU+pACzj1C2F5nPaWpdyap9sLl9gqnp5nLVmem56mVbQSTBxEYxx6jsFph4H
u4IsI/sy3YpBnSuigPelX8/hlX00LLC0iZs+5dS2KY9e1ROzWitT646TEB3Od0R0JI04haPlubfl
gCF/5VFpc8kzqe+xivVPlJ77XARN69SPc7ekmlkcfUzxbx14yWRN8DXZWXPcrkFQP1ZWncBR1OVl
kKXJ95X3X/zK6JYUhG3TIPua/WxPGHTfaNPaLB1uv0GK6NJkGHotE0By5yVr8lArxUvsQcR6e7Gm
BD+dgeLZh4WSZEaryBnfG2XWl7mI8KXG2HxZagxT9VA3umsvu5EXOFuxAeF3xvIC7H5CChZRFjxS
xqC9e1E5QgOduru2mQQhT4iiW0J17sOVVBYvGpeE6ALRq/7wVYy2MzECR9y4JguQT6bYi9ByT3tH
pnmduW2M2Vp6iXMC7AnRwS3ReM8lzHGqIgJWu0rMau87NISvPG/SnzqtD459VI8vMw4+ltGG0awh
Jdq3XgCiAadrQGlMzl6X/F4ZY9CfvA+b1dE7ub/gaxYO/QyEMaAydtHZELhY4QUOzn1cGvjSRAqW
W7bRdKyzK2Gb8t5gXeR2vepcB2BgHbX3CttyzHTSMNQm0ffolOw3gE2QwdKDJApQ4tvxCTEofwoq
LzqXERezvOi3Np2v+7Qdvls9oJQBa7L5XbO4vcyUrcFii0gH6A5eu7AndIxTftAIbOtB/hnFfrCT
wojWNASMGzkN7Ua4VbmN+6Z9KNDUbqoy9sC2Bc0HEKaMn4GQI4bNrn8DAOq+9WlkgvrMMd62A6UX
A/HNmxl7Nsk7WKWrwmjUqeTg2QeeTLk1F9AxZRPwgkZw9PwZsGVdBfMJW2J8nFAR7su8AYMxZPKY
tWCNljE7wnseLsUGsaBnG8W285bnd7Bn2Zknq8gYYblp3vhDJNRGUALU0sIStf4zCRMLa7kZHXMT
VWORux0Gxk7IixnpPK/HRteeUYznO3tMQRUUPC86xl04W1zVj4VTkiPSzOUwtj38NOnOIpx6fXyY
RA9LcBppXkDTUztiKh28kTi5QL9Dna6BD2heWTPBVJJmIy+7N62+ZYwiFn8/tlYXjtTxvPkCTcXp
vCwce1CEdH7o3Q3+x/KJ1RSt90SRogffBJewMLpOuxd+XR9NGbih2aTDS1HV0EhHHg2HOSm8V9JS
phVmbUBvAi/Dp6HVsQ6Uri8on9AOlBbcjbrhHbOu7zcO5+0CB+xeWniNRlTVPQs33hrBJAWUoJTc
LTJIEa1cPdbPcTzx/MRLkTz6Q9t8zWat3I1lN13oOCriTNc8sawnXo9t4Ew/mqnBSz9Erv4tAnNY
NDUEWpaR+g5CS79TsU3WV4wiyReNNLj2D1p7CFqElgX3n+pBM7j9MJtMYhdHWXHCi63/iCw5v1cE
CKqQwgzrDIjTW2uzke5rOghu/CGPwiTx+m0MuG+VdjEGzNpUs7dqS2fYlXrG+BwFfn0MKBS+DE6i
3UNKcBXv1dlkEWPln3EcFI/lYM9UKQBb+nQbaJp90rRvQxWg8saiD/s+Ba+bj+2hB2h7gD5bb6ze
mmBGaQwLlZ/c63XUM/045pM9T9MHWMUmZFTfCeZCpSxWEV32UnEywIwN5kc6kyy2fFESxctuqMyV
3xfJ/WTVr1YXyA1NgysCX9EyurYekc2dLoXIoGAAqwLPkE41gSroGznqT9SxRZBucxi96KhS82BW
vkC2SppjKjV5r/ui6zZ6zw+5uYoBZeqIO+eqEnBomBe0FFD3rHPuUCO88xjnFQJdO/UQC1Ek/vqQ
8/+7rEyj2vWa/6+nm7u0e2/fi98JMb8+6u9zjfOHRQHkT/r5dVT6h6BsMs9ggwR09OeZBsOoTjUM
BlLdxivJf+HXTGP/geDgWqjQAUB17J5/ZaQhIPpfRpprE7RJsTr3QU8Hpv6bGy9obChvGXaSzCsv
qknERbMad88T5zQU+rQi3vSjngmPzyBZ1/HIcy61YTlAtXzO2qRCgYk+WvxCoSPYozrpNa/puJv0
KsYGwfiox2JLWWmz0j2gM/nE0jV1PLnqK0aMwnnqSAJmvtxwjsSrvseNYpke/VlTqp7juCjJjgYs
a/VChMCxceGXc7sk1DPsaiOgzcbmqmK2/qevpcOqEh1BkcLmSj/1Z0JjEOHcCRakTDwu4GYb2iSj
Fq6LXV8xEPGITO+4aZ3I0JEMk9Y7ljYoTVb2HeQkkmKjOgjJHYVMHvIOLAJg2t9Bxv/Smxpt4cXW
uZySngOB0wRD8VLwHydqUT7Icjx5Ts+B6HJ7zN7gkO5du2YDaU6hmruDC6wti+Oj2/Vrdv13yvQe
YysCHszSLCS9Q+1EHLshPBoe5SV+EmIcmyxFPiM2MQK6IeBR5dVbRHUFFpT0jHfp0vMr0RpCY0kA
V9pTeEoKk123ftd1SDNOfqcydacNIoTlw4cZ8S6LS3bHjbuRWhVqmXHfopFTC79SLhhN00KenVOL
VvBCfbaZGMJR877TrA8Il0UwDLz+nSDmhhfZj6FTNLvIZC3qIEwLluVagNBK7H5ROPI7qA2s/ZW6
c4dgRHeHOOrO6U0BrRGAsu8u2JzTw2Vq+zpCuhbAyinoUaeEs2ExmOaXLB0fLdFbpy1nI+up704v
Hs2OF6Re6gdNlQY/IZiT+PLYjWLV8cSxlOLVm/M9rrkNBTE0bl21bdLwS7tlZ12LfOsa0Y2fpj65
s/hdJlyhfQePQFREYN0zkS7YsqHfURWzVZiG9hyZpFYpnRrT+dIJkOpjS5KiMfSeUWV+gyBbhflA
SQ3KgFxkLvVjo71N9U6E8PleasfR9paozZMXg/nCrnAbR3AUWz1fSvSmYnS6UBe9f62Vm1jk2ndD
5mYLCD0TbATUT7cbWKq2LB9AvE5aAGag3VH7u9GuFQKFdlNn6Yrr3jNng7GuSBbJAAYN4M502xWJ
vFZAEQTzx20DlGdd8qBad3godQ0lhihQAr1RMoVHur2CYYImItQlsppL3LAkNhtQ3oiFKwwFW7sN
hi2NVj8KCFMEa+LDRKUiQsiGz3yZK/WYA3RstewKFinjBcNbvLAnBcr5WuMjCmvbNEbzwYOS6VjH
wpfRjmZ5PvTOQLCF5xoSTs24QUMVuLM6qs06Va7h+Za4RT0GmN6kYIiOyIc88D7VnHJ5ro9GmqYb
oCc5/6io1lNgPVhZQQYHB2hdcDP0JvXObfepHIm5iBm7q0Wwvym4WlkDhWNKyYvmqeeW+XbXz96d
XRT0KntCLOp0YucFuzudh5GOr5p7ZmSbbF2hw8qp2xbTaC3cwfosrWv2KppOcW4+QADeyAwXd8C7
WAi5Soxy65s1DTmptiLyRHhMGW9NwXZCs7QEcnpyiRzn1Cc2qaxaX5j1bADU9KASBdFzEYV5LuDY
M8WUMVmW0q0JBYKqHetTwVzo0FZQzx1lPlSaluqpM82VAaViM3Uw6YgMMHhhHb6zJXlICeQpzva6
hcJOY4BbsuyxZW0s67k40nNDgi+hQ1DqPkpFYSNB0pdK9nRCIY958Gwm+gsoIAQ+U3bRocv84DgE
7Iq4ncUTqkTmJadCqWwZqerSjy1J/dGubp05f9StNlgNCbMjjh3jgg/vWc0t1UcdDSFvBYrnCgpN
eS78lxJCU2fYQ2hlCM4zMVMu0aABhffoifFbknCFtVSt4m584If+gUeA1Jz1EZQzdmPd+HDt4j1x
cQiB02UOCNsy+hTjGMIWXI3XR1VJbmmitmr60Y+cfL52zqdvgpKLBu4tDU+hIft1lYzAVqYS0obW
DWzU/SBUel0dr+rtJheNfRS2vSmveNfr12lHUm9TMd+kIh4uuTPGUIaqHjCVB3JNBsG64XxbxcCu
6JeaBwj/1bOwdFregmND9HqNhq6tLL1hw5KncdjEbBET5dVsmQTahlGvEUMHQO1myzMcvkAfjd3B
lATB0a21ZZQi9md1jGRuNqcs+SGDaj0jFTLutBoJv1Vhd0seF0HvD5RN4V6pSURL/E+0MeyMLrmV
07fe7Hu8HykPxNy4ARI/DEjU6d6eqbAc3iZvNddimfvLpMS+SffHGEa05+HRsl9lFYs1mYAwyfwv
RQx1KZoMvcX5zuYHWW8jNmhCa++A4MMNq3ak0Ud1cfJL6Wzm9gOOL+88+6Q857FwmUrthiQfxju2
B+NdQPhtbdOlZ5WvrIuflYag4hZ0LabPCe+bhVd6I8+CepcgodWdvKEucGca00vFkmbhFzzYGqc9
FLIgeux7d5JUzQLcDoZ2u4IgL3BPRT7CZjODik5piFvQ0QaWN9qZTodFdL4bcawNDrMXpilUXi7t
fXqRQ3xy9ewl0exDHRMScKrbseGt12Tdi2VLjHL6bRkYGE8keL0eWzbzKQWc2nzr2ITO0hvLdl5h
ud1oTnG0bOox+mh4yaTYTXHy1Yv60rfFxQ2ajTLUvOpnw8MpbVwAWLFCGCNzO+jtG2mf11LX37LU
/MiEC+1XwV8ua8Ee1bq3uiTZp9V0UHPuYhXmEHRoy8Mfy50vt8TWNNOB08t8wVf95DR2BjUX1Lb7
DemcZQuM+B/6dAFpj+nc7RYmQU32Ilq1tCLYgBfgeMtS5ukSQ29o4+WfzelxGNn/uEXYmFhyqW7i
OtHuVXMjJ7WOANPjmd8n3M9cfCkehAMAB5c25UtnUbsSvOonX6P3alM1PDIgz03iDND53ICY483N
sT1uMpHRGkpBLBZBJydJiPVGuT94LlNeMm1USoHhbJ59rVxjR1zAdNhQ1aJjTxtsEu1ZBhcsQrY/
2xW7ZaJ/lFZY2O+pjKv6eV97+CWTapc41+ByvHetbDMUauM76M/tcG85pMmhoNGncMPr7Ejb5Z5p
YVyao7zPlL0fC//cdz5LvSS7UPDphezraPV1YmD1LA4WSHc7tKwfhQm4aQbGO/WTtfAFl9lKO8XS
oiHIStlOtjSTJbiORjs6WLXthaPMMPao8mTGRb+Cjf9Di+y3FJYEi85cu9hFTfukxk2bUT5YScvK
1399RPyfoINZ9NFj1f3XY+JDXaTlb97jXx/y9xnxWnLODOZi7f0lVf3TnGiwZbV0rMVXEctiRvtl
PGawNAIbSzKZsKu32OSvfs2J5h8+4xw+HpugFf/mL3F5bevPGSNf933P4LuEIqo7xLd+nxOLeUgC
Qdg4LGQ6rVvcdCcLiCP6iaQHOo3rfpd0mXb2FHNFaA3s9ham3hPwwVwZHMZuGtcAqqxdcjW7kIdM
kJetccZ8hkVmvJpleko8eXMBYL/JtL44tyzUuLTTzmzOElpHk7xXqh6ezJpTcV+nfrA3ec8A58Ao
NCTDzDLU1D5jBzFourqPaJ4ZnIUxUGPL4JU5FAO3bT6c41kCenzUPe9hFLl8ACf3ILBNzXq6rqC7
RSkUfje/dXXXeQjy2ny0Ju1G82g5DOm3PdMSwXusiH9MbSKf4s4Tb87VBgfPstkI4DMXU8b10cZ1
JpxMW1VXI1qeucENF4UW8J5Pijq+Wt64LzzHVxMcFEGuwgFtpOhuceXeTVfv3Qzlv8fyOvAQFvZ2
qkDiB05Ypt64S8s8OndXd8uyGqJ0XMrOxx492K3Ntsmp8nydBRq2ALOlzT2ozOZ+YJn/MJm2eaDQ
leEIvXV6oEFjACX04Hf9dDLnUqxskcQvwhVEu+A2Iam70h+DwzRh/CYsmo43Margve761QMwmL4D
EcFmKo0n7Y67zz7RhptRZQLTC8us1Ny6NgH5pZV6fHPlz8XXdN2BoYhiynJbrEYli2RM6NWyL9tX
+smT+/66Rpt+btTAODIyB52cH1uTS45fzd4T7sc7o/4/7J1JkuRGmqWvklLrBgWAAgpgURsANrr5
PPsGEj5hnmfcps7QR6iL9QcnWQwGm6Rw2525SEkyMsLCzGGq//De94qWqjieXut1VAebgEHBOr4r
Ac0RxMJIr4XusCOr2TjTo7w5Iw2p2fZm2vkBeZSHfh0MWuuIENXo+EbYD3PDaB0hohDP3vJ1rCja
gAmjnvTKbQSs94oprXLEjYe1RnTRcIAGtDBb+JpWjgEAJpTY3V6Na0Sr61jTSgKyUQsLRI8pzhnN
GwS2VsAa8OLRbq8z0RZJwjuY9ey8rE1ilFuT4SnMhQJOnmCkGgKE8sjGaf1uhtXZfM1dRVMipg9L
xrH4utTD6rj0ifbpXd2qtU8CNlYaSlXN70bR8ReqwgYhhMI9gz6LnZdZfWKeUeXOWQfCLDijeyRl
M0PzdDDPJ648uY6Pk6amKwu+pspJTy2HaEbHAxbl7zHeQnATTpycojAFYRM28iXQsvKmUmlbVK21
Lx3BzQ2wX5DgpEUZ67pZaOdGbKSnDj4OWkCmqOvoXG+hwM7Oe6cNKbokRVE7N2yG6oyWLJ+9oU3D
+GCJTiH4pQ5orRSpvUZRb91ZdkzmdjwPt2XaVXT3Vh5dBshFrnv6dazMAeIQLy8ImQNjX2SXY5IB
mehrsZ2nRk8QGyn1rRzUYQ3Q1A5i1Jw7WUllgviTZcjY2BQu22q08VPKhv8QDDaC7ye1Cp8W1B8/
Z0+aeCSyqve6ogaPBRaI47hc1WYfNT7BsxHbjjR+QN9LQEaOHnrl1mwcrAVnahWIAwEe14s6+nGa
EHnN4HvTiOilDiaSgJwRwN9Sh48inEpm/ksIVVN9ilTlYk1p4KRrNiLcl2G614f8KquC89mEM5gO
O5KBSczLLpSYHYHCFlNdorNlJZ8AHUGdptVns+hI0mrIQhPRvKBiczR9LXxKokyGmyUKlTN1Ruzo
Ll2l3qVfDvGshppiZ5GHV4xsBlRJn319DWiB2aDd8Q7bvNsT+HM3E742kHpeT8EuyVf+LmDitgvs
baQiluw0+dA4kQ/S04tFwOiiRSwxv4xL/cGbtg5mrbxzrQ47MpbezLhb7VUmMl3V3EwI8ZmM3wKk
H/3IQug+JOgJEHbSGY/1wk+qgANkQDdegFzRbDdir9TWhUmFj4GSpcpERCmZOHtDKSrPDCacbJ02
cs6T3+NMFnWfGcZMqarxlZU1W3c9s/YW2n+jbBjp8MlUOq4W9CIEAseBXwBMCtUalEnLbL9dkYsB
x8QhMcxzNKB+OYztoTTIhklYscSRfK2DYutE/DicCX6jnpfE0YSgX/PsxqhoWBg9HWoHIoVOCryi
s5/KtjR328hO/E4QijXUAp6eQHZXlMq+0GlwayXUnsFXsXekv71LlpdmFOj1IcZ2KSPciOt1WrP4
8EBYZ1FlGUhX0upajWMy+yp0i0SkkeQHxZZl9pruZ4+dsu/XxL9kzf5zOE3vCBR/KNtUavCC+OAa
5pbvKYR+gk2yNny0QFaiolC1gLR45F9LjNpXZeN9LMrCPC1swneYigmcR42m/myI/rfb7bs8iJ+1
Uwa4gT8vOb0PNhPf4zN++02/Fp0UiawQdEpHHPKUipSwvy4njJ80/o0K1MxgBaKtWqjv+BkS8AGH
oWFIU6y14i9Fp/UTvyDAUDgGKWUUs/o/2U5Q4/6wnbAkmxQdBReyJssk6Pf3VaddNmWfZYzDue3s
1yUdkhPWD+Z3o0KwAgnA2dWAqNHm61uVu2aGQuTBgcKRQ8pkv2Yste2maNmu5oUSph6TT/NkZpWD
t2HCMNKO2XWXD4LzIbbKbtcBQMC4LkPDcoOmEZ+TEtX3MTZmJJhNQwL4VOnM2wTmlseEwBTkU6YN
qCiKye1pqvYlY8z4MSR19BZVOBUm3VQfWTyE+7ipBohSS47PR8Hs3QPtQVcjl/vSCjOfHT3QNGxM
/hia04F0CPkEQiN6FFFpg5MmY+LM4K9xP+aWoaEiTvPnpgzqWwPXt8/4Zi1pi4lKo4La3hjAKBN7
Io4QpFh6UheB+EUY+qMmlGqrStmf6YFF/yzSEaCWEzQLYYcwD9dONx0OpPmJq9DpPsY66h7UiCqR
xHYmXF0Qq0841OHFh3igr0IJba7H72KSPXDrzCkqt4kogQsrL8J206w25rhULQqQnqS3aZ72SJqE
Z9Tlm5MjPwrlQD2aW4yry1aqPUOANj2TJdt1V4N8yDpIL07wxBGtqEAxN80AZXt1aYDytPCou4Pk
kw2zIqUME5WzaYxQ3wzZnBDapu+c1mx3U4pEDdwwPUSe+U05b+IuzKAVWMm2r9GlN8OUe6Ycd0Os
kEkUh+YbCYLFXUAuiFv1+rc6BCpIqM65Lon2TfAH2HjGYtUEVcBDHLswwC6yAEBXD1VAC5sLZ2Ty
bOv1vA9aAIRRZpymdAIqZV0UxhDdOCI96FlEbdmJxc2d5QLlGUNOwcg8eY5b0FNcTA8NtRVES325
Q8BUXilhFu1s/h2EgmW4QX2DSSB0eEe9gqTYZUiRnTV2bu+iThWfwsiFwUh2KhBrm9IXSmg+pX03
Ta7ZE7Fl25D9IapbW1osoHyit/v7EP//sSfP7BIVl8011FrTFc7+4BWMmw5kzrqM53A+0wIi+Eh5
yOia6AdSPHdNqdseIz9mfvQSJCfVx9wp+FtDW0prWT5ozcicV10jVOPON+UnSlyxK7uXooamx0j4
sSzH1A1ppfAidAlMi4BtFCYMLTVmD32xdqwYyr8BxEK7vqR0mzAhWGWBztZu9KqqvlEHKr5hFdo+
sedrjredrdiRD5jKoOOq+w1O/JJYgilzI/ygLn6+EYcRNlUFUSW/kDe7NXZiR2+xh2XWelqG2YKr
1CiiaAPYnDDTMNb8ZbClD2/hMtDIMUb+oPO3cDR8N1VEUFTa87dO6vI+qbT4XhsMpGl2rxGqBP4q
PtaaGh7w1TZ3djcTxJSF6iYsKxrnxUizN1BXyVuDg4okMCWn544S0XpNmt8FtlPepKaOdMsh0+nQ
yj6b3KUBzqvow6Zp1/Rq7CoVks4Cg4hS3AYiG3f5hH8qyF+7cL4ooXucOsSEW+rdjN6EL7ieitWo
pZ/wVlr3ZJ01pA4v+U2D4Qx+hqJ5EQijWHVeTKM65vg03NnGceAE5HqB0dilei899ETyKEuVRrac
j53F5lB2DPaM0jnaw8huhibM4+Rlep5My8FuGfrmEZL6QYcJGJRw0Nsuel7ypLquHCIhEJfOINhV
iZHLYhebG9ZRt1YTzKT3a+L2hjOQXW5dnUdJ1O3Uooj3lZFdjKm+i3T7MTOpX4cAOfy8KWW/VfrV
GNPMZ2tqHe0m5abo8V8F7/j1DFT7kAeIqBDSH0GhYKaIwSSKo9Hlfjwot/Fsn+OE2xBnt5kQRaZt
vh20+G2yJ79UPhulecmqkfIstu7trEKpNh37ft+aoUej42sGoap2chiWeJ/2Ng4oCvb6IJJkp1UW
r9b5lt3tnS7fZH29cQqtPJvK5SyooBVLBdpBfjG00V0X1XcWzcPEt5BQsEONZiUU3VPVDHCmChio
pnPJ+bxhTHFggCDJLaXpMJX7eOWVhOZVZd+MoDlEVF+TnDlsYC9cYh4gWWLeLQaIM6M5lGxAtDl9
qAZ5vbRXBpQPpcCTrGF65i0xlEfkwNpu3sZg0nlAEN4o1/jGWjc39Ndh0J8JYbwB7w8TsGPCXAVY
L6KM8TdTrwMM3wtJneiiRz4m3RVBBYd8tL3WYETK40m7N3JJyQNSFhDGmjhmoRLu2hZJ3SyME0BK
SvRsM7fDI0oedpg8zPjwYmLrwgHLVsMnlYtgjzLuzAq1q7DWdwIxFc5ThL5jheimbsfOLYoKTVlD
3tSQhC8EXl1UE8bcOtfZQecGejJDY9dgnsA2Jgc1y5/DCrBDkvJo1z3ZJv0hLnhYtDnDKyNMl7uI
/RyquTiO3lrZkdLB+gZLqQve/bBYLc97vc8wTTBvZ/CRs6skVo1E8h0eWRfA9baU7yb5sWIQb5Ul
M2JnZoAxLdN49axpoHDER1hgh5ToWDdAsseK4pxX9AcVIzYcwZ5Bu9gYnQKBFLKItiLzskLbAoag
e1LJuQHaw9JQdJ6MowPas9tcNXZlk9i7fi6zB6xL15YSPJhDt15RBjJy8q2wZ3pKK0/82Jpzsyxx
D4rMRQL1sgydOA0GSnEVausWWAGAUSxDs5kaGzmZnWcI+hbRhg+TYQByHdk76W1Ws9zqM1igTioQ
VE4NkgvNwY488H8nnjZOoXyy6gXTUQ+nyMSXKdyakLN4H6E9UL20Lo17Ejy1y14y3tmJXrbnFsGQ
LwEqPqhmOSjPcGyhkLIwdWCkBtUe+miLFIGflquUjvmyYEk4c2RB0wKJ0PTDuXMOIcPX89rSVijs
UBXPYT0PgmQB2fhFFksPos2wjYt+RmafyMcxxFBHtLRD9ZFV9qbRRIELeanM5yWeFWPXWrpVYZRj
Yusq2hh89NhQcrg9TvSKenG60oIcYHVrzctjjBX/CSBtkrlFNqrxRsvC4RJBS8IENZQF248SzBSJ
0/HRUolEpRg400JuEM2am8sSd5Tbl3nxaCtLY7vJQAi5o8WveJ6az6zX4gON4nyMrMm8Io4+OsTG
COpkcejJQgKZG8uh1Zd1dsLWs6eKG+/6tLMOWbx0l8lqHMjgr/lNipfAUjWi10fq0haWztJuc1v2
T4s1RnuzqhFrY2G+TJs4PSnjkhEMX87JATEBwT4zOLBPwMr5WdVK8QyZOHjSujp++PcuAulQ1/wA
V/y5zRN/SUJxy/nb23//1x+7w/W3/dodaj85fB1x7EtHZ4phwxr5rTuEkUKomFyXD3I11vzaHVp4
eKDtOWtPSbSBlL+tJJCuQd5QHdsiDU1Hdmb+k+7Q1P64k5BUopJDl7UEO4kfWCiJyJUZRQVLSU0f
nppVBK6ECnJwIsbKzbyKxNWg1M5SFvwLmejypqvbuaE/GafrWZ+DD1LbsUJSfVXKbu4upzh+tNrt
DFmaXaGS4n0lO8tAbr8OEu3GinZwj0MO+URGn5DQ6zORJQsD8DnFtdvMPtwM4AuMhXZEK4ELNrlk
HGTjtnGDIpxLaPTnvk0tD/Y9X7TItM5HrXOUndIuBIZlZogfWZpP0bJYKFVBe5hocHCzcwe1FVwm
uyBYYYw4960gwzeRUPcbA2PwMITxGIAXIzg9Y/bLhHueL8xaW+FGuBrzA+JTeYoExgE7m9Y6yD6R
fLZ0cAHCaEtOGgWwsdQy2E/YZx+cjkioNP4oZ/M+Mcn0VYlTo61uPPBN9rcKSb1R2zQiJYXaDbEi
wV1pZK2LRQgoAUzWiBojsxmCBSHp3TxDDsde5TuFaNb0UO4hUZXAEEImEAeNnKkbOzLrc9YE9mnG
3nmwS7P+1pqDtXGoaT5G4hzvMqVsgFpWylVG2XKCivcQzsYY+INNpIopMxl6SSAmT6Dyvoxo/DAh
VniSuOPPy6FCkIgW2Z8iyR275Gx6ykQ7RMJBHJc1OBrcVfCdQVZQ+jsZK/o3q3D0xu34nxeDg012
x5RZ37J1CGFjVMzYNj3wuPdhYFq+wP9AO2ZX5qdlIPjqxaQWpRtWVf846kZ/mocMWkmIn/uzbtXm
WySKiYjehSA7VibOyaZ+DQF3mNpj4DiKV0HYu+iXstylstEPBd3pyySncbM0QeIXUWD4SYUDs5ws
eswpzJq9VNgyeXVf16QnYfanfEbDvZU95AQXn9WEx0aob11aE/+g4qf1KkwN32JDzS/sLgUX2lRG
v2OFD7zQSfvWo8kyLbfWB3OXSNFuUmo1xPFqw7aeJMGbktPgdugGeVZrbNncGIoxmidofsg166bb
VqxsmBKADILD2ewL3mngz3jjkKqw9OkHtbyXC9S/eUHT5hKWDWcGTH3ptukIlFrlqXYLIgwR3djD
bRXJ5TI2eCjctOV5x4tC7ViF3TrmHavTej1tM3OhJ7AMPgZjlEj6BcpLNv86RB6TAGfgwGKDdvM1
rDpl8Dozj59NBBnsUIIeyps93c7LFF1kSd+5Q54ut3XaZovLvAoRNwVN90b9z/BaIxK0GwMgh1m4
XLamNvphXR0HbATnlZJRxcLQZA2hOMynY5MoU0at3IIyiNHYYErFYdzIerlVzZl8DB0bgqq6kzk1
zIOWEPZZ3kB+k/21UPu7KlFTTiVpKhvmUc6yyQ0NSMZo9Dntnp5rHykVkEZjO0SWV6kdZv0SN3jk
Jg1rIFHTXYR5nT2Be7Qd8scfcQ2oV8h05vM5acV5EzWMy1V9iTZLqYRo5OE8AEOEuqQR/fzGJDx8
SAbCQzh9tOQtiKplObRZAUQ2iB7ZcNdPeASSO5M6hbZRE6qrzozBhd2MwQ40d3hSYgiZUMnTnUWi
6qsTDELzWqLGtvA51KuUwDMb+FA53GapEu1wHiJW0S3zSR/mod2a5li1Hj0vm+cwz8tNMlRli6+x
z+/A6ANGkGVneIyfMcEveGWMnZn0aIrx0hxh6VtHdLUqyRuEeBxF72Cs0pT4KTPVZq8ZVZT6iHiV
1zZCW+gNQaBuynp1XdkJzU/Ppoyf4zLMJ1Ptmf8TY1neqnlfaX6HyJOojtLW94woRiwNMjgamuSk
ZvKoSgIN5nna5IoRXvVTO92a88y+ORlxNxpA+wkoY4vCo9qE1pOwFxgLEtxG5qE6bu/McQaPTepc
ifMtGWcPWxE7vjW2kS9KofJ1sTHfUPnmeEPWKFpPZbS/m3Vj2qhZYrBwAb8eIMSkd4pHPsI5YBIW
EkZhmtVHnfKZiH4YN8bo3MMbx/5vp2zn2Boi+iGZHXBGomIY1T7MkHOiJCLykAgD4iHhZLjyiQ21
1Wlr20mKpanAV5gifQp48AjHZouXJ4zirGbw8762XnkMV31VgK8qDKSxr0fsE5HWLK82g6/7QQWC
hfc0zk8GP5SdMAP9pCbd8lCtRhurSNh7MJpKfO7pwetXS04z262frDadgO1772lWkd7aAaSrYDX0
WCMKLhJDuo2uN9FVvBp/5gC0Pv7G1VlWxblPJNF4Fwqx1D4KRZxD0WoiSnETJXmfnpovh5HgR/oo
VttRvBqQFiqRR70E1O6KQhmuki+r0pdrKVoNTPpqZepWU1ObKrXhVavVSeMsfqdDMS+VaXVCQWNz
GDFgj8Krw+w6WE1TSod9CuoITqpqNVVlq72KgEuMVrEWnsYSdTSu+qaH58hYaS6dq6phNDfxkOLX
Wq1bHLHLefrl55KySb1uNXmZrYLfq7BhIkVFSo+IHOpFqWT3Uq4WsfzLLeasxrEkKqxtuprJSktr
7pDy5/iNsJrlX6azwg62zmpES1ZLmr2a09ovn5ptkrzkC6utdtOXk61YTW32am+rv5xuEZ437sju
aK82OF1ZfHs1xhmrRY5AogFnQIOGHZ4iHrrGaaE4ksocfCqw/othBv7YpDNCx9WCl65mvGK15ZWZ
nCz8ATxUNYFzvpKtDr50NfOpX74+QsyDywmv3/Tl+kMT6XyI1QooVlPgUs8he+TVKRivpkFR2URF
K2TCXWOgJtTly1/4777kz/sSkyr9z3dWp2//2vXfkrj59sfWZP2dv7UmCNJV+lDaZPZWqyTq19ZE
rAYZ4gsc3dZ1/Yvg+OviSv+JXzDYJoHXtRmJ8Qf+srgixRxLjQanUeeK+Ud9Cf7dP26tdMQAMCJ1
NvHaijH4nnAd9o1t9ApbfmOyz+bakdCYEPtHfguECn4p4TTqpguc5EUnvuIszY36LZxb/LjYeKvM
N1n7fxJYFMLLQcdbbMjswNuusnU49XCNHbeacxNsQIbaNKqF051lSHbPlKQa0CZT7OBHWCpHEJWQ
ds7GzPCzBHbVyG2EERuteVeRRGQowZU6BCWCXaJmH9jr9dpVTEpyGu6DeWzqT0Obu3aDcyNUtko3
iDkBaZ2rx7q2B7GVQ28mmzG1IbeYuRFvh9YpQBRZrKV91vLAh/uqhrCq6BR3eyA52XI/54x8y9m2
+23s6Jg1aYvqQ2TZtbPn/u0e7SDLA99yVG7wPBxyJCK0AZpnSe5kBJx4bYxueoujbtpxY9QdeIER
rX0LkvopivFN4TKY5icpl/GYZ4C/PYXcndJVhaZ+6p06PiWpEIaXgN/NPTT3OMnTOAVFZSsN9pV5
FZu7nGFogZhEpDnqyjB6s8LB/pimBeSTtjad3pCkZA+xDmqPYw0Uku3F7Jher8gWDCVkAsx5lqE+
z/QIHx1VVu8XzK1UIokqdlM0dWWxKZmuqceh49Q65myP5t3shJni5VoZiI3TBukVAzvW6g2xey1G
yVVdN+EsVfyeFmtCxyIIYuHeK/uzAQUBjtGlkKeyYXK/iRhzEXYtoHVlZO2gTUr7IMMA3zk1wTw6
BbM2ol5gCWI3ftlXvXIkA68BPGwaT4NaQAg2if/ScRlMyl03Ehu0QX0EdrklMolthsqtti/6sKDC
SSnIEY9JkoUXUD6fS17OL3OT0lPxXaQEDiRlDVVC5sCVEtNH4axUOHXdkKiVybJE2ENWe/akwvMy
eriOKFOYAzMb7I0SEQFmfrfuTMmUdCY/yM9Amb/WhHbv/xdCG5a9aBb8gKy3iGhMJXkymCL/glv/
R+qC/y8Urew5/tL4+PAtyz7+9f6R/cv71v+e7CJ+/r2/HtYmwZTkI1jEuEuTzIffVAa29pOEtsuU
SGAacdA9/88cyfxJBZu7ihJwOYqfBQi/HNZgYjjcOas5/3XDFIRgfmGM4Qr/EpUBkhis8W///K+i
z6/KuOja//yP1YH5O6qLBWvG1rE+oj9Yr4AfRAbhoFWmRku0qSybfc6OQMXDUl8aWnJsjXupJTt9
7rbByILasH3mwZ5itjAGzmQ1X2h6gVEDqiY9E3hytnVbczgwBmfBOR1y+3xR0r8JUNC/gkPKbA7L
4vD+n/+xztB4z8SXIB5wTJWi/fcXDFYlIifymem+icIbn4E2P099Uk+eqgz5gw5ABf4Mg+1VdBca
1y0ZSBhzgD6+yzEfFyr6KR/5wpeD4+vsgdH8hK3GGqmSLYEJvU1HobKc2+pDRMqP7IhD42AxEgV1
oZwoQUtR3OLvGXW/kDl7z6Rso4u51PnqFfgU0b7jogj2Umb9smFTjVGDVQWunzplWdGr5K3BrumO
2kQuPTIsjhaPmUaBcGoWGEU7I9OH7TIszreyT+MjyUWo7pk8YSBjaU4IdINwBCxUnFPTDtN6qEAu
r/fsFIleI+qRo5RxTIPmrHHm1byxPEOtHFpvbhn4eSZ2bcWjSVG8ZOxH0gkwSe4rxagmZiU5Mltn
sKE6dlVgNJ5tVEuDKVAbEtYqtXrWLQLHaGK1nMTTBG2fIxXVndP34zOZcP2jbMI3swFx5bVVyzgo
UkiEjnW9NjeqGgwmxEWNBZEVk3Fop+ES+70U42egzNadMpMKD+ShDmEyolh4EmMHWcIo0uCNFk97
R0CCBnJpihHXPhz0k4LHvHS1pUGcOuFdqN1yDBw87GYtPyKFOG8XoQgTgaGnA79csEHCmIOBD3iU
bfGT06fleR8TL+7pPcW0b8nG9NW0mF7arEc/FrG9MY92kzY3SdEAUqSHkfAxviKmp7p/aEfFhkTW
2anCrKo0H2oGHr0f53oP/nyR4SUPYU4kFfCAW1yIegJLlvEdsAPNoIyR8XDDExdp5PYRwQovqDBQ
Lhis3j2GycGdmuS4UeSSWJ9cVw6mrzTa4TqLLga7XmWNAPcUPaifg14pS/LeZOqVJfAbpmd4PVM0
amhfwygJtnMnuLy0PAP22qdsMn1HnasNWWegfsyMXDQttbL0kHWFfArGdE0IH+zHuljqR7MtG+Ql
ZUKePPq8AHVIYM1uOy/WNcRu4r4GU9EVlIDGRJ7qMFYoaWVVh3uAlmKr1DFthIIpC8nIIOnt9QaE
ggeUzrmu9Q7j3zzp0ynL66Zg6gg5xdVHad0ljkxvgSiXXI1tOtCuAvC7j3ITD47Cy96maoiNEQNg
FPvLZKkpJqu8Tg+N6Yyhx0xzhGncFfEVaWztOVOFKd91RtHbRwjRLZjBjpDGYRFx5MnRCR/mEOmD
l0OIeZZTM15pSzfxFbCs+tjH4nwcHChACnInnQFi1oFubtmeMkohkwImeSxOBdJEUnXtvkVJzsC1
2iRdaCVkylvBc28HBr1iP8GeS+pa1CipgEG4Dm9u8Ryk95WPu9mS+Jc0DU2EKMcLVsvaa09E/UtE
COEb/jmKzO/6jV+uh++vA+0PmjOuAwvfBAszlhi49n9/uCKeMNMJBOMG3JVb+OcPwXFxgdC4yU1y
9v43L/bjCmO9e75/sR+IYiE2wRSiZbZJv9nXCLfGm/FDuRmOOSDkrb43D3/9ej9edVwcjiosqJg0
Qip38e/fG/x3PP0mMo8W0+kW+zPqgZITfxyU5eOvX2r9m/9wRzmqxRpC00mkcTR6re+boBULlI9q
Jvw4eBxa7SAT37JuzdCNs0vQhBhH/b9+Qe3HV/y6x1l+rXJFS5prvNj3rxhbFYFgIZ8l4JqD87aU
Lhz0q+od28CekMNHpO9AkLXWjS+V/Wf4s9PpT8uIrzf0/Rv+8eV/iIISVayje65I+7p4LXdASzaj
f1/szpS/eyE2cr/7ZH98oR8fUCMwO9o7NA/XqjfuJtc6PwkvcT//5vNcP6+/ekM/PJvkTpaNEVAX
aU/iqr2AdHATX5eT31yGuwG3I8UBlkrf3pvPf/3K/9cf5HcF2Q/ljakj1gzWgoy91niR38NAyP3i
YjjPH//6hf4Y3vRD6bd+BN9lUVGdoIY3+ChRjOIoLz31W3o0dyFj75v49q9fbP35/+Hj/O5d/fB8
GEHVaMP6rrI7LongVN5htQ7/5vT6u4/uh2cD8l9k5ezJNsotV9nWOMhb+cRM4O/Orb97Mz88G5pu
gf0LeZ34AfswuDu4bqlrAB7eLGc2K5cndAnQe6FWECBhb9qzrw/zH3Vh/6+jZ37Z43Nl/Pm8DET6
23//7z/OylZN9q/tl/yJ/Rg7et3UmajI76maFvpvrlIGacaaYfbdGt/+iSEaUxZNVflVpmj8gf/T
ftF6YAPEV21KNjH/LCSR2+eHLwZ/ANZHlZkcv8au94cvBpG/tCFmpft0Ybmya74KyVkV/QOVlkx5
hqg0oQFTvllr/dmxq6UUtWFcIQqlQkWLA074q2wdvkpYs+nLc76c4RMjJUrcIp8pdxc6kvlyhMRJ
8TRXigK5nOrY0CaEc6xnKJqjPBDKsclh4blGZYcn9avEJttMwXGL0O3d6JfgbTEUyvF0rczbDm2r
u1Q4ljxlrd1RK+ORh8QR+/lXcS+kWr3DSstqzE7RVB1qVpAzFn5EoG48dP3bGE4DuWxgGcmGHBjS
e8aKOgh1x+jPGiWMkPhAH+DqVMRK612yejMgTnoXQS5vK118EkJfqWdRq2FJH5xhUOCdleZ7hxJB
cZuY7fZeqAKU3kBhoPnI+lXUl0OvfhpyrKdd0aXqLf7NvgJNM1qjZ6/zSk8g6iHvok2Z1hUi665y
BdKhVxapfUFge7y6pXP5bFGKVm4C+gK1ItuuN32EamrhEQXlW1a1gBtRGu+Iw6Jv9WSKlzm0GcAH
WPEN3wgjjZPDthvD1XDNv/bgOEyvSwiYgvbVzHeKaZevwiyXU8HqXuUGX6xbhZUkcW4Ipq6nYU6f
FltD9DaM010QQgv3+iapXrGeZJdmZqh0wyg08H9lIVRMNOnGQ2+PxasR15AJgsIcrwjB1d7DxQya
1egzXydN1d+NiYbW18oV9cwCPBpuJiey3mbEDGsUADL4G/BpAIVSM8CPhKBOp+UCtB26oqqtFwM3
2zdbTULSqpmL5d6E+ooclTQJCOkKJxvKR6lZKAKtXh9uh7BvyTtX2Zw8Nnwq416kSSf9LHKyCWkr
LLLrKg/Y+SVOab+M1axNrFVRXXh90pS3dhcs7P91jTwY4IjrE9pEIOVaFmbuonXmI3qSavaNHjcj
chasNxvkWtGJnBJL2/TMBnNA0SzekZ8x593VITkdpzYbu9KrDIK0vBGdG/nI6QskW453mSv8CCX2
xlu0j8vNAGXsalrfxS6XavOGQU1kSFcGADIR09WNQ5vXew6b42fV7nT0YWCf3JKUvMfRCiwAfrX5
Ns5J/jQ6Krejai9szhyIRC6dikM/kq0Ym9CuTXQDaokEelQG7TJ1EqDp6lDJZ60PQC4FUQr+2Qmy
pHMDvchgP7MCdNV4zfKalEHu7Lwyj7UJn5VtJI2Tbiak1tQIeX1RjfEtNNTihdFGrO10O3A+iyDu
rE2eLPpDjr90XRDNJrpkVaeUTcjXQB4KBv2Nl2EC0XUO/z02TahdLrMSFkA0gyn2cOuV9qq9RASE
iLxkWFp3AwrFVg4Aykm6Q8qOXkN9avVajmuQzEUpFoBFpdM4bHj1nChLvTUflkgOqU8OX4CZ1EqN
d9z7Sn2U1thqXiAwuAIBaIFvYpMxti0Br2/m3KF0LxclVvwuZqnqdik0JbLLFY6ifCRMg3wcsrWJ
kDfui9SRZwSc8fBI0XCACqVF3dKVURhulGJshN/zyWqAHCQHWlLFqFM1p//GGHaZ3Cxm1eIpstKe
FxP/CYJmfmB7qA6k4AVYElA2KAlpFrVTj/1ZgBeoAuzTVJ5V1kq9qQhnx3THpEk/NGTcbzuGuRDE
crwzGGK3+Ug/gdtxeDUCJsI0nPYD20Za2CzDSVnL4R7VGD9ZEQzMexpmMQL7dlkkHqE/yYcOaGZi
bSzlpVaW+l0t2vxGV+BAYISJ9KNesfXfibBfbltDn2vQSJl2bQBb/kA2MzbEnzSViU4yMe8NNUNh
wZFTz/fw03ArIMcNrjJ7fHZ4HC+6ouOlArthHRTRn2MafRJNrOzGzpFPa5rUsRqCGKVKY9+kzaii
rZL9/E6n7IRMjVQSt/gjxutcLeJP6Ec1q5AOBQVwq4oBI7Oe7P+wdx5JkiNnt10RyhzSgeELhBYp
K+UEllVZCS0dek//6C2BG3sHwW6KppFmPX38B7Q2dnVmVkYE3D9x77nZmiOeIPNuismM5Dk31iV4
kjcNPZN3aKymfi4RuNwhyNBhWQ7tAD22nA99NNnj2igd69MzsvwWExDheX2UTrcgYtUlT3Sh8GJo
yb2KSz4omHCZp2DWz1+JeMWxf523zLpq3sxxdi68WdEJZVd00y0jmmIZ1tjL2Ga+TnDSpta+z+S0
x3zylxlPc533xNfZTyu6/iG9ToSG63QIRBGTolgq61Fd50ftMkqKrlOl6jphSpZh0/9Wl39UiUIW
ZIT+n4vLv/xf4H4//mkV+7cv+726tL5JqkpYCYxKGCHSq/2+iHW+YRC0GVCbOjLNq3z0t0Ws9w1x
N/Ft1Hx06gwJaFN+Ky7lN+KrDYbbqEotEojp8v8wy/9Ps33d/pdpjuPS49lEQFNnuXzHf+7wyAg1
WreogjXWa/UgB69LdqT/cU7YjNFPkT3nrMIKEzgZy7NBbWo0OfdmQZWIhnGkxPRsxFarpG3Uk3Kz
8DCN02D5ehdTKaBWkT9HnrJXwhcclH8eqg4/rvroi4hZKwQyWGiRz33fWrskXMxn0WTW5xhp0ryZ
olS8NDHGLYhe1GJsBycQRBKNwYrrSpsOAOGIl4wbo4wPXkhQty/7kJ9Dxnf7kFcGKFUcISPCf3fs
CZPqCxyKRdp0G1Xb45vrdQKnTBV7yM7nMDmQSddnG6+LkXiFmWVZ60h1LTZccpJXuWskia/gAQ2E
L7SggZMRW69E+DetqjCvSCApDUvfdbmN6sbRocT7KTtC3OC5OxVEvoYsYkuEXGi6U9jZK+FV7TM0
uR7ru14nm2Zgu8itKA3G8GNLLdYajfno5A3EdwcIuUnsj2zfiBFlheCx6CVYVGKW67SI1aZjLqQ2
OYRMCxvlthd8SnQFoiSHrMsWkRu+dqiOfDG+Czk0nVzHaUusjZGkHk4G184RydTOc1tWw7tJlOu4
6rm/WZy0DbSfzGhYmCIa/WxsVuQ1BVaMhL+NEuTEM+4oZHlsiNPMO6dIAMntA3LN5D41hhlZLLwo
LG+Wgq9rJd2ugKahH7HMBdkx0WcKi0yKKISNOUbBqpOdyHZDbKT60RLLRnnMvM7eyKLP5m1dF+mL
gp+y5KSpRa9rxAykRYM2Fd8YPs0urdA14dnCEEWt4M8IRtsNSbguDOM8hEgXB6E5HMepVs9VWNQR
DAOPGqjDt0nwjj7AmxR2H2xqlE/1Jp4cC+CXgSxgLeeCYD2kWprfa5gcV6ECDLnSqpLC1ZS90x7S
OYm34dThK8t6zB4+7UNJBvWfP4n/G7atf+31l0Xfv+/1/0/zxz3r37/qt9PY4WQ1HUc6oFuY9DrL
rvP349j4Zjocg8zjEb8sf/a3Vav8toSAGexTab/hWzkcor8dx8wO0MHCgCXCkfPd5Y/+xHHMkvYP
vb6k/xNcFnxD1n3eHw3dPQkfYhoIdewLqqW1AWtBPyHctX50ve3KL7NIrI6637Li4TBRWJxnrpYl
FqwYAPp4dJv2hKrCX6TN7xb3yJdWinAPUqW5NwbS1PIhV2uDphKnSzXuDceZSO1z9FPCUvQrZdf7
qXeN/ei4dEJzoFnEhCG1x28alsRTxSGhPnX0PCQKxHUG/oYHtZ3elZbhaZ7L+QJ/e4JuNpDVlo9j
+FJLbzxjn6R4FKaJJysv8Tk27S13DQMEL5i+2jkGe2trpbtHN9o+wBkj6ZjW/7M2Q/2GSNf2gtIb
M5FpKhg/ufVV2nbe7eDgSSxTGnJmt66/s0i3d5Yh4l2o2/sAgmeGPqPtN+6CQiw6ad9NoCVvaJra
s9ayv81EfJHm9BMPxTAcEhIy7yrMv/jW3JgjuMO8sJqk3aCCr0qIQIHxyQcI/aNGSh14wF0Q6rwb
qemeTQ7HtSIWdVc4Dd4t6ebpYcI+jjC2G6xlnWiYt9Vgjz8wlk/SH2Ovv4vSUNwMbtcLDAR1f4Gc
2nD0e9MXhL32xSjUiDbHdAtrT9Ck9QV/kR5jWMT0Rk1TM6OeiTZLwnrsJ4vwPgGR3e26qxwfXwYL
RbiVH8Ui1/dI8IIIp2z8UfjqUPSXYj5Mi8jfI2qWNt1LBARgLM7OYgcwSvg94WIRWLZet2yvrUtd
9x1W3n7UIYrHxSZqWqLzXDWdinw0H0kBSHFue1X+QEr3iM6koI4hbNGphm1fBba5cTFphX6YOJOD
GZD4dJ82vLZ3ecJTC6Akq2+0PDrBFM/uqnmqf9helD9Oddqeui7/0GZzH4iquUyhQhWcTZ8O5GTG
LxaXbazWXRiE6xAAiOjxkfbK6LaeB8sGlQ7YQj0my2+0reeoqx7tOBrOzdzOiM3i9mcZuZYPhya4
eKNn/4onm4CIgHqECNXIvAsolHZCZMUxxmq3sZGEbrh++l1ju/mWqrvYBFnR+GPblDuyz3Bxdsh2
wAe3TI1o+S4hcX8SJfIIRhNp+g6F6rDFmO9cLQH2Cr1BCI5wqtuHqVHFOTT1AYhoHL/Kpoot3p5h
gtgErnNwRrMnmUDXf1hGTYiLqtkiN6autqlp1BgY+xEc1uRclMjVgzvjpGa6GOxcZBBbsg4W5w52
w03MglkLwpMzW+tO6y1iJVPkrHE4YRgPMm0jBxN0oUXi6zYUo3OP7h81fDqSeugRWi4Y6Ghddxps
r903OkKJwZuG0xjY5FUW5P6xhi6bc51oMeyclDR0h7SdNekzQLd6Q2r7MK6pE2jg5+8wq3Bc5pN1
DDJQ0lpQ5E+9haBi1XiifgnNKMKFZInneRyNbcywZpNXnJJlJtt78ortR6ySfLYVJoZtIrSOfUUx
zThZ23NstSBwqXbPqNp5qbBovNW0Z5+Z2S9w777BtTQPDW+SDu05N7JjaGnpnvdVvDOdxMAZG5hV
Vnno6vuq0MO93dfOh8mXUj5NLHFZxlfyhVDZKd3Fg9TG3f/e9f9eB2v8x9brvouLz7/8T/mvk/3l
637vvcD/AW9hq7mM9f+x9SITi9wr1KemzZ1w/aPfWi/aNUO/boBp/lB4Cb7db3e99Y19LVsA1gAM
gfmuf+quB1T/h7veZbEg+B8PHmpY/vHPrVffxhFDdXTd+axusqpztt3sHZSeWwdyqhh9enm4EQkI
buLkWLUXiNyVURK50MR+rkBsBDkSf3wIDKfM8XmWk+0zxpzWqpJPFjqD1RQCOcg8N/9qByL6mGht
PE9cLIStZUJ6JRcRnYv+MYL5GnWwoaCW5docRA3qmf9rzcA/26FM/alMDoOGP9rRoNZGBbEJJZmt
G3Dfn0ZmFX5PHOdSDxB0RLtJQhQJw/BXGGIw6BCdw0QkFx+ah0+EMTa25zHPz4am3SFaJPCuACHm
yO7RIR/RF037RqD2tK5HfTNzbPhEgj9aef09BHS2skeUq668GceYk2NapllSOSRpThE88PClDUHj
wrbHsYYH8YeRui+j9J4zWxEELCsONVuA8VP6UaGRWsmMG3TuPYM43lS/Zd1RbwuHUZq2fH8vMDp/
csUdM601aGeDkXAMNqEMDB9RDgnNUetx/Oslgx4avlygTBpFuU3pVhnKdmecupDn6ra7qcrYfhhC
9VhZU7kmreZHMcoc/oD7MnnBV1nPEMImQSOyJAqgE/vs0m4kCBVArBs6xx5K4Z3ppnfjQiIFPeNt
wPrPL/bCKR0WYmltgwoINes9d/VPc6Ga0sBfZpMyDr6wXA+gTy0dOHsJDNVcqKgl02QUctpFtPV6
WsipTq38CjfJihHdT3N0DtlCWZULbzVfyKvlwmAFcXzXLVTWATxrCqbV7IdHqXS4rQBcMRWh0Lnp
juqqDjPHCveCJ8mj1IlS5+okbWjqV2gtMj8Y3I8xc1b1cCy9DxWfvLY4z6XHzJ69R26uwPb7LoTx
qbjVArRBYoYQxGxBfW9M+zjWxLlY0X2tjRt2Q+cBzwwBAYyQCTfW+5BiCkNE3y5chvGj0C9p+WG0
3hPWoDtNFGuLBHsXj1SYEHKAs0nKtXEaSEq9t/XyPisJtayKUwD7mmKjvklmTCxxneDZqwJc/NPZ
xC+EdlBf1c6us8BIA3cL+FcebqE2dA61WBvxR+e1Jb4QE1g9SXjQ/uuNITK/iI1tmgl4/cgxgrqH
/l6VBMlHayeof1YNfBttOKA0+pFU5nNuG/fknjzME/E5Q5Ssa0NnEPrgOXxWj0NxpDLfhMWwQhbl
W16P5LrwG1Ios6D81LwaCZ309XgujiwRcW08oE88BhOJ5HNU3kRzeWC+u+tJTyB5It4PDlFTM2Kj
RtyE8byV2bPpJKjbk+2kje0G1CEw6Ki7AVEIYZBNiDBOXITkl1vOowelyXU+cobSEMMN0tP0TTTO
lLTadrBriEQBDMqJh5HffFSvRqLf6zEQ9RRJ6Gpq7wwje26t8BfFyP0MAAWzSXSbtPDW8bf9mgnT
YpW/aKvW1O2UwCQkBRusfIgGbYjUxAro545gGpEcZfYjnUjUDEm8yUqfTeu6qN7xjvsWs1tzNmgY
YlJro9e0bjZ9r59gxVH+yyebmDbYlcv8PCbUXj2Bajumc3ioEL2NzyQErkMS4Uj3JuwoR0FLQNx8
thrchsogIFiGh8B90JJPN3syi4mDcRDYHokCZwYDH0Yfzwy04pWlhc/o3+5Y/fREmgHJMDUC4tyv
anbf4rp7l4Ko8Em99T1rCZXiBVQDtmeWTskDNsvU/ZxcuatYjLKPq18I/aWFknjulvj4HnJPx7pz
rIg6IFp5rAN356bx12x9dyGw5wmBBoUS71REa8hfuAB7ICTiVo0MNNRo9du6XR5fslH9CZ9rwE4y
B/OHYiNdg/qJPwO7e54F1dYs8kf80Cag0O6X1YybP18F/ZcoGxgO/Ptpx+NH0X4Un7+afy2BTL7w
9xIISw8T5KWgoQ3Cb8ME5feBh/XNpru/UpH1ZRDyWwXkfqMsoknmv/0NUve3CmgRqjsSQMFCm7OB
Lf8pYTlV2B8qILnA8BhjOybRL66zoBD+UV7UJZqJqT6f11GvqiN1jQ5OffGfJosTlRGhXJm2F1g7
Z2F+rDjiLX++GljF4mWNr7ZWlN6cmDFnAJVKxd3VCXNQ22zxw2oIJM7IPONdr4seCSjFoG/HhX6n
WjeDxlNbEBq7KPzJ8Zzu5sbs3q1ehmfjasYVVqEOKB/EyrqadbUpiTxfdPAniRvBqGOOefIzvpp9
8c2Fz7adFD+dqxmYnVhymhaHsKvsaFNfbcNTbpiX2DamSxw74q6LXgLUDjB1F8extXiPzUhv98XV
kJx5MQrS8GpUJkETLDTgGP3XeLUyI/zF1lxYZjCDKsDt7MkUWlwDgoQN571cPNGkZ2KP1mvZnBvk
8LdM4OdHK/Aeg8VbLYYmBRWD39piu07YhTXSf5eLI1svNecuqmME5YtnWxCqSQ8Wedo6duf2J6GT
MUrjJiRqVKphfkwXD/jkyOgmbsvp0cSfsrcWr/ioi/htmHLETmhcWBv0Yuss5vLFZZ5kFcJp+2o+
dxcfen61pEe63W6xfVZnMxlx4EwV7nUVQ7ZLrpb2VhJoSq/eP0p+7JYSG/M7e1rzLRwXS7ye8W+n
bFy8MKVZH9vFPT8sPnqqaOs2v5rrzalGi74Y7t1omg5zle6FNuFc0PULpzxkunrEa4oN2KEQauB4
nKrFxZ87Q/aQdYu13x0tLGUm+T2WCp+mwlki0FjecPF7QAFiBz4AShMi567QgDjS8ptWaPKj+ytU
INPzuwmNcAzdt8/Q3geQYDVtnPZF3LJ00Y0xvfXcGjr36AFviqJwz/givHig+e7mrGHP7+iF/Cwz
GAUOLf1dB6wIElF0H/bzF8yh+BSWOhFH7AJ+hXGUniKrR25mhO5TqnX51kir7i2w6/oyQCPk8gCZ
XQt2OBJFeAq+otIuvcry+xok4Sa3E7IWOv3V09XRSxt2/ck0rGzZom6TZdpb68kMQUdO1aBYlMeE
NzYmUarKzbG6JdwGAnnACu0El3NmVmyNQFSn6xqSEdOPiBJnHdnJgwn34sznB7JIXhTtgx6Y+Kfy
3PEOtaa575pH3KNvWJwZTWAXxipi4v4KPQjR0RBnmAXLQrBYDm2GGFMH1Kskac8l4D6sNjQHBt8W
3CTbhjmbaK4ArW77xtFe4WtYZxFBq4MZ7jnv1C868ojuiuLB2naf2jwzRLW4tyjWU18s9B5jKvtX
6OWQMsaqAO4jdEA/Gn7wVW5C/4kgTazyhQjUL2ygMi3H70Y1o+i3dp2bsHlaIEKBTlOXXPFCmtNC
GroyhwpzOubA47HmRx9YJm+G1nBORLxDiuyC+hR6hvM8VnoEiqzPHjm6zBPMdHvlYY3bjpESt4Oq
kq0cagdJVAhfi4yUQ05Kwrptp/mNLQU6Z5eTI9YxwzPrbAecc254weLR+Ind8AHQ0k3hpvqeA0J+
h9Ap+IsSg4jwjERycIQGr6HFWC30PuZ26tc2DnMfh7HlN7yij4ZITkBI+1WCCsA3I4Ombc5OItOh
vkHMilCJsF7SL4jZd1PIQk845m0W1EAK0+iHqJSk5mBAhT8u4Q1NiRK0HKY5eVj5HUofvypN28cP
SiRW1pTrlIA1v3KGd3gEsKbcLr+MplCngSzFFQdpUuI31ZIbYp7afZc202eKXIOPHT4AVgTWxoAm
duxHhna4lOre8w1oTx8xse2A7BwWoCusnikVjoAU7uS0XLOKq41Esm9Rj8fJJjPjkzt5yT1RwDrm
KCBVOooNU73W08CRYQZTt7TA+0Im0bHsDAhfc5HDJeQoKg+qzrQ1V5zB3xQh/usY2+rDVbI8VyWI
AhdLfiwQrXRTfRjavDjhgnUXJlp/V3sArbNQtWcBH3Nf6NF7m8Ov0QLzY6ghR4H0AR+Xh8AUiHln
1rfQEUJRbRM+OQA4XIgY+L3bHVYGsTVH82wZPeA2Puz21u4s3v5WI+ZI9YX3w7Imc5fNbvqkM0tA
wuK0oBS8ZBde+QrtlbUg8eS7eczZXF1ZDOGVyxBcGQ05ZtzSbwste2Kmrb7HrqDzNq5sBzlOzmv9
V+LDlf4QLyCI1otgQrQjeIgu7MK7klAlCCFXfgRbCQ2ZE0ELR1kGw429oCZs2Dmgda4ECm+BUVhX
LkW0ICqw40CrSCEkrACDMpuQUaZvmivZwu1H7UcU5zFdITrJPcFl8aux4DD+fEX7X7TDw+jw76ta
zO1x8Zf/+SdJxW9bPL7u9y2e8821GcEBGbSRL7Am+3tRK2By6azq0E9Q+F5luX+b7FHdLYpdNnlA
nXFO/q2u1b/plLUY3JdRIRs270+JKshm/kNd67JDNKF/ES+i25TMy+TvH2TzfbtMEIUpfIbBIxxC
ryJpwo9c5T7VyOhgkoyStB+tjNIPTQbuWswzeMNS7z+NuopbWuCunk+RscRKCHpB3WOUJOrk3lVJ
A453iR7wR2w4i+yPleDeJaFe7VCvVYfcCj7LwkxtX1H4okQb7eHEo8RIAs2JrCG0GM5EY9qj7IQb
7BFmFpTOCuZ5ra+1OWJfNo6tnq4rNyO6ihuZH1iazibT5kJnMhCNjyLAhr3WY1e9ILJoGz9syB+o
xjg49AD1OP+ywmI7AHhqGER658qJLTmFAHjptoKnaNn9/GZYvf2RKnfk65OuXkFQCtcJYr075GEg
wkqVmH7XG/2BYWR7KiyVgfA0OoQMaZvZH8JCclqiBFvn1lAuM4riNNsjmjmTXMXOL+Ss1FtN99Cr
NYppMkKwKxI2mExx8jWNdhxv3ary7kRUzk9MkdTPqa7mHITL6OprM9OHe/JjaxSRToA9fJIMRrIi
+9CqmHdBjq55zrWqP40osjJy+RzrrsRo+ClKTjp/SvG+p5MglTtBwrHvS83+FWqF5R0cmhuDxpyq
VOghC4luapz5IAKM8OCROsTFREbhcMMKmf9kKJHFaydGxbjKBjs/pN7cvTPGnti2du0hHEIi4Iko
LqH264wWSIDmPbPG7jkBefVDQji41cpABxzLM7PqzSA4DxrWtZVmERIwgG/zXVsjBHEkGM4aqUOg
TKXMXCpo1yOITgKz+rIjh7zqQX+OsETWGPAYnujTMHxpQ5S9IP2Gu1VZnQujGpki0brijC4yzNe6
KvKLrnvpr8LK4/Xo0nKtltO782VEuGXhWfOlZ369v/6kqFH2Y2SZDKmmQMwbs2itba+pIqDqThsf
/VBJw2L3mN4buz3BaqpvaJ+0N5IOR4BtdUCwjhcVvJOInna824oLTCsRVs6G/hHhfl8y/PLqliVA
9WBVrRn6fVg0qCGpahG3WyhnCXAhgLkblLfWK37hRbNIhOvgTjuHvoeJtolWiSSccT1iuoLS0/UU
GEYjdh50nWwHar2hBg60pzAg63pQLdrZgc0+L3uotssOdGFVmShhQUQ620bkiElJw5u3jUqL+xxR
zN7OZXfunTHbGqTC0zB1xPmMaaYTdjEGyzg8DHt6wCRipmnqJ4S6qIKqvCJO0ogxDJNWr5+FltTp
yjOThkl/2TkHLyBvghCFMF8y1QMSJ4qItbcHNg5dtDsJ39KG+qzGrscoWWa7sSq9fW+4kHzACGir
HpH2sTOT6mxlhEqYtlMj/B/ht1ZRwqyo7hzxEkyZvTWCQR4dUPVHGdXNJ0oGe9MAiA4g0UXiV8MJ
h8pxSJq9MfTad5nK/GT0QXtxRyP2fEUTfUmIHX+u3cm4HxxgWGFh4gbUIRlt6iLyLlOs2Wsog2DX
R8DkgOdaXtSul+hKtazL9kTLFsc870xzDduI8w86SfgadQRuBEILiVbVXLl3R5WSKRkKA8grN/3G
gvq59lCF3Q/gyY5tW9k7dPvmXeQMBIaAo8NR7Sl3I7wo+bTGNNR49fTuySK5DSoy6+SNQmrO7Njq
Lp49VXun7tUvqxUotcaE0DdA+qN5Y6OH3rNfsV9Djpa9V7vdXg4JGnPRjkdXxjMJPYuYq+WgP8SB
m56VG+gH23Oj3ai56a+oCaIdwbn2I1o7EuEmzb2M4EzitS277OJ28byr0P4/BtCkjuXoEPFh1fZ3
NfWDuTQM8DgCm5leoDE5ISxk1jc9xEeyVBMObjhaS//nacK8yzmNrfUQoefYlGPwHDggYLExmLCm
1ynm3Z3yeigsWW6l6d7hldNXdMLJuWBbcJxh/I6LMMAFkOERC1sjSGa30JoddSLbflQZ3fjCsrje
YlgoL56lgp+cMMEx8UTzqptOe5qbarrNhf2SDwRIOsUl7eTdoO/ofomGzUvHfOmqmvAUUkEh9nJH
PoQqqX8i/Im3GqJlX7CDp1gn0TFMDLwUqMvC+7IkgcYqDPcu4UhaI4fJd/QGycFLNW1rOHoMxJsz
13cZDZFRgKIMEOW4Gfk4AjrgUH+am3agX5qSG57DJdkPhotWzc/sx+b9PFrJbuql3CKr8J4Ha47T
JZ+qZtEMLbPq+DLlhS1xmFH+APyt81Voets86aZbCZFpnyHAqMCqBPXtwtF8LBpW1VUTs1GL1HAA
cVu/1EMyvFWpu8Sd9EV5Vys3OlRWmz+HTYCTn8guHohArVTnZBf0NPobHhb9MFqc1XPEK2rFb6pu
vb0naPF01253vRt9WY0T8kq4vzpVGLc9WhfSMwtogKUsvwxHm3aRPdgbUlGsXymC0/sSgMmh7utZ
IIvv2SqyPsFSqy8xMpU9cPRQVxwhySCBTgzwoUAQR/gABIQi59vFxdHB5ZSU717VW7hdTp11n0pj
ICepSiLgVcxv0l96zrZIb+X85A3a2yRF8yh7OJ5C8vPZLbSEdNYWykLfSGLWY632I5h440AYmu3s
8hppq5ED/ju+hWRbp673pHrSdXWMKrtswrMXzcp7Rr8X+GGf9oD+nOQuDEZt0/XkDVbCSPZtaRsP
rjM0XwDnDBQlQYs5bfZ2RJDlBLFp5V3Dk8fOK+zv8yZkpqhBa1xNzPhyOVwms0GUqrYyLbdKY/0r
ovxeDel2AkOtVyH1i3ew2XCKModemcaHtMrmj8EGKUR1V289mYCQ8ebonBQOjb1mbUX3K28fSJha
gxPnlaiDj1pVHtvNNj2NBUvBCPLM2tLa5kgp7aGAUMNGBIAYM3o8n9/9OxZ+3EJRBMTVoX2fbcZb
ApCnyVr4RM2ZyiY4ZEq4t1YG/L91QI2sPJKWbgzQOWQWUeylQWDcLmoOox0ORtgiaRehn5ccA2ie
pkPXtew6Rjt6blgjbpsxTbm+2yo9SKf65RHdDG22qw9zyA7SUcHONmxfzMAHhVMOPr8gFaEWKTaY
7TSqZDXwiVr3iRvuJkeRYakIJS0rUb0qrVY3eTvzRiZF9UL+HVQpOl5+R3r89laSfky6gtmVI3Sg
FKSfYWrOmyJY72X0um2JK8312XdjWGErz50PUqoi57wIk73rTrFvlCPc53oYXq2oYMSV82yka+kg
Fd7IpqjBAiIZO+JTGpxV5lXV08L3Zl6mJemNZhTzRjmDvDQJI2jyLdG8oH4pYJ0DEpJDH94Ccup/
UFMbL3MbqF1ftwqQeBIQc6t12qGd9ehVKbN4QhjBjZeb91Jq5X4wY/0x5NE8OGOB8a+sZXDJSpHe
W2mNxFmT0v1pJSlxCmkmsY71MWnCQV+zq3Vrsg3KqAJNPkPy3IlcF2fmqjDsPd41eQjCVsfHJM2Z
NFloJCEgAu5jjlREUIOVTMx2XfPkWrY2w+sNH5xArx7/fBv9//tiiJAYFjX/vn32P7LPD/WPG6G/
fsXv2yAI04vLFbwBixdH/uM2yP7mGcaijHUXbo5cYNa/Nc5sfXAnQIXDTykWovTf5a/WN3QrQHak
C4voT8tfXftfJTE2XTMEJKBFnkFu4T83zvFAcJCFm3CdpahJIiAWi6u0992wzr9jHnD2mt3/nKN0
3KIrbzaZMt21ARuazzipdp0TBiStW5+wcI1Dx1IBU1TOPA8g87oY4kObOyGS/mrYlFrjbpwY0QbE
sgNXIHuddAHmOsym+z7AmwYX37dcryUgDfrkuGi9nVY/ljoLUy0CdWum7r6MzHlX19lXxiCNg2Nu
dgrcmU+mD6naSMVDKZ+bUQ+2iAYeKX9mSodwftMdiq5JuTfN4G3buXqlbGKQ2VmjTxf7OgL5WDem
98bxdY6K4KSXrIAz/YLY5DRJQtZseKrgrfdW1+7dzHhA6pmDzoMQmmg8pgK4jWPn5zRR793kbAF9
PxcoAQoWwSvcCwCI9OnRq5eOh9H8JiTMwR8T98fkYQDEYnFIY0FYvftCjw0uGfc/Ez2gsfPUrqyB
fBh36qNzVHO3ROZHKgZ9lbmSvx9pkHMN0ZQbdW2jOubdunPJ0uOEc7dEfZ+tvvgEZLQdBmffVXa2
cVoSPURkXFL0LatcqL1HSPmK+eCvhDXdwaOFxJaFL8zUyZA38YrCSwktv9MRy/K5Jf7XHtYVDlX6
RSjj8ULtJmEluguz7BnN93NNWgRirw99lBPxRIQw1ehlViY0vC6o3G1V9jfjoIrDYA+vMmru88i2
964sjnSxERVTiCqaBGqZ46oVQ3BuuPCUWFJVrFTs5VjeUhui3vBwC2Yj3N06N7epY77KMF/+o/lu
zCLEuKJv95JADq4wlFP6RP6MXgTfVSHLnWqGC3rLYyJlseHWuGmK4pTaY7zqR9HuBtAeZ2ew6JKI
K8Sngoe32SqQHn7DuOIpLJvXqsRtC+6b2w859SptvBxtVV3sbMzMH10RzRvgVYy501m+yUoNpzLo
NVyU0+wHnWJKEgqUN8h7V+bgOcj3pvKMByI7UCkj8urTV2fSGVtDWdoW+Cz49LgwdFyYNPg7nLUm
3fSjRsPmm3Pcr6dcKRo4ByitMhl4i1My5e8D1PY2Cs8wcKGRq4Y077i5FWC+b6KkeFel9RFlznsq
Q4Ks6pmorkLBJprkfdaaN55IXxoNMS82JeIbw3d0aWec0JTwUjsW8yApLcqHKeRjkrfeO0/t/cBy
ehVHsIJ6WgLVi1VMCtIqsCUYoACprqvtABLh/Q1rMkDA/upLuEgtf5VtskktPlkGO461zmwrLsx9
qrEiTCo1rysAGXy0g6/aUD8itgqpOzNh4RHnHW5P9ZI0xqB/0Svl7yEpqigLYVwW5YwUPlIPkf4W
uBejeOt49tynxCm8ddmgI7OjA3Lgwg/nZqMBEZJx9BCojWcF/dr0ah0rinmXhISPR8VmHBbTLzre
jrroMaiq3C8HLUFTDpQ4NJ96TewG8kSZxPzICrnX2x+aUV5AJpJV89NUZAQVGWBot8fAPGPyJ3DS
5NlqC/Q4OnOgNDfgHqUL0qTunuwSChJK/TVD2vsh1jaaw1qAc63nIxftqSdPoqRBt8MUwyULosbW
3iuWmTwJ4WvO/lJ0+kcMtrLrbyg374bcJFYDA34Ab5NdVPYmZBOv3ca4oVTXEUVXZ4xDTL9+mIlF
8GXLQCKq2QsPvCLughtjQc1IxMpR7zXJvptRYZfu9BVltBlOW6od7swlNjTE3hpvkRWcSaDaScJy
kkCw7kmNPd7Q2icjhpzabhVzglagpzmlCz8e4h1eN1dFW5sqqHK2GNBWM/EgaOJIwOmSfK8y0s2i
GcemIarizliSc8yeVJu5eG9lDG25nLQ19gFafoiSe2AEsT87jFIQCo2rUcvu0ZO3a1DU920MmW0O
oMWVVgnHgOGTXjymaJ+qrn6uemcNOH5L5MA6mTViRsggRbfT7oqEjU4w3Yh5+hz75gt3cb0ac7rP
/8feeXQ5jpxd+hehD7xZDgmCNplk+swNTpZJIOBNIGB+/fewW/q6umdGM5rlHG20kFSVWSQQ8Zp7
n2uQRTf3360syUJiZxD0ka27qhfQAcJ/aFmVM/Iw9J2WtpdparYDmgTO1gGzBHo1xVw91IQ82lxl
qxvnq0pQPPpdGyqThsTVPL5oKtbRLclaGPmUxHWehtfZRHKU6Sxb59bj1BrbMJnQ/xONuJzSQruz
MBOvJt3WtzZtD88Z1bO4BQWpGDewPuZrl202HTwip7ImOK1rkOVXNdG7Wl5Eddu+tQF3tuuSjpqL
4WOx62Lv6vzSeWtvbMQP5mTtghJRGXUrF2J+qVxz2ORe/LR44kGzWBNPiKlwtxWvtZ/+IFgAVWhH
yAp/FzL2sdjYQ//NhWE/mNojSvNjA58BBjy3FU9KIodrVw6Rvjj7wBpw/QIAskd5YMWPoyCtXrCi
NzvuNC009bhaDQPS9BEo30rOxbnu22XTsvEiFmcEA6g1r0ZnmpGE8A6cws0ereUWTtyDSSiqugjt
htNK3XpVTRfk3zhnXcwnLBwRy/sfsrIszDMLMUKZ7IHiDYpNMILJxZw2ATEaKwbFfchs+nXuZ3Lv
GsUm0ynkGjH1e95TEdhu5a5HXyMVDFpuOM1xsTOLfGfoQ3fQNZrqMbe7KJPjvAckeCE8qFiP7eCv
VIUIsmWe7cGM5LbTuUK6pglvScJ7maScRuTknWbaxxWbv4/EuYFyq/rNcVnc9dR5a4mHD3++lqIf
LhjbxmL5SMaMj5nIcg+B8gZ+z65px42P4JcxZLkpe7HVMpMBq2DefoO8McQkv+87IWYAP6Z+t/ge
AZCod1dmgPMvnYebWZNga4aNCcxGVvQ2CR/rfvYeqqQ197G3vFZ2PF4WqS5FknqoYaefmMYL2miQ
DJNZvXBkfKJesYDHEbm5DOVuDKwnLH9VBLCQx00IAdy7Ps0zVLnA+67BXXkqpbmEildtowSrIGgd
ZcTgjCk3RxeBU2pbIJsJoQHnm2V0+lVdMUKKdZtNLw+cHMvmmzvZO8PlIEnqYaQAxsUP+A9IAlrU
ja5XD0u1PAN6vCAe2s7jHDppciyTXGzQNf2gkGC4KMdHq+n1kLau22LKv1jddAkkO4GCLe9GH7Cc
jjT+q96F9d7hBC1gTke1mIbIq6edgVyWDKd03GhYVHbg7ui7TfJve4dnN5avFZGVbROcY10Qsztv
YRTsC9t7Gitwkz0lvNMPe71zeFB5NEnVdQkXkeZDmZXTyh/Z6+eKWV7i1Pd2yTmgBR5Djv7qJx7n
fFubd43jaIdgKt8w9pLmIbiXWe4Yboe85CZpmqagDHsxf8isk6euS/lOEqMDTTJfYFicSJgj2EXz
/UNMFPYuN7CNWhkFQFDEQ5hbKVrKrn0zSy1beUIwyDPic9XmO6tDlc8OZz3H5MvH0CLRJcitO3Pd
af278NoT0AeU8OkrzwDN9FIaW8Qkx3KOv6RePBM58ZV21JLK8SJFcxyWit2QTyKITIy7hltkDdKH
8qJJGXr19T3fsYfyPYg33izOVZlMOxfiPaCJ5cHBV8XNg+bHIGN60eQmK6ZqBRs7JKhLrlGJ/BB5
t8Un8+nYKcrYTAYrz4m/VKfABHvGd6g2ZAvyvu5ml+/MgKoN2WITZ8ajTQ47PsCtSEpvO5CjPKQw
OLyJtzpbHjotAzmjGQ4ucWM3piDpvcFbM3FB195cjFTcD7rEN5NXH4E/+asCeTEGpcmOjJ4Qy4ys
idBNC2/DrWaFiS5g2mvBczFXD05PoomRnjzFW1kOR/TFE77qJhyz4ND6xUcByaQyukdVqru6L58a
gimw//pgKwgsKFvSDtzEuq8mCc8lS/nD5vTV9CSbtAu+3o6xY103R8dCt6qZ2ddUJAaB4tbnze7H
miy5sx3xMBc+Gd1DrjNDYj9TKa8L0zH1oLVMPN41TZcxyXtsENOKFPqMokIMG6Pzvxt2E6zIDAej
2Q087B6bUjXF6Nr1osUjwbOvEU+wziZU/GBQPL79+sKF99AN6j/2oep/bx+y/6XM4HH43v38dUzy
h8bg9of+HJWQ3EyGM85Pl8Qu9xfh7E0Ga4FRtHXHQwl7m6L8Y1QCJv+GefAxCqNoxWf7p3vI/w2j
GmUM5l4TBxEpdv+OU5gB+N80BvxkfjQqCA9zE+yXv7mHUBD0vefCJy5HIniZK5YU6hOJQ4LkkwVh
7Zpk9jpKXEXMSeeBLDKGmdibhJ7JHO8JCMRr5GrIYS3xEs/ejvXAFxExNG5oo8I4nn0cp0TIQnXB
oJu2rBQJsOWCtzZZEOR7JFv+Ph6h3fDQFo/VVDJJ7sB8DQEbY9U0xeqGlgrb5iTHN+D8VdQj/1e/
awjSHxZHAROEdZHpF61FhNAU8hZJsfEpbmvGMxtzrF/aHIn/TGsdMTWsXxE/4RcwwmLAxCOvgbLb
3WDLl8lFIJFhQtwtTQ93CZnjgGAp+Og5AezgbS4MlgnJSak53fjZT30EqVtyN464AbysjdIxYul+
ZaRc+cZBG5YIbuw3O4vHsHMLkF5OQP5pUR6Ec46nZtXrb3bpues2WPwjgkaANuAuyk4oaBRnlrFY
QppmBC9t31JnJPFQQf4gch+xqLxYvuSfALMiHRUmpbRrN9LL7oiePlotoZltpqe7Vk7NLh8dnSWZ
nUYtKsNEsuGxU++pKDHSqnKgVPMpRmwT4pDbL+zUbXLjB+g6nYv6Yb6OxH+vEid4hdN2m8AjtJhA
XplOfWfL/DNrsA0PBIL4Df8xsADOe5RdUr7afs5O8jXOiaTScOcu0s33pSuTswSOFfr5zYYLlm6F
eBiPyWz7O3IVsUCwATSH+6E+ge8n1YdtPOjsr8b8FgQT4SlJWCC1BFc7pF+qAmqNyCAP4X+YEeFM
YBfaL+nWj0tBnVq10wppw0XcyPzOhYjJ0Ah8IxpGvmKYX81PO+WuFjSaSKwZxQHEj3OYjqn/RatE
Sefxf9TqXu00lRKDV1tz6CHgTdv22cvvrGxHc72rsuoNTviqFtp9Jy+BLyAz5s5xzKcNkQOYofIM
C7lpP9Yk1M5G5PXCWbElOpv2eKbkedClNhyQ+HUrd5oPM56ptcetzAbe19KN0+hvTHxExKgxQyhD
bq2fo2o1PdjD46EfzddCB8Dai8wLjVl8GFrMGM5fExFBOSALf1V7GLtRNxDGhzw+Sui5VpmjN5va
Si4Oto613s/PVCf0H/PeLiiAlK5+pM5tsZt9t4X1naV1QQh5ofD984jZ4NN454Yt/pJntDjitiSh
v45nyEkq0dY3OgHYFWhkSPTxZeuTRhkzsm3x7GXnA40JSThuNkg/ypCa6QWCcsqwb7y3MlCXt0Jy
rbHUWI2ZB13NIQiD5DZzPFhB8oo5pWDOqUF/LxZ0kXyedY2v0JNucwLzFu8hL1dbPj0KCeISWp72
4UIPu9fmgq0icHY55Ydl8jetoe1ICJ027kIB2vQIrbw0qpChXITQA4oM5LNOlmxl535LHP9qmmJX
LAwJFu++N8cTkigiMJr+lpoDIKUECEjC7SYHn7WZXWte8ROalYhjBMTSzPZ9p86OA1K8L895lbyg
ccUm3DKLiBHB1rK/pipjVpJCmI4BCqygYWGWVMXJFcXnKIjLovfVQwsOPgz/Fd8Jj5Sqzpq9bEyv
u0Ad5sgMloM5Qr5J425Yi5I5nmW0tGLyaIKklnMHHixH9soqjxa5KLOVo9c/FDHvfIpMZfFRf3Ka
M7q1NEzpipELC21/UdgCgiLKyvHN7cU7Em8Vsd9tVlPQfjSayfQUwdUqQACwGmXaREUyXIh/cr9l
KDpWzVQzCmNStp2M9MmcPcQ89GvdkO0tM293+ZQ/yrE/KOK9hkK+BYASOsf0QgT7L0XfRolGFAh5
f9csbo7g5O6Fl0I900kSgM2yQpNdbQmSHDamVhyK3jtOBU8eks+PobZY9yJbkI7zYnf2dxG7Tyrj
noGF+Ii65yVr2YM6acPwDgBYFmdQWPQrbRYHZv6h4FoQj0E8nKsZAwJqm6VnHUeVlC2+B7UjwIhB
v6iv5dKFeRlswRsyE2dyZrnbKcl3Pevxvjfi0CJujCcGIISGkmSKebFQ6prTEV4fi3b9lXS6b56Q
gOZM8aLVlVo1bGbXINW/mcy3C02dF+aZIYqLKkT2FmJDwLNY2s/QtaM+tWM06sWu1cRhcclfm18T
Ue1kbFyzyXY+if2DGTDZz3ot3m9B2EHNV+4X32yLtqDQv3Sdytg2CFFXZcwOszDWmDijxtUPGnqb
dXNT0naqxgIgSDETK8TlOWA5mpH8Ix7BTtZVNGCQJhNtRq1nzM9iNrRIL9Fxu/mccWHlyabltphh
EUTpDYLDYeHRNa1HaQNlIswlwiVAhp4x3cRYFmY1Xxp7Qoi5Z81DgWsEa1lr5+fKhNkRWX1d4bzX
Lr7WsZjpBh1dxVLzX8k4zIv4CTQch6v8qU8NzeicbXHC5I/YWWNQKH2zq3DV7lNpQzXxHfot4gCw
Qo/ttjb4F/HLDUzOEtL6RmyQtpu9jVZXrm97l7m4WQBLrnEFAormcaYh84goNxhahrwnV6+t9U0f
+FFbom2aq15dZ0cixBklKndM3KDoswea5lsmVk/2sed8xiWqObqR64h3YHPb5aJYYLSUt9gB3c7Y
mPGQcLA147Gv8zxUQeredU4mtqlOqkSbZsvR05zgko1LtcNDa/E4LYQG5v0cWn4arNy5iSOQ9uJB
2BZiUD1KCIK/itQ895CZltkKvqFDiuJC3ul6aS0rHeMI6yElxgg7K/J9xzzbsMjvenB9kTGDfDD8
5q5XOG/SsbnkyM8J3+YszBcz3dpKTaHP+Mij5dpnrviWdRrvdR8q69RzZJhKXVsYu6tKZMfGoFxB
vLdmJEWPx21Rm7x5VdJvUec7qrgnJzbU4mJTetnPQs8+bTVfyBMFOjO7x9uV27UQJuBq0JWpj7Eq
8zWIlcMyL+bKmQXNbp4cxCSHrRTdbSf4I2EPjdN1dKmGvLz6YWqMtxp3uDeCkvFofDFdBiUsQZd9
2vlhh2axLvOeuDY5U7sZ5zinBAky4jGS2t2SmRMR3VDeWa220f34W5xNG/iu7j1XINUOWwczc5KN
rfRLqlAC6UhAUE9MD7GJ2bRv3v1kDCe3u0LU2uPkNrdMNjaJvtzFVmNFlpHSzQ7v8FAfUCpd0zgn
vxMhvtcY90TA+ZA6h3JPVnS51/35fijLSM7ZSXesF/ZAW6eqQpVbd2QaHntjuXa9/QYks1qB+TnZ
fY+aNMvvPHLwVjxom37p7p1uigwzv5AOVURlry5zIswwG9s7BAv2xq/jSyuS56HlKfMER1egwAQU
TZa8J+wcTpYenxrd2rdzfOwEhTRjDm2T9/m2tUzmdThrlTtvpuzG8iaVmxG2c4+j6RHK8s94Wd6D
RJHdhBF2rQNnW2eBhQdbQ8k4WQ5JmerejZdVzscIpJGdqkxfEHjskm7OQwY6uwDVJEC3s6H67a1r
CId5eBE5GA4nzUWkJ/Q5osZgnxhqOpsm4rOYaUAl6tcbzTesbdQlgxU7odRA9hQxlWJTUf7GrEfa
HD7jcCQm1bvUef9lS1qKkTKESckKcKm3GnqN0ez8uoC/YTsNF6EgViUZKgqHCkivCsaoMLowGAeK
9imCQ4IfWO/ox1q4q9jxduZtcxU0OHcwE7AX1iIvyD9dt2P4W59HN75McxX2TkGR8iGp1eMET4bG
ZDZP3Y5Ds34FHvCQV/euJtdzpV/7nuqJIoBScaouozshXn4EeR3xQn11hO/YqClNdupiIA8nuRrZ
a65eAzMhFFGmJzQsRyy7715FD5byvAbNA960e0JYAbjI51R0cSgWPuuKLV8YyOxbn8fPlqFfc3dB
XDWgZwMwmzKIbBbVRTH/JqbFyYbWKNmi8f3u+wnSKgAwlRI/uRvqNZuuQ17zZSV5wXSaIes6KdpL
smT3w8Qqpy35lIrayLE5sYsxKQiiJGAQ2FhOZCXkcskBDZvVORGX5zZuW2fHnLk/zpkXjWXxw20P
SnOAGptIT2JcO8XAsLYpWJm15vhSIG+/a017C2ZHrIPMOmeS9hVz+E5rMgnyiWa4HdlBAopZF0O6
7dwRu3+fr31XzbuBmI+t16aKoFEk8qwFzrlrptc0WU6+hOxe3EIIkoC1QeIwQF+aq8TB43mk9QTV
HfSbOeQMr+3gUkD8W3lmeh/3th5NserfB4qsFdJgbrqgKCN/VNkDm9cHdzhbHn702XnSMns1j/UE
intOd67TVl/k/BA+Wo/oKScUrLgyhcdYHiEcWATSwNON1/t6iP0fBsCANGgkSsy1jZ+GYpqrKc9f
mWkSPzaow3iTXWfXGc4dBJN9Ji9rMNu8f5URr9s+ZvDq3ycLMalNLOYV5jAG9iWQLss8Y8XLLkjF
wCXfkuCSH7ezwBK0M0LlW7xcSAwGtkZmutcLdwO62CDFNhiZ8ZdcOdnZSjSEFvPebd/dMT2ZnXcs
Asa3qmui2tVwFgTR0KPSyMvlopXGhZ4lD0egOyvhaeaqt1l4ZHb57NnMGf4jNPqf6afo4o1/qTW6
+0x+fBY/q89f52gohP74c/8co1m/MT5zGbUwYUNCyN/4p/0cFwwEOh/JkYV4CBPPP6doxm+W7dg2
/zsGcQNA6X87dfzfghvShykaMFX0DmRL/ju8vb8bdXiyHUt3USBbdmBAdf+r3qgtcTS0Ff7GMYb2
xlQ7dg4evhikrJ8Gb8Zi7/2BdkW3nq3kpa8i02Zi25E2RBlZgnOXTLar5prEV9jie1dYWHXOc0Y3
NSM/b8n5mYhN86JfRF2XP0Ix/pLB87sQ6i9hGS7BbowmAbtBlgUw+9df3E4kuZDwo9G808nvEhj4
OnCVSfuo6IhuEcOdDnGOITUWkhZ6yhauzPgTaaz7UeP+d6gGWhbsGgLQNxKHkRN4mR13W+yNudya
RMNiWLLs8SkvhFcT49aUjAdACwaPXjESemxqUs0Is9z5oce8Gqza3NMMdmzwK4DU6dbdyHZcQUOe
aCcHVccBRZlOiNps1drXPKv5ettS3oYTxr1eyM5bVSj/970IOHvSlD7I8hMqyThxnafGufFkW1p0
iHV21v4UzI1gLReGc2a9xpStaPmqw1kNTMUCAtaf+QApXjL0GSJUXgbyJ6lydEUUY4hGDXOenlSv
0dbjDcguPR4eY1sVRR3Rfvye2ewwxyD4J6jglGQteBnDKM0V2B3yHYffsx6L32Mf0RqYocAfXq6D
PtDf3LTrXmRFSNkhNUTQhQ1MHDQ6cExmoNl6KMaUALpCuKwlugVyI522JkG3lKZJM49pMkEFgAFh
pWYHdcXiU2jjVgEMPsSVvJqgB58WOVAcdIn9UjZAVtb0vdhHs4rQBsZQqr4IfW7fq3jw8cQj4fye
+zXhBBljUh+jJu6idYLdyFtNTuKL45Q2MFp58QoP9LuRYSy1+4GGTBQxJmcGVM3GxV6ToMlfgOmM
hgu/hKGei9xXpuTBebag9U41gjdx0WjGvEZQSJOFsB1O+aI15Y61q8kNO8sSVTnOJaQEDPqSDf1f
YR3d1BjbtyBux3uWfgjPNc/g1u5j4uPszrO7ELcpaQBCMdxaTbKEsJ6p0X9vJMrpsHHF8um2ZXHX
Vt7Qh3062jANU7goa5/o1a/WqFnbNX7QA7yRzIXWFgLtM7+TbkaLQlsye5lz6SoTIpVbVbStxWhD
/vUno4ccOXlwVjofotONt8iG1ksP2Gi8MczqdhP3iXqyqKUDEOtV8Dx5yH6imjU/8iam3OkGjCwI
eytmIET9GcCELS1V7WxQyAwHc48lcm3jJGC31qH8YENLe225JXvRQIm+35t85++xMbOLHVTsIVID
ZLrukDP9sSv6vw9ruh2MMMnIlgwQfiKs/Ov5gtW5zAHZ5JukoC5ZE7DKg8JycNp7YM8hPK7czb8+
025/468n2t9/4u2o/sUzaRYxDaaNXQaRIQ5kAgzbH7H4Px2cfxeY3n5KYCNvNRGXYgb927/LMixe
eWHkG5Ms9Ai5ve6sOXgmL2RYSwNRrf9TK/y9Vvhjd/avi4X/UX4udfVXafKff+4fxQJ0XitwfgGi
sz37s1rghfA855/U3n+UCjpRp9zcOHepFSgaPOuXYkGzf8Pri60X077OFY+0+d+pFlyfauWXZ9S1
iKfQWeKBzYHWbpBh/ddn1Mt5C6Gy5KHVpu09rfo4uAe9nQf7g7i/STqHSms8hsv0Lg1yXHDwXgmR
w6GKdxgtlIvbfHi1lrKNTzwUrqaG5q5YknwJkSIlDyyJXOIC4waNF4CHk0ThYIRNoZJ3tlRI+scF
DFUyZ9POanuCOBdoBZxqxsGol+I9H1CUuTb2lTbWj3k2LydSKD7zWz+xyPpxII3wy9dTYjtnY5mi
2Q4ItITa1Fza1MteUmPRDiIgr9VUwkGcSwwHjs5UbYe8Lfdx6847d3SMek9sB8MeORR1yJYxvQit
TUnrnqeMmYirgcKg15Xst/dYbpprPbhzu3VmN7l0KRSs9bwwNgSFGgMfSNSUP8h08bcV4p1XTUr1
oEoK/dhOzYslmBenuUkshVHU2GmQtKB89UloLgDLPI4O1l/swGO51yYoDl3gtde695evNjHa+2nu
6Qm6Dk0MonCEVrk9BUdyUkXUuZlxdZKCbA1D104Of50WeoOhPw6+AFqWtY65i/OJpYNqO7ZQg0Ov
VNrJ8wKDQpGSUgoGdwtcWq0u0ETS7tp+F+8CS9OfYbl5uwn93ZNZ1WqDsMWndxuC1xY+/guR4ehT
UCXVb9S5zgYofcMHhjzkZpb1WNoFyFV2BUKNU5CVw06l6dzBX556fjE79o92ao/cjUJLIRhl2hgJ
3RNnz06A7tW1/1BnsAcRPhY1FPbZMV4zlQ/6KvGwmK2Ih+n3SPPGT8vHOcYCaX7MDY1doz0uLCFj
37pdUf5yrISHydf3gSBmMvPeZr0o71A6NncLRJkoYOVZoAabEFzrE78p+Th2cknB3W0aKwvWC5ia
pykvMacGiloL3kJaRiQCiBML3e46F6m9TSrVYfNp80hX7eCsDatWWKK1KXFWnd9a2y5wq3K3mAtb
QeFZ2n3RJt2WsoX1bOnCfKL2SfceheK+GCTsWtI1qKokJQBsH93bgohA5BtbGQMqHW3lMwE18V4D
VJRyueXFNykH4y7RZ3GMbS+Gi+Rk26Cu/DuvC9I3yLTehR+JVFFP6uSeXfKyp//Nn7zZS54AHg0P
0rW7OzE25rAy/aT+cKxEvY4NbSljihZXZfFNoJvdTdhfce4mxVPbxFQm84TOKwjA/WauBE1jt8nJ
yWpGEvVomSe2DABVPHPTTOb8ZhBKsB2JbVrrmVq7zSIOtS/yU6I79bvwASOzMErBbC+d19ehRBRW
h1ZGTPIaihAuzmWs8vSiCBO6igToBkPv4WrXQfNlIt30oerI6mogFkeo0wtGykGsHRZhduQuYeUy
vrXoWu91uoSEKbhUDCJg+5/loJkyLIt8fhVpNr5kgSNcUmNbwodFk6AfZO3shK3Kv5HQ4I1IDMmr
3cAY5xRbUrKRjdQHYWlpW80b8jejNsydGgPn3qnzgHVxB/HrNQd/o69T28yJBkzbgrxdZI5+jDvX
L997T7fDJif0R2nMCFdAtIaPcag7ZpIGCDDACONnl7UjSl3nqaoq9ysZ2qjVlNqMgWDeCOlAXuNp
EGFs2Qi8h0y6T7ouCHUBopVdC8PPObWkH1DGAbmONC1LPlhhLBzauiKKtjJtXpfc6YuLTQwZ4IAE
9Tn+LaCHvTGORzEp6CW6nct3rfUGF7tlYlprB53WM3PdykcaJIurbCr/UZCA1m+yxGVOo1lofyVy
Oxqd3rLvK7PXHtyuoNUszInfx3Ta4l6VNXTwYlJIpgXh0C95NcJiJ8zWLQ9OaVg/bDk6p4nXNTR9
AE0paM6davri44YtBvm5LPET3AIWLJbB4NLJlEE0kxHjda7G4FiilT5DcGft58TaUZ8ZJ4616Rws
05XY1cz5oDWBfVWuyi9J0KdAaUpL3PkKH1ktb/oIH0DkS1lY2dH1s4xFSVl+I7Pp1nWzobvCUFii
tFsAf1pF0z8ZTYb104YzOZPXNFSPUmAPZaI1298nOx5OhsHiYA08Bs0w7tH+K7aU+EJ2txzpPHxW
0aJBLdaO8uyBTTz0JVlLI68k0m2+W9a+tdTvMJuYUYApXESjJe1D40zA6IfZPNjU+S9dsCTPqWZ5
qxGkxI8CHw++uWR5RIMszmnFAQBisS9fauKO4fiyGUdEgHYQc/5yim2SuJXVyCc8FfM3Koxy6yOG
faRDuYyZlaIcVD4LJTOGZUXDtvZcl5Y8w2PDUnxS1bc0r9Xudl9iIXbGV2NOYeVJsuwOQ2LxsxIf
epOXa/a7qhUJKCk3O1ONBj1gXKbZwU673FjzRqn3qu/6cQ3Odb6KzEhpWhu1/PTsXLuPgRPdE8Zl
HqtKM6PEj7uHTr/9JaC97Z/CUt3d4pjTrpl6dZ+pwrzZerBDw1urJswfwgur2MHabskyADHK1vTY
Bkqd09E4187IMLCZ4l1eVOJ1anuW7j67tFdrjv29wHC/LkD4AIbNJkTl6QwQjGX4wsltGO3xBgic
b0D/+TsWav0+Ya70XjEb5u4ugQCSoj7JtSVyb4UfaY8TZI5mRxtPWd6Tk8gLS2PZ51mUiaE5LSn7
JwNL7mlJ9JypuminYpXYrEhCp9SRWizJ5P1Q/s39Nbs6fBAHZrKDpX/adhyF9ykmFLFaXFdtuYn8
h1kE+kNqWNbOctz8ro1ztdcQOPzQUh+buxaAGLZlXRxlqzIOoIRDdmhiRkgoppfnhpmlsVpm9i+1
1qc/9S7Jvnmd038hjx3AsrbuW4pNE6yyx9gEqvAKKQ7MLdNkcZr0ZXPoPV8+VovXrntLD84jHxM7
r2F6ThA9HgSx9c9t49gQm2V9qNkqrJd6MhjXTimGsKAtXx3sK/KIWDPeOa2xMC2ZTfNKcgPrmSJP
JWHaUzKdbT8hrM3BpXMGiqgRvTi6TXk1Ia2cusRSlH0Q3HE3Bdw7feWCOshKdJHI/Pltux8sAPC/
MScZr50MWIPhEd2YsjeMEK9U/1AiiXVXfPVTvyV0fYCGDDJBrify1EDSDMV1LKrpu90IAgHTogo+
gjStWM4QVgOiwwcwj/Hbck9YVoazoWnOXlvQtK1vCumfoimrJ73xtJKBsjHsFylZy/alY37GMl8I
VEd9fsr0pfrOJMFnNULhaQ1Wv3PqEvSuXRnWPiPrvt3MJMndVAUGJX5so7HVZzIxtkaCKy2GB3gR
RleeRse9DXwc19sF6ewC5s6X5jkd7PaYcf+YYVJk3Wsgvfh5cQMEZF5qn1mnWtdKJAsyM5Wwgpt6
ieBKnxg2eE1Q/nATsybZg7G40zdcn50zqUMsfOQmOds6pmM4wamjBmILAzGgP7DdblpX7tQzF3cn
M9Qn0BjtYNjHumgXStNi+sgI8cG1S3giDqdBU0/0Q9VDM9fyU2ijRx5fUU4baeTtfspH/YTiCu0h
bMYqstnCIRoPRLDR+Aa7cKaqx6FC5jrEMYRGuWSExpCjafbV1PlEvgflczMmsCLcZKSy1WFil80S
HEpDkGFqmYjZ0goY0trDox1K3jOGMm0irdBGG4fD3jQw0XRAKRLLILBiO9UV6gl8NRhgXYqhvrMO
i7K0h1I3fkJZ5st1SbZajVOv3Y2+rrO+s9Ew+n0Dy8WcOSIMawDKwPrqx6iR9BqOLPlKBgSLfLIz
V2v537DdY24qefATfra7GTwXZQ0KfsSLbsfVyNs0Y+ERpR4PO/zmrLIwgmeStJFW+0YUSfn/kAT0
/7v9+Y+JgUnb/a8s0P1n9fm/Uvfe/tyfkwaIWIGuOwb5AA5Pxp+TBgvMPzsHaLmBc5PY/qnudX9j
VwD+lsvXwg/NrOK/9xJMGiCT3CJ/7cAyUfL/W9kAjDb+MmlwHOZTusHehFghgynB79kBv0zDBCbN
vll4gxxpfG/RH1wCu+suKPwcfIN9X9NuQa15dxl9R2B+shOeIGgcSd1+QZGZjNBX1DahOWkezbnU
j3DL+wgztA/vIyE2IB0XZJjEtBm70k4hucaNPHlFCjeQw2tjJIGL9W8S08dicLDgdZMmOh9epcfC
roeVUwr1nPTM0zDi9QKVKJI9bhIVR4zZZbyddaU9aChxEdIv+EhpRmRwzjtlYXophwDXACu9DPqJ
itlmToQWsb+wmYH2i/s0M68oIj+FVXSD+w4vdp7ZiI48RPqpyc/w6uXsTeRc6qU7NZtGQzYaVpma
us2gOw4CN9d7g6RJ0uqMtrW1pksq3OeCXwgxHwqmqHI1TF8yxfGxdubaufONFuSNUmYf9dbYqP3M
0wPSIgFd8y4pVMFVkPAVMJ80bqhEN/gv9s5kOXIky7K/klJ7RANQQAGIVNXCZiONpHEeNhC6Ox3z
DCiGP+plf0P9WB+1iMyMiJYs6axldYtkLkJ8Io1m0Kfv3ntufSOZeQ98I/nZBhLx3RG5+hB5HIL3
d/PgyKq6rK7SLuuelqjrviqKcKm9WRZ00iTF4pFFdpfSVZnTo9tlUn4jXU7BzmDSZfPAZcx7A2pc
Psqidp5GdhtkvNsWVBre9e6A+Nknz3ROihAboV2/5k33Oi1BdFWSdu/hj9YDVs9UV5RI3VaSo6gc
iBNZh9TWZSYQKyg2UeO8fMS67SR0qGKLdQMKGLH2JrvUokwNkgXdMvIHPm3/HasOmSRSj6fUoVPF
69TJ0i0r2a+FK0L5OLlAQHLFs93HWnezFPDnSV1LJBS3YdXe0+ECFToCE2Q2r8RgPSRyAz5IGI1i
u+gGmLrq1drUrTDxrwUx9mIcxBKyjXd1g4y3UMNLoyi9MlxZmtNU55YkjkPvTORoQxUD6yqJ6mXr
Eu3vwvBglmzJAjprElF7+0r32IC7kfeu7rYpyTGF3HWxP/lgSYi3jPTgKN2I08bTWU3jHj5Jv60u
1TldXqU7oft0TNSLY687dvq0kjcpuyx+KmPDG4guHourBCFYm4YegabybbrU9rCWw0GQtfO9f6n1
SQnYvsXCGveNn5QnX/f/1JcqIE0c1dMNBUGxRahy6exl3+r+oPhSJaQSMd9kEf1CSjcNxXPPkmPW
/UOBbiISEeUSorGLHTWUw17qxqJE9ERTdIvRUBf+PtDNRowkYpdy+8BSqpuPYt2BNDbCAVm4dN87
3ZAUKMHPmXdiMNgvtm5Rsi6FSuzhxG7ULUuZs7hQRLDmJFD8cqqYEBrDNXjUnLAscVTd10R5CBU7
pjgoqpzmwuuupW53ymVKT8dc5ueWqteu9erbMuXpyKIqrl0eMI6a1tWQ8dkJLvVR7eA5Yss4URE1
BQnu0KAqgMCEDPnFw6RbqCrdRxWn9nwN+8a5aymr6i61VW2jK6ySLnJvgCUz9yZgB9eDb5bXEdw3
kA2j++IWDlcE9oLn2Deaa0Xm8Km2veGrdZVHON9tPll0qGMMNuVECUd7U0f5yPPOwSpBMNJfV1Zp
7fxSaK+GUW8yvcjmHRbJQ+YrTyBrNfEmtVUDZM/JGdOYHp6iQVQPovGjjLcajROAKz4tCfIO722x
VROzx+w+p8mX30/hbT+200ukiIQfIAqTbq8rSK+BqxkNVZL7p8YzRoJIzSGMC3ki+24QjW2sPjkO
XjnfNlNH9r5wTRBHUUyp8doexAAkAu9gPjQhhp5qjK8s2ZffSPIT4rVtFwOxTUv5CjOq7PHPSZd4
hRt9RP3SfU1WH7DC8Qfvxi6CmAqFKfV40o1Pdeo7D9jBQr4qDC7Bxii7YE+zEhk4inphM+WUre0X
sTTXJrbAn7Rvk2z28AITiIxjm2EUFnYP95bF6VL6XCWXXS+MF6JXcWOXxj4BbYuDG5PdF5vp6R6S
+ETuPpYPaVuEyzpjL3uNz6j/wt9mJYeizToe5qyJSE+S6jlanQ9NsZwd9WFx2q1zeN3nwupZPZp2
taOzfrl2FE1onfvSWe1znPnnxsjOY9L4V2Pc7vV9yIt+RrX3tlh8Z7PVZdcjtz0CsT6p59GMvoUB
Ai094+9kj5qtaMnwKdDqH8Rhw21uZpFaq+b/h78IHdLP8Q+0KMTDfzwhvnwO9X/8zz9Qcn6Tovhj
fx8QCbNiPrFM4f7JuGLT+YisJM1AWphGtIb4mxrFr3Bh4H/CFo5Pq8HfEbOGhRbF4HipkGRQtCk7
+CecK76p812/10vZbXgoWh6MPRQzW/xJi5IRTWhqAI3tla56R6CoPprShVA2aWUHnAoiT6/1HoBU
BC8GZwkf/Km0rr12cu+nprausBFYV7PrAcjRYtLYtBOIKa0wGdIun3MrwdflJrOza0czvia8me1x
YuLT8GKwYtyjNqmXw2ltkgee0P2K1bvJiJgmm5LOSh57+Ukk0GPKxTouizqqFHN1ksU3OFa18ZEW
NzlJ9czy3tjDlMPDKK2J1j4HjzJgjXQXmEO2pV5GkcCa3D2+B2Nr4+Nfs0FqYalLe1tAeMCoQ9cU
q0XiGkbbTRbFb7b9CgYYiArdsesgSGYdJ96wq7hqZHSw2vwxwHiSQmlM7eYFX7ja2iXzZM4MeTUF
NMpjcKA+AeYiWIi7ETc9WB22xC28h1gSaQhGPPMTT/M9DbZfmAgweQzjvGWJVpBr80hSB90Pm9aC
tQl1FmwcWYVs6Q1t77SABUEgyVtZ7muDsURVuMWTdJ7Wtm8y3hcq2XSTaO+mTNZXBeZLaESJ2vey
8wgH+M7VvFTRpugWXV40IJi3dZ9/x0GSrGLDjU9IN2ugC1uQr5uYmLJTNNuWEF6ItNP2m1SM+9HL
b9PiM5Txd7cqHwmgbzlnqkes4u5mCEpagvOuwAPKd3Sax5Boaz4wBhtz2/7w7Y4jSWTUUQbjO0Ak
a1X0Cd5itehOTDznLCwbimAKBzsgrMH4mzek3Fw47bF3piPtVLGVwfyfFa1jVltFN2WcQnG3c7OZ
XnCIWT763jzZayGjxaIno0+M5zHyzXXSDMsD3/YChcaJAAZBQm8to+PKMo/3zBtynblB+yqtwmTR
G7IekQhB0ap0o+BeBPj0nTA0P4lH1T/ZALOhoG0JX0vjNfUReHx/ZHizXjigmje0SgRcQSS3UD4E
gC430N6ihK5mu/HkFzoIa057qa65DYQszcMQ7KjqmocgGNSp8jo4pUlYJLtMwGJtw9B9SJqm32aV
5z5PQlnPcsg7a48STObcoZ1iK+IU7GOcDClCGNuCjEP9ya8D77opO+9ubozmrQSVtXOlU35KBt97
hBGbsE3PR8+psmVdxpG8abj90bQcuPvZ6Dv4kWZbMKwO/hMqov88L4G3qcJCAvxPNad9wRED2746
G1W/PMak8u9jMtlbSVyF19RR/i1Sd4i6xwkaE/x2eKsvfJWKWqCx0Aba0AgN/EuSrJjrGxjQSrIt
qTmOW5nBBOQ66GFsYVc0Xsd+bypIfWN2qpbFPZM3ZH8nEi8ipBAI6rJw77G+gshqfMDOyIhkDcFb
3RPCKWp6Z8cG6xBCetK+0CIBWL9aUjZxecST0E8WPvS1VT7NMhzgtnoDJQs2Dn6Pj0DIZ33W1EdI
mKu2ET5hTfMxBKQC8yxZYUgJVu2FGlksptevrQtNspSqPSwaMcmy/hsL7/yZmj4Az+ZnoQdDGI/k
6W0IlTB2h/jMBt6Bb5A9Rs3ZKrN1kB8TPvHggbO9oWGXmcZeutx7g7WvYZhR4wKs6QnI30JAEcfh
ws2URghDMxxc5B2vDKdD1RsVj6ICp3/ZKv+BqhS0wplhs+xc7yskp3snZ39azZMabzLIiEMe7xw/
v+tj+9UUAL7QEN7tsa+/2qxnrV2c3DmrVobDEh7rw9G3qsMEkG23kMCYq2ALK/NbJjIiu0lAs6Zf
G5Q88EO1kQ6upFeEO+UtN71HAwQkGHwPFab3hgzCczI05otaOF4qfzR3HU+vvakKqqZ6G/LhFBJu
Y2266yY33aaCyIBciMaXzEeWNd1PXgVl3D/UKsDmbYbNHtW7vrJbtz1guqD92O7UjyDuq7fCrE4a
z8FFCkJF58xUC8BahL1t6S4TY7C2Y+QQUSpjMJuVmR86FV4JP22flrIZ9oKDZOspyLRpgBw2GE62
L2KPQd5VnIWicwGuO9U1XaZEXDCZ3wd5YO1knlobbvbGXdJCOqN6pTgkTY1XOYb9a7GfPkDZXZAg
TWNXDOznTZast2D30EiGJLqVPKw2LVCC9RhPapvni3rn9s/uIxD5zrVmaOKD7vYKK44KEY/dPubB
v7JoNrmvTTIsVES8UEI238v2Lq/gu1ddcDVOqHezW6VrU0zphqhpd0PhbAtQFOKGhXl71QbOD684
155jbwYegdypQ+cqDnUNkG0MWxnFHc0lpcsNyXf3RjZxznrWk+j6lRdcEo9Je5U4bvYqzMr7GfPz
25iVa5JadNKi59OOmrOtM6tp97XJrR9536mBzbX29Kw6gsBr9JkF4UY5X5ZIDqGUyZOAPR3VnzPW
cHBYbU08t2qsU1XIoidZkCpW2pacj66lqvsYiL21ZBhuzLGG0mGzNgkSd7yxLDp1qgD+FHvZgkX5
gnwCYDnaJD1mhzon/74MQq5SdhWbrOFlNl3lX6Fsu7ck/WciRV6ACxCHiVndCByvQ+2V+1EspCC6
gvYb3uiz7T+potwxu2wSd3jhmSk/liGP6KilnWYc+mYn09AnndCI22ww+mvQxD5CdlLuFm8hT1L5
/iPPoPSGo+jWMD0SUCoa5Te3SeuHLncY5pbBFCwy7O7e4ip9jSxVES1egl0j3OQUVVl7rxRlA3WZ
TPcZd9DvYoj5ZLnpa9V07GOkYVL4BOmFV2iJk3OxqOrDjvtiEzVgLlaaeD2uQy70ndxMtVM8sFyv
j8qQxs1sC0q2FpH2qzgbqVLyzLPI5L6mKuYBjTl/cAOSAD37crrsRiQ5qrHi3WA2AXug1Iq2gl6S
j6oP5TGKkp4ENC/YEELamyhAmctqfjF4Cl7zcAaGVLbxbTMTQMZ4YsEQke3RzlvjXajig4socEGk
83tTDfGDrWwaPFSd01Xp24bWQNurxS4bwveUJdzFQeqdXR+CYEV71gEb1vAtbgCVqjj8ANWNWJLy
vj+k7VwezY4ofji55FgpGdoKI/IPbZoSo2bVpYQWONNz6sOCnw3qrXIE6XtI7YAJCsc5eaGBPlO5
6XylfIcwazoFJWCv2a8/M1/g/XSSKb+y6zxZVtR6p6h0vs9iqUF/GEF/nkU0VZsgyKsDokLxXuGQ
4aPYuznru1TdD7WIf9B+3t0z+RU/UojffI0A2hlQDPq0hHh0gFVruB1ESDoM+mtLtfFVjonmzs/k
dOANk1yFTWRgG81hIuqitWvn4jYJW4h8Bp5ke1X2ZXXKWuK2Mkl9kAGYVdgg+fR58UxbBHQ5pY0t
QTaoV/yo5QdRQXwvrpN0Nw5a+IMIyvhJXxieZEAifdGmmfrin5mGwjtLbarxtb0m0kab0Jiw3Gjz
TY1KfYPwmH0LL94cjNdqC1nifdGmHfD1+HfG0EBEmrWtp9MGH2rGEYWyi+9HaguQVVOgVAZ0aLPA
wiJUaLMQRuroXFJeBF7h4iaiT1eHhsoYSe3iN6poSgIn44133ig+6maqX+RYOftA+5RsPOKnLh5c
SJww3q0g9q7s0sUeYlGJsx61w8kwivSp0q6nSPuf4GdzWHcVnM+EklL2j5Be1MUq5SRh/KE8277x
qS64mR0v54zGXuXjCVmzSre6Va/tV4SE4ckJbcpKLe3PKgXYTqwbcjtp+5aJIeyIZQBPl4DLZaKc
d9ZrQpxcrohA9gMQIMxgxlAPV7OXp7e2torFsp5hbDUhMlruGQS34DxhL4vBNh3oP0BQp5aIwzpi
YJ6m3L3GkMGdBu8QLrVxGlywQ0P1lpsKF2CrDW0oD7rcO6UkAoOM8N99bYLLgmi8NVNvuRsJBZ+z
0oFA5ZdtjsKOjy6+WOpgDLfnQPvskl8ddybmO3KR1qOVzKWxMbQ7T2qfnlE55r3U3j3d9XtlT/MU
bEssTg/jxeaXCKO5q+rO/NkEuABb4akHdnHF0XEbmJz1PEePUEuwDoYlTam29hPi5MomHC6ifG/p
Q9st+AIeFsLNr522JBrDlD349QhyamZfOeEWSehPwhDAu+niarS0wZEmEXWsEMFpO8P+KC5OyCRz
449c2yPdqak2+BF5tdyLf5IvfT4obao0tb2yELPXbS1tuqTOWL398ybku/oLa0z79dXffNb/+j9w
gn+vaoqio7i/rCH+/l936qvth/brL/zG7i+7ofzx2SdV+ec/84e/ovv3yy9HX9Xms//8w39syz7p
53sWo/PDF6UXv/5zv/3O/9tf/AtXKP6Wp7n++rd/+fxR/GfLHxst7R8vf26++j8Eln7d/Og/89vm
x7PQ/yD3eMSOLtud30mDDukjQdjGcQStQ+hyf9v88Cu2a2E1NmH+2Lalqyy7aujjf/sX6xdSLVzy
+aM2ZfX46f+ZxY/7f5RmIlyapn3RIR3WPgHMot8b5aceq5QXBeXGBNQ/rplQHVhYYYqXIdX5SmrC
iCx5nGmvXBcpBOoEC4OAy83PuPLlieG0Vie8mHVNMRk4kmvZQRGZALu9Fm6f/gAxHH7nUj0/xFPA
QIjfI3kqImgFpTY7sKMYOcoyZvyTZOO0cYd0PtLAxvxFUjZ9FMXECYSedxgwVCW0HzTcZGHPvNZl
Xnyx5XUOWLpNzBRx9W5gR7gDlZMd/ZQYPe3WAJ5rs7vy2Zk8Oljcbo3KIF9jRu2dzbppF9e2cfTx
qx3SGaWJDG5LcB80/PxJ7Lc95SzE3zLbhW7Z15q56/jNNinahTCixl/g2DpmfPt7iwvl5+jAzqHH
sHoNrNrZuKEnnyd3QCThx0qkituklI5zM5SFfCB0P+/U4AcbNAcbesMoP/uwtnbAPLJnb+6bo5zZ
FLdVUb1ncyKWrd/43ilvk+QhVUF16I0ZaOHgwiBs6RUovW9wEGiV65pon3QUetOg+ZDAKrnqiXc+
+j3Twqo3p+bac2cX43ITHhNCdTBhW0D3TmKzrTDj8pQ3df4QVNVEDsagDhz2KZV1pkoPNlRlIPLJ
lGA6Y0MkgyF7aTF9EyaynEMyzCyVzPB6LG2WBKM//CDzpn9ugDHAizTJxiTbtappn+B2qOZt2NbO
4xDM9m3ot+VLhtd9Ddow++7XmXMdYwC/Y5mRbIw0LA5uQ/YI1FlV7WgXiKgYFDNxktkd/J8sE7SP
OoVOuBqylJLREl8YLvV9IKbXioaK714RmB8xQh5m85DVUZfmm2ih23PizcUrsTiP9ajJ3lbDRiav
RhcrSZZv8grZboEXyi+b+Hyiki7lbnaJlkzxktybjKObiaw45AJ6m15AL9Tvo2rqn27fTq9NQEEE
sycIGJ9srdNk4hj1qn1R+JLObtOR+CIzaNx4foUvNMuIdlU9myaS/01Laas+igH9RnhTqPnCO0uR
iOrtJt3CkR7v3MmLboHaltdqioi050a7MdTg4NUuZPYYhmX4s558LooTnsrXxlc0VeZGaB9yoD4f
/tRQd1skPu0qoGG+PEFTYA1OOV5ju6P6C38vpj2zE+0NY1b5WLIuxmoK65wXSZm31sRBjlcxu+dQ
o0iWPZQ4sPCNfixW4+yQ0mL4tHF/W9i9/4NBzgJpaXrXoKgsgSPRNDC7TP0PJ0oxG7d6rKQ2IGgJ
P/VcQt3uLhrMlku6W3rHwtUNjnrRyXvWe1MXeZ4qiBaXwcQDJIvdEZDQYg4bi3lv7eDWfp+SLv05
GqD6DC3/d40qaUyseITsKreQT3VTo6c1PKlNlEEsBLyOuAlq0/UhZvEUL8ABpHjgLt4DlodhtcJz
bDxU3CbCvUwgZ0BJs8tbbG/J1gmGASqFNjXE9I9o96x4NC+eB4NlPylsbYWImY+xKWiDBAnH7hQu
0GXHHha8rY0UVoxwBTN1IGHuxIN/Y2rTBSRw81poI0Y2irjeRLH2ZxQIjD/BjjjXlBylJ+l6Ymdp
S0fZ8sFjD66dHrUdtedGmcVZMQ/hV72oQwvrN0CLxofXQrJ3x4lARN19R3ADndtYx6Byj8TtAR1f
lCdActk1D8LbKcW93MvxjTt6eTdk7CgQsDBnICJIALJa3lJZUMFcRPIibciiOvXEmhlUfdgXbcy7
6GSLlszKi3rGhMEeELd0/1WbBEeRviwEvwmZALhHQvLPm3CyZobX6TBFZHwwCF4zIOoi8qDe60cy
/jmPTr81NdbQoObZ249ZdI64x/VuSYt9w3zyrZEO5ochi2sQA9w7qHVnn+osc3nd1RMPqWEIugfl
LOp5rpPoWxumwTMZvtpZNVNi+Ty6lp51omfQ4sE7EL4myvrT2HTE7lj38sCLRNHeOiMbmtBVnxn1
aObWtPhjmzbWnlrak9rzHCfVE0ZNdy96gWI+1iHIl7H5qofIeSjnvODRHlqELpeYzqpVxqIHTdZL
5cdgGPVpUHMHc6EToPJ7vqq46F/IZMLl6Qb/PARLAXEtG+U9SDL2gG7YPUikAGCaUXsdZTasn0Uk
x7mNyhcg85hZbDyRENJdVgSqtq8T2xNHpyoS1Pi0q3YDzooDEH/ajMcSJj9PBgmltDf3cpb+wVYO
iIQWYs8U9xQOd7naS1c73gNtZI/Yrtb4+zx9oagoS8qzboXDH1YHqIAAL+SkulPTR+cwqa9gw2+o
iboSooLOs4zptjDKU5PUzaGDqAlQPHfqDVjO8TWWwBDWZe6xkQka5WzHehbw1wrAmKVjB3RFMfzv
xwa6RVsutHklbjbvx2iGCpf5bkH321IowCQJ+W20YlzTaCQ5OCUDw7DTNc5bHCzVoRyHbmHNNQOp
oRQsIf0iqvzcW7Z+RSwlGmKgjXdchjGIAGSFvsf5neOLr6sBzSds5nKv5qxh05pGXC0G0hn4G5Lh
ngS00E4oWr+J5hR+sTZheJ7CvKtuwfANI/D2JO63nL0jfMHMNBHjDfVqmZnPIiXMXda1RdBnYK8l
72vyDzm7KoJH5F5k9b0uBFj1YXZLa5tnHnNeDLYrqJzh2YQydwNTtD0MypipV4rgnxLqjrlikJiK
CdyW/k6NTfpsJjzcsWlnFohITOv6oxtgm3UxE+f69ga1nVk4e+Xxo5ZVX7PkXWEM8FjQxL4E01CZ
7MAIbh0t1QCKz7pZbLKQZNCmMVi4abQUoViZB2+Lx0I3Nfz+vuzr8QGMI8yHzCuj/ZDUDucg3eGb
TpoGeJHOB4xbM1iuXCn7p8BW/t7qOeb/C7yG/xeuP7+2s5B4/ce3n9vPNvmP/1X9idggEZL/fv+h
XFWQvgkoSf1V+v6Xv4Uwg19MVo8AG3iGe8QtuTX9TfmWPvFKU/enwje1dRr0t/uP+YuQwryYI/E1
/npt+ieU7z87IzFDYu2BAeFZ0pbAVv94/TEybgTDXFhs4JZoJyjnvM50kuV3L8v5Vx3994SFyxf8
B3398u+QgcYJaroSJt4f/x2zGrNscqwefjRXgk0dzWTH57R3CN2psTZXqYLkCyxrMR4oWjW0aiIV
wYdAJqguRt+8tFmKkBAIGubjVRwJOAgtD6c7Wq1ZOsEPotSiLxKesOTAq3sD/RuyigNtfT11i0dV
hpMxgFJBDC5lZmnHuG907OO8ZTqZrYVSE1tSvXuR2z/k9hx/4q133FUEa3zeTF4bPVYwlrFh92kA
P4d+LQPPf8MjuijHNRdg64GnHsdqHk0sHps0wCg4RM1MGQNzu7VO8a98IWlTX9HaXNRWVhOVJr+l
JgqZqIQ7UMMjgox4FebFMXKT3jh0TloGrI0LgFrKQQbcWh0723UwxfI2xbf3FTf6aZdaPEjXjtHN
zFUexAU/7jwEviFsvc1QZka277FyJ5tsGtLrHm7dWzp3Vr5hq6Qe/UUEP2mR9d9U7jEOyLnHb+12
rV9vIzKroPOXho151U2INr1ngSk1FoUrfm5AhuLAL2uJqBAy27mqjFg+wRTfOHbVv+Q1XKmd7Fs2
3Gzg+QExAjE7ZSqM0vUUZuLdBin1nU173W5I4vNqNEbYwq5wWZ/arZM8+Sk34vUwGbN1aOFPRyQZ
AcOtgeiSDB5pTwASmhGrWCOXgpUIavCJ29lyy3PkiubHOIMQNcvcJ1iU5OOVGY2LsRdjSCgfxgOn
JpWx5Xdw/fLcWAXvmZEOUhr2+slv1h677p/Urs1EkX1sNHsH/HWMzEHadGPJhQRVAOWTc9J3x6cE
xz4eqEGUHPa9/roL/LLxDepSP67VPCyHwggGZ9MGQfTBAYHNKpdZz0Vnhku08T0Y72RNgxQWD+zL
sG/INVPd6p0NXwcRCv4O6HSVspCWgihEMw454/GABd1zykkQosU0/XeOtsmgCMTKX704qp/auUij
zUBK6TtfrU03KkwCAHpWz54+qBaMsNkYoVBzf6UpMclgzeXFGJIyw443rSebKPXGSyMEHNm58IB7
n1xfS7yDxSZx6Zfarst3zF7Fu8pp9T26ouZC45qznhgjlqWHNIqjZI0bZcnP81Q6Xz2T/7BRLlLh
Kndi+o68OVD+mgg6MYEQ78xC1IPh8RgNcywAVTT+9yoQC3evpohu7GTQB2xYWvN2AG+Xog1mSN+t
4X14nTM91B4W7JMTo7VtQk7wPZPkCNR4gIm24XCGiZICLIWTmWLXDRx76q+6rCeFrRodBlHlcrWk
fvLV1zM/KTzeZvRfOFP/u6cN9Hnqmviu/pPztGr7r7/8+PrL42fZf5Y/vto/H62Xv+Cvq0X8Ya6p
ff3QA1xujZxdf+UbiF+kQGJF8f1t7fi3ozX4xYZdYMM9EhSmkT7Apfbb0cpRzdHtws3DjC9sj1P3
nzlZnT/TMTzfJw1BusFz2X+aF/7B71IHpamUH6ANbFTgZSs7DMCs1EPD+iZ2MczQsYSS3ub5SfXz
QH68EPiWgeFM0iJSKadxm9Y9PrQ2LxCk6+WE9TS6tWVC6Vpd2q+ICtqKtqTBiW5UVpWNv8lLnNhw
e832c3F9fMWN7NgBtGgF8besKs0n8k7ghUKzLDBD94ZFSG8shvcsbYeeiFi8z4zU3ToKN1o9HkCQ
2WcrMQA1yVhmCoN/M9joVQj7Uutegk8lvQ6JU1O800fFMSX/99SmFfbXIQPfQuGFqe5q347vubqZ
5R0bFA/FvB7PfKpZI+RVmal15A7NekT9Q2I14+zDlt3whgXbv89auLEVm7srX1HXsmAFv4pjk4i+
strXxezpAqJdK37KS7igQRPSO+fFo/HEt1Vso1Y09wnRzfdqorgtyWdaxsK5ctYtThW67AYoftQS
0eSRJ2u2BYTruBvswTIO761koUWgK//EQkelggg6zWtMAIfO/V3LaIEp0Eh3WA14iADp3bqtGGib
pU4rJz3ZbDuYuCtOLdi0tYgi+HrFaJHUC3nMt9kPr0v9Pf0M/IAhrEBs0j1YRODbQjwTZcOmUJC9
8MxdSFS0Y3XmLfLOGpcr6fPCYv8mGxr4eVnfkgWe/H2WsKnhi5icLQQlZ5OTTd45XfJaONDLc94u
hG4OHWtXr5buPaSpfJ+JgsLrrJhQygcQv7a3Xdr6OLT4a3plVusUIOvK9Jd4R9CTeQ2O0YaL6G6y
ZnEKzPAK4in2PlpOLNjfUXPPs/ZdpWxhRI3nnCPiHLuS00YY77B/rmOOzU1SsXX0Z6TYUF05RfTT
ytLrnMLgx8IzNlYQfdqe99qLPr6Z5yB6Ee4oX/s+sutVMAePtA3jwpg6+utod9/kY/uZopqus8Rf
7ojAKkgKu8DgTE00OX0W5X0asSiloqBcZYnxFi8i2kyhnd8jQCWoe6b9JhO149hYQ5fGFWLUt/C3
9xwhh1ErKNVA4B4CNKrt1SwhRItljtYtfWB43ebpMfWrW6eVT8ks8ch0u8D+1rmQoK14vBpD7ztG
kQPi/8ppyrMfJc9ZTMiPdw137N5lk+E7N7Zl3ao5XxfUZOdLtpNReSDL7F21Ei9QW3kmVN6C99OW
D84uDNjjGhMkEhbz/U1FgeBglDdB6wD1Kx8U0IeljCmH6UoyOvVbZ3H7DOz61NFzdh5qNtjkIF6w
wz32cQy8xzC+5U1FZYnoz/QsRSjQxTnGnC6WryK1byBLij3F5NayapqO91FTjC+GYNtKNho4qMvJ
CyshotKbVcBYPZOL1RXiFK+/DZ1gzR8bIBo5VvsXGXn9u0X09mgH40IiY7RnpvhUMinYVkM+kyTw
cG3yY9jliz+8CGuR96PhGTvF5ZuAMbPlpgWARU7dCkca0THnkyLhp4R59dGkwuFdFR41YyLuwmdv
SfAZBcqD9myVJ3No49eG5P2bitzp6JoOeIegHk7AjFHicVo+Y8ekjip9UQaAK1w/5GHLsFJXrK1g
ZboyICnmmq9J7RfXXuLG3zP8wV9GU3cfIVCsbdQF3ZEaWiDvrVMtwCvwBa8MdzInkjVcLWiCnqJ3
/Ev2T1tGDtUF9EDfeH3wJHJ2IjWkuH4/pREO/ToxClYM0v00qp9OXgeHDOjIKS+NKFuntZDvTVwi
eUYdm3JIn7zvlU21LK7i8XMJnfZuGSq/ZM8pxc/UccqAgpY8PfUg3N7TQLeaEYq+M9IifGs6KdCb
q+J6iafhZ1yL0FjVhPRIQA0BVhz2ceMabrtzGlrJJ6nt1WcO55O1lv7nR3NpuAOVSVtvYsHEBhek
pg9vauCV0IUUbxviUHzksoG895Tk1IgTZb5uOE6jdQPCm5m/40MWBn4Yr+ETBB95IYOjGeqJOoyW
/kHU0ERXKY6OU2DHD/hcybbXWBbdVWJxnmwmGxhclyZUmYETSdnDpLQ3U7yOrMHyeFOlXHKlbfMZ
AREWHFSZM5A7Xo9zB0zMzEYOh1GDIRTF4G2YIiZ/F84u94McVIER3pDCTbN1YwbGgctteOdUUbQn
jNDcWFk9vJu9VWCm7f1nVCQyHHGcXVNi3fygSrQ/TkRud2nlZ5uCCeGOEZP+wSF/6DG9obC5xpcg
LMRujS6QM4pPdLPEcXSQVuf9cGoVvhZJT6GcVzQzk0KILQuqUf5OVzZff6gK67uUHTexwQFSIr1G
Zuy03W+X4UxL0QjKv13r0aJ/r27/6T///b/71PqroK2Bbf94bD0PvY5X/WEP9Pc/99dpVfyiw6ds
WWxqVR1Csn+fVr1fLF8ChoMb45nC0ljP3xZB1i+OlIRjAx2RdXxL9+b8Nq0a5i8ufwtKOCUdwOX4
/z81rl5WPX+IQFgu7C8PQR7FPmDt9McVTUr/KmVS/5u6M1lqG13D8K3kAo66NA+bUxUbbDMGTAKh
NypjyK9ZsmbpbnrZi6z6Erix8yikaRMGV2+oozUuo8/6h294hxBqdlQj4nlY1wPFDKUWTV+Gmd1y
PiluycIyDTFJIafDJ1DlcJVm+FxPTHbvWaqhEwykERmD1mcei2r6baDl7CIRuQ3U0Q2sKkLanCPM
W/2eqSoERU+zICk0iS37FMcIeMO4g21YO6U5EyWKDLaXKgd0bYKvCAMGoGv4MU4TSdNP6eRGF2Xo
4/bm0Ej3TVzfwxjSIBwsHHGLGIdCgshPSkhWR6CfUnxFPcFEK8Swqq3SfK3kcnDho1JwSAOIbC8J
coJhAI17TtZ825QVMgVWVX6rRCmfqoZjTiXaCIduonVLwzNQ60C1kY2c1Qpz+j4J95G+LBg4ByVM
SFwMSgT/0oCelasX8aXmaJuTqsj7bBKG5Kc+5LZ1KZibT1sdTBHIyNKZK1WqZgvGsdYGZ8lAvuo8
uv92b0YLw1ak44ba/OsG7ZBrwO89sCOmskP3oDrs0WieZZumsPcZBrh7MuXqWUNzbM9wSlWhZe2R
kWaxH50xZjIZFoVWcWHIRnMTRCTV9aDM3OJNfs0ECGUxnHSujLyOP+koPF7JMKCZllWedh2FVXKp
6IPVCpmPt2i17ELL8gRcI+BiQaNq0DVOlEunTBnjbWIdWm3/w7MMUczWA+uZX2QgdqsahSvQindB
ziWECnUR3jo1CHrPurUUySB775HLyAqH+a/rlf0BgLrmwkKYY1E6yZGqde4h6qA3FZXAqWL5uMvE
jrZI0Wnq5lwc9FyaKCANaZ0r8ug7YBvequxqdNlKeA5Vi9kB4uYbvA0tPdirS1fM8sjcHDXMT0+B
JwgQ5Zv8m2v2gPA7ZpaHkmiSvRADi5PSpM+ubRAtgQjZrH0DXQY6mt28jvJk4TDSn8LnEBe5Lznz
zhvE0rnRxJWpSc0n1ZT8eaOl7he91uUDXejtQcyIjHkUU7oJYj3qVMFUF1+3RBj5JEEau0TXCXMc
bJyK/BvD+RyrH0vq9ioIVmAybOCIe3qutMDBEImPgVNgn20aYEocq4CoLOMWyo2+LJin4a2KZdKy
L1Kc/4rCKtGQ7wtjoWB/kO9vFLXZLzUoD+jfBAICQDWQTbNph8ffROlS0noPSDmQ/KTH6tTdZEzs
+cBZ6DUx7RPAd7hFFgdhran7yiDyVSQ53yukT7iE3lUlquaqDM298i4BEyDAk82s0lvKSMstOSs0
bC+0qYQqG5lY+DVG8QHQSX2lJ+mRwCNoYyTfYKFnwRS046xVMf+Iq5Z2r+FBWtBa60wV8iwIQulS
6GF0kXK8fUZRNafmidASz/rf41y0B2pjA/+xrzW5Og21VkylrFvLlQcMosgQ2Q6734XdTNmYEw8d
jmnZZQdaH2SzWJT5V4XpI1wiT51BAN2T0vQk7lX8UHP6u1HofA0B/aQURxhmpDNgPccODes5bWyZ
oVxS7zUlTPs8cvYppIHCaRSQJrxd0H+DGmJurnWnuIKGwBZA+GLe2G5Sr1uzwkwziTbHoYEnpcNo
VItaHGniFKE2EITcJ3PJlvZRXEWYhJWEiSkEgs6ijYwe7T6q7tLCK8DtZAqTo3AwpXStiyA34Hzx
p67oKZ4r49QP3CnLDOS5kC5h+EZ7nDiYKSFf3FjFLMUTepo0uX4iaUWztLrC2pNDuT82/FYs3AbZ
Ezrx3USOlH4WJd8CD46F5rtrxMLCqYila6b4dxWCtp/BOIKjFNoS2bpwnoOm+dIUdQL73uWZyEVv
dCgRF5kQ5rwrvfrStWjLcX6UEZwvAf8B98v90MDdclIoIruMk45puK7H2Urqag6husMo0tZL+xTp
P+dEM30axqRb9p3SeP1c1iOZdqhUOrMwVJx1EDo5Zku2my4L1RjOICjDNaeEpLRD8xclXMvHHtL2
FXMuNUV46ObCOsqpVYGEUZ2yXqS2Prcc4X/qk2GWl4u7AP0VcM12I12QE6MRlNopCr1GdBy4ymdh
M6fuIqyINDfi7Nik9nkuvPgTIG44O+zhdIJGjVnTbenqryjS4Hvk+f3hpm1S1qqQ45sKACv6Npol
lg30/zMRyt1B5EbV1IryzayW3HBhJ4zghecUYqr3G+uUengz97I2PNIaLogwGMyBPTeTl0mKGzF6
ZMExe7X+goBxCbApz5XPNv6uR10psVELtG3gnoR2dlNvVPtYIOqythnWH5dQCWhQF6a7yBojmNVk
M4ukaNjCCK0hXpFlsjNMPqlabdSR9nDEYuCqhDJDXSj+NIBwlU2wMipgSYbOddyL8yxJgoWn8mpQ
TSoT6N56VR/ZRWhc0+lGdr/IlKxlRhKwnPvYjbkSW6oLOvg9ngked9ukxBH0M36W+ilyECB90KI8
NqCACsjlEdwtOe/oJLF/4FwJxY7O1SLPSnTJBD0b1UoiSBRWKz5VnYbUuWoV9qxHQnCeKyI53ySp
gM/lW4xJJJSg8XVwlhFgomSK5uAg65MUMTZ2eaDOUyZEZyZp0Uls9vkMneL6vDWU4DC2ag9bPz9L
u0mYOJtr5jX5g4bvv0ri/5/GuT8ffAC+PoOzPhQfQ22CIk1S/vi7f1dsoWF3f+Kxo/v8K37CYg9u
QZkObWXniQjvw9P8/MzpKgY6+6sM74uA2se6Yeuhu61/ZVAI8Jm/X9jzx3qK8936lqeh/6vAtuuZ
FwL7taIZT2DbVPUXAvuFrD6euABAPy6kF+KaYj53V97/8fe8ZDyBUdC+Fdi8WtX+lv7UaAIbyue3
AltU2BOO7nWpD4fVQ4fohXXI6/KT++8jDEx9+3WdV35ye//9sccznnW4PXF94Y09yH6U6YfpKvPL
VTS+JcnY962Ntk1RGc9bowX4VlBTeER+sopX+XqEe23XJe2vvdXtCOPaeUk/1VIcz2rccUl/zFfV
CNfhANN8a5MBQ1utR5hTaTvuMmRc1/d/je6g13bcZB8hNaabyh/fwTGYrLy1EJ/BoUZzcujKjsiq
9T/asuOJascFNr0rVo/QtdFE9bMR8Wpuf7z6QHof+PmYNpgKSnfH7bX0eVuraFQJhwY5eseh8TG+
/xM9vxV4yujDRfXLelynnJbJXVJu7c+t1tJ2gwqPKOvhpnynHhVs8GE4/daJ+DmN/HhM61DTQZW+
HdPlKooG9GtEKTaudOqfFfLq4fE028iiVXL3sPTeaU3tOtywLU7jm19zhzUOKOWgtCCQbNh6e6/t
lMdd+V5RoWKz9VgvlPfT4WArnv76vyg+PO6zV6J63wa1YVgmYGkkH5QfyGkYUD8ifLdf1JYhRAHD
of0PuNw2dtz1EzBmzxqvUbpeRShsbL2b135c+NOcDGh0gVVXdNXEgnc4+d413Of//tV9/DPc/3zY
+2362xvLarsEeSX0hxmL+pDVv1O8z0kIL+yZ01dpCCPI5YYIfxAQH7f1SxE+JS6OI6wHJ+y3wnrm
oT2KwMD+Odvb5YX3Nb3/K79Nb8aU8KBc4dj6zttpXIkO5C9kCnck3pM0uv9ej6oAJC4VIvLWdfXC
IvxYRvd/UDWs32kIsutKYNY/fGQd3a3y//4PAAD//w==</cx:binary>
              </cx:geoCache>
            </cx:geography>
          </cx:layoutPr>
        </cx:series>
        <cx:series layoutId="regionMap" hidden="1" uniqueId="{989B14D3-3B08-49B3-B9FC-9976BA9E9D81}" formatIdx="1">
          <cx:tx>
            <cx:txData>
              <cx:f>_xlchart.v6.23</cx:f>
              <cx:v>Capital/ciudad principal</cx:v>
            </cx:txData>
          </cx:tx>
          <cx:dataId val="1"/>
          <cx:layoutPr>
            <cx:geography cultureLanguage="es-ES" cultureRegion="KZ" attribution="Con tecnología de Bing">
              <cx:geoCache provider="{E9337A44-BEBE-4D9F-B70C-5C5E7DAFC167}">
                <cx:binary>7HpJdt5IkuZV4mndUADwOV9lLRzAP3EeRFLa4FEUicHh8AGAY7hNn6GPUBdrY2RklkKZrejc9usd
f2IwwGFu9g32Hy/LX16612f/y6K7fvjLy/LXD/U42r/8+uvwUr/q5+Gjbl68Gczb+PHF6F/N21vz
8vrrN/88N331axon+NeX+tmPr8uH//wPuFv1avLn8bnox2Zcb6ZXv96+DlM3Dj89+n84+Mvrb7e5
X+3rXz88f9NNnzfD6JuX8cPvh47f/vohiZOYCsw+/PLr9/f5/YzLZw0XZ6/Ds//XF70+D+NfP0Qs
/cg54SlNkpgjwTH+8Mv8+rdD+GMC/4k5JZhxkhD64Zfe+LF+j/2RU0YTQRKMKUEo/fDLYKb3Q+wj
HEBcwKOlCYKz0n+s0LXp1sr0/1iT33//0k/62jT9OPz1A8Xowy/2b+e9vyQhjKaMp4QJThNG4vfn
sy/Pt/AZ4PTkf3DjzdR1FOXIG/51U6E9D3wyQs6RxW+OzN11CEbwjJTW7P1qdJNRaiYv67maYknL
YSj6oWOfdR9VKhu6mpyTzorDOi3mbBrm7mbUAbXSNcyM+9G5VUlEK8xk6T16W6LafWpUPZSSeZ8s
2WJTN0ik0+2xncU8Zw3hbRHqZikqb4cv3SLQa2hd/VJbrs+WlMSPrU2rQ+NtOG/qTTN4+CHOJlW3
D3Og2yfDqi6fhJ3OaYxNPldkObqB0qcY4foR1YabDCXenGF4jE+zZjiRw6j0Z29Kd4cRm3Lmo7ko
h345od5Wg/Q4NXnLl85LFK3qPN6QPXKE08cERXYXUzqdpSVznURqTrkUpd+ILG0fl7LWKhw3QdB1
JcbX2dXjQ1xHtZBlxEU+lk38pEdDcFGhrbuuKD0vp9EW8DHxnVhVh+RShuWSafiIhXd6fmhMzA6x
ncpBLutyqMoEZdiZF6G7VlY0pGedZm1TmIHGU56oQZ1Rw10kk7gWOUrT/jyomjkZz7wufOhsLU0t
7OeZadHJQGFlq65XrGiRFYXHVVqEbm2lX9O9GMiwX9S4C2VEpa11l3uzFs1YdbKJWLubXKilD4vO
CJ33oYn6Y9xU5MUJ1d+XZTDSTumzq8iaoTK6SGmf07YNknt708TEnWpI4kaOlFx2ZVplE+oPSeUv
xRyU5KlbD+WQXJd1h88XtRzcwC57HOpbgdQx7epNpiPapBbbZeqrgszoeu3bz80Q3ljU2wdfV2rX
u3S7nwdrrqOqq/cc/ldgtoVbt20plpWAN5qiXvQS964781zzfT3G6A1hjbDszdIfjCM0R1FFntQ0
LoskE5rOOS/Tm2r2bLfOlOoMTXz6VDHET1OLtitUbXyVeGDLdUB9+bXry1Sqnl01a7WeJWU6FGtr
ul2Pwl2saAlLm/IMDyHkZbrqTGh30qKHp05rqRw1D4mfRTHFBFK0GXNC30Id0N6MX3o3Z1Hw5NGY
WcmKR1YSMbb5nJZdkS6JTBRes6jckpON2PZCVBqvclM1zulCcS+5SZPb1Fr7bNQY5Zj1yaHl6w2U
tz2PeJ23icG7LXZTMUP2ZWWydLIWppMJCnOuXI1l5NT7Ae33KGmmPUbNgZJlyJKukUm7fcF9XRfa
T70UVZPkW+A0Z9hflcncF743KTyFSI6K2fob39QET90686m1SfMpCXhmkk+JFtnMm+bkkrg6et/7
ez6uVT52VVxUxqpablh1L66P2hefkmqSONLLztctGjKv9H3JhblVJA1xIfQWHwc6dYvcvMjqKA2F
H0xXyc4qm82o97mL+rsSdfNeL81lXeqvY7VempB256OOwg7NSVfUBDZ4qlA+hzE9L9OEfaIi+LxK
N33rY99Ii6Mkqzt7bGLxhWB70lUzy5VXJBNl+3kVWO1VOtGMYUVP1MRr1pr1NDI0ZXRUQWIjTjzM
zfU6Nj6DytvLul22Ix80lrp2LgspnbLSOHs2jPXnTbf2xopukqEW624wMS2QZiLzGrNTyhC+75d0
2rdDVUANrCVx9qJu63Ef931zsLi7nFW6r1P+2JFRbqGUQ7UWhk67aOKypn49K4c2E2PnXmc0bRkt
vzX4DDOczSw+iRXRfNYx9JK1KRqFTnjUeROiu2blF4RFxbDhYlFVpga9C0nzsvAlN9Gbj/yXzs6T
jBr2iXf2xMlymqbDQKrMdWmeYJJFvD2GrTmoid+I7WIl7ojadp9YBtHGnPHxIEZddJMrRJ+Ys8Vs
Z6UdzyiNdp3Wl2Go78fa3bMSHRfYhZSmR1eOskLjk/Xh6JN+zQgRV1Cfi8XXR2UdPRlUF4JEnxoS
5XFFri2/nVMnUe1u5mkLBYnQFYOKhKt1v+H21GJ/NKHLk1U92EBvtuEa81ZGvcMXyYIsvJL/qtMk
kVG87pql3UGCSISiGztEg9Q4/RpC+pn0zS1jYZH1WJ8aW6Za1l3jobzT40jZJY2TUvaBn9rxulTp
Uc88GzAJGaTnVZ3M0KToMVRKyzVBp66Kqv0wlEKuCJ9PwRZad8U6hMc4rXcDg2Se0qyJul0VrJIe
Vkqj8uBof8aq5Lpy6R6Z1kgE5TafrYpzN8yj7Hvby+C7/ia01RcSs0u71EY6neJs0fi8IzgpsCDn
fRu3x7jTnyurB9kqSG03+W/NdGx6SJZk7TJALERCL3rsyqaWTVO/DHQUOVVRoSGf2WCOGxsg392h
i/r9qmg2ar0fImWli+Z9XwJ0adzO0G8ETQUK6MUy2h0mvV6icZAKxWfer7JtToSRoyLTLMu2XfLS
XUDEPMRXKbb7ZtpyjAo8RiY3cbRLpqqRXZ/smqpGso95yFYb15lGY0ab+th6cadjvDe+5ftpNd1D
s5Y3LCofSBjfWxTWu9KhfGviLBroOXw2f0GMaaDOdJKi5csWRnQesE/3cYfVLgB2K5o22q1E4YIu
ZMwwQpNEQ/WwYIykn32UpUPnyl2YOkulUKh/6RePRJYIA18dTp/ypVFqn24TO6bBhfOaJP2GpGOx
aA41ZTbOlDP4E7dlcjVRosY9muhwwfRKv5Rq6ivZamKLah5KOFU58WSb0h50sMMt1E6KZGQE+bKx
hJ8J2pdFxUlH8modxbESIrlwLBlV1gXbf67cGtBh5dTnfdfQzMPG2TX9tOYdaenjXDHuZckEoI/O
8sInqK+zdLPk89asEd4PLGVWbhEmXEbJXL5Oaz9rSbyov9ZULNdJqZcuG9i6PTbpyp6MFm0n+26O
myLpqnBFF7g5MhXt5cJNNWdzxZsTi0lmAQycJRV0kISt/sqw0srJ6P6RR5vnsg0JNK6k+dq41L91
U9Ic+zCtp5ot5NrTrj42eLZ1tgkWy6qHHs2EqzLquvNyqw6A4ub7SY3s2DXbeNU2g5MdSknuVeCS
xUkE0BZw6bDj8zbsNKfT08bm+kCsU1k0z/xK+UadR/PW3YjJrO2xsgCp5Fov0xtDRp/ZgaLPZavL
p2R0zcNv7OfXvzGwP/CLF2NXD1n8OwX7x8//vLKv/d3oX1/Hi2f7H++X/vexdyr337+uwqsfJ//6
C5w4/LKb+m/PY2P6H6/5wy2A3Pz+NO988A8//okcfk/b/m8P/jvcEMU/44bSrM8v//U//5kdvl/2
d3aYfBSwHWMCdC5FPOXJ9+yQEoFSTDERgsYCiNnv7JB9jAkGMvnOKQnClPJ/sEP8kRLCY8GZQHEq
gFb+O+yQJMAz/8AOeUwBiVIouoQTkjB4vu/ZYYt0tKZbO+V1koYnH43iPKqi+GFg1WKK1a3bKS5N
cqa8Lresqent6IbVAz+Zl5s1XcvXdtZbLQF92Wi/jldL0zyyYbduPZ8yEinSyl5PWC4urQHaeVbv
06GvoMi3tH5DsXNnqGu3Yd+uylaZX/NKGSXbdBN715ezyAk0GXFuWo5viUbQhOZ8nQbFMqQFbLSa
sIs5GUW0j4ZteF06Un1xGyVP9bax8R0SrkSSMtAAPWiweb3x/mtj5hrqPis7uS0t4H4chgJXVdtk
ZQQ9sGg6O+i8NOt6SVwyNsfUhEofo1rT8xr5Q8O75R0H8fMa8OMonanqHbIbAGC8OVoelhgvD2Jc
ykvVvJqVfGqJzdY41gXQap8RvfBnKyYgcRyIiAGgdpv6rbw3uBtkaIx32Vi6GjBGx5Esy4oeOsgh
AWXP5qJH3kqbQB9C1iw8q0CBOCYdCbe8Ju6iYYyfrwZADDfEPQ8ksEIApnmdO9fdd5HxZ3CD6LoD
2HKOKXuoVjyXeeBxf0ZoR6usLdGSITfWVzUQv5OebTgS6PEXJtjwKbY2zpeaQo/ddDPsTJscayRa
JjvvylZayqDe6i2a7mkTpc+sF6mXI/x5GYSepr0abbpDzVK1GdzL1cWEN/wthK4sNkQaJzm35I3h
gA8TWuLeyMra6XFO8XS+hm4yeTVF85sbYv9co36JZbktNgtbK8454NdKQsInj6UQUWa7qrqcNmP2
ivr02AM7/bLQZS42X7Z5X5c4b20/3ZuFAcdcqs4faBQNU+Ym5/JydHEA+OxEuqMT5lo6Py9y8ih+
GZXT12OMw5jZaGbPDY71JR/VuGbe4mlf04G+LkJNQwYkizDp0kD2LUVDoQCrnakp9kHqtutuDVSD
uzAGeuaSlpSy0WasgTCwScnY+XFneb+CStBbVbSlP/TwpmW+bg5fLenWZ1OIzSe6Te60bmUNeHvr
x10069XIQc3o8xZDVst+gf/2NQ93tqbbVYMhKaQaIN8XiwE72moEGcfN9vy9Pe06sgEnYBiWAc+0
BZQ7xmkit5SPd6RU9yviqNBL/bWyYxSykejmM7HtkHtRToem58vdui31ZddOowxabXdODd0mQa+q
AYgCyHgB/F/nLIlkPM4llbSrtquBJHNeOXsKpnUXNuoAxTK+pbKKRNLKhvTrPm7euyAtm2INokDb
UnjqtruYrPTI0vp6iWO5kMWDHrRVm+Tad6BqTTconu5tGyuoSpREBehRYis0TpCSM5400L1UJ68K
EFACxDbULLPxuGLQSta5lq0fxwNywC4q7bqnsqm4kGP92PApvm7wsF6s7YAufO1DK+N0q4vNRNXZ
iNP2jK1zAwyYrv2LqEL10AZeaag+SftS1nbbjkPXk8ukrB8xp+6pR2N7TwCnAG1MUCzjNfJHxP1c
7k27VudRY6cvfDRqz8IafRVlQEk2REm3SziLr9UgCM/8bMJdp6J6X/qUnquUkac0rGHYETLbIQPO
q2BraW2KNlgzyMRN+j6OtrWR1Iw4c3EyQ4lUUHn2pJ2YVOVmTx0x7FRVNNayY609oUkweMqoeepI
7A8JtrXK1dJEX4d6YnEWyjIujOvaRvIWyM/EQbiTzRbWcxJPm8hLXZq7WE82yccpQJHDhqcHkCjm
Sz7R8oQTCpUalMeYSuPXdSl0hKvraRmWO7KuqJHt3HcZbpbESd+aAKnqK/aE+DZskjoBB1m6DPdk
XrtPfeu8ySLXzmtWl2KALb0pChulj2G7cKslIF9NZe1477K4A+C8pngp4q7F2QjUc1dGbQ/cqZlh
CdcSlLBqeKeK9tUpWBM0hbnAs/ikUmC7giveSxvx9Kn3fJEobuOsGZJXUkGdMJFGxxbhUcbKVVJ1
dNzxeNlx3qpT43vdSzVVFyUk3g6az5rpFqQ45kOuJ8e+QhpiK31ZLudVSfHBzWWV1YnfvnIQvj6F
WEWLtKzR5xg+yh6RMj2P23F7sF08XLK+RSB3DazNoU+HbCJ99cWvfMjb1MV3JdZQBRPWqzteNnNW
Mm3O2KydnOttLNLU19fN1IJ+VY7bcQ4bywS3jc47Uc33FUKby8fgR9hJY5RmimjgEJM694DROSjE
ZfeIQkMPDenW2w2QyGNq2raXqI/CdUuHumjTOgKi26fledp5dDuWnj8OKnI4s3XMTgnU4m/AUMhV
tLSqLrCaBUgMtblZFg3adRmFbh+Nrb5r/LLazE7tfN4p+MJzv3V3ukmq89n020WkQJGSwwSy0mrE
tfUgzS2QpLWEgsROUGK3C9UukwGVwKtsXCN6SYaoV7Ln1uR1r4AjakS/RJaOX4ybw50Wrp0yAaL0
17bu2U6Ni740LPH3lvb6EJbJ73XAYT/3vNwJqCTHNhbqhU8RUBfRJWXGSVXWOWKD3S88KSEYY9s1
V0v65mIRQOfw0xv0yPHEVTce0mjLec/KK8yDemgnHx6GxAsBKRcEy7wY0i0bWV2+RasFsWBdq8Kr
1d95SvoXpbApeleKnenowrLgIamcQT6PuqTnUi0TuYvdgISsm6a8WlYOoI4YK8uGiFeUKPGM3MK+
bm6t7ozqm0Q2AyAcZDnVMgolvik7bndLNcam+P+85F95VgiUM/EzUvLw3HWvv3x77X7JnqeX5+/J
ye/X/p2ZkI8sZiliKUaUpOg734onH2kCnhWlKOZAURj5BzMhH2NMxbvNJThBf7O0fvet0MdYpJwK
Acw2xQTR5N9hJinE+AMxYYgCDIih12EkEjDD/khMqpBYkkCTLSzjoBDu25YcN3eFk/Y04E80affp
Ou7KGSwPzHNQGLKIDMWUnFG7XiZpnzt8iRx0Ycpz0H93JBxBWAHJfDlqfrFFKvtumX8nxt8bbWkK
3+EPT8xjeGdBMdhRgoDB+f5G3xltDnhU1OkV9CIytyQnfbJ+XqbWLVkcBf2Q0hniK5BKQFqoK3wz
jL1fYEuT+hud9bxBj1j0nJvJBJGn4CxYOVZDAsKkpUNXLBOHHhWD3LtLQ13Wko49JgCycRvJlNEF
ippB/V3LxZzmPdWgpLdmqC9Xk4Ka0Y+GLlk3d115oLSbtgK8DwtmCSP99egUyF9TrAFjpdN4Shbq
l7xf57HNACX3VT6sqOuyEXdp2G1hE89mUs2pXaAe5MBlNIjl9RaDYANW5JhNjYYqGRbaiWxExh1A
pZ6kHody3a8A8H02g9S+gtamt88LpWHI1gEoZEbmso4yaHtR1s7TzAr4qPHBRtgugL61ILkIvInk
aEvsM47t5iU4r6EFoc7FZ+OGOiNbNpRRvixz9G0UjrCDmKb5cwd5/Eh99UJ8lNpssAMQjDqyYD+m
qSNFHJeBZLNLQHJkDa0zrqqtySeK5rcyWtl9tPoyylTsqhReVndPaB43C26RKl8ANCTfwJIsEXgI
/ewyI94xmqpTI5PNp9FpiWvrpJlLMUpLHH2toxV0G7AeAWOGCTDd1carsZM49lBTDfgPT2JS5mJq
4r7M0gnKc86oJ3ms+uXL0E0I+irogeTEvfK3be9LgIqAkO4q3VEl3eKmh2GOeJwlI1cRsB9DHhxA
6ClvdDoNctpodQVJqD1gsQrf9a5J2/2yACHMuijBCu7fhFvIuDo5DBtd4MtAzoEXhsHMyUCeKO/j
Vnst6dayN9NxkQWl6v1Y9/Vl4K4+20ZLL6K0dJ/LKTImAyCnMmOcfgI+VreZ8gieGrhzW+7WEawJ
mejOlPmkQBvPRbzaAhlFgIl0lTklinXq2I09fSpnJS50HPij6zf3SAbjwbA0bXk+4NaV4DeWbJXD
urEbznGjZCBRGskKWPksaZhtKSm1rjowM6Fd5BpoTFE6J2BCBgpoMfV2BjytanHj0nHwcl3S5bzT
zvfAYy3FMp0pu28FVXdpCogTYJQKAIB6k3yqNanrLIKwdyquaCU1NXWTbwuLVV632qmjJ2KuMmDJ
8/kChaC5bkHtvwCcuuj9iPuJn/zAhn0nxhXlYUNNndFZVA9rBWZaprc5fKaLn6+TbVxgCzDmTlOD
LuYgNrDgwEBPgZJ2oyrQAHo8gHPXDYcmNOi8XxqgExGfhlVSoPC2aMeKtVmUsPLzxEsM6GNatJCt
c8iBNx+tiRTwclsmYkps3oN5SSULSQIuGzLzJZgVydepbfovtQnkZY37dZU/r67JP00xQDtgAmSv
dyktwRwUse+LK9hxRC21Bxtz72SfXzyUp00GSWV72559+5NgP4pi773n+2Dvlf67Sl4pZ9WmIJh6
5jcwCjDfzq/RbTjpeyDi6YEcfx7vx1YHjUPEiAlGQLCOoRf/MZwhYxcvBIzDgadmh/0MfpSBij+H
aHv9eah/0aNEzEDYStKYcZH8IPeB1R3pOe5Q3pSPYUiOtM0ZuyOVbLorodUhavKfB0x+jPhbH4dR
m/cBGEYJhxmY79eyYVbEuIK1NEV3FC+bkdEjvrbf1k/+YIx85I1MgRYPsrmKDm/V7k/Cv7/QH6Zf
3mHEd+Fh2uf78Mg26aBH2xXN5VezZ4Uv5vxTvz+L/iwQaLw/DfRjguKSjGGDQOtNnM37RbKLc5S1
8u1PXuh9vX72Qj/k5tjPxuMScFHyhK6HS3Slb5sbs+T+qtqHOosBHEimc34gn38e+V9+yO8A2Q/w
hqQw/lO+AzJQSudL/Ynmtc77y3ChH38eKPmXS/ldpPcl+G77ATrZRoVhKWEGadM7k8XP6kT2FQgp
t83dz4O9f/9/Ws7vYv2QH7i0Pgnvb9XdQ5Moz819e4qrP6lef7Z0P+RGldQ106C8FtEdtLIdPtI7
+tTkyZ/VrT97mR9yI0lZ34gK4jQPzSBdQRoJcyB4n4AOdcZBxHsCp6sCf7SW0X7jxXD222L+W+7Q
xd/n/n50ef7fcoagZfxkarA2L//1v77nXn+bNXyf8vs7/aIfQXEF1yclqUgFfW9ofx8bZDBRCK00
FjCFlibfG0P8I5hFTMDgYgxHKaFww3/QL6AeJAH2xQgFbS/+t+gXdJ8fNgbcAMO4IE+AIgpwD37Y
GER0QEOITXNgYTra+9+A5Bqj6QGQ1ju8fEeafckAvrF3/DmC+g9QlDcwWZe8I1Rwd0mOfoOt4TcI
S/xkLmBzVk8gEgLE7fUKcHcDRrJezShtADytNoqke0fHOFlgFAMEPwDNtS5RdPJ6AzCNLa/O498g
dgtnI5gOS5JveNrKlw1HAMfVOzIfRpiWkpvtoyiL3rE7zL8tb3HPAdDr38A9orH9xvjauR3p68Ue
HYjaa9YrGCuSTRinl7laQpMNAwx0yBBA9snwvOirKhV4OvNRVYNp3KgZWmeE3I2ots4VAezub6jU
9M6m6K0z2sZn9ZD0cAcRQiTn2ZBvI3hbkfQN+CUHFCMH7gIAgySHQdEY5nnCFL9hOrtl348qvquH
drL5ts5szjhyps4Q2MRIzoPiEwyNdeO1jqgZMtMrfumGriEyTTX9zACKWtmKeoH5F9BPX9JZdSem
KttKZaxDGa0N/gbjBvWzWwj6slYcJJ1ymwzOcVUnUDk491gmdo6/TjpQko1tAvZ3Kfx6HxFuviJi
tvMezKAYOvjG7iIQuStZggV/s4RVPW3Qmq/SMC/3ZRVPLpt8a796S7sr0uEY2DB4flsGKcExTInM
+GHic/8VN47DMEZP5uuu7ZJv1UZKL/u0W29ab6f7uU1geozpKD5jnd6qYhE1e1nBHgMO28Bg5S0h
Wx1LRcoVSRjRSIFylaiuJLKOfcFjEp75/2bnzJYjR84l/SrzAmjDvtwikRuZ3Pe6gVWxqhABxI4I
BICnPw6qpWlpjsZMtzPnRmZSi01mJjLi/90/97Dv2uOoc8t3M/x8tm+Hvl3qqZvBHgQyKsCYFC6e
nqbOjQkWb2hxbwbvij8lQ2/zhpGKzYCl0mV+ULyFitxXsvzm1RLNEOrh4+1cb+RTadsVjlIcLe9h
FkzbE2pI0vQjJNh6jWz2BodSLU3qehfAIOVFuAcAQC7aL0W0d65lfGcIrBwADREPj7rjGbuMzFu5
Uynv4p0HOVE4O3xTrcTxnvMAH2GeiOIJNM36OFWuvJ+3V3HkeWg+IzYkDGbotE41Ccy6r7DmQaqE
F/ERljYGcSCqrpZ94t980RZvI9HZp196/u6rELdjWK7QYisD7g+bSoV9hFUrMNRSZ3CiQgmozgdT
dDdUvWF1OKn8I3LtkDctGbLuULWst3UbC7ZPGETlOqQzkIk5mPJjyVV2pbP0ANMYejiPs77cCQ00
rEmUp092wJoBaYNGx7hsq9+ipbbY836NX7kp+CY5LhlItzDGKNsP+P/toVXFn/g1UCCsrfCf3pgu
uluXoBO7cWpnups42OiN5oGtDCxRWrXTdgLzMuZTyWqdtoAj4QCG72MM//mhdeWtTNZ02/NNBc8g
5h5z7Ji9riSfhqYkYTvv+mJIfyYJ5OqrvPBjtGuTVrLrRI6qwynn08PIl+kzWyzYSbkGNGgshUxf
28FnxXlwAY4i7p2rVd+n3U5Rmr6Iocqvcy3x8OSJwQGaBCP8UitJ1+0D4U3SOLyzUbPEOQ60XlHw
TlHlvo89Weea0Tgqd0Guoo81A9EMRA4f2KktXK92LSBXeGVBH2R4tdq76xZ0udrHo1G7QupA75W3
3VRjCE3isylWc7BpJtlu4KCxl7A/cI99gql2+pG2uYKRnZSv0K+xwjLmG6rz6QUcAj7ZpJ2g9xho
MUkDf1f0u9lH/a9Yz3yGEZHnd5GU8bNORv4YByVsgFaR+CpW8JGOSefWpzGNF12HUKcf0p50v2DE
etOsiVEZyJs+e0lDBs8OR45eXoJEgX8F4NXes9J/VHgcb62w+FVtaa4XTbCfF1n5nhgaHL2t8ndb
hMGVmloK79OUj4PxIdz63C0/sSlXHVSjkFPIarN/4KGgv+Nx1cEus/DkLrDLITBC62GswRFfXnG3
0BAstVriRnITfARwyKuzSY1+lbBM72HxRW43eOt/LaVczxNZsrmJZZ7+rGLG74CVj+VuIsNyl652
vOF9FI6ge4P+YaQSD0piA+gpskz4e7KJLNWX3rJGo/lI5jW/wYdFrsEKkFu3STRiE2uyTbZZvxSc
wejgeU1HwP/6S+MxX3oP/dJ+bOimx+FLEfJf6hD/UopoMaZP45d+ZDcpiXypSupLYeo3sel/psv/
PpMSQ+z+99PlzS/7T7r+32bL7Wf+PltGf4RFkWLBT/IqSsNtSvz7bJn+USUJBk6Qgck/S/v4J3GG
vArW8TCO4+gv0BH8gDCK0wo/GqcxhIrqP5H2MeD+62wZ4ZqIc7CFRQoqqvoXFWK2dPJFV4kmJD4D
sp4O6ZUuwazVUz+IpS7HwsGwdcq8lary6jwmI87liIS/keTIL0AlEVeY2lIpWACdAdM7Jt39LOn8
xjPb/yS2aj8hOyyPZK5AyszdTJ95txSNwBlsGtp7HOsAh8EHiEw2meuXs0wy4LHKk/4p4SBK6JyG
JwcMi9ZZoKsDF9y8KcH4L+BK6anCizxlksiPQOTznVJ+OJc9LLikHKbPVYXjVRm2+VOaG3YbyCBu
aNiZu7hg1YGoODiXmVxO/ZKMDPeHAQDcdX75TuViLmyq0vchznyNqwg0B01LvYemvu5Mv067bGD0
PODlHyHztN89wKV9v3j5VkUqbTIc2i9z5tw+wsdaF1E/Q+tM0xsneP6YlGQBKIoYyhqsccNbn3+3
rQJIlE3DS7FYfc4XyFBGcvkxLDRZ96UuiwszlD72UyVPNlgWUrss3mGQ2cPa/MGGHvT2qLsjHUm1
p5jAqDX5lQ36FPNPrFhtw1lfF9mSXWdct2caVaXZB2bs65TG6gyEVlyYVuyxkhAzVB7IAofZkn2n
4dSfYhHjWjR0psdNI//MoYy/GqjDOL6j9ETdMh1t2F57EWfHxZfuZ+nY9rkJCywXGGQTatzsCnZl
DdRr2bfgc55ctcS3OP7F68CV2QXGwX1VQ3pN+JjfsREzR9C3/AQoHsuzLqQ8ROvYDYCmwd+DX3El
3NdyBljWZ5gu3dAjHgNw/s3N1bFK5jeZtuMnAjbhN0IxmFm37TRjzxo4C2Do8HDhnVjTJ+U9PdtI
L3XHpM/ATw2sYZLM96ucAOv4EPdfJ2T5e5tuANORlT6ElWHNHGI8bSB8568VyRHnmbT6nVkzv+lq
sXtsR8V+KRdySvWQnDvY8a8TRLr7TI8mbnw7BjdFKfsHQA7LwyJx0tfMztogD2MBnVQh0jirCSSp
w1DxI5INut9HrvJ32Vx0t8WixPU0d/xUsQBO8eTSvA45RPG2Fe1vNZeF3s1RvLzpEnGimgVtfEKA
LPlWzhpWDaflcMp5xX8VSYxxFsQDWOoK2CDyA+0k6nBMzE0phXgS2K2alayIaXRsCm+jWeWNVG54
WHgBfEcWWXJiEe1+rpFOEckg5BQJYm95bMufJQz0w9CFxXVZgfapizkMABDO9mfa9Ql8wUytFPhF
ZSgCWjJYsvEO6TdD1FUmijPPxmK3mFwc8cwW71OYZYc+tt7so27GAQK6y6t9sG7ZKwuSAqvi/DHT
sf+NvTnZB7SHF6Mn4fZU4gg5yIznz0oroC4aJ3W4kw7ZCryPuMNViO2+Bh4Kxj8jfXXrVwy1zRpV
razzsA8eJclNe8wRAzgEyRqL20pzCrDeufGYczq9EDa6ja9JnkJhY/gb8H8x+810/kYCmsMRirpy
L8JkBJVsLrG3oLJiR6NTRIBlYi3BDFmnxJU3YS/Gg+ag5ZM5KO7BkhHVdMjqRQ3nqfrNNl56jml/
ybMiOURBl38Igy9enUdtBlMz7sy9nkJ+P0Ukqnk4dBM4vbnde1IF3wr4LPvMzyAA1fgZA5qoqY7O
lczOZdl1u1lP/Yh/VTRc4yC8BeUxIybm3xHkEXdu4Cc6lPdIgRS7Il8u1UrX62mo5EFElp9UD8Zx
7otkJ5d0+haPpbPnYi3T8oyF2tXCAJPaAYKO6CkBxfcLrNcx7lQRFTs6V7646xEhgJ4666gegmKM
T+3QBd+8Ta9tUh4w+lTquB3JBiR9FFe7IinYul+W4uiH7r4LzJXNRDVhpqLyh85TLDsILWL8V4Ob
Gphn9JCui7ge1YxDyrlqfJzSdXpZFO1+AE+sXoQAmgczj0Zg3TH6zXVYBO4g8QSmO0GYePZ6RJoT
7jIOvC7h5jb1wYG32fR9gE0U7iH0rLYxZMp1rbrQ3C+EyufARNkxsUm81jDDQGl4/Uu5Ln0UC+M4
2tuolPVKAgm1YM44OVRFn39zQaCQF1nGnbcA3ZAJxl9FuH3tex9eAZos7121cjCKg88f4IPz2mYt
EgJ8osjQdOa6G2K+r2BonRfTiddO86CmXwtLL7IAESMVX1Mkk84pgqgI+fSjPLguEKd07UBEeqF0
g5Mhv+KBDY/5kpeneEIaCKo4eBRih7tqZNMRcB/FDoOcR9aFrFYI0hUih0Oejjs2jIhN+XpOyjqu
5jqdp/GibXffUnWVL8ikZf1VgoDLMV19D9RMXDRV+jT2SppdxVLV6HL0byS3hdwJVhQYTvSU7rH7
J3fGQuptRBpXF+EXgW1Ci/DBiBWbJ82G5ei7Rc/1UGZc7taVTwxLWTDssW4gpLoyy0QDkofDUNTp
O6lWeRLeAWODYT6OjZ0d7XE6SHZvo3h7R6IJNh1M9uK8OliETbm2ZYH7m83qpCQSCnWrF3GEHqNF
Lfou/K1d1suGUeoe7LQgTJLxDNzVPPCS7wAaFpcWbvntzOCb73BVEbvH3esP2g1huI9MML1F4VDa
mrQs24S8CsmOged4rj0c+Bg7l84Qfcjlp+LJ12oIGmLPhgJzHuH+vZKpewmXZL4xzpmTm4IlBOwg
IaJMjmyMJ2VAFsCQHyav+5eQ4nAHHzFEfDekQ7d9dSuIMhkJClYD7YKSgVl4eMPxM62gAwZcCCOk
FHFwBPTRDlm6CmwyEedo0t1eDOAZmqGlBZJLgVflLhpHd7HgFSB+xIgkBaV9EFb5RxkYxJmHQnRH
R1WKe1AY2SBlGzwu1VhC7VIYLGssrPa5iqfyGFlc8/V/vvr8/xO72Figf7/+7BAjoeI7/27+GW/6
cw3Cz/59DQKRBAE7Bo6UwwWM/iqxp39AYce6E8FNzguEM/5COJVYjIA3QUjPca8kcGP/IbEXcQX5
HXtSlhRfwvzfEyj3f/OU/m/J/Cz7VyuvDIscyz/i+Yh7pEiBYE36i881pz5KqGVTQxL3oFau7gep
58OEJC6+K+yjSO1v532DGxxSqY/iN+DeB91r/hNyOULikPswAtpMlXQns5m8mRYSb+YBV4fxnL7i
lvWfflzmDl/dOUrBtjKZAYli6RlYYxwd0BkAwiov5QGpXX4D+Cd4hJYy76NE53e09Popgn21Z7Rg
/R7Dbjwgo1Ugw8ZKMjWBb4EMr8UhAc5etwzHxZZoiqpCIM+Wul1Zke4G93gLJYrigi6qCTgqnx44
gOSjRs4BXy3ancwa2+OoInsDBws5c1Lld2aiV3xF7MCQDyv7G9QwnKPA7IdcYA+y+S4J2I+1JKdi
4gizKxwbYzB/zj5/BBZ6nYylAs2kj7gZpzqL3Svy499zCriFWBAevevK2kE/rrPBY36deFOI9iMZ
wjtVTD8UyUzNM72dSAxxrmmsg1bfImltDiuYXRdSJDBijN1avE0GhEg7y+OksGzFJQ7TkrNdJ7Nr
hFewOpBmwKoTlOs5cbAAywGHkb0eouWGBCvGte5Ha4fvprS/+fht4NNBrY8Wmd4x9BfQ4PvMHMsS
rzqGMGqDJwxvvSqvhFY17vGbvlv33hd1Fq5Yqadr3O97PX16in0iCvbtjI6Bbjys7hG9Acgr9qco
a+9tOl8NiIfWYuhAsJKjZBH08+FXiZVqDFwzpuEN1L6nfkkPiAekdYtPIQe7s5h518XZzug83Pdw
SBphSYGBE10EQQlkeQwCLGQDLQ8ddnuw/fx6WfyDtv42m2dUNqyffEHqN+eRulpmICsGgfcfKkt/
6ek6InFeD3xWDY+gR4lJHRCi33bhXPyUwTYripY8BWKRMDjjqrtPjetOCaS/NxBYQLCAPt1zZBoR
08Cu2dL+RkYjf9uO7jrp9MVS0HJlZeZfdBLsEgV6RrpOe3OYsmV9XoXA8xtH6yVO8LYq1g67TBoo
3ws1yT2fzWvqR7RBpNZflkDNb8qi92TXJdGYIYqXyce1dbyvpzUEUWw5PWm33omRZE+8lAvIT7Hg
DosyfWvpqG6wnKm9nJG2MZ4mj7BzgNWVmW4vJdFzMyVF/gCeWWBKiLLyftiGrWJY7Wu3DWDex8kN
LvJx105KX8ptUBtdJcghY46ck6UzB590LyKR5MiH0N87z2O8rsH+wkdGgfEaJJqqHtJjfzUM1RVI
xEPMYR93FbTlRPU7FCxgUnRjQQ5sYft1GyH1NkwmM0GrRPQ1Y7KveVNsoydilPJ+Ye02k05UgSZy
s3iWKsxTaO54wJGudnOtlxRzLf/bjLuNuxuh8r1o+fTShvP4aL7m4ril6ynE4vJs/zY8fw3Sapup
y7Uzopkli9v9ImZkXvXXOA4BLC5v+q+ZXUVLsitIdpPIGNN8zouluOOCdvEGrLsjgOUVAfNgkvsC
e+HruKXgbCun96XbUGUXRerQefDLRWUxwfcb1ay+AOdJ8+4p3ajndOOfg42EXr6g6AVeWhWM7V0E
RBKzx0ZPd3wDqTVdTOM3ulr2SA3t5MZcs42+HjcOW8jWPK0Yabp9Bz/Tbbz2hODbuku/MO6wQmYB
2hXo7mzjvKuN+OZt2FQbA54y4pAbcL/NFyBebay43Kjx5QsgLxDfOGK/BFZuvxBzyMRQ7zfuvN0I
dOCP7UFMG5W+8ekIfPNTZ5V5hijAbwXvikPrKvVDfMHtauPcVzLab2ku82+WtvEe1QWyqVDvMNRu
o+SXWAw75KqBzrNIrTd84+mrwiPUzVgyX3tV4YFeyx3MWO1qKarlJnZtd5m/CP2N1dcbtd9/Afyd
A8uPw4UdGV0gUGQb64/zu7rqli0A0EZTdoehcPoJf7q4GoCaptCIkBpItvwA3ZIEw1eoYPjKF4za
38ctdtx6UmHw1m9JhHTLJPQM58VItqAC1uQB0XVe0y3F4L4CDd7ni25mG07PM0JyvJm39AON2Hru
t0REnHTIIG0pCSxQug625ARC1H63JeOe4sQaiP1bxmIyCeSbLXdR6gCByS2LMdkZ27feEhqx6Pkr
6oLauW5d2z6XsUKZCIbV4EmXUmJzr/ImVtS9MyHh2U04Gq4XgrIeE69wVhBH52A5x/bVmRDWLM9L
fVjL4Brp/ccJ1NalH609ZrhvEdLwVz4pKKIJNruqSoSajtXsdVAnMPVRJZIhnZeHXXjXdYhXYIMZ
yEvpjPoFvXDNj0mqxgbOK1QK7MqwxmY8j6bK5p9qRpiydm2O1aOKYWdhGm8i8MLnADGnM9jTkdR6
0mSA/BpBY3GBua7QBQJNzXvxHMB1hTzKZn3u2p7dbPHDn20CtVRgIhdNQePkrndZcQCrSK9krnrk
hoa2AXdjT13clns6dsbUMl4XMGA8c2cewoGFlV3KC4Sy/N5hl3jqic5XfFfh0kAuGz67rmIvSK8u
yFAklf/MFTONJcp8c6JCJrTTCJiiiuPQDpO5tmmXXiNmJ7e9en7oloDvUlGSp1BC98NAEb/CLJ5/
8HWBIdYVZ51RbIDJXSfG/l3gZjjMePxfeIseAGhzBFme0Yl4X1pGnuZEfiRj5Y+AivejUi2Sqhj0
PJvme6b7uWsKTYoFwoWkMdjrBq0MCt1Np8Ln6noq2stK4+tYlHqnKqIu1Af+KSz1OB6RvRPPihC1
w8qtH+EL+h0ujfge+UXZBELEj+U4FXfojxC8ns1s32Apk8t/vuT8v04PVXBjshArxb/fb24lWtGQ
4PhfT9+F/S5+/jJ/BYn+8S/4+5ITb0vO1mRWYpn5pxhHkfyRJzBYkDr/0wf6x5JT/RFXURJXyGeW
+GmsOv9YcvI/ymLLqxcpMulJjHniP/F60vT/gPnKEjgSoiSAibDolP+CDYpwmtB1Br4BEaShjtsq
xAawBWs1ySyqairg5yfD2GWyizsvMU/eCbot6jmP1MlvMd1eWflNG8YxIan1Ehnd3cY5xcyqRPxW
fKV93Rb8zWYP70iXDUPyNKzVFg5es5LA0sxHiLJmECn5MUgRPs9SG7RxhYJnWzgtYnXnufsYeoOk
aoKk3BD0GfYdjWiwP0lAFvcRDVK3EdMoK0FtDPpRJoU7O0dafgc/euF1AfMeUQyLnHi/duEzgoiU
oqSsoxVAgnC6U8i9PkBLC8UdJO1iF8E0us/8hBOTAd+ZEOMGJOPNOKBIKyTDtzgf3TvKbMqHwfTR
TsJKQf+PZHC5o/GKkNAf6BSZtzW0dJPwKvLMcG3uKw2usS6ID57xsjhq1YAoUd+qDzkv+YGyBbne
dpHpzuRpu4+5i2vqsbQYD7Af8m0OMahIj0nYug+Tw2HQLmLfMWYXe5VU4wX/AEl5JHDuzIJkpp2D
/mD0uvVjrNBzTYLCEXyoNVOz1fsxQ3JlBofVcJVgE0H3G85zssWvkV34WYzoSkmCCh9wWsZYR1D6
1Rfds+HJS69hpC8cansRHtrJ3IzwMooVdIBfr3Kkb8cgVCDsq5IJdWvoNJfHgUI6xx8xp3uqkrRh
MzIz6UjfeLo8eLaFw6viNMIHK1SePbSRYcch4dNeYum4DUJ3Hta4QDxcnZ3B9GKRrd716P/YwBdy
oE4hWYCDuYEyeJgxXF6qEBnVddW73KX7qBfvnX5ISfAx9ZDFE4XeA0xq9yTLQ3hHwUc5R9cEuaeG
SthAgNBQsjddAeX5HQ39NZMSHTJF0ERV9z0uijebWHKzLKD/k8znb9Z2saqrpXqaogr5+XmMETmV
pGHefO+JVzssXtu28QashR6qwMJAzKXArxYPfQfnCrWEiJXSABUJSdfMbcwe6Aruzedh/A4W6GAC
jKUTW7Fiq9uV+OOYzidsOPiDXQOl08HTweKWY8VJ1g3jSLpkp8wyI30kb1OTP9Mlv0K3z6GKf4yZ
VUg8Ybhoi08mzCnIkXvR4r7s6Au6x9C41k8QPaFjXFyZ3gDou53QAMQZXtI6HPJOnPJlKq5MXqw3
RhbhSaS4hoI9vjiHtoKxFsxWPsEp3eoJyAUtbjeVSQ8yF48T9vZVkAYXoahRWPM+RpADq1hdxh5f
aqdgKZKoe8WE9mQJGQ9hEPxgWp6WPLH3HQEDlKX8nswZXukv3sc3Her5jlmuoxVJ+RHP0VbPFySw
v/Z+K+3LlmnACtoBtIM26+UL+2r6m3m0voPBgu/61QSIace+5l1hPyLAN+e48it6A32Msoq1z7EU
xZFGt+Cao2Yw3AoH2Vq61yRa8wcfFMFhghpqajAwsjFTHJjaRa2/yrcSwyRBnaHeig1DvfCP6avt
MNmKD4uVymv4EcX3cYjEJXSGvGkuYWhthYkoj5RYC1CiiGjL0FSj0C8j3/PB9a/T1re4ZDi1aoHN
6AqrH+JgIFEPy1bPSBWKGguakc9hK28MNGocUbE27ruxGs8B3AC/M6lc37zauh+DbA7n3dLGEnhh
OXcf3BXx7/irM5KNIr4pbPWMWhDZqK9OybnvUrRK0IBD882z74H8nW4NlAOIswv7qqXsVZJ/aCJG
OHIjNgOUTuG5n+I2P+Zh7r+vCIzdrU6WAsZTnvzu0xQR7iBm/cWKof/oK0THkfFxd8HWnYPyyOQD
Kju/XrdmHfJVsoMga2Rr7qr82wqDxO9GM6E+y+T4Jhk7fWeAaeEzbL/ehyukIyaoQeNIgqqoIORq
j3iPLhFYcynZ6xniBvhsh168mTL9WRVBeq1xnaLirM1EDJ4MXzJMqC2Bquaqb4zn1RkCh2B12632
EXs5ilV62WGEjcmjIHgPGoXKp6ymEe6TZo5tUI89TVH/FYKRq23vfvGx5NCF4OY1sqcWZGKM78ic
dNUJWogD+1lYbP6sB1GAmpfypIMQp1z87uZOA1ubkr3pcvaQDkF7g1xTP6AloApOqBxE8lh23bHK
tL6JBuU+Qhvxgwht+QJbHwUthAzXLRo1foaVtee5s8mhl+XQcEwId5NYMaA79mgXHBA0zYJfCSnB
FZbomUTPmu5uVkK6Ux6Nxc8UZNYbp5brXcHRD+nzVqAvg03sA2F+/P3txKPPPB+3ksattSMvdD7A
ZMx+/M/U+m+oJAyJ/35sfaXo8/3534FJ+LE/h9W8+CMNS+R5ocfHSYgk8f8Gk76YJUSSkhAsSphv
HsCfbUj5HwlyxaCPMKZGUVRG0NH/VOTjPwoo+xDrywJp5TQJi/9oWC0BRv1TGqQE34ReGIj8aYhp
tdyG2b8o8gR7trDdAOSPFqLpezSz7MAAp3cLWxFiTdOqITjjG6ZihFArh7KGJRJQC+YoP6O4Kb3T
Vtp6mEiK6bBcmiCOwPQSl2F+aFXjpoXemM6Kcyfw/QFdHgwntH/Klwij6S6d2AvJSnVCT+U7Cpi6
po3Ge5Rj3K1r1PgSUe69yyi+o7iX0nv0zUJb0Hh7MHtuZZuI46X46kQ+Ch6DYOv6mEfMgQTyGioL
Jo9TiLXps5pzfWhLXlytXWWOCmfDfkR30TEHdnVTLT3Q2WIJypuchx0GjzF7qhTDPVnx6E0t5CMq
e/w3hu67Ahzl21gV41nTiYga0zD5Vfo+PCo6TCfH58jUWbG0TRB0490o6bpbeoYvdWZDjG151aKy
yeXqlLDU3YQyBHmbJsM+c1NF94xE7kV2RRfgFhbrc99Kv6+kQPqyzO8w+utTS2yPEFtf2rfRquyY
tt4eUaohT2UPdEZ4Nid7BBJsM1ZxgBq5aihPVQhMoQZE2r/3gpN35xg2ZyDHSdIg+SyuYGWwk50K
AKKrguWKVCiBTrYM6OzdykKaZTTVTQgFZ4/fhYk2dWWEwiA0wQ5QfF5HqshNASyi2rVOuptyKPh1
gkAfbjVorTpcWIpxhIS/4ALftUG3zuhMDbJ9TjR6EOnsrlrwFCjQZNmBlsHwSAm/idKoMHWYwpit
10KZT+i7E8TwXF6Kgq9XUU8QKV6l7t69ktXJUsKOJlbfZDu3gNi8voQkXsMdyLb2ggoMf+hCQcYa
lRLtwcY99AQ8pujulC4/K/jk/X4gkYaUR1V0yVvOO+CrSqAn2eJ2aMckulZ5T15Yh/G5m9sRNToD
i5DTcG4+xQwaY+3ymR3Af7kLi9boBP5KPMxEr4cEHkCI2a/MD0VvIIh3gcaT0abwKmIvDPTz0dLG
LwZvG7LXL9p7c8raFfKfg2N8DCo3YZpd0MkFzx2B9STRF+iAcw8Ap1yOKbTsEk2cJTt2kx/RHpk4
eFUpoIiY9+ivND1qYuqODqCr50noRx5wdcdc3KXA4ePoe7ih4DRAEVmNPVYcUZjT3mbxIAzm4677
VtFO3wYTddfo3pL43wh4iRCd2zvYQjOqYECaP1BSrHsEWuYb8B/ZuKNhXiA8l4t9gE7mlwltSfs2
4MTtQK6BIytiQ5s4qoZfmZz5jUaFGQJ9xRRe4gEgdqjwsAFZxKLV4wv7Fi7e/6YyBw9si6nFfI7i
TYMKFoz922+SKKOesfLAStglMB3hio2t2EpMzXNnwHq0oAuf/CTmqXZJiwR1MmABbGUbXYvIJ3dT
tpofWTq711y5kCAKHfEGX2eS7Rf8MfdtnMkDc7O5XhkmkJLR6RsIdn7OKAh45IgNo82I8OBnJz3G
cMnQPg2yoyco5QbwtV4ULMz1KjUCVlvKuuI1CfHGDPkENh+5DnTdDktgX/1c5OdW9/KqQk8z1vCU
l7UN8rnGlr4eUXmEF0cBSyDq09IPPIdI7ehyzk8Fwkc/2DQmqFuUmbyzWdbdJlWH7dD3LThIADf9
daxQnXo3Bl8nWcCQixkDRGYqWl0PeWCOSK7Anl29uQoE4s77BeU/QQMj1SE9zdIDOKbgZekJ2lHJ
f7F3JstxI1nWfpfeowwOBxzAojeBmMhgcJ6kDYzUgHl0zG/0P8f/Yv2BquxUKquzLNfdZrkqlcSI
YAC4fs853/GTz4N2EkizeCt53/OT1fTjch/POctONuMX2TACurOKtk8Cruz6rur79DYdmg5jhSOR
usREbG+oRQLVWfiHjo+fUMrQPrmWDJ/tou36vcKS00MpsyRKXJ6/eyM+8FNJSIjBKQmdh6rWhDu8
VLc9T7RGpYE3tz0mUtm00Z5d9/Li69oXQZun6tOSegi4bV174c63y/ltjtgBBLY/qzVvj8CxXWpH
XuvUjL0LJFQBnIulSHPh+QuA4TC88dcI0tA0UJkUUPWLqTWrU1T2CIbpHLvYqUjAuDzs0l06mfAX
vLQwlmMjYq++0/jrXgX2/UuvM/muObZXg0jLZz8JnHmSt61u6hOCtXUqhpAcQd0XrCLSJE7uez0B
OgWjNFaBm7RLtfMGP2fdNGdbOViiJ0kmCHKEFgLwhkdLwPJUPPbWBy4h1O1rA74o37I9KnsIAH64
MXSOOc8WvWYjGoIH5MbWkmnRVeGciRZ3D6ZR61M1mvLdWqpSnJaSe+U2HV1jOoQ4fLMDLhb1spR+
3ME8FNHlFNYvXV/XL+OsrRBhv22TJ4uFzlH6dtdsQO4gMs20DTzGvV88WEDXX4swjvR9XdtduQNm
pt47kv8c4klGpcgrtbgBURSpYMzqWREG8Npv0pftY+OEeXUZtz6WtwJj3DYaZP+Zc9f8JUbIu53r
zoLEutTnWaYmjq+6Cv1g0mUx4U8ddfqJTZcT78wsqYYLkABC713RYOaB53OuUeYYwPNmVJvZjoAX
4zSy9jizPoyTTllho0x/mCq5xC0yaMXSb/ohd46D6ji11qIH5pUK6xHWd36O/KW9NA2O1aOLsskQ
WZ58wavTpkog5xn5pyh39FXq5xqZXlfuZuahfGmozLmqh84MHD76bdl2GeyEsn+LJm1ufLf3nixG
j7oejKORYpKKi748zVmcXRaML4HXEXUL5qaqJPptWgUFMMZvdZYb579/XPjf4+QRpFr/5yND8Nb0
37p/RVBd/95vC27xD8uRrKgdyXTzx6AsJwPTAWXJRv3jz3538VjEHIjMkFjguMEkD4zotzODYQI+
Yhb32UqbLso5/6+/c2pQkqTFL6cGj4wDxxOYrY7NS/3jqaGwmO5EZcKMzqOuf8l6dnVBnPm4RcE3
vlbZaBzI0tW3bj3rad/LUeUXThrJfTtkoEiR6i7qONEZNrXSXPb5oCBMTokvu+2cucv1CFAtPC6m
7MS7q3QEQ2vMWBFhsl/OmM7e+RcLL6jSrvleiWhgy2fkT3A/jDv8q4mzn0286+7UsVh1yBYgYaMm
OsHUR3GFedzuuC+EMc6JBFEcyPNc4iQfQ3ExGUl82U0eCQuU5HunZLTnpoitf40HPbhWPWyTNuT+
UEXF17Gw9d1Qy/jrHNn9nZg8OydtR/5NSFV8ctjSHduMjdUEdeg2mlRElrAWHlaRDNCQ3YhgkOzc
WSfoFyeZ8kt0Ltop0NLrN0PUJV5Ne2aCaHmVLxV5s/ty9OKzPfT2ldYZAYh0tB5KVU/orr2/bT2Z
3DodRuitBiAlN7YReUd8FP6uKOP26FWEY7N2Li+oCWmPZpeyWJzZvZxUK/r3cezFUYFpvMWl5eIk
7tubgUgyBJkMa2/qz8Ymg6mebgrfit41aKf72e3VnRXzWCRKZgWM+8anqUz0hY8X/3bMC9ybg6ft
nQvMlKdFNUNqS8MnPyvKfZR4eld3IQzLVOWfHcXzYoeDkl6BCQuuHS7dlWPhHJqjfnifOE+clrCT
T32p68eFJMMDom9F+FIZ53Hq6ouZgOh9p9z6vp0s89ClH2EX+xM84IVGjN4+cUTwv7pt+FoMILN7
TKIHME3Ls5/7cmtMYbEz9Ox94/nDMt5bF9hDXR8Xqx63qhi7N4Jp3X3b9mpnmm1/i0Uye0M/rnzQ
hpZ/Cx5y/GIhzxKGfrRT2e+1tscLZ/IkvglV78uw6R5wqaov7eg2T84yhi/ZWCfvkzXGj2Noxvt0
rDjh5tA1Dr1MhoiNuXTvB2i5FyLRNhvaUBYXnUXTycbmefdguWF829t9uI/CCL8baaRhk9o8M3Zx
brU7Sl6wliODF+c28wTtHPjL/Y2fClwLycRBcZvG8fgydDI62LMl7+WQFpdunDuPfm8197HV4fBu
RmdXadfadqhMm0KYzanqxHwgERLeQjZevmZ+5Ny3DKRbpWv3FNVRuutoori2Rnd5E9XCF68vjGNa
98NZlEb96Mb2RKrQdOR9NLEx1Frkt3KOKYaIwpBThc5PyzQiPnXELkvXXg4EVaFVZU5rXpdIExR9
dPP9NFDzUkvh3Qxqns89xMbjkIjpxk/YvNYC1/UgqWNx2CGczWlpz4Y7gr9tUEXIQzAJhLk5BEZh
4RrXBY5yFhjDtrV6+SmtvS7AKdHsFOxzUjYtBz7ZudaNqhgSqEN6ylxZ3QIAvdaleZmZ4inhhLea
WeC0uY5X3oxWnN5Hcc+tLAuRLIZZmZ/MAtogVjpj3ueNtK8VuQfMKcp9LlTyZSZq8ah4/XdlL5Z3
ao3iz91iMz03zpR4HGrVUO3lPLwg3r10tgBNYI7CfMrsYeBFNG3y0hVudcyl6K7EONO6s0bKMo8p
wv/ImRmJ1zANc6pioiRxDc5sTaW1oSv5Byx7xAe1ununTHoHtVp+w3qGsDlbnhttOoUpmJwot9QP
p3C+mobrD/8wx8gR94k93zDgGMyei/9qoSERmhCVF9BxgBO5+nAlT2ocjsXs6jPOGbSK7oeN+cPS
HNcCezN7NZYuH6Zn9WGArj7M0LQFYIzObQ+TtPgwTCOgpU98ybx9uvqpxw9rdf/DZv1hudar+1ov
8XyehrZ/mht7eC1Wl3bBhyJ2uIdK6K1D+2VYDAzddqchxJlVw9wNUn/F+YOgW50hcjWDO3jiFTsi
diL45vZklDCOd1M5EPFb/eRidZbPHyZz32uykjlwNZ8Xqw9dzV5Cw8LqTh8/jOpYW8tDt/gYyEoy
1fUxjTgKPUjgtEgx5HMIkITz0m4n3WMjn+VybcCl5ZrQ4/CMy1y/mUzCRqzM8biETb8nraz3dWRh
C83K1HglTj3xwJlV6Gy9wmLnlTtGx98Qzu0aAsl40HUszTk5pVQwkHyZN5NZJTci5u4mK6eHXLDU
EXdJnqCHdFxAJnv90BAN74d6UwDDeod1PmYn8sB9vy/yTKBEGXV0jQ7kyN1QigSl1W6kETRi6t4b
yoHMQJWS9+WU2il2k6P6IC2GWm0WnShieD3fLx88h7NFAIJeYKE/qF1uz8lTThDvwOGdVEDIV3Kz
LCWMAxcgt5EutD+QbSOOqKqHNI9tuN8MKqwI6vqpjQuiz84wc9ITlXytDVMEhedWOwZpcXAJfQem
KgF+FRMjecD1lh/tKX4RWW7RyEUxBMD06AU0b02uHGh7qOfkChjDsB2aadhq7LKPfaccUu1NF4zj
zFGWO0x9FN3cXNSJsq85JsVvRdV/82Xov4wjhmNyxlNAWYjPTTXJ7aPpJsMu7FoWF5Esr5ZivqjT
r5IExrGAjPTAGWu5qLh/c3ef3PmU68F4HclpXxQkz7i38xQkl885CIat9gkbzT7JMPi/vR2iM1Rk
n2pdimcjU2MYMD6ar20JeY7MLLCqmiv6mYACOG1rMsKdLbvqxW6H4qaBUsehjha1sZb9p5Rf9CHJ
kedt0xnf68zV+OR8HMWEWvLb1I5XQRxuLX0uuEDPohf2/ULWxWDvg4F3gC65p32pv8yI/m14EBhN
YESN5uuTJM4l17hxpcnCHaeYhMrQT+aLudgYMfOcLp/LGe3GoaqHZChm59H7kma4AKzMgfuKK6Q5
+7YunjXQwXiDdoiXQaeAAPek9QxvK8oCQCJhIJISNld1H/S6ne8jAH+XBSJ20GGLvLYhTnyvu14f
G+1QtMXX58pN2GiY/InextmSXE5NlT7giW2+4FYNqTGxIpMnRVp9R5pqTlHvNudBF4Xgb66WaOXs
cuYQVrey2E/ecG/Y+vvUC+dTYfA86IDWXNdh7p6ho9PNQmz3VetRXBja8N9AB6s9lVaozQYOwmCp
ZpYdYkBSDSrLGiW7zHT4bNp+czdpYbxmbpffNTa/lUS2iFy5GaVf3bKCOzw16rqURf7VQY+7reo6
WyfnNH9rDMO7xNQ+HmxptQ9wK5xjE7essjMRdl94NE4Ya91W2vf9EOk8EDP6Hf7YspCBb7PF3Qhr
Xm4w9vHQLNVSPqaWzWNDS/uGnV7EkxSwjQiSSMm7GBqN3mFJ9h7syMnv9JxiILVpVnkqJySWIGwY
N7ceedRPcxHZyaYV43gCW10a+zFS3Z221sIaz1C4d+kT4BqAI+zam7GxFysoqiy+KWbpRehwg77j
had3a4y/3fqsSdn7pgXYeDXrKMZBay10ARljf+Yant589MvDmLj46iLSdGTDfDVvzN5qG4JjTX4Z
2VZGAdLIZBb83yn6X+F+xWrs8sVfC29vff3//5/+2ST2+1/7TXjz/4E7TEn6RD6gvau69hsRAAPZ
6gTjGKzEBy3gv4U3/sQz1/8kvjJPocL9fojmVA5TFtqvQ5CNRAy0gL+RhfFWC9wvZ2ifm6nnmvgo
HRMowB/P0IpwL6c4QrZu6QyfBgDtnxuS+SFGk2Xau2a8Ql+xFny3sMljC7WX8J41nTi57eTcTU0t
Lq1qFJcz0t4Oi8G0H5t2wvu4AN3n218+EQ0mD+EkhBlAecQn7vsM1YQ8QfDG3T0mAcxehPMPTZPc
x/bQbfpuNpli0mRbrr0Is5FfySTqg3IRFwvBlCEFSEWx5RnDB+mHZqIhYlLDU53HxqFn8gXFIyYn
oMwJz2uXpXvf7LNd4ZXDGtdxDtXoGzv2kqy38cVcVJmydkWcj5vFxr1Bzx0TB/tQphSztKwXakiz
69Zc6FvzEwbjwdmmRnTZqOiIhemBjchNimgGu/15iNJhZ5UAWfJ0mC4nH1SNSmAMr0NxPzc3o00u
cDHRCMiUBDH1i1t/9LJgyrzhQF3gN8u0coqZxnk3j6uHOGVxm/v6K5gIJIiQ4iSBG3ZDCIGI7Vxi
z5UZ4fY1Il0bxhIMIJTgLMxTYHkmdHsCoFs9yfZmyhTFd+QcA9tLSIko0A5F6dkUV1TRttCsbaO0
X1HCNUl/y8oSIEVOfFWS8Z0bd8cQQYdLE9hFQ13gXoc2KY9uy4LlMLr5dVq8hSr+glPloQibXQ8H
+YFzhUM7aLl6znURBgPv6Goew/Tg5kiUG8i+7VcPUORukBmTgT9+ivOFsDI5kT0Tt4g2doiZGUNM
LalkM1CpdB+/A81B7c05pQMdxli2Aw8ltzEGIHdL2Wh0xpIRLVsrN5vpmQiY8B5GlthsBVREnBvn
YWI80TxFHwD5kHveNodysBVHf2QoaoWhg2wiNyPzWXHA89sXJQoS+hzGvUDVJmeO0on8OwnEJ7Ap
WXjz/bT+XlbQgLBj1VQtNG4DXUGN3cXI9uh5Ndm/zmqtrmRGPRQEutZeBQPjZJTY7cZqXPWtZE90
oi0Ty7rAL++k1AugQOjm3kdwu6pcjeyZhGSXM4ksSPuAc580TbfLyOA/TXIQTzSCaXHABMXzzpac
FCVB9n0RUxew6fFabbNl7h6Be7inptTuzQxbCAc0D2GH9NsbI3l4F9uWdWqdjkvPrrKFsHOkzk1i
dIdy9sE8GJ3mLGe2LDjS3nu0Q897mund2lZhoc7Eb4gOeMviX6cZh1Gj6pYHtGJ1F5uJv1PV7PKZ
kmijkYYwOkdletAEjBu+6guvcqCpZSzgx4nQQOQxczUGyqFVgQAoVLHUHMedykY+Ppz/a9oeOecU
I1ow8aZjdlUti0MTX5ZkgUxcDmYLdBXC29AtiyAyLeMz6I5sN6vef607EWKN7ObPY2ORVm6spH3G
x6OBHy8EykLgx7QBJAsXPaU/jxxZqNCJ3L5NAitMJ57nPSGG/Vw34SOGzk3bEG3mbPsQEjXxTACr
Vk5opLXNOAIebLodtQ4Vt7hSDe1xcc32wbHCd8NN8iefkEeQmm8FnUHshaJt7loEoxCE+/g2rAcb
I1z2EDW3LEsIQ18kXPH0RGS49svpExUj8cExcHMEXiXVZdQ4IxnwJJquh7AlNlcNZrNRdJDSzoCX
odkQupuOFf163IqKkIRyO3gwpzvrip4pwsXacb9BglA3HBE5aU/DeM66Ztvn7MO8/KaLrRdTRt2F
wJhgjV39rc3YTkTFlTPTbWLYsKwtz7vwRHWcRsZKkoYbOh52slve8fjHQZ74IEa9Grp1yC/VIsEC
r6ugTg+7YefOwxZOTMENzURMtLV+WlHjz8PC46XyRhOIV+kdzKFQ274jOlyzMwvkXAIhmxwkrpUf
oxaHuJfd7ISY7ia3erFi71gPvjyEZtgcEgPMhNU67XHdnO0aSw9fOcpUr4VZXTXEOryknI5C23PQ
ldgq2yN0fOM8GL3YjZEtg7GMK8Q3Mz/CM7uUXtqSYWv6A4gyMk2D58Kmy0KuPApGi9gl98lZj1sA
abWyt7EEioycy1jQKZf7Yq/yVGxDXFg3SUuLA7gdOAtNXe+reKgDkZf+ETfJcihsGhGx7lGSAiLg
GiO6sTH6JLpGjWH52ixhMMbTsMvzZfhk2V2/C32Z7x26MIO5H9HHw4pHhYxHfYi58W8EofW72hxx
eifOswLDcadaVocz9DHtX46TKFcTIqZXOaVbPVr6TGlxi5HamuCsj7Q2+/ZXt7it8cVve26BSPyh
fUlOfQiEZfTYtWN9M2SlE/TkSQ9GNvGcdcWj1N3GZT7HY520l5jPsheWYO53OBPm1qwc2F+JnRbU
GEG5n3Z1JhqcM6aNWU8QfKmCqbWmp0FTmMT5Ui9dIAf7G/neY6hU8ghd4Sqq32ZweduqbUEwAkEX
V1Whim4vzHTAkyrUfAHKvrqLY5obF1hE0iSaTnS1c1/9xBnPnCIIuvrk6we1LUjLLK7LfXuItknn
YHjPDS9YegkUG38VQigfs+nQCTqXHc1CtjfvqVMlizaS0DGrsxzmoK/d8jDKpcTuWYys8oqAzcHj
wDKa2WXLEeuZeyZ+xz6P8I3jShz7rtmrFGPgPDXyGkpdd6obTr6xnZT7xV2MfVd53gP3oPTMowhD
tUu/8hCN6t1p0vpe5zbD3NKbMtChpZEJIn3y6OjewWDx9w39X1dRlbV3LJ7mTV0m012Wpt0X2VO8
i773UjWa9kZlmNlVDNeNT4g44i1R4eozym5BdZSNAbBqodSQL4Agp7bTugen3Li+GNbdOCvdahcu
EgxhnI1lMLnmLQWph7rzIiQFnd87Pt0+WAs4UtHk013Jdf/emw0b5o+lvAS+87laN/VRlMDZWbf3
PcVbd1Ma83mz1Te4C564OS+7pmzj64Z23523agACesuFteoCcig+z4Xu9tMqGphsFu6tgcUoYbQ8
/EJy3EArR2gA8dKMpL7S9iYGs3rrrJIEspE4snrt3+NGLkSmw894ddAvUr73R/w0dHDrtiH96zTH
zPC9HcXV3rH9oYN8aCLc7zEceA1FYuwetrms+jvCB9VLVdj2lRsavrOpnHS+HDyW6Zt08lFg6H2p
3zKCJVQVrBKNhTVs2UwlV6WWnndAUsHDMq4Kj6RDcOtDkj2aq/6DUbXlUuwc/O5DOtz1q1I0rJoR
k1/xNV11JGnARWFAIYuVSySCD8EpId55r1cVSgxtfJm3XnPjZWo6rtCeS1wARDDwmDR7rBz1yU6r
kXACpd+UZKmOQEFXVldZi6tMJdAk8dXljw4Bpi0m9nq/yJqbex1heIbJ8hKKGY79WBNTc+xEn6l0
6+8lYdrH9cDA/lnOBNaq6KaOWphUU1+4t4ri0VcSHd45cpz0ECKbXMXmnJzqNhNn+gOz95ABGIMf
bKDdVFj0mDrtky9Tq92MoSEQnZjmDlrH40XJSodtAoeP1U7HxkzUXXxBLqzVQewl47ZoovYwO0l0
Wy4Fpp+GutXiWDKVHMKmjNE7JGf5TaXrVG1Ld7xxR/m5bqb6WYE/OYC3bO8su0pZIPXOSVSY64Qf
UwddOurRFL1d4CIo4ifDKNLHSqZ+EPV+t2vo0lhrdxHIEzKBJs8MPrdsWjq+B2H8eXAt6+zhhzrP
tpvzjE7dV4/1RJAancCaRBfXiZUM9RFy5LeU4nYzN6UU84PlJWo3oSi9mdmkL2K3n8kVGKj51J1o
8ZK4PP43o1q6ftNWlXdv9HV/OUMkuLZI0O7hXs0pqxCUMIYVA3tGH8d0VMZd2B3xeaGZYRXkYY2R
cDNNuXOK24UzzVhmIKQIujqAM/vqFcEDhkDLxP1sRRUcOpUOFa1QvHSs4AZCAqaqazN1l5tx7Oxb
4kQJl3QJg8Ep7OgJdK8zYDxu2ls250xGjbMCg0wwqRL20YNIwMFsDWEaVyrK+xOUVvNO0Si+j6I5
vrSmefJ3AFqqe5whqAqJNJob7DtratJt7lrpUsbRjcWF7TQT20j6mx661vMbwJ1UKFp55R/KaMmm
QNOYSwI049u9xMP94mbRC+tCjxltyu69enQrRNXCnai1J/kR2LPi29STaT2INKnvnCQZLqpk5Puj
acuW2YylLsmcmFLuKr512Ottm0jwaTkjAsYFL30+DrQhXph1zLFCIl/sxJA4xzkfh9f/W/78z8uf
denyVxYK/Va+td/+vP1Z/97v2x8PMLhpUv9KFk8KbM+/bX9gpEBGwSKB4iuEu9Y3/G67RlnDzUB2
b22b9dkZ6arv4v/8D/sfFr1Qqx/bpkgEc4X8O8sfXEy/Ln8se110mZZnC3KCH4UAP9muk95DHl0c
NI9OfGlGo7j17ba9dT4AYqnWHLJXw+4nNSc2eRNYY7XHw5WLtPluRCuKzBvAcWxZyru3HBDN07JS
y+zC9s7GgFJAsGZZa5dWwllhxzA/wrq7cvO4o4AbmIaICENy1oaPtoiWrTztmWDTYowDD7nNPYBm
y+Ep0nKgfC/W7FgMSlquZ0rN9lGZdeFhNgc81/ZgVEyIK66tWzr/OmsHycKXxAiA7NwH7launLfZ
wYAbiIljErfpRT3OC2ru3ounihE5gRVnZ6m961w3/T7FFj/DrZZr0ATpHrbeVO9qoyOYW7LaaXc9
JLB9Wij3VRGGPxQz3W2NnG7jRD3lvCBsxtmc7ktlYNLqYpk2GOkq5+ytLq6Bbnm915hThouZb0+8
6yKjTz91JbxkvBmrGQxEA3Jwovz6rFgIHHkj+S261vLFlvnwWeZxCEzKyf2LZBjK6jLVmX5cIq2/
VQC4FXP5akxLVo9aFlk6hZGbw+/WmVLvgih2yVvIEn3PAcF97ca6fFBFbT+OrY8NrsVa0BC+xh2X
0bObPMG6lXiZHQwgeaNfpsWPLstyTMjlyJpSI5tFFcPh0Ki3nL32scSieEytCbS6h2+A4/o4L59j
G+N9yFLnMo6Ee5hE0Z4znJVAGZvG3LZSqK8wP71PhQt+ripm6yq1u2Xr6uFKlPPC/Gz0nBrl4O0B
eDKO2ozcDwhE3V2R83moVE27wWms/dLZ5jNs9wh/qtm84FR0sZ4bZfEURmgSaFj2ZV11Q2DazfIY
J02G1GctBjyTELwzJeruliLMVYzGmL9b0DKvpjoXCkOiw1fDrseTFj3G16hedk7hM1WHeFzEpfA5
XCWydg8VedhbOyrUnSOQeco8BtwDhtvYeRVcjo07Zu5+MAYbwvl0O0wjU5zT7Sq/ob5Z51W6J1MW
HsxFRxedWWg2LpUCO4NUkxVjwxcIWyBW4Q4ksdU019IrxPukWAXBJV0yqrTa+c5r6wQ3MNIYCV8x
HhpOtVfso7r7uq+gaiZdRhg3LxU5OBGN+4W6wkNbTv0ujnBYrSzp+ZxFHdl5s3YuiMUCSJy7tjr4
6xlQRm6xk41V7G2Gu4OijnGXSM6cwszLy74uvIPfxPLWj2dSR7ODIOJNvvMtnrPwPGI3YLpaNIW0
HUB0bEhXgm8ibo9nC29pIBqLOCvPWrkf0VT2mb0ApwPWQPkhK5JEbytphyvQJt+zrvvKmSYPiKa2
58iUx6Ev3njc6pPy4+KBhWHzbs1lftuaxqVu3fq6TLk7kl2OSTBMLJ+noOozrh2ftnrilb1L8iPr
RDXuHbCtNrYN+JabUPp1cT9BfbqvEGYf4tSaT0nb2Tct7mQ9TMLiFD5whYE/cM5DR8oAc7YTcfjF
WBnZNnbxaHSeGV/qq4XB5Db2jOY0rC3RteX231pn3QJVdEgnaGeMZvRKe0bSnusoH7nf0TrNfDXi
PVu7qL2PWmqAOLAHfO5t/tpazULZlRu9dlmnFrZgmPU0XPeyCB+jXlb38kcBNkgVe+3Ehl3NmoW1
7W6YmqCcKc5Ovnlrj3Y3ttNzBBk3PFofRdv12rmNkWnuNlWSe1eNS/iReDiZEBIBlOQZ+QU5Tcq7
e7ecr5sJIty2cEx4VlGM+o90Lnu9oxBrl/cNMeZ4bQUXqivfOZXV29yyHHzSFu0IaGf871ug2M4r
kYzoc9StXeM/ase93j1DrozZaUwpFJB0pGLYs+/z0Qx5VVNIn59Rav/A9hVEBzJzFFgfneeLXJqT
uRahQ/03GK/XevR8imlKT/vGZm9mkntExqdLfVj2nTSep+4mbiywgvhT6F1PjCT81hFLuMO2QBNY
HKv79KOrPWNixZAfdd+aD8AljXzALsEwEWL/QGCKDxxmuZIxBU+7IO/4/RcrN3MxAQDTlbGc7CG+
If/zrEX7FEPaJI19OyaNdznGLQkgde1G37FKvC6CdzYLnZ3GD2Cnu7I7RxOsFWFA5MH6E0ISW+A2
HXfAvYzPhALCXf4DBtoMh//VE+KXqi87BPZvUVKVP096Dq7Wv5gNKzx178kfInnr3/htKlT/8Bzb
EWAZHIVxdZ3K/jkVUgDqgo3wKR+0HIdRjz/651QoHMpplFwVP1/gejD5o39OhQZjIUKij0dXmOAl
TE/9nbHwVzoeDl2PtlPyfbTdOBSk/VERTLxpzL1eF3vse/vSy65If9BkNF3j2b//6XO5/YHm+7m7
808/Spngzj3XBBTo8s6YdH+O/RFjkowghDVcwGx1TLIv30Vmeqxab/fXP+nXSRfL8R9+0vpKfpp0
1Wgm9tLykwZ5P9oP+fT01//+Kg3/QUd1FFOaQETllwfCcM1K/vwDPGr4uqJtsz0H/Lh5mfWgrD37
D+DgdEAWzbXPItzZOwZjxPcCt4J6UNrx64tM53p6rvOxUe7G5aCuTzWI1eFYTb1LWmPVZ58Ln4gV
WIw27G//+oWvH/GPX8zF1//8D8fhdfMtdITiG+Vz7vhF/zWnyqiduUjhWTzNxa1K2UfXPwAzFEtF
36p/8Wv+84cvFDlI4qcmdxu5pk9//mwIAuJH0vyMnkDM5Fw6FJ7/9bv4U3UZb4NriTIXwVnGRhr/
44/oXcp9piVM9rTBfUWq2UnOyJwPYB8MT75p03gjNtSJ8Dz4N9/hP785fPDrp+dYHvVP8tefXFe1
66d9vEcVK+MzjC86QYWbTj86vv7Gh8iliP2IwyLv0DJ/uVYqEqTg+dCyQUFM+XbOrT4j5yOT6d9c
Kn/+RvB5rM5BbgB0kmDS/8NviykLsALw130S2V9U0dN+IVkZ9wugrb/+rf3p8nehcHpSsIZWji+d
X/z73IcMWrxnYxc1xsEv1M7yL8tVtyv/3Y3m11+SQjXnP9vBqIR3wvwlXyxUsixzOCZ7uAAgdYMF
dOJfv5c//QRbkEWABQQoiI2++uW9gLSTDdndjDBmTj+4s7Cw5kz1b343AlTqLxcsWue6U+BCEhbf
unXd8PPF5GZDwrknybZhGOXXMipdK75Ruuwwcm4bePrIFy6kUIp2bV6JQ5muxvdvYDymkH18zBGH
l21etKa5zwBXujStxxpIjy+jOaiBVn3v5lrecEmLC6dkOCHDqcU7OoFL3IBY2m0KWoXudTcqvO3s
xfUe4CrbyNR28IjbjYV6kFcQCYKutzxGpVgC90Gddx5VS/prk7YcDSO6VPNTsxh+t0VGd6Ydtkg8
v1nXazpi08RcTi74cyqVfxLz00aGKigy6U8Pv4n5Iu67IIX1QPAuh4cZOMXaOQTbcbjTscEsvqRN
eptnqp8OYrF9cBTJ+OjRwI7MAa+WpvvJ5iXixcVo1ketudFe3o5BFq4I7Z4RvgnNTu9yt0DWHGpX
DNuflfZE5eFN32Mx3PDbK5lg0eLrbWdg7Nw4Zj18lVGNVcU3R/eaMOFQ7obRTlM02EQR3Eg5WSzp
YhZ7hwAD8zCSyjXtaHYd+Dw3X8JGtpzT4khS31SZDfVELcbmfTK1BUjtRcFWpdCKyXpxwQn9JIR7
/8XdmS3XrWTb9Vccfsc1kOgf7Aij2R37VqReEBRFou8T7d/4W/xjHpBuVUlUWQq93qiHinOORHBj
A5kr15pzzIZgL58j24o27NsgXBpCYYJQthUgmaLhatMaxxtdQ22IJmtQm3oW2R+fW30pU7oOC1Nq
8nsL+x0/Wk8e0br51QZUiEiUs61HFLvZOvlY/BTm5BkRbbxmSgRckD5wmDDLTtNjYY9unO27qWlf
OC2VJRROZB6hrbhLy+hLB1Wprct84fa10wdT63KmHZwxi4MB84QdEi/sKgAOx/kZiWOlMBVRgcJl
rl7e2U6G/jEGxjOHSZMzrhaqYhRBU01bFFNaLZEnyrJ7iBsU4p4wBn09HxeDFsM0RE16sC2AG6E5
YcUgWIMn0GshgzIwrcV+KfG6EI2iWQYib5T+/uRWEDkUueqfbK2qHhn+FF+FU5ovdq3aTVDLAdEh
E2X2INtW6sOkp9od7/RqHjpLzzSkQk75wgwyI/2Co93rkLp0huPeRs+J7qUNEBCT57eSZp16ZS6n
0etFz8zBnc3EPsqKCfwu1nUFJdJc4CsaeJyWgO6vxv2a1Jayv555vJHXA8NLnN55aIn0gukozRLO
SZOr1UG0TYomeECK5qlLVDtBIkb3jBnYdlyyRmavGJKwOulj1VxlmyMMYb8s5n2szF0CR4TSAiWM
rr72EPXjUG0L5U7VpZl4fZKqiGoRphCCsmYc8tw1cXSIYC0jYUILi2Kf6llO+BVeTYEUiKixMMsc
FSkDqlHuy2w/iCkdnxszQ+wdKwb6dgVPtV/GerGvlGK4dOxFRW/LrT/fUOoIw5GtPAy6GG8dWY0Q
5SsiS2DSAGvat0Ymz3qlIXLBNmz1DeZMS5ag3duXGYEQagAKC80tZvh5vgM+Q+cz0PCxJMc2YVSC
iTbN3nP2Z1zsuTFFhCzWHbZv4Y5LoI20sqAnmFvQFHkSmtelEaDDpauNjEDtoW2CqCxP6CvmO6Ds
yo3ox6nEsQDckgBtxXyjN2W4R7Tim0HKlZZOME2fSroumGfDQopiDiwcTfCAcY8zdm5X7VJsxAP/
uy17RoKfeLnOMIoZDOxHT1OR9SHZ6HjSlciJOhzRyAPoPgFP3y+xFmOiYf5n+v0383WXRIOC9hjA
zRH+KSL2mIk7IOy0WJAL4K3u1tTNcSgDyr+M7ZymCm8UgeUTLFffmRCu+d+d1DOKa5Lix81Fva79
HPsMWPqXeBgMk1GcUehnw5LU4oD7bE78pEmct0moBq8awv8/WKaVhZaSb+dNgzC/EZo/lE7BlZ2i
IERQG6OJRO4ozTfYT5NcfrdLGyW8ezQlOhnkS+7SOqJoJJr1m0Nan4b0vc2wLYS86RGEaqnF+dGA
rx0HmdOxtE/rxmwlrbFnFDeq/VuztMS2tcpag8nYPNJFkinApyKDN1JzVDwGGWXH18EpU4s2ozl2
DOsn0wksOmsCb5nD0lqlQ8y2Z1TmystM+JInFlVBb9AXECE48bW135du/QzBVOoeLTx4Ad890cpA
O9YbC2GfsaCgEIKJL5mcKw4yiZyEzM4dn2n2zHWYlc7CRmBmcoBOCZLHJ7k9faplzsITTXH9NUIE
XbGt4Zs/JbMF9ZrIGdU+aETRwSGeCgOj/Djcry6cVJSSpvY1c6vhzHVwEWJ04InyOOeBaoUePV2N
TlMihkP+/XUl1bvZT1TRrU/WozsG2uZdRF4/pPdQE1p8Ep0OEsDR+ylnTBkbLyXpL2+L7aKAw482
2JQz8ax77sjgHcDevOzrdvvX02DWX1yyRSyvUbeypNcWwpd0OeGpWBhQ8miVvYZvuubVPQC35TtG
Bzgqz9LWQH81PdrBXeI21Weyj+h5i3RT4WPSz54kmeAj0rGWmsOYu+zzONesP227UlnxSZq30Woa
bsakyvUgmVjMfju2qxGawCPfLXr89JYmo0Pnz6Ex9g11lc8dxsIBLktf4os0xPBYiBW7RemgGgrM
TOvuSDXqtZDImfEuIqxIDSPDmFffWlnnbI53Lwx+N56A3QOIxeOTLl8zlUQir/8VysfuW/e7IRXp
S7ex0JBIdQN8PbCtaDoaUjBzA4ZhIWHdtbLEQWt37oqdMobVjjXN+gpjfHpFBiM6ArBkV/m4GaNb
FEMRz3c02fepZS6BGutOuks1XDAb868SmH+6MV69TXuYoqZKhs8jCqsWF5lK+h1HlwT6jVUK+Hmy
HPb9OGqaV0eT3u9X1go9rCfdOHfblnpQdKpZ+oj+0zVUOf88uNIBnIOywnxiZI+uUq37JNnVHRJG
yCcFlBTY5TB7jd6G0zoaTuXnpdG+xgud5gDQdsP0eNbFO867mGexq90qxHyCK0HNsvF80MzMZdZb
cl6dCpMlrkXueVZw4TMedlS1Gu1kSGdr49KbjnPphmahZ++R03TWLgGVHtapbLDUGRRDKsw8EqFg
pjwy9hu06xTcTx4fomXq2neSspTlgVO/zkCdwkg9ISFWXle6guQGrLokqHKl7J/2irDW4dDWcw91
jdAW6zKJ2ma6GAnRbC71Mo7ym1EOFqLZRAqgtbja6AK3EdE9Kc2LsHcUGi0Sl9eyb/HpouDNeff8
rGhVKoUpg8iOeNJObxylo2pcikrFyV9osHgBtOVlsDGWX+14dN7gO7InITZJtL3SlrnxKFEVQrMF
8/Rs8OvGx0qrVvVCb/tVO9HoSImBAahYKFCYe8F3P2COmM8ZlTESQCFZWecrZ19K8gLzlYuGDvqn
FWSamQM00hzYduQQpMuXUSBKD1EmrJ9lFxsQGg29gR6K0MPT0rxVLkjGMR1iNqeo81m6TcTEtcY+
Pwe2I4W5cRiHdG9Ak0nPG8JjJ9wsLCCAdOI1u2NvVThfFzRy8W+tZXzFyE6fDkQBsVpT4zP06AbT
Wnd4skYAgC4yRZA4jjWdjL7FQ2c3EeaNxCCMklU1cu+lM6zpUxVXy5Oic5jcR1Nlr6e5UtRX4E9I
MstN3XqASYl9qC/MDjWJiR/W3GdgTdNjS5MLMVS5aiDL5bxoNxzMRxtYdd66ITBCVhFVdgbqJWeM
C2IVCuxNWck4EaJPVDLWc1H9vAlwwvO+66hzTlWE6PyUAQhCbV+xOV8ZOUKZfZuZwryzrSVTPyG5
7A10agrAb+D1eU5GFMWh9ZyqfC3BOukW2BrqUAkuYmD1lYPedy8EmUoR6hj3yXGxqtbaFaIy4uuu
WBJEFjzHU1hk5NkA9CrmPFQnPMkBibIKlWSZa7FfKVbPq6P32As1S+uw86KjwDBWNFVEJN+yjCHr
iJM+f0/rrWS9DLftt5xemeo17XKoNRrTod8H85qlvQ4nCHt5cfMtfbdFeaPsWQ3cyfuet7v0pdQu
hm8Zu609Y8hRTBlPKF/hbxzyERNE+D06NzYiTbv9mJerpWtTwCrlfHTZo0LG9cjXuaUJiNLaTd2W
jDvaXU4C6Y+ZuPRM5wXoT5NwsySZVsR7oWVkzpkk2k9Jt20TJViyoRMxl6zXf4XaJujb0vt4mTt5
aekfk2s1fPzmVV2kWnz2Y1It9t4t+ep7Mm2rRlo5kjNRDqhcReEYj0ho2Bo/BM5GCrmF38NmVeTD
452S1RVOyWVS3pqIE/NuxUj9Kr7FyiaMc0+FQwTT91jZuhkb3AX/SpTFr13oX8u+HqPHjkSrp+Vb
Wuy6ps2Fm654Dc06t2nzYSthiLUlxDqLnDMQ4/+Mha0Y7NVPolYB46Les6uzH1JgUdNUmGjXphw5
i6SDdVbBWuSN1ob8wagk2kqE5lN3bcAPfmDSjiFRy+0iP1alzBQy1UbnU1ut7aexieS444jaRh6K
UIR9jmPgrBtNBS1hrBoz6IKRvC8CIZsW2wgrVHklR4s9VnTNhOmzGzlF4FGYz4uS5YOgrMJkNsTu
wmfr85HIhKrWHpKSFYHkzjS/y9UY+1uSm728MLTZqu7mXlbpNfmElThluGL7c3QRc9yR0YSa+bxR
jPqLqeo21gjZjBYsBo4MQVw2SIClsNdqVyNFYJDeIdCs7JqBrZGumenTpSszfzQ7RQnbdoJl76h4
iMHxtIa4yKtk0c7SmMPqK/VZjkoZnCbj0xEyzPmimdU1qnGodYj9LE5yqzUYW0pBV732IC2vLUuU
0T4DdwHTBnXlO32XBcCe08tubzggARDWghsJ1sE1WVHYZiUrwcbjbKRu5n6J7iK5qFvcvyEswVY5
kETFkA6+ECxSTHIjwGN7y8SwOHleg83v1nMiOtQOYJICRunZTuLmfkl0JTuMscLhauFVJVJkMYkT
tWMZTdiQmnjyCrFYEv9CNY6ewzB29mcRbdFoGfQjb2vpf+4l0GH8etQVGNYH/ZFk0/XZYqr5NDHh
jY8EhWgGfaGFF0yJUdLhsU7i1MeqtEIGmivjTbLoDQEAMANENa5VzOd5Fru4pvWlwMq82QoL+hXq
MeYUpXuzbJ3X2tVXQhqJxrgQ6bAlcUWVtoRDK2SGcDzHFwFg+HO0JtEtQuIoOoOVnM9BRLd3Dx0X
iJcxgEUKkOc7IKUhLFWk7LE/uIaY5anPZXKdjltcgAk0FAmH2yhBYlV8QRwyOC433GsDalRPO28e
1u4+HfOaGowktoQ6uu8/g9w37wwU/ndRma/84sBKeuCAvTZz8JsIMDGa+Yuel6iSEnqUozeWQDy0
tiDXfdV4iUItqtuHxlbUZx3DCUWkMMHfNYyt+cO2wg9Kl1Fauw5q83judEUPT7VpM1w2zqJd63YF
qlzJWnbFfmmbu6mtnZsuTsqruaJ763VSzZ/cRVdnnu+5aoOuT/reU5PIvm70bJPi6nZ827XIhII6
UZavVWERJlth/LzIB5Vq3zZXWnoE31mXaYHwdj9aZaLs+mxQeqgOTKJ810JpNZkje/nc4rrq11l5
T+OSs5ST6LESksIqRGDZJIt4Wq5i9M+cakiOUQfsPTRBaXG+RxOFfj6J6cz0jdbMEKHJSzjx+qz4
DEaIlH5fGXYKK6w0zk2MfjEagaIhqIpQbBjYVmojaweSxTmijTNnL6ga0PEgmGBwlUyftRINpd+S
CUESYA3wose4dldHlv15GC0bpkyGu4UfNLXv8CJZ9DLy42RQYpDpPbAN8Vs2Gv2r27VdE5ZDkr5b
eg21HSlK+SAbd35uE7W8clty83bKZMorUjhGwtjrpH+rOrDd4zC1eZDjmgZsjjL3Bpm79mA2suLg
qJU26lQxENkiXWVgebAmBK4GEeTLmQVr/Ulu9LyAjBD1lOZRS+o88Tg8DFHkIHozIBmmKSN3q22Z
Qrpp454KDBoKyN2tYpLVuuBsRHvRQ3/HNESnjs4tjOXis9UbUGWUrmIr1iwUob6RD7nmF3FXv/YL
kcpAA2uNlWKOyJhNNyyZZ1toI/gu4bkQcDlWX7AFuEcXTUjmw1ejUaIXM4kfxFNWN0uqlmijZE2p
DEsMKiN6fmpoFQVF4k8a6+rJrUdgZTb9iyGzkEa3amLfA26e7odBbPKlGKQ+tixVC+ZV55SoS5Je
aSQX49ckcZiJtfZE8VfHL0mKadCj0sM9XhIqU+itcbK6mBwzvUowW42KPnlx7Ua6V0TW9MmmpIs4
4mbZVek47jOJxuV7E039QQhFH0I6yyQBC6Iz/e1sGYpkF1vWQIaY20xXcN+Ne4SyxRV9tuhcmktl
em2CuE1AdQd4xi55WuPZ/mqqaWGHDHH1Gp15wyKz1tl63zloDuPK0S6USW2kryjF+lVJHF4iWrT9
U0z443M9TM4ItjxbXpAHb857OG/fQMfZOcf5gvEzHWZoNnqBoCZz1/5FYwTHS2vr8/tGs+KnEaP0
MOM3ZZKIb3fw1VV1vxhy5MXjvYMOObNErjD6+vqzoaQg3LUp0kePLkWisQBO9p0+cIhlV2uGi1JJ
VnJeCWYsPHW0wVI5SP1hicu6PRZQ4Kinx6786qit/agypFs2Zkd5n6p99SAk/YxAM+ayD2xUhwsK
LRQ+PhTQMgkqQ6qMQ/IU4Q7SdeAhDZXwpu9yP7sJqdF0hyL6Gfqqtbe6nTRfYuqnxqPfsbUplKx6
W/VufrAXt3syp7nizTSSN/qULHGRqYKyQwrUnWfqWr2Ch+FzmHVJTo5Rafox08asJQahSh+ypB9U
X62FfUvUL+fgFF3dxqth5h/EqlNoO9Mm+8nrrAk7TeVMOgLLlpwtWmLUCFhkDAOglZCrbzdu+RW7
H57iFIKPwI6XYa+3nKTK/K5LdF6lKCfy2bBmwe831hdARTQVX2XOFrXm62YEFFpK3l6UFtlOybk5
IWiiigonZy9XrIwkq9US4/XUalRFqL6wBwCBcW/s2i0fVrVBGMRLFH2Z8b2iaqQQhmxIj2oT3xnq
FZh/89kQW1HGdjZYEMA1aBATmo0em9SUMOevZwIufYdD2gbENDBsILnindUNenmhpg0RiXKizgg2
GqZU9Wr6CHxmxG5lUHATpZdWQ7b4bt4L3UPLhSFpBhOw8LyAMiOrHGrkQa74e3zHGEB3s/pb4g/j
9s22/pNqYKM/20w7bQQiMPHFx2kn0y1TK1siDG0nnPM93pbj2l4ZWnbqjQdLy/ZEVOwYuG7JEkGM
KVEx+3DQzmjIXWqiClrjUqftp1pOYMbDzhyPMJ/wSc7H0rlYiZ74u+ks2mYULY5gZmkJy3A+aFqg
inTFsJQafps13ultm5zlDgz2v72KCw7PhqTtbKdabRvd/iAyyVgb4WznRShapbnIbC26jcui3v/l
VSx0OSoXAA7AxE4XP1/FLaZ+lEtd4ljo8Qg2zClbhznE318Fe6bJTooMyf44MWe2gMZZVoBwIiZY
lECM8X0BGvRPIoBfHiU+joPQiDOUiX7D3gbrP9w0Obkw9kTHxxnBQWmirQDSleRZlqrxt08Bl0Jt
jxRFo4XkIpP66VJjQSIEkeplmAizfVAYeF4W+Db++iq6yjeEol5sZELjg36idSTM2EGS1UfA3BMi
Bxtki6Lsfv/9fNRO2PQ1LG4a3XcTZ+xHOUjWY7TUYIiFiLrXe3XqxgtaUvbR4ZiBK86c/lJ+8u16
m8gGEY9q6OZH2QGaX0G1nYUNeL2gWjIOMEiL/rCw/NtPhRyJv2k48CE/fEMD432UKUYWVmgiw1wo
zcEwObwYtOYODXKxPzzl2zr1o/qJBw+yveWgnOPBMKwPD9/SrKi8YYoF5ba7zYZxqU4QgiyOj8wy
lCtyvuM/fMSPzzuX/EashLnB9Qz1w0fMUkFSIGPcoK7T6FArJeMM2ZsBeKfqD5/u10vxHCJLUylW
APlbH1QvSr8uloXLKgAIWPlG26DywOCJzqH40xe33aifb6Rwxba2ghSERPHxUmxh1iL5uIESoVcm
Ysixgq5FuvuXLxeeeQQ2yGu2/6GS/LD4FYtex26UGgFUMP1g2hSX9WyLPyzk5sc7Z5LD5bCQs13Y
zOWND3fOHNGwuEld7vrQkOflY32Ll+0pvtV26y7az8Hir7v8EpLHfN4dnX1zXINmN1y2n7vbrvfG
9/y+FV7pn8ZwCsZwCR6m4O688UXg7pnbeozHj6mfBgDtPLQU5bpbvWWXf/39ErHBW3/6Ur5/CoP0
hu1T2JuR6Melddp2cQSI5a54GsIm6I64vR1vpiq6hpw9P1q7LITIeyzPjNs/XPrji/zt0g6SCDR5
lk358/Ol+9RluGy05U7s1938nNHJenIuykdH2+dnNGyOmN8Km/H8ZXX6/aW35fXHJ/G7EtBm90UJ
yJb/4cpqZzGaICVrZ13Et8sFcbun9HreT59+f5lvgs5fr+NaBlJdBx7yh5LC7Psqq4Wb7nTvc+s1
57qn+pM/BrXvhus+vnf3nV/94enfDGO/fjiKLqS5GwaIjLifvtHKtaO+cqlfjX1xrC/NgzxEu/WU
XVoH5agdf/8RxUep2XYrsa1Ra2Adcwzzw0dUlNyEZ66nOwgce+OkXNWX3dHwZ+9NhtNuDMdw9ecw
8nQf/XtY/OHD6tuP/3iHAeqhStUNYdK3+PnDUtDbkWBuuUuO1qnlw85n0dE6OoE8jAd2hwv71rw1
aXnX/uitPh787C17U77q184lAvmje4wDN1DP7KP5hzvz7T7/5lf7uD5MTaxOa8+dmeMwwdWA3rQ/
SG3vFD5snpEAa4bqEEuAEd7RocZ79fuvRt8WoF9+AXTTmkE5iy70wzoILG3O9E3QWHoEMO/wOeyc
k/CngxPml8qT8pSeyauInE1aetfEA+3EmXJUg+m8vq+vu5Nx4EDp/f53Er/8TpucEzyZw//ZQM4/
PC6JVvaR7NGPMFu7XS7llfJF3pln3VV+ckPnKr+uwvZqfWBWW31Wvzh/uCXaxy3ItFFD6rq1Eanh
8H9UYDas4woqBSWUu+bYHaMTw7fAZakRu+ayDBr/D8vrxyUOTamumzqFpDCFjvrz58czGRJBO25J
d4tf+851caj/sAv9WpxA18aug0QW8SoC+Z8vALMaMR6/Q4DaQb9ljbVpJCn4rHLinD4PhC0yzIdA
+Ifv8eN93L4+nIUuRgTy4p1v9/mHgjwrCCyeiCgMiDdpdsyLtGNrNsnu90/Lv7uKheTfRhvK8mJ9
uHt4La3GXnMSdZxuPJmpwdsykR7/91ext0JcB+ZmUPj/fAvNmcxWTIJGMHLUYbYAWbfIuvkPJ7KP
TwJ3DG02qC5sHVgwxIcHP5W0cQdJAofVYfSy1kjbsf9VUPRjMyjVtL3+60/Fdm5QnRiWLbak0J92
AXOC7cPkVQ+0Qht2neKOt3Y9z2+/v8qvjx8uk+09djEJcNrfvsEfnoO1RrHPtFVnjGyJq9S09f1g
tv19VNnK9Zoje0nw4Ft/ePq23/3Hhc3B24LM3UBMyJpvfjypu8PqxmOR6FTkBP25MZPiyCA6kTD6
5ful/sdPkvr+Gx3vtW6WLo0T+eEf/9d//dxbITCK//DNBy/y5b+9VTKVy+VL+fY///v/lsX//T/8
82v9o8WJic73v/ifriXbwJrEosoBmnYAY2d+5j+87OZ/UPLTKdjOGv9pc/+Ha4l0MeKSbBSKLjUS
+V7/dC1pKvkCJlUpf2drlvwVx/CXgt0mUgAXgapRJ5iCNsLPDytx1gTcCDcLBfwKA3hKUd2UMyyJ
vY17OQ5NPQek0qwMnSCGMVTwN4gE0zfGpvuZ1j/8iKnMn4xS0RYfGyZ/mglu0oRI1rPUpx0zHiN3
tsi/xE0wedO0bpQ3GnD1Cd0zf2QtjeMk7eQNxpwV9K1FDBld3Snx4ZIvG7gjavaCfprwV2mXIjRB
1d3iqpxQ5UIO1YNh7XNer8k+0mw03nuVZqpXOAlM4LiotVMMctFre2tVd03GsM41x+kxad3+BgGG
e6yFLPd4xBH0ITEiSdSKLK0mR6sg7ppP0aCZK/Dczs1UwvEap1h8r73/6o36LxSyUdSvLwXvyY/v
Bba8bcOi1Nl8eLTet0f6/+8F9GDrfEja+Lc/4V9vGb0jQWGvw9uj4mbD+sdbtrn8dJ39xRCUWLDG
/+kNNP7DoQ3Iaq2zY2+nff7Tf3oDjf8wyO6D7k5rjWMKS+vfWAN/Kcm3z06fjlpE5YU2nI8lCbTr
ZrKWiRSqxgedc1xGDpSIGEAeH5Qq36MmCefMDQhHP9ftO5Tdvk7aZkyIm+Wc1g4qXqUhCLEDtPUI
TOOLPhoeF/29qQiJrJjC2ekZHPCJl6sZ7Z02IzWYX1u389OERDuj+UORxZf2y47D4sFBkUoEFCRO
pJ+XjtUd5tWZ2gnppXMURMpFaPsmWZ/hOYYOPgR6/LCSmobtBn5g7zNjC7HQB8vAqLjKDlPz1dJf
dPCnkF78ln+L29CHxRBgpPJQbDGzhLCWf87G/KhMSQg5wx/lRYr1vsxrv7HiXV68m8PdmN2Lagkw
pb53ZhFCUUB0MDH5ZwJor95QXq5KvV8kh+mh9IRglMvgQyTXuU7EU3KpDqEZX2doWlJLA3vHYDdb
r/oB6ljy4rjv0zCgMWBDnZEngOQhlvfgKFlojbeF/tr3yLUTSubmJjOeSyJDFO18nqNjTN3p0pJv
1ktnHI6zbYJkO3XgLqxpCfT1wulQQSClAMvpjdHNAsFdTFczvAy5WT7Ky1q7t7iDVX8PlN9PUn0T
yr0yL0OgDgOwYFYt4Yc6kny/dt3XIr1doXV2BVpiSSCxVZ5FqbtLqDbYhl77+ZPK/RnMzicUGJWN
fad1xvVUHYBy5V13O2MFypo9IGlvmd5NsoTr+slS96p61yU7GFOHiZICkQaJTRlpaalnuMZh6tKw
I2nKnaDOF2fmdAeTiskvAHJtgb+2ytCVxe0A1tpkfqrYFwTz7UzyEB15IXXSVCNr507FoSv5/qP6
pbORpNcPU3ndyRGx6UM/PFejghgXQOLiPg1tfmEW91YxBii2z8u8PW/a+ljK0gMCcJCGechh8lUs
3wU/ckmsM0tbzxXYnn13axEr6eoXY4RZRTlPFTVg1u5lJvmCj1Z613QOFMpy1+jzhUoXE0Chbzsn
SfqX5MYxafRTMwsySBlLy7hJOBdiSw/X8cTkYPLyU16BW7Bo2FjRIWYD23guhvUsLBQHExklUj/k
GrxymZCfY/hoc44w1TwsGr7bE7qoeIt9m2pvs/mozYyhzTwwl08qA2SBJ6svgI/qzzj/sRY2QRud
1a28JtbDy0FdQTTq8luhX5QLQlvgmXqmBo6R7UnNqsCW6/JJZeTpoFCKYVJkpOSWhYcTIchEHvTN
e5I+zu7D0JN4vX62HXS6euIjXzq3nVvQYWHD92CKGub/RoWFchVHMJmmZxgBF1J+kkb0XJv3S0lS
HuhRhBdouQpPQG+syrOsUA9EITwsxrNbFQHspdNkFpdal/ixu3fykVVuQ/quN4icT7HL9JmQwYWy
gHbHvqzToEzJFs6uZ1PARYnhpqc8ieUDeWCBCw8ZnIkfY5+ws4PKSzVbll8k5KEhJivQPAJ9DHSE
ypOwCUkfw6aBHYDfv7IfbawiTnqdozbJ8Hkx7oCWj1qxXYK+V9/aFVRJhzlJgI5QrAMStrNSuIe1
5yEpzqLhFZ6iX6gL6kqVl63jT1b+kJQkupPEll3atHQH63qEOufk75uIHFzjlZYidz0Yy3VJkMtc
WBcGqJ/alnuH4bdD1npXQoQcTS8i7HlApoj4BKgNpRHyMTG1sGoR1Js3ObqodpOfaB3nqHtrLg56
3WC+wtHSaxIedQUUi4AF53ZG+GLNL7kJaMSxgz5dziL1IlV0NCe7HokS/sJdXiceBRqQhwAioi8U
umUYBDNAmvjLztvohh3ITDBk6DdaOVPmzfydNRTgWxcdbLWD1MNFrU+mVLWKcKqzs3q0PaKU92N3
apCeaIztXVdB0HAWIzAZqmOefx0VvGKDDJEf+kwcPbWn2euKMO7YC6svCjhN5gM0/vccLYGnHJE0
UCCSqqfap6ju/RkdTZK9RANvpr7AGB5pL50VcRvkVbQzmnvNRpZ+p1mwoiXNY/c90SKW5XfZvJDB
5fcWWpTldWg2n9r1qp83FviJgtDNlql23YK4w+qUDEybm+mc+flNBaFvnIFLQi1MyaT0kMOy5K8H
Hbm4RkI1/kGaTUPvWzh+/Hp4nGwzTM2eFAetvIvz7sJhkXLtOwcFwBr1T7U6Xylzv2N39XvYP1rU
3MgIQxuz60Av+ndLDAc7pVHO5MMaKmTjzdM0ITnDB+EuSAUIz1tmJAxtbACoLvcJqVnQeIkqzach
lBiS7dY9M/UvA1BEpnK7GXNIET1Xy+d2+drn59Vo+NHG50UWhEjNVtvDODxH2fQwJWbQ19rRgqus
R/nJ1nN0QdZhLAGtEqg7rwkaraU5uPMSlN16jSkoIG8z5CjkLfEQrqO2U1O5E50Skup1pWWoLsRD
J5aHlaBJ+OcsBAicjYy+Q7XDQXU1pvvYAR/Evp4CjfYKXD4Nm7vk/QRWFGBH2WX5I+8C3O/iEuPk
VwQKoarVBOosuM5ScTS613qJ9ykgYuQRB7Nq9puYam4IRpXmhbqSlHCrxEuQLBE5IAjs7U+4I5n5
qCEhv0hEv/AFa7m2q6P6UJf9de3oxC7fSrkcMJXumkJ+wdP+KYbhN3bxvRndieXJ7Ow9eBOCYrB+
xjhUN2R5xUQ4aw7Remb2SB2ryyF66aElikq/7rTkQLY0ScsDLDy5XwuojKj7M3u5H/MnM89Cu2EW
4lYIZk/SLE+ZMZ6iqjhzZ+09jtklUBPcwpt6j5R3lXAH3Wq8RpmCLK5Oc8qTLOYvmJ34QmQQd66n
JynLTgYBSuULg/en3yxsTXK43ZLEPOKl9/TZuFUyv8jFfFtqLU9Ada0w/lvjwq8nNgdzPF+JOvIA
bpGJOL0W0rxdunJP7meoyIt1rdFK9x7NamwoX60m4xvsTlSpp6ErLl1Q6V0fXUKzBsEevdPbu53G
9DxLHRSm8KwMrFyIWzx2vf3k3iTZHJh2etKTp4nTKAG+p8WtryxqqTIFMbXQSXVXrI+u3+jNWTtp
n3rRepEy3Dhz94Wz5xWKls58yTX1rerbg8ItQdjCegM20Lax7nR3ebbcuasSdtYlujvo8QLJWvMo
+vZamVIGduUOev614sQhOrYAvM0OyNn1BHanrMv3Dp+wRb3uIoFVeNKyKXtE2o0Ti4oU63nPvrpg
dIX9ue/yBWhxvOst3bMxr6kd0idz2hfo4yIEwXNesF2wtZn8uWI4r5JqvIR6hTexutYiKz3o1ZU+
ifs6je/QouFHIZe6HikF02Uv7cuCIB6tP8N9BygA06iTHMxlPERyvS1YslN9DjHk7taWWK24DR1A
iuW011I1RBH6gND5ZGw9TSO7tSVIt7c1q0OitlFaespk+w2Hapsl2gagXAtMTYP2Bovymqy247iS
Cq5TLKMJFMNW54z53tycrt36/9g7r+zIkfVaT0UTiF7w5jWBdMxM+qJ7wWKRLHgXMAFgVhrDndj9
UKdbt806klp609XbOd3FIjuZiYh//3t/+wlL4Dk23UMeFcz8T77WHegxCijx2EW53FaL3LrglSox
7l3OaxySVxj+N7nHJ8gmZJNM3OP9iRw/F1fvNZLFfeyV+DrybV191ZyI1MruNA7T0bwr7A8qhc+D
4+2oQdk4Tcm1IjnXHbdPlyfF9EY6CAiACNgSXCtbFswLJnNBHPAq3JrlO94tstXLFTHzYP09J2Z/
8XmfFk2K8Rmremzv0/otGYqwgCSLWWpj+19Sp7KYYKurSC3L5dqXzbGOWZdbqrrnb4afPrKD6cbL
WLaPjpECMXW27JBoIuUPxfaz8j5jixN8PY77fGfASRbpVYKH15HpVZeOK95tn+jyzioiDLdlqPsc
QF79iAbZ/UcLg78KnAx+aNCIRuQSmWz/OPiNKOiJ8JQKlXsLLilA8GfILHdmNh3m2tkU6fMS3S0R
pxyDR1N6BNIASJnxplCXmUeKkZX/aCn9gyL5eyDOX9VPlnrrYo+NDuidnzLX7zRXMncjEWdmUem0
d8BFt1jILnmt/gOR9S97ROb4dX1hoBU4ms1r8Mf/dPTjtsDuz/chEZuWt153pmMv1PNdo29jIyO7
1+AQvpka56C6658KyN9Sif7n6646FCV+vf9cGgreh4/330tLmMf+8TW/iUH2L+wsSIpyf2UJZHi/
E4PcX9jPaDpVd7xPsAChxv4quZq/QAb16YbR2ICb/9CJfhWDtF9QaVmTIRSxtbJZHv4t0ZUv/ot0
ggxFwQ0GJB8oyZ+lk4RJLepjHQafHWc3ACLJJcGM5pKZCn/P6Rc/kNhj2CxkdSDDOO8Bo0AiACL6
NjlwyOzmNc2L4ZDU9PpRoFVe4gR+BSKQfuU7C9UPvATyR+/58Z50Q3ZN1Wd7Un0U7zSjc7aeA/pj
7IE192vRGcwQsNecfVUswnIuspDpPT1rtvLDSsub12wtSyOZDgSUJqkuM/fZ6MkbnRrjQzVhweH7
rW1rRHXiQBhS3w8mGjA9k3qAYGW+ZF69DAEJGu/FkUbzTUWUQ3BwJ9aZ0HfzYEzKevAVZyh+HEqZ
1iI4Y4SSgF470OK2FsXZvUi/RdrgOtu4kDTJTZaKX91oHO58akV4qPs9bRi+Oe4c8pJqQ07P+95p
mXFWFJB8EfdEdcsrVW1rUXtL6M2dPCXgMKGSUE/5XWvonYVKj97sq7p56gf6yFFoqvIrJ1RZACbJ
5zcoLAgNZm1YF0uOxpeoao0uG2DSEabAXWROGmdannPeCPUhQOaxS2a410MSp7RPtkJ1V3rFVTjR
4A8yutBkRN8MpAXw7MX3kYGHWlHhP2kaHTCBLMuOYza2vCN+zFLA5XC8F1/N/hBaRjvBaplpcXeN
k5vVxLaxah/GqFjeYhLapEnqqt1Jr/BdJi+n+Ix8F2SrOd8SgcQC6VVqigKjy025w92/eLjtreK7
2Wp+GBuuhnbXUUJRonecO/SXq6YYNC1wtag4zFGqrovJWV4i18/vGvprGKtGz3x0IdsiRHY9Pw+x
bkY9OVjriTdSOhqYTVN9icSObmYdNsBGVQSKt64l2/aRKDi5lxkFPmg87SmyYuuR4Gp0B2I+f9WU
Lg5+RSwozxLu6dj5dgOFKzQkpk22JwTS3PlDYm/H1nJPs03sro/lNYByItYOzM3C5SqQvGuakTzm
6lTZ/lFXtPEkcY2+p41US5DP3undgzVBnHGucYHDVHVNFC6r3IyNd63i8a5eMJ4V6mvyCmejCXfT
d8u9NMYDAFVtk2e3NtVFsQlc0Tb9eBO1jJOxc6ds7rIZvFT6h4AOxNFuqoYbZU6nhoGT7uKthi11
MzqPeic3KNTa7TSZ9ueA/11ayd3E36r1qfoOZHfaeuU9PXBfUzNd2wYS1oo9kGnLe9k7Dy24IJ1y
EspZPTFtq4FpmyHAmIpzg3sFKE5S7QvvlA6vbvehEQqsHW4bVJk0i3vQJ/fRRittgXNfxQo+bMQo
2VqfMWtztabFWlr1GCxE+qoMElOpdh3R5njlkCAY+pQSnVwlRyMbs6MWjURgoADsdAclTObREqwX
4bI39HWewzzPGnVPOhKvg7+UZ8I8/p6BvjzmaQl+xYUPUuleAJY4CiPW7Btp0spROzfk/chVQcRo
SIrxehvf67EZNnGkzZAm0J98o9PYLsNu6FrIqoBm6a0grsm/LeotLl4ixvZyGLibZh0uPOqvIRH4
hBETN9kstnMd0zO4nUbnsOiFtWnWhsspDewqMRG48udCkU7tCZeF+pDgp3EI+mo6gQSNDHIxQebD
Yk7dD4MJ+b9N5HZceIlLX6JmptFptOFHVR9VJI+UNlHgQIFBVFEMkOdV983NjB+0BDzBfV7p5/A0
yv6UZBFWKarFtpkqidQLyB0q9lBq/TdYCbcs6fZC8Gtv3QgBAGfN4OXfSL9fqjx98aOeMF0VchF+
KTzGCbpjmWYBAjkdo2U5+U9V0h4okanQTltUADlgjamUcZtY6RtpJXtbRZnB7K0eNceYrvQ+erfa
br0Bwl2BJktf970mx3PF/Zrt8gOpmivpG+LaUvNV03ZcYxOI7+BYuij2N3a/3JJkOSSmyfFRXiKq
Tqg0Zbbx6psJjFVk+yS7ck4iV0DvMkv/pMffzVkFi2+feDoHep+dmtrfTNmDJ7D0OJfEMkMtueok
iFtgDfWjmK4xYSMX0aztTcbTBLlLEJop87I9UzLUBZ3PdTqN3DGIWbx42rARFRfpgZtuqHlqOvS5
5T4TsQrhdxPloZ5QDEdZPY+5zmrCK0E15LR7ooGzyxzTEuWqiM3Ai+37xkyu55RRbXFeoG4xoabJ
VwyjWSkyYgNs6g1ujnO2VJ/uMJ5cwzxXvv/Su9mV7IpTxvxVU9iJZMV8YI1HPabwFxvNuAMPUdDS
UBi7kYaiLSStGOzBsNWS+tmUkEu8wUe/RTOj6XLX85r07CnMzDvTUfBsD6oNDG+8M/CCBM7wUWZi
D7hnJBXybDHBcXMfk6OemHLb50nzNkVq17u0QEUWOxc4GyFr4nmT4W3eQNRJd75VpFd55NHT46gD
y1+eK4X9rVI40OIhDR18lTvHcxHME4s4vF8dpwQZxy3aIGWvG/JRoJvGTylcicp5Fw19vCPfuBxK
M3mP4oGq+Ixahr4/eispbfEhv4rJbK75lD+OOq09lR7i/l8XEEV7hjDc7FqKi9ideQsPXt0M2WZ3
G8dKFNKo2JYaaGZOO5pXxBmKRYpaNeTHkoqBQ5Fq2bNOTPCMEGnfJLrRbcFA+D+ElkznUeleDQhr
sQBCcOHvfPPFABbE+9Cfjr621LRNZgwhOQDaG000CvNyq6X2EZnQ/KxKRbGRIwrjE4zVQmucPfvX
lFlGgKp1Urhy9nDrrdsv5mpqngddAqpzMcMqjivgQIjept56uzKW/CBmWbHzWfjeh8KKqObRVHox
lozQadyQT+yr/maO83ZHY8sSahT03OtG2UCScIz7tsSYXtMpfeI2CTogbYhIaIQ4IYLNmUfV0ELe
jRzylqS4epY+XqeNgudBP2frmHtLlzexFVNnTdtYmCdaf9AWcQbWm+N3Kd1zX1vNUWt4cowl4Z6e
xvDbbo6nQ9WxFq3KOfvR9O0blc89CcM4CpUYl/e0o9UiFpl56ov0GhC52s1D3Wzl6O9jA7JJKd1d
XMbfwe39cPRxi7n1zpJ0mrii++gXvEUrSnlnu8mBQhF0hy7dm/hoQq9X7pXmK3AxaXsq5jR9pZOQ
m6WhD7d4hxQQdbsPUj/F8UCsfKBPOmiMlGKQiazTTOn9Po/65yyPToSkEuh2/jWOJvNsV2kZWENh
/aAcWh01RWUeWaJjGnFNYR3tbyOHx7MYoh8e3bBhXXzVtGnTl4MSlGnY1oaBBidxpp9FbcAPcXom
03b2jcdi1PYzFKU+Kr7mLD9m5gJYSZb21p3jCoLV4F8K33ICni2PJOVIhGVRcoy7tqGnVtvAZxo4
2vw+mCBB7EqUIbfQul1UlJcc/uO+xQkYGhD3O3oW+BHXkSRpoTmVzU1a6AcAgH5oppl/A0JigR3m
wlLo5vleOIN2PeIg6Y1uPJr5kp/0fDYvqT1NOyr/nkdvPFMdck3kDWM3fYOeFe3LCA+qKtMrmrBP
XtQ88FveRpp3zrPeC6vF9LZJv34ItOUb/WBbzzCuqtzaWB2iiRYxsNCAFx/gtrNVr9ZfnAUpCp2w
8tvo26AtdAUu1nWRvkWNCFKe5BbscdojU3Z1yIit+Rn1J+lNW23sr2xzOItxABA5Zy+LycGepS/A
qK6Arj1nA4+IdshzSoGFtS1nHC3OCPOvhfEZG92wZaZ7ZK7k0YIDMSz9QbANr9LL1DrNh5GSJ8/0
CM0HwJ/KqD7Kz3CUMJrqyD7NEajefJIpm1Z/nO7l4J562j6d8rvjM7QMmHofNVM+jaI522uPCT8T
uBnqGAw1NKGmKegzhc+FlGBgW7IsrtTejm8yyrVasHyC/ayREezLoL8Vrr2Z5mY7WeAA9XactjH/
XVkK+5HnO0+1lDUCFveqPujRsGsH9a135SvvbuqyxFmt2U0P+Abs3S0sL3ndsyvNl+UkmmzLFM2a
wT3qS7Htkw74RrUZrfGbZ8huu+CU+qSIJ734rEYOym3PuW1SJG/tXJ2NNC4fN9BaUeyM8SkCb6am
nIpRZ65CFV3PTE/s3lnduTsIFKhN49oVzK4idrpXfyy5KHhNEJslERh7G7nOxRiz17mynulrvanQ
8neuSc1UNAqA5mUdWpkzHHVTfWvNhhKbfEd41L/MQ96Eep9sVUnXQElDPftyf+MymFZabe1Sc9FO
yWi8576Mg8htERPt5C6Gfw+qLhCRzi8kuumdmTZY76bN2mO+ltvJOXkYuLPeqd6r8HZkQ5hWmfvh
1OS2zGkl/HhJsHQU5PgleP3ane5E4X9SChlvB1VB0wS1z1I9xErCns7fCabX+6wt7WswDJ1pvY05
ocpa38IbrY+NAPpDrD3osYyuLwe+glrsNZExZrOG3owTpW+bNS93cMfavBejTtOrNJkLYVPGASQy
cB1mgZoSdrHWHMjFjJCXdQKqMGYccaWr0b2XCZiYjW1G4j41NPAzvtsdEuBWR5g7/P8YXfNBTfWE
gkH5VdhT7QslbRZHmkvhqGpRQxOt8Nof41LTB1EmEUshUp7+R5Km30eisxpxI9YYeqQHeifiwE9/
VoPZnL8dyAWYrtrRjIlBkiLVj6NZR99wP2R7YQq2LKP1XzBs/c+X4sBarwb6fy7FXb/L9P/865/8
j79+1W9iHNR2E7HU9z28WTCzkUx/c2b5v2CUxWWJIddlhLYQkn8V44xfHI+00srptV0AxKtV99/E
OBPRmX2/7/5EvZuu/XesWX/2U7t/Srj+Scz+LyZcf/7Af/Dn/vw+mGw8U0M4Rkb8o3Ks1SrPJ0vv
WbjzQfwV+DFnvcUIhmrGg3kcqXXVvUXcAwXFhVgYDlhgLOApLaKib59knnGP981kJosP09YYN9IQ
C+CpJAF21qZduunLlD7W0qSVUdDnHFEAOkdFMHWLe8q4jIFSS9ISBORMCR09aKLj2eYu05mVE4je
RHfGVze2+3t4Lcm7YdSWvYkz353DyZXxQ82Hjw1/D+GNronkSSALAF21Qb0GYMb1e9hUzNJFPLH+
aDMfH+YQt7MJOLqlIz6jcOGLimbQDNKoHCow27jS+CMNPWTpCJsobBPPKTZuzZXkGNtpLw7QgSr/
CG6mJ7BvUWu71Tv8MoE/Jc41AN3yCzGiwcEDeK4OSDzOb4lwrZ6hsVtHlSGSLt6wHF5SD1UsDfNp
yE69kNpLNnd6EdKSNj54i+n/gDTpvYwFMxhP2NXtY3fSa7bx0iTE7Zf1qK+7dbHeuzp7d7Gs58/c
8jACjFk1DkN4ZK0OgCqmTM2idMwy6v6Ju1ZT7Jxe0thIoyS/IGrluBfnYxRn4Ady89WIFveD5shG
hmPENhWVEE2AoYM6QENa6aOXrcCeYRKzfpBTL7CCeA3Os9IBaooAoNcOXE+zywPqf0sDgK2Rt3Dz
YAjFttl+qtld7rWKhgI0m0JdabFaxN5U0ZJvqxYr8u+4QvgSeM9wzGON+U/QhXSIZABA4P8g+3i2
euTSDDz2r6Ah2lJ7ol7zwDQn/MGCzOHHb/8ucohKvyTANYL7YY40l23ryi8o+Tu4ANajTlUqMWhU
38gymPwrv/uW+R0zWFO0/YdfW5NgRtSLZ4a45lFCY1q5yHry8XtaUa739E76KNTtJgdGc5f00AAC
5M6qRwUBhf+fRhY1RlO90k5Svo6FaNKjbTboGvbfQxa5oD69AO83OIP/HrLI7azpvsFmHp//e8ii
JfPSr76ZGUspJYOF8r+rLZl+9L9fU9k2J9W/c5gG78Xne/fXr/jtILV+YWdFNN62cKEDZOAE+e0g
tdlqGSR7OTLXA3NdeP16kLIKYwHGGmyN/3Kce2Rs/s3i7GkGBxG1CA77M0pS/s456tl/9QMTpbI4
xW0s3nic/7QbTemqNogBaGGRE+LFcsSnxuA+6QHWevRoCz4Ie/xYknyi1Zc6gaLDQGIQtr5z3TK5
GZw4Onip9QlbzTgOntXuegrxtgYlSyF9ace+hIGWdA1ly4KeExZmgQ9G8yi49wcsqSSwRHbw4xgN
iDIs7bFh98ECLRXxWSDN9vpVrZf2RiSQrHHDHerEXPZtW/wocpDDsbnIfafaOEhrLQ8WQdWU6z7J
SY92aZs90O4CqdmKl1d9tZDOnXctlb9DZHjJBbbAZrCmAKzLy5SPC41s/qvTTeekiqgsHd7cQr8k
vX+aXXPc2A30x4l4/tAfAA/ct3Ac2JDEAddteCuaj0XPLpmCu7dhdnZaVD9VNcVPAlVf6T2lWLSQ
+i1eHnPIgAVNSM9T5n2ffZjWUNcQzjVo1N4z0M2BBUy5Iyhh8T/goFhgu/B/jsmZBERIYugdr6xO
XMLl53MW7hE9/b6Q2exG3vHbYsdNpXYjME3Mydkaq8+oindKOYehwUzs9H3oaskKszNIbWLg8BWz
ZpupL2b44ugXVP/qeIyQqjBWm+Q7NlCcsb3qtQx43x4r21ZhkxU6T3g5s1WnEqHW5uQ2LoonLPpP
LXo4mPF3lhJMPtTsblqFZEj2dguE3ts19Xg9EWM5Klu9uFQal4ltHzy3wolbYhvP40998HWkShyj
morOgMBuAG4m2OJz7eBOOId0jnBSfccc38ZKgjNx8JovNDWsf2i5nYpEsuMY+4NblsWeSpPiU58r
GepV9NhB/Nt3Ul1w915lrltRQJZfy6o65TBOGbK0fq803T07yjpAZj+MIyZssEG7zoplICdP/xbX
8oWmUvhbKvLg11HLmEsqX2GuVXtSctr7UCXLdvDo73byxX11mw5cJYPsXTRAEI+GrgvpmPCDYUSe
NpXvUOE512ebVeDRcqwqGLGPObNO825T6rtKizXePV5+lN7IQqasnFC4Xv7O4W8BOUppNS47ZPHa
WZ6ajmq6SeMGWb4pzFU9imgq+Yhla0MZprIbLVqm6ySr3rraeqdn6y13gQPX7VKHNFtSbj27d0Vv
Xvta/iwFzXRsZtisxm9KxOcI8CJOfXFVLZiJyrq+n2PeJmXvv/GpvVMc7eyrGFTHJLS6UVu1bAod
GAlZqeJM85hpLeyGVkzDAxD+LZehT7t1v+o+2+YW7yxjsrBDl/TKVZivcSBhc+9gD6Dp89aOfrRG
9z0R2XW+asTAl1/5Dfenltsbaj+31aQr3+JBfeg+Y7msEP+pRezuE/01wv5dvQ589rxvmVP5tKVH
AaxJHD55FcQYmATSupsm91EH/j0aQ9MHY1YbGItiA1wl2yWVbWIvPjkrHeshwpS8euqyYAakZ8bm
t1FoexUpI9S770XFcq7/Loz6YnRXVWt9mF2HAQ0BEyFkmMMlIqOVmiafLTTWINeTFn6zgdU8Z15w
2+GbXeOhHueeJIl9p1KxFQ57fZ5ruIhkchC9PGk1cQ47zq/KQfHfa4u3xvdaPgnxSxkXt9qgv6ct
8PjxOtKzW0VpA3xSkmCgmjfw4l41zGChJ43raO7xPc3NGXwu7p/vZmYd7bYv6Axs8S0pXhHvRB/E
hn4TtsMskHcyOwBArKmAnH8khUJl6+tu36X1Vpr42Sey27Yfnb0lR+ON91mkOVdjbhzKgT6MqL2o
KIe3xhOUqFfFU7oKUnRVSiG8Ltkh8W0aZ2fiklqqcdjQk8mTKCsPXcEGNGFTjd7dVLdGroWtyRRA
Y8Zb78L51uuZFg0TD2Dk18VBr0ySa04kNkbeATYUxV0cF32oFdldnzI5LFHO+9+qP82IpaVePeQ1
G+2hfYIfGmqt3M2aBrOXDj1M4zIcpn5fZckuj+ZrbaGOcZQ/nAbT91QuT7Ve3ILf/jDZfYQFzMSN
u+Lk6qX+bqbefdvW5r6WunYQScvCuNnjO0dC8uh5WHJi9VheQpH2J4ujbLNiVyvGhcCTbQh+twwc
4fKL9lgjUmJoUWRpm+ndPA3PM7uTKtOoZZlbl6eWamFW05NHuHbB9yQuZoSPbiKZurc6Qe1L2bVw
tmAEjpE8zasm6cQjuZTKSvBEjmNI58BCXCDawvBmg9u2L62/+uYcROg8Hd7AdlKBqPFD5621tVx5
Nibz4JcgpTXSC3lGGB738xbCwSOVLffwoHlydArTmVE8117yiaWcQI2MXiisqSkSU8XWGrrvRPpw
XYoH0zFOzUwdh7FwWvFOiXsq5Mthpy320TeHF1OP96Ol+qtifQ7GSfWUOGNz4EyjlUODTTAMq2Y9
TnTTzsV13dEK0dLDyWpXEZcUzbMuDRrMJFRTmTrZg7nwjLdYquyLqi5Cq+FpNUoXlJpGjQDKnZbO
Z0DOu1YrPnvqylhXLcPGzHq6YWnf3U2JkDDYpq3f8W2E28JYq7pn2GXVAfYvzQZ20QcEtV5zqLAb
y6mcQHmi3yyA1sOJ8f9gFPlB1wZ5pYmxR/q25C7r1Xzsovm2tBtmvXbwNmPl7IcW+KQLpIzTTuMI
kU0DXFcax35NFJtmFZ1n0wSp2cq3GKf7zqnqF5sl1qbjnhf0mqTY3AThusHuKze4fN5ilfEyl/HO
Nep8S0T00LRq68WIGGNWbks2MiIzHlXH4nCON6VjcuYO5kfiyFWh7A6L56p1K8Ak7NcGpTzDuFE1
K2uXQ2ZjuJgrYJgveOXde+iFxjFyl+cKKft26cdbWpqISGQTrRMGID54vhuWuE88Mt6VA18F04y/
WYbyoHzzkbGy2tH8xNsNtuV+8urzPKe3CCAfQg71I56FJRz5qG1BB4Iz77hamVm3bCHK0cbTjJRh
6jgOsEJsl59uD+p88ZWsCVfecL0qm+/OZB1+moljAItcgNt4LXpZOwgyPOtadb9Uy7dsGm79MdnP
JMXsJD6VcU51u1SfXCQw//fqwWywNiSNKdE4m1tTTrd+ryBL24OFxbrnJaJUfkPoFQ4rvekFdrRd
nU7Djsj7gdgxUTZadbckaLiQ+GQDlBHd+Z3Ne5e1VpWl25aNFuzfR7o49u4ij4XlPiq2e1HHFd7u
hiMYYN6ovDVxODjYfXrjvsyoYfZUDQF6tEEk2/UNUDLsqr6Lyba782iG3iCMGJfGtsWVP5UvhCZa
Wmk5l53VRob/pRh4zE6TX67plDd6VvqzlCRTtHh1VqTzrUn2gtbqZGcKz7uKsFOTqNIAqmRcAPwi
Ggj4YUdwZftilBiR3DT1NrRzX1dtfkDdtlj/cr5GCyeGR4cT+Ou9M3Pcie41ZScxG84md5Nn3gOY
d2gT2HuOfirn6EevFd/qhJNJcpccbUqIS2pJypEWGg8RBFPfpeEUCSreg2HTJKfB6uobfsc0ik1+
xJ4uva5K1p7OQLOoqJZ7OwJXnSzLD8VGZLOIfpsVbB2oVQi99YNNDvyT5PWeaNO7vS6t6a9lF2FH
P0bJsgpD08es3CGI+Lyiz/M708k+tHWxjTL9wUorJARrj6fG3Q+1OAwJxAh34lOd4VgShJV0oZPX
rPSDSnz+4rUyZL2UyOZWT9KbQWN/U+bVm+9NHhYjMdJvN1k4pGhsyeLYgagOYZRTzQROyULKFP63
Yq7u7a7fYQnEZ8CnshxOwNup4dGbUGX+VesVb/SKhRWlHWM5XmAmPDbUmZNr9ILBJqBStrRZObHJ
1qYXxIkSvtiYfjSdZ27bJdq2KzW2rhtSLLRbC4Pi8SLWA1+Z7zWGD/ze8cWy0/uZHDgbsBwkZFNo
4BBc+Mgqcbe+M/H2rhm69Km/MQp0u7Lt1sVxSjJKeh+6RbVWpftROMiBN7vbS4I+Ub6xtKINW5f3
PqSfMsimdHle5tUEFte3HHhs7/4/L4h9/yx536Vd/2eNRCfFjXiASPHPlw7/+Lq+/pfgnZqt9+L3
isn/+/rfVBPzFxYPvoZcsSrvP6WR31QTMt423kr+GboILmEEi19VkzUYjihGaSwMJ582RwSVX1UT
8xd2IoS4EUzAe2Ax/ludsf9QRf7I7fhjiprv9HtaSGZbfT6ZJB+dwRjPjMe7VLr0uhFrsYR1ZeeQ
j/uy+8SLKIOiwV3Y1tjTTD2AeR9Ke3539SxcBM1bM00dLEP7LeYxA8OCcT/08+vCsnQd1WosQ441
b6Wwdj4+j3SyT35P319t6Ic8V0SGi3ErMf5QP8HzRTC0YfIImbCf+hnzHGiEs1/CbqskZVOlRZ94
q4H9dj2FDcjjIjLOEXHVHredTxULm7mBswfe0jmry7skAgcMzflUamV9sD33RLuqzw1LuWEe1Zgh
NP74PDX4UGKGi6LN5m21Wm1V3n/JsroFb/lZS2Zww8L0kphWTpFBdjB4sQ7c51ANmlZwHaWl0ZBk
5t14lxrtWc3cIyZ74pWLSJMO3vBFdzZpc3smuB2ri61qKq3idO1y7PbNIH3yisNz347pzpvFvhBm
d5EdSPBsKJN9r5o0bBK6oZYWq4UNKZd7n95cuNFngZJ6vKNuJxAKFH8yknxpR53AQF13mwUFgzBl
c5/my0tdkGyKxhG/t3Vq6/pEG6KLBc456vMANj8L5bDcJGWPFcZLD9Hg8Q9sP3BYfwSZJKGbElnr
gf2B8qtB1CtCfq3/PBkMQn7Dr8KOq3vTidJzUuv9vtUhcReKyGVWNw9evtRBllmX0umHHcQiKxCY
WDcQcpK9NhFOWtTAwsHzDmmqSHqNKZw2zTrBSf6Bbh8xcDFfDa0ldo1vE5IrcFaYuXwtBD6MsmlO
PSMyy4b4RdGauXdr0itxiu+85S/eUMxLAH2OxYVm8gvk+JZ7L8l++BvYNjN0F1rHbOZXgYVOS97w
j+N4FXSeJmjQme3c5bK6ok2BTbQGFBg6BKgQw75pyuniigjzgVWCj4/rC3eYIz4yDWGN9z6lTC3p
eHNfjfOLK50TuypFyVYf5ripd1LygpsF9zGsWwuTfN4GU73cu3ZKyGeslx0AU/2GHV8X4OzfL4TB
N4klQt3rcpJGQA4k3Rf0Mc28SeqG/QGHrSnKlL+Gowib4ZVlIbbxhk0RARfuIsQ55Wxc1hgnCaNP
fB7P1Zwzj9r6W2J1L/M8sN+X99bonhILyWJc8E3M3cSHeU1GsSCjMI2wU1EWl3JU99oo3qVfnMqB
7HXq8gdT/AcGzpvOjl6NuLgAVy9Au5M1L0ftxmiTLyyAuzqPQz3OCILb6Z02mvsiqwCeaPsOpDr6
0aV10qtUOSfTn69EC1nAcJ/stD4vBf6lyjdDe+CQNVt1lFSHYuOf337LRdYxVi49Jw9bmHgimGVB
Undf5gwGeg06+qUhaZgcX71KPHb4pzDCFie9R6BYA41mwxS0xhmFZefgnUlxG0qAZJTzmy4B1pFO
OADmW1VEQNKjIdeH2HjuOxgPf04kLqnxuUYRJaa8Ddfcy0AIsbG7z0kYgL9/lz70vOIwOYIdVKG2
a+TQFuP1mjVM3foq7yf2iNUD/mVSUBY56EKgesV9dmksWstgaxX7ppFHd2ibTVEYT/E4Txs7kfdr
UlBMVLimyfywRgP5LFcbc5rv7di4UA15HPMkC2q3HO/WoF+aOviFM5FdCakQuX4N81mNNH+m9sBn
n5bZv4ldNRCzRT1rJvurnZIrUCxkuinbuIqmG7+gZ3AgYdk7w3a0W15kMrcskSmb2QlM0u0pH5Fv
3dKEwGWbb81M3V8jmuFCARxUjrY4mnYL26O22n2mc9FSdv1WC4tnvqAioOjSTxDqBsa5zEGTbu4G
El97zYlQHpq03AJIzgNe9tX4nJw6ugID+ieSrTnY12PO5T8vjGvudLfuvIhwUsROSG2EjhM9kIp7
7kuMuWPMEjhKCPMzUnhBYjr3SveLc2s+QTb91ufDayOSF+Ji6Kye1BkcdS73M8K21TIAz5FLP0rv
nuAe2LtizL+7NRyWRPY15as+CQFtbO4sLhVsj/OHQTh0D8mkJ8Gdzc9OLuN9JdVwjnmdqXFw+rPR
ZP+XvTNLbl1Lr/RUcgBGBgCCaB6NlmAjUhRFUXpBqAWIlmgJYEZ+qFF4YvVt3Ws7K10uR746KpXn
XB2JJIDd/Pvv1loRYEHUOkGC1ihPhX2NTgwtESUh3KJEbbHbx4spJtGLTb+l+M7XezBZxSbXtPlL
hzwpBZXp1tfmEQ6FdyXBXPXpV2widzW3hI5DvXiudQAcmBJ/hpiIhJQNqw0eZylQohZmCLCJbQDJ
vcrkntJt1udPWZa/SlNr4MMbG7UjLx41pnsD5EGPkKrQNEan7PL6BzvM/4eq/ckAJjTg//A1F/9P
jrCn97J7L7++m//spIo3/puTqsI2RHEO/kV6YTTIiP6jtKf9danqmK2FcFCpH/7poZp/VSi1qXTG
WLxe1AP/3UOl5EelT4amW6FDZgGN0T9S1yOX/ndgNcOg3igAj8AeTVPXBZjt8/14LeOWQfinHnr2
OYGXwk2GFhzw1ECEkKEsvE6jmX+nPRBzMrJaAKsL7mAtjYgySzMJabnukV4Ybng+Et12wI4EoBX/
CbhAD59Ji7CZsbxIjarTqF1cA9BBA/JMmm46y2upHFoqSH6S14g1ItsRf1pdlQVzs+jfOArjrUpC
JCL1X7YhLB/UTgjpaKyd0oSCILwmxz7VxzlcjEX6eUWPFL1qAvrzcpmWn3TQXa92q6npZqqkeGO2
y8Srk4aOlalQReOqOu2wuvKhT9CRBjpIG3OdX7SazPkiUboV4k13OIpQ1NJQch6gxwAkBn8QqpVw
t2jogTolvgIaGNoCdYJKX0qeZWQc041xP+nG/dEogBgjJY7Yo1KT62zyYtoj9Ds/IX73FOG5efK9
ybbJEj42zRBZkUIDEmEjaj+QkZb0Q1IjHIbA1ryXs0LSyaMj9nw15+6zbCpgOHqDXrhttPcZPDtS
3ZNuJLQpV9PTQi6GlXZLETlXZFA84EtADWrG46KkTVKn33SiBvIE8m+h4BXqaQ2xW11zKsxUzhIF
ucpJX8Lfm44dY3bTTBL6sFilmkUpFpCAvK/QroLGtQcyLgBXdgf59Gs8FlBUKLB8+FNO6Yh4ZlGv
u0GG8EedS2fEq94XtLGjEzzVK6svb5ln0vMUIoe6klGwdSRF2Vl6SxWnHrUObMxVX0aAgjR9c6Nf
6qnQ7/kRmFojBGQoMEgLCz7qNn6eSv2GEMxiKSTFLSg5rnqrfw+D1AdWh7IFIBapeIBC3XjvZW3o
IKVVisNkzURjyC/nr4AvYVQBXjOtymtHkl1Rx2xPbQTaktEaXuQkiREpS+Kd1VEomfOGxJqulMYX
ojGcH/UyPfQy5Zdupl90IOmzgN8hrpR5VTWt+Q0uJMPFG6QAmTbzOZN6mKCzG9Qby5rSRlHGwe2e
RXtyxXFoVEmaCXpyaTe0efFYR8rCQ80ZxfJeuVhKu7bA0BdpSrMo5+KSYx3ZFg2Clhilsel2b6mR
IOagQevnlohBw22b9t+aXACmag2FxHyO20VjVVVmbm2xgnG8UnrqkcM9LtB83LJ+enSryrI7KpHQ
FSsKCPVqSTLfJMuMEkfVsBnoJBOQJsagX64ISaD0e80RFK1K+dVCJB7wywRclAhirKGoAa1An2ok
6E1IP5PgmnMcxzFXJR8Ao3RBd08DshMpd6fsLf2txhBSDeyrKQ1jhDUfsyV7Jh7v5l6/1Tgbxj0h
SKyGS5bqrV+Nt7L1wQiTsJHKhkh2oS7puSeLXFznbj9knRFWWTWekK+0E10LejMNWsOiMSBSGuSs
tTtVdknvkvBqjMtDUy6mNSreVGyj5B280MO9U/XN0MFoPvZRvYlJ4Z3Hm5IIqo5ciHgtNrOMPimQ
WxCASSvv7+0t9Y17rXvIaoJJ6TIpBBLRQU01gXWEbsHXTCzHVZHpkp7I/wLbMONdX0Dwli4bFoBE
H5eZKSDtZIPef0p6qdYAJ6uTEX+5oo6nUAR1xth6n7sJWq1UrZ0mwlg3jOgTYJ7NUMG4RHsazcgJ
GdB5zjcy1Bo9ixBva/LlrlF2paEjgH2nhKIv9jmacS79h0BnW7IWAwQ0eN+oPE3Io901HQ6OAsa7
3iIhfKvwxNF2m906B+iTVUsdDrf7W2qiMAYwodgBJG4394kUA4aUXr5iQUmWJHW36rNm+sqk8s6y
g0sAWQIaQ24Glb9xBs3X4NZZjhqXy/drly0LfyC4n2xEYTPKI/AY2HpB6WtG89szTESBHU2/pqg0
XTfmZKWPRGGQJEX0Hive7b5oL/V0x2Qsoqmn7k3F3EiTddWrNTRIZSEgVresCltU212OONiwCtOQ
LyOkPu9ma1TbG22TvtnN4VXW/JbCJOn/AglFqzQBYVyHA7x8+UMet91WNqRyRZ70rSvixJeixfsd
cszLvYDovS3iGrzkQFnwCnhWdGD7KSsHiK45aQRTFkRRkIj6i3Gx1dSBwhuLfelTAmD6iUx6ektL
5Ja0iVBuNrNnxaD8gkR658nQ+wax4M90Or0tdIo+FNKLK7b5NmdcLY6stiBhk94nB/QvqKwO6fhn
NMDa09WUURZVKXtxtoyTfqnTaqjtBcg4CoB3eA07K1nQjTq241Mf9/GhAmZMuMoxDWVY2lIvkttU
WtPneX9YVqa6Wio5OD+EMmmNsYqoetJkKG3dZB6mbYegGnKVGZF2CcsVdizJFa9BxlpGKH2UPmhp
vSJ0tpSbVXedrhe1B73yj3eo/Q+i6PzvMrCkIf/rDGzQv1/Lf/1f7//ZqVV5359OrU7jN7zOClS1
S93EA6Sz+t8yr/Jf4WxQUU1emDi+vz3h/555xbuDJVNRVfK2JkxV/+7XKn9FjgFaLxgaaHJT6Cj/
R/xaXftPNCawfgr6T82ylCUus+hn+xu/duiQjkPUE+qtZTU2Ex2zlgRxjtlCtKAuCXZryCNTR6qS
7F0y6MqR57kI4L4avtSazLST0S86bxJ1sDajPKG0i9pYiSj7o9mmDUJ8+jKPoO4ZEyQO+zLVVoip
GID8afcGXhh9VaTAYBzD8Y09aUR5hq1EJmdhmgZkb4gyTfRyDYCGSQVY4C0iuFVAtNcU8+ekg81u
7JTMvZl5z15YYgZ1wRuTSzNMofkyGZ/kCMVoNOPN9kVNoDRy4ia+hrfxGoVDRTNMvsjpCpPVO2i7
u0ynlzEBNMcRWG6X0HJ3Dv3Q8ys5GYiSWoiTnDilQ1YdliCRUyM7RGkKZKyCDoJWEHUIay3tyA+2
eWfHao9znHX58l2mCQ05K713C+1ePcS0yG3m5UiZnlIRZGpoObfta030MNDCJKOct+oQvS2ddLqm
P9MIzaRv3m7WAUzr/LzQkvYT9UkyFteWzilydcr98Yp7lDh4Z0hfT0B487zM3+m/ZRaM0VxsC+k2
bEbopVB/QBL1UCVq9SVXWDqHxu2WwrMMJWCqF81qqCSKeVKpWSFFwl51aYqDdY60WCtapPUZ+FB3
RZyr7itoC1HJhoE9GorPrG5yAK5XgwRdfl+CXrfm/k1ZGNMubfsujO9xve2o31f+PCoF5ayIMF3X
xv6cwmfxYSzzxV6qImXTduwZKlhRtL1LM0VdSTMB0KiJ6phLqTndAW7R1IgfYoOdpcHnVmQD6p1X
xXCHqkdG4TbIxgPozcgFbiSjdznd7z9wqOYvGkLH3nzTyCYrGfJ7tMjJW8jqYziD2rLYKYqVfZca
6OXRJOSiN58vx0Ad1istbd4NxrQkI8yVkqZdPgG0FnyVkUwJvOw0f5BadA3NEdKm25BUBCxLuJLm
ZtnBRBrXD4RP0mvZqWNn13UUo/iWIHR8lU0tYLbpGJAlcqYRknPviUWXC8se6KGlGrejdusWsTPE
pWh7xKuljqxBzqabpeFL/b21XOXGA7MoSUQv7+YU6MQ95NAWi3ob6TgkIx3t2zjqUa4k2SiTcmz7
PND1qsEHjqTnGGlX+hDIyy7uZQPblxa3fpyi5Q2aeUGpJBuAvTVyQY5zSiBmbdoMumw0wFcgIfvt
oI8A18aKhrNl348raLvoakrQFxQY3Bg0tZ4mzxaSYHBHLsnq3Ypb6U0qobYLN6CyBZlVkxpfpE3q
jVWvh1ZEXv4GcR0K5Bm8FDCGkFNPrZweiSwxJ/q2pHu9bUcQC0la0VcFDn41qKb0okKQIdFhEU3r
fpHetlreDx7syfXnrI0I8EGZYBB89br8Ek350lcjALF6U/VrI6mbL5LvS6+x4mvkACGVvxssnGYj
J93QwjhIJ3ovio06RN0OOP0VvjqC6F0qVem5hhXs8a5ToYrLBX1kilrLXl0m4Oqu0tJNp4zc0whY
3kF5kkHtB4OOVinvc4jvqnJdFD3aDaraYP/AU8YX2BbTSyRDoEGm0jRW5tjCl0azo0rXEye9p+k5
9LtqNTze6Zlfd91tGWTxbXFI9LsEmXgKo0ECKsCTrST90sYM6EuWKP2z1g8W2n/xlHmtNNwcLdf6
nbWEvVCvh/YbRUhSyWOaC+bEZlw8LDvA1dAQI2mEaVlZtUkvxj2Vg1ruxrVpoIaqJkaE44OhB/AL
OS1YBCVEzCwJUDDMvpMmSoJ5YudcOyg09Ukyd2NfgkpZGn2+M/vrHCCS0j8BgdbXFQzr/qzVy1M7
DYK21mpvThEtKxxmicxJqqSz4g3jFeimnmK4IewQ8Z8lyYtDgTXW3HsiLxZeNUbnSFd2dQ1tBQhv
NwPoG7TWYAGUKLQsW8FXlJL4lPp0S88UlNNF3o9UacDq26YFq0ed53dAh6hQ4icurcTP5X58QaoV
QDnYvp2ltdEnFiZap5bcXJSF3m3m5jbtAdi/CMg3jPGo/BqHuxIQ/dIcUlT64qW/QWHgIk+q0SaW
ase4TetPpG2uvhT3syOjCYezjnJrnKrwmYy5FT9CdQEmulRNGnO02YVMtwiIDdLQyiTJV2nmDTIV
m+uYpIacHjfZm1lj3shyREIRo/48Nx0EwSbErOzDaNfQpUPvFq12tTqv5hHC3GkwDH/MOut81+Zr
RqwZ1atZJ0N+63lba8WdOzZJcYSjHqxIvLAgyemnvVEvq1VeDz3MdHpU71N1tp7KRs3XN/rBPGpi
9/A2q/VLfU/vr7cMfDf8b2V1qFszCW9aV5zjJjJoW65UNgRUBW2v5zu63JXXNjOVcNSw1TM5ZuBb
r9CaQMkqE+LBuN4Fg5n8aI0eMxLmdw+z/36oS22j3st+da2M6kfVJUEmBYuHyWh/Z0hdPVZDl4X1
UM8y2sGDDOZnThfhqCj3B/L0dGBa+BVrBXCqBVOnkQRRX46vedtngXrNgmu51vszBJdv1g00aWTR
8/KYGei/+wM8j65ELxQrXykqC6YOY3627tLrZMjNkzEsmpVscH2otTv0PWsNKg64Ma8RRRTpg+5R
bzbHp0UHLVE9UNvFwJ+A/Kd+nZnWczuYmBe6QoN8UhIvATl7btMqAnCaAZPV9fQQR6Pk9QNw0psM
PVtXLdUjJCbND2UI1euiqHPwKsixD3OxVkcJkR92HoUmSH6KhhZpDRYQ057I8RUG7HUQYbRQmBhZ
5dPxyHGVFI/tPfMnk4TcLcZ/scIlpEcyfZV0nVzD7JbP7/clwqh4dzU9UDAgRNacbNNSJ7CnICn3
30V31CE4ya8UraI6eq/bm+WXepdtxhJG3ETgbzUac9e40patzO3dk+m8tXNiPIdnP6U17Wf0e7VB
qhO+z3REWDJo60V3rzb4nBkdkWHe0veOKnbidXrJLrbUoXhQ72oeYC5wZ6Hi2Udl8ax2d/jcOwBv
YHeLCjMg1wNY3r6jrDmC+msWw91vxizj+Aa9FRr67dsyZ+ByUl+Hc4zcu95GdMkvhdyvM8iwftB/
DG0F2Iu2q90OdloazlhR7pCacTCBlAhgfy0p4cu3SyvV7UOBGCubvry9TDQEdZB1aTwjMX4Hb3iK
Gl+86KvRS9hBo60uJP21LefqZbR6yph3E5k0rYxpKBtnzvwbxyuVkTJOV6Y5XR0VpscaGMH9oiUl
Ka6CvZG5hj5GpgfrbI00UazEaxitRGupdbs9q21eky+TUmSi1HL2Wv1u7JqUFLSdsQTJQVjwbFVR
w4EwxPu2joYPfGr1Ze6iNhjqrvWHXFD3NFIvhd2sJJe2XZTPuiVz4hULQDBStbovrspTzNYMdTTV
L8sKEp9dDhzlUcvqTnIkwzA/tTSL8UVymh+h3C9Iwgx14dzMWlKcio5AECT3SA9omJW35FVRTreY
NSOM4k4BCmosZrigs+s6XizEeYxJLez+Dv8AuV1zsYGeT6IPIIqPeqTcnv7xMPp/OnD6j8LQknai
/zqE/ucG6Prt+q//kr/H1V++vv9Cpegv/1x+Nf/6L+0//eXQVMP167v8vL7/ZRK/QnrGQX8mv5b/
l6BbXOnPoNtU/krDEhE3qrL/1tP0Z9DNrwzcuyV1pt9mp/+oJSlQH1qEuhZiXOLNov3qz24nhcqU
QIlh2peEyoZs/CMxt8I1/g8QNBcXXVOgwRcK4G6LEtjfhtwtpHpzX8mJf65sy67t0/F4COhdsJ9K
548K5H/JCEqz1n9zMRH//018n0STuUgTcTE687ajqzqKDXET0pGDffIpXDuXCd1B8ePZPh5O9Dsh
SCY5ny+Hb4Ipvj5kL3eBqbiWTUeni6y7q9gJ38FB70mopEFlt6HPzUtdIlwn5bW1g1A7/4a42ilD
yI147+jKzgfiNS5FhODqJX7iNhuaix3arWyZr8ZR+TuyW5cLf+Z2Z8OpbUuOZgck6nzdz73EKwMa
rHxS8sG0QhGTQYPqxCtc+KvdzlEc2V86EG4FZUBz5AqNazuzfxA6c6D2X0cPP01Abca7urL7Lrs0
QiKjmdhbmDzsZ7iYHct9utubpX0Z3dY+xfbHaWacBtun/8r5+vl6/MLl5i5/nIfX17W4+M/T86p0
vrI/Em3/5cT9cqj+bUfc3y+Sv6830kdBcYh5qz1wEWvYKxi/N0A9Np049oHgWoxRaR9hfLOD3A6O
b7X9MdgHbvryBbTAwXqzuMhsOIZd2fuP2m7t8Hi4MqBbpBj4gJLHfr/Z33i8q84enNlJ7XfdHvlm
ZkyhNnJG1Buxi3zEhkFHovKdEhMjnHiZn3j/nQof/W1/z0Tw+9ymBiATlWU6FsV6/pv12qFH1oMU
TPzGLbfSU7ltXOsJDr2AGEkf3MFXg9pbPqWhukYa1I8el58L2n7h9esdvXBTAsXC6bIt2JZb5yWD
ozH7Sy/tQhndlFNRuvkX9EXmGtKpNU1I6whtysnT17eQtl/24052CB1suNfDZqv4TdghWqm44xZO
kSase36mOm9vqjNu6Rlw4hUNVx7s6k63vXsNcq7KBRowM2hCCprm2rrocHqt6ofktQvnbfpqrsW/
SCA51cO4rY7J18K/rmaX1qjpfF2VX6oje4obb+JVvIkC6RPRzHX2oK2HbRPe2EzKJSmc/kx9QLqU
B/LcfmuXrrJqA+2ZAqCyVdwhhA9qJf7QF+NSiN4mN3vYZsflBSSB9gPH0QD5yU+Lj+Xfz+OWTpmZ
SvUPoPwGGQ67++pOfPNgXeZtc0LIJYxXzTZ+AC5l56GCWiTgr4U/uLhg3uyOruJ+iP9IduskTu7e
n/ug9Pnj3gMBZNjeHww/W3WHeDN23u0wUGE53Pgg9Ye7uRgX6/N+bt9pfS4eduZk1+8FCXE7P0WP
JTMtBlrxpX28Uj3NWbhwvDoQce8Nn7r2tjvcHyyfQI7F3gcnhhurVdv+aR+ehLGzPkqXspAPpoHt
Y2wQC3c1L2YWGOIVXqoXBV1YP5CV42fNaenfTqqTHqqH5Ks8pK+3rwVMBMcxpN5lLxiL5tAeaXJR
32HaV99B6PCByPc594dpN4fZRqhXJpdiFZ3Ns6YToDjZpjsUq/4x29CetRlPNz4cS8jlh3A610fQ
Jj7thfWxOcyn2w3CKnGhJ5q6sEqv3RcucDjyqMkrkyOf6cfHDVOwjpWtnpuv9pi/Lrcpxg4A7WvE
rn/Wnvuj6ulO+1Adxy2OJKDPd14+hkMIyuNBPy+2t0N+oD4xb+uHP/ZD/z7x1TJXqmPZb6NbnI29
vNaCu3NzU6dfD/7gl6zH+kF3VKY+CqzLsI2C5IBDuM/e5fXo0yDpCZsDl4JjnL603chbbqfsmK2W
PnHxV3KAkZ3Fxfp3u230qAVqkLO4mu2Vn0we1Bb+xKoSCwqGDafljzBjits+zNv8q35ID9Knzk3p
XhLQCOXfec8YscwYXS5irm+nLkxeq4eFr62vyBva6s+NU8jkRqn3gfGbt8M2Xl1ZT2IlGWwifQ1x
4ArCRG90B7f10OLFYIopF0fiuCHB4hpe4uYs6/ZtuVFWVfD9/Zk5nf2JJqkP3dim/BLbVmJICnvz
lTtfhVD3ZUMLG+qJs/4NMzy6tNb7t5Bh4wRdIEt7XRNubzgS/ZEzOBAmWLdfAu/wgpXn0xHb8bK1
2FIla7/ljnR2wT0ovOXqHlgsKnHnBs+hsBPZridhYypmFZvD/v84Hb4LJ7YBHqE0bflU/pigS2W/
qR4b1gW6Z4tzG7gjMx+vSBIy+rP7ARTB/gA1yW+EUVSdD5Yd24ypYHB4ln3NPKtYTPEi4VXUOACZ
t8T0KDgGua+85D5vmt23D/63b+391cbJ8Pcf4dVrg6sthmFw9B/stzX55DoHarQU96iQGS7NkBKf
Q4MehLZ8a0MxB6c/PCTWUwXa6sd8RPgJG8HlttkGiZQNW4ztyLM4wjrUj3OItBb7ytq0b60jRmC5
kb+NTf3Y7xar/Jw/Fetuj3/DI1gbXsV/l4zjckW+0lhVj8tV/Sg+RgwyQjpuTuOLfXUKD/irO9u4
MlyLeBQDUHjGqsWTyryY9m17Z9kT60ditpa+GL8W1woIDN+JAUtYFXMYUm1hUd2w4sAoccXE4qCT
l0egT9AX1rReC1vKY9gdFhbbJhYOi7d6iNZDaPniz7QzfHCLTJSYONX7NYiOhaw4TBwsAeF+GYhM
i9NNzJewkOInwkOQsD5igt+W/k51Lm8frbN/E67hecKLGN149SHswYW1jEE9sSr2IORtsVqFl9fs
k08uuNF4ohQFa+H3XT3Vyzw+iE7U3cC7faCT+4/9HgPnFgwBn8UcBctVtRYnA+Ptf0APzF1geCR7
fzrl7lEYchbL3v9gneHeSGLJCT+Gc4avhHWIkpTNqhIeKaJlOJfizq7MTe18cKNiTX+8caYjmcXY
iv+KT9jzSeJaku1zONyDOQSY6+7Zh3ZY7Y77nXvO0d+mmzcQfz+toDF1IFHFLVBcFoKnbOJHM0Q+
2jx0K/QafXI0nuo+vwfsJFxbQnpndEx7DUzbjV3JfXxab2H7dUjKe5r9qbm5/YKfC303bm7m4JvY
hvNJbtkTnpiGbzZ4nYdsDh8DnyA+qMYLohXSIA7U1e6M2TBdy6tdJRiwQfFa2SxWwjiIpV/67a56
lL9PNxYFawhT5tWecOXe9oxvxdQzOKk72C+a/Q1vz44z+0FsDmHwWMwYYLKhuEey0/M+Mvf4kLgs
mDHc4yWDudkggOahju0irMS/sSfnzeacOhsEI5yUA8Owo0BYZjolGLnM/lrd8ceBcnJELBGQ5kBx
zJ04XEh/r6tV6iwZ5ZgOXIMho2SBFnPlUSDjvb39aPBj04sc0wP9xcsiYV7P/CIJGpcrBiaP2OPJ
kTG2sWtMrngUg0dn3lj4Yv/VPJ5YOrkf24l7oDva8Q6H/f6CXAk3ATaD6Uadz5bcH8O9ucLrNgMz
qOzz1+PTMw1sSEHfiBp4zp6twTZi3YndzEoVSz/BtNa2Hhj7M0+DrHnmp79xy/JVfN7gL+xyS+8c
z7QMUbpjzwgfRUycj8nCwuwr+7JkgsRSq7lhsYRhKuVALFa4pxYTwYb+tTrQUTJl4g5E5HXaGXaD
gzb9Pqs4N8XvwJLukBl3RcBleS8jQRLdPqFYWy/f3LF/zO2D4RzoSLdfDmFIW4ddPRffkWuxKkv7
wPIQY/VZ2p+MV+1C5Nnbv9Un6ANc0Hr1Y/fEofobVLLr9hv3686EIeXlAmNm6MQ0sNM0z/dDv3JC
EWFajtgLknM8cRbYH5wK9AnZdLXxO0JJv3ZCsTwJaL6HleUYzrwevYfUXr+Ku6+3+v7l7uu28/BA
nc9G4vD8Xr8+pysRS1IX+P0q7W14HG3DM7w4OB6ORx6OeQ+/OXaYtxt3JAymZN9C4ccumANOJmWF
SXfF3YGOYVDA9njdimR6cCx2szgpOadj+3uwQ2FEtbV4OGHfiY7xMT8UXmIfCc4a79PkaB02x+BI
sH064aBiFnXxfC5C4/bLy83eetvgcAg+CwxAJ6Zg+6Lzbj4h3O8/OI2ptH6LZVEzr2ITWlyzYjAd
YlKKf85ptPd7dIcI4YlxmHqZGHvpN1/iSmI1vrHdf4MaDOherDZsKTf58SZ28A9BHmsd+4RQItuK
nfbys354pRuNYf1NSVisdVyFy+684dzzRdxHHI51fCwd4/AVu0QUwJ2ds4i2F/bP13lxWNj8UiwC
w32kdO99ESAv7MvjtOL1/FNcSPINt3ih1d3+IYim0c1FcN5+EUGpSlA+BO/bQ3CsOB2ZQ+FaiCn5
PBxwDNzenb3tMXXDgE182FqkT2Cy5vdEtpH9ug1z//h9eH31Dqf2z5WJsRWLlMzGFlw9331r7ieE
OPb353bLItp6IRcb+admo23jiJtx1mvnGZgTDythmrA1m97+2mw2C/vryxRPvDl/tavKs9x+I4xW
8hy7EMrzynqjHhO+q3jH+WvpTgGRk5PvYhfqNRIUuThOXLrYmK+Le4a1i3Gxvu4rcVjcV2Sjw35z
31hhGiABxoeWztMtgMjDzXzUTHkRcHL3a2M6gIztMxMEIxCRqAiChMOMwNnVvm177+K6TmI/XnZL
/829pI6786PpfeFDmHOe9/H7jPe8tJPw6xG6zvWGD/Lr9f4UHuyQEMrYNLeLf+GwyH3h71AnFHke
/N0rPo44vU7iPNV+2NpRMh5Zapc34Si+scT2IiXB+YvbhXu24EIWdq0Wjqdbvys+C7MSMfeesrez
IFwQ1vbOmecrJKXMAECdXdgX4GB47uoaa8+/ZKzuRIAxOdj+81kkAqA6sC9iN4ifXn6/G33jU2QH
CFWDPPenNanzgM6w5DT9WL+fJ/8Iu95taT7j7KKZ+3f1osxGxCzsuTg5WL8EpInDziXsYkzL7bRu
XJUDp/Excj8/543YGfnpbeeH9C/bHx/gy3kph8lZWGqxZzume8VJ4p437mXHmGCneXnq+7MPk28o
QqW3zL5wMCPB+jtpBNYN7y744jnvTu3xsHe7XtVM+Jnlx6PznIzIGU0EsPE2S+z8+PX4uEGrjDOA
JcFYTb8Ht7AabyIH9OdYMqriC9p3TvPm1xtLw4GEy9LesFpY3ru7t+O5WJns+os4FFerhKTXxt2x
fHa7nevvXF7KLfC6Hde8cPeX1ZlUFQ8svnrnsbd/ntYiq4cZWZ0vOyb+snl8QmEEZBIXg8EZo2XZ
7mW1cnkjADGuhAfwe27ebffnEePxx3b6WmU23gV3+5PZj08/TzTz8pbe+Xr8KZ3JhqV2hUiH+5Q/
s2ncr5Z72vAAPR6BcHspda9E/oZEkTCkwtSd+R8tkcHvGtuQ3ro9rzbcAowK4qnegHji3n+IRfzG
ePB5OrODN4R/LrFAEhxMkjAXZuRxlXpsXBBGNpwA/D0QuIojRSfg8P0PyWZP/HEs43uyH3I39XMf
qodHttPT8fjyEhxiGu9XeBEt/u7p+pb7KV42fOhPvs/OEdm8/f4UHDFW71grWz/wc9Vx/dC27e7M
SXIwD6eT/+b7cBy7J0Jt/8S5E3gwxvL6jIMVL38/QVWEO+lNL8nRszF6x+N3wJnT+0qgu4SJwp9V
D/Ez7R0JanycbYZ9/ZaO5mvxPGwkTz/o/Pb63XxccXRSu3uRjoVmp0+/njdbX8TPOptXPOrx+0h2
VXGgg/cMHNWbp0AYUdjli8bx0tm2/EpfyVzY0F84Ee7Uh+74dujZ68Z+uNmvAyf/iFZWCULAqXFE
Y+jo/YQsBAKIrYMDrr9qnCHPHRGcUI+147fE8lsd+l2/h6KEfqvMbnfLTU+Qa9rp5/1BO9/fJ8/E
ue3cytM9CP6tLS6Ne/H3IweEXELpbUvH+QWxDhaA6kz4CSJkgg0ChwnZW79+Ro2iemaKXsDHqppL
9bYIsh0leJzzKojtYxAEL3hR3ap5aTbDqgjGVfwGaExZFWu8pgWZJ41PZpREmBPbh8SNWRCpqxAv
EsX/nnjifq5rQGbk1uugDk5hwNy1RBcEEWoIz6UrOd+/E3h3X1/rrREsg7sP5SL/5e+3/lKEs/P6
qj1Bj+7IrwZvNJ/Kc3mGtoXfFBWJBqiWgg+WqAg+MUTufk9JgnPWv7s0jvi1//6OaDxHzZPGOmIJ
hHHQ+r2fPMBAbu5NezuL3DvmzpV9tOVc2M24zZEIRseReN0qziuBjBfZqg+zxrndduf4cD2Y/NLI
VmrvzIhDhlIgfFNmnVM88NY322O5ByyDBw9/yLa914alBJ37Q729nl5THmD08AdLu93Si7CFwNyP
ePE6dt7v7uDNDkT5fu/iZsGYEfbhAh9y8Er79WbHzvNa96E6DxY/YoGqfhWmD3A7PCyDdvu7Zkt+
jIhfKLvRZxX2W9kHzcPtzV6ySvkd1+48iNJ5akRmuYTwO5HJIMnmTL71uFjPP915uS7tByjzuEvG
if/b+B8kBalziDGi1d95mR3vRTz07MB57w/etgrrUPXLBy7pS49ozLmI2PDZg7dcpw9FKAZusWYY
8eLxV65O67du6zZe42VMas9gDgxGzRMbgfRo8dWdh3NPHjNstze75dPTB8aLQggCrispGPlkBHJ4
AvEMinN3Vb8N9Uu/XaxBWjC+/5u9M1luXEmz9Lv0nmnEDCx60ZgIgjMpSqI2MIYGAASIiRgIPH19
rpvdmVlVXWa17r5hoRuhEEnA4f6P5z8HYi5kQ+EzRGP6pWY10/1fz9NaGIvBFbcoluHCjmBFFKcR
LZXT3N5erzF/mbsUnT3x1pF9Vf3RZUdoYXr3kazlM9fcPi2ZxhZNIM62x0AmHZ6GX+1CDnIS6Zre
Tu7NiQyZIVnd/fh9/jLr12pk3/fZ/sl7A25n5cvfBfYcx3UPK6If2yHSXm9JHs6hg+tI7NBbvB1z
8SwVD8lE++ZVTgiWzG2c0/nrgPM8BME5PAWIc7mQ967ZLQga+T9z+xZOukMXSXSe2APJcba4nk+E
0bwtbxxe2H7XuR2K+6epdD7xTgEOK7GDA28HNtZJwtPJcTyb4t5btnzbOvgvXkjMzT7YJtz9KTxX
rApylM4lDH/4bOJjXrHAWvf254INvQ3Fe55xBb9LLrbHNhR+1OWW3SB0wut2ey1sTg59Pnu5oEdE
HdrZ22snPHOfwWGF5zydPUe8yRXSkAUB7+/ynE/4e8dhlZZE0UTGVxYndU8QBfg8U3wyAXGFQaSD
lvB8rZBreDoL28Nq8w1R8zjdQpw/a6T6sn36+eGzUjdgkU5cl4itWV6HDposLtsNRPx1OKTugUTh
JzifWfAze8GlPcWNgXiis9d6l7WHVSULFd0rYWNEpfR7f1zafJsElY23Pl/JCVkfsalob/1uN7Ev
hRc02dqXwWVHwpLjXPkZycEaiB/cbgn2t9sLi+aEjiduxiMr8LYex0XkJDzY9WW7xnTgTcVy6/z2
WGHO75qf/U2ZxFdcqz/xtmSf+a8l+P2jON6YDkecpNG/cF+je50wkTLpPMYTw0TXdPIsts0V7h1f
CbE2WmgyUPM1rnXf9KGMwrKFXBWvvswW0M9wlrh+0c37/Ny/8Z9IVzvMRI1ltDiVT0+hXykskigk
6Tb3gBU2bWvB8cP4LoSBeGCxhY2Bn8E+K57kQcUTCDPAY/217RdxwAcXB+6Nrhb2GFEEfY9Y3SNW
6qhQ+VK8YSl555uNblE4rAFROYo3YpJFWez5aoQS14PWiDu9zv0Z93EHfniHLSeHT+EzfwbqhBLU
vviQg+mb0ZkVuJ4gvDrArwMzaBxOnsfuoTSzKjaPHS3Im1d4Om1hpl0+mQ8LRD5FSB5uQw7+ZrWh
Ree7XAz8jLbzs3I/3jer1UmcRnFEghVt25GWb8tZhmfhcOJQckiDH8rLdiDtvwhVf3LnFTIG0rkv
YtHX1dfXzyl2eQtx1jlGlCN48zPb7JysNIedw994gCSPYRier1e+J/YhB4zMNrfXb5ftBWd8ubx1
5LCsLfWVJ3vljU3GA/Ec73d//X1DYI75pz1gK5eerbKgSec4+EDFY2m2fMBp5Pyc+SjO5znE8Iit
qot9R0X993gIi3u53mw1yFx+VMLcEXfx+3w+ixsFzc4Sy6xr5kee6KmXPMokUJxxmazm/Fldy+tx
WX8VR7HfDM4dc0V29G79RO9K7RhhEjRHQR1CjrQ3pMD6LjGr5wcPbj37kTw0DVKGSXGwwjoL+//X
GWLV2ITby/oanjl2Zy6SJ+dd6yWu4Xo+r7dncWF//cLqVKI5zfL+CCNK7OXKaxZWuJrq11BeMZHi
TChckObcAoZrkgmssgPrHkJqOL7RnS0eS+3H+Ll/9VecHiL2PWg7x/qBHE3vF/W+v5Z7pt8v1TZa
tYf7qaFbQ5C7klfjCp4Kml6VWwLV+GBO3ot3A2UAkaP8IBQvLovUfIOfcHOvWdT+nUQ/9leR576L
ks1vDtGR4VhLUVI4kTLQIVqdTsFq874aSEJHZ9O6pEiiRjDapDjY58L5EbkeeePm/XWzej98va5w
UJFz+DlfT6K2LKqhFFL/SoepSKyc8HcTbZ2fgMIq5hp6MjIyEih2MHmOaOSLWqtIg4TdJW9kZ5M8
UpyhuCOzVZii/3XDmOvDb9p9WL1/rbgcjsYJo89O4Rzh9VLXctOTteSSSOfIfbiAzhkXj1D+GDlc
n4B0eyh3PBAVG5+C04GPJUlfUR3V3N9y8cFZBSSrgC5YhlXgnK74uxNOA9efe3iC0a2JZgosW25f
dHuROW9iG2FYCHpq6uFVQPCDzVXfJYx6QVxDoCNsu7A+xF7JMdk+nWO2EHCS1Pns7SNoexF37+ig
vcF5GwB9JjGkvyFSLvq5FDuWC5bx3C6u4nyxWy/Cq4hjvw3vbkH9e/UaHA6EKfzCp+H7nPCERwxz
R9ghlm579dZeeM7EwxTb43zFVF+865aASMQKP7xHZlMVP/zM8I1EDCaWhJBBFOpHx+1sknMSZdaJ
ZqJIhBG+FhuNQIJncWITnc/bQKTfm/eNKzw2pigM2X52qIXZi4dT+8GInQJ224mHh0++hlvZ/d0g
c1c4yovk8dXEWuzJTfBEirPVRIxG1v7DrzDg9rm1MMTq8Ql4hIY44fRFjY+cGcMsuxhFgaMJZW4q
4B8olDkBRnDr8UZortiX63VL7Ct+XbgmSukhvpzFYCWEJ5yc9ef+uBdmkKOeAfVpnRuHKDnMloef
UxCOa24J03rFRgTUFvnWia1MlINZVW2iZ2Il3o8bW68JoPk/poAV3YbYR66EZCLMOJKtQyQpwo5f
yJH9eMFWkAwMS90/PbdhewAKa5d+yB6U7edGmPizI1yuiPfwJWfeTywGRmvLtWDk//Fnnj3nw3EA
B3GT4gMIKX5BNqwNTkjYrRM3wVecDYvDTwk7HvKPpfsbMopIWfzGEePZHNlFN4a/Di/i2+JCGSp3
hhekqxaAOP1bkAcKa6V4Jj9t+sJiFvz5cSq8dlH6xhWduSD7NFdVePOQ7mLrlj5GmZuD/GP13DxO
6PbMsWZM9xAS0vHjvK9+eNbCIjOvbN9Cgj2CVnE/4uxTqP1NvCYPkDJ/mWMZhenLOBQiYG+3ilMu
1znRFbtRXP9ZRJhgjzd3vzuJ6AIyI98MuuVj2b8aixHP9Ncz4b65SXg+PT5b7CaegrD8c+GurvhH
tg9hFYH5gL8TP8kl+NkXyZATf8V7GHh5d9kX60fspjjwq/DkcWPsMpEECmch7MZIXiscs8weYcuL
b4qUkBvmHzgAf8V3AhHlcRjYu/jNqzglbKWKqIxjM7j3l99XOtdLcuQbIlofXCWMqTvzF4oKCy6X
T/fn5NEimCJh5GXik2On9gmB3GZLPnfUwnzbXsWbiDeEJv49/hpwWsJhtddKtwmz0OqiYbfFu9Hs
zO1hfb/c90Nkowdk8syPmtNv5XW9H9ezsAl19oZEIEeMKdIQYgZxpIHKYT94tMTrIztL5tkyScGu
IZ3F6c/ZG41DcqB4BAcVQT67QGwV8XZWyFj95Rb8xtTsHlZPBHvQG3GlkvfYscF4Ik7pdzu2IS5E
cc7CBTKdy0fiuYn5+Zp459zrN/mhYP8gO+URzVDVVt+qs77VLtHvHoox3fK7CBfFGUCf1YdjYz29
jsv4vdnkIfxpO5EUPjfdrtwVtLIDrpIIg1sCuZb5MSZJRAznEOU8X2xMEeuBzeZ74eHwrtA5xAne
Fq8YE0qbHFxs+29o4cEgvBTLIpwgr1oIS0BegPUW+5GRrt/OBjZYnI7KET/MSSfOIRo8rTZEmXhK
+gC87yncnogtyQ5/aG/+BGwcokKxOVunwEqzPbann1f+wVvvvTW2TyS4wk4Jt1cumfwSUe7KfIPG
nbaAuTWPreSnzE/HNqxN1t7YQ3ljzWzGkgz+sJ8ti8WwGoN0x4UH4le1EP0d+plQYvhDgCbV4p8w
u/u/QIn/Ijuv/HvRAzTg5yosKxCwQBNoinHVfwbtSVk2PeuhvvmdIwB6M/5/W6ev0Qb6dMqBf7Xn
EVlz5yEkQGvk0ADYtBSbnn68ffxIn1TU/XEhXTKIOC86cs32/efxM2d4/bN8bRnDvtKo+NQ9msrL
x9vtnHybTGUfkw1V4/eBkjMFeXqr/HYFmg/QNl81H4gTTVWUP5cKQL4Pf0PHwdoJeAVd4MUUUN2z
aKhxjX4FNjbZ/6H6KmI10XAQRePJFe1iWGypzx2XdKKOxx04QUr41Bbwya/YS9HEoIx3/PMHIO/x
6O983pFurcC6Av15Fe3o1ddhRd9c1OwHB+kgB45hcEbkZRSKaYfgwTvyjBtdEIFBhA6bKuODmqNE
n0aAFohVaDmKtLe3LS83DjOHzjAVaqC5tHkF7ILSI8gAw4E+kMqNSvFHCge/p896oy0pgE0CvTLR
Y4WcjbSgIA9tw5o8hALSol3FYXogDKL0CBvUvllCkrjUQ+CKKwhHPAVUVb6/ASP8Mq/1R/wRfye7
59vAJXU2KP7t+Nq8CHxWHIjaahZkwBfn4HGeAI9WA4iVJ/DH5uW+LV7mP9k1PgpMo+jx6AvzINog
2XaiWdO7E7BCAZGa7e7X8qqwvFsgkMRror0+80w3c3onXXZAisM+7HzSI193uRjJ6R8Oou9j78mX
IpjIU+eshBGawJhE7Qu72bymL9HJ+lBP0VpdpudsY0VOgVDFSts8Q+mQv8KHA5MIZSSJAKraMsC2
b16792kR+ZZTnqWV5fVgln/T7zCiNZ3vBLQl3yHa639KGLPUZ4zDUxaVpy6NY8eDuO/7rfZaHGsa
2obLuG7ZuEz+3jGjP+X6TnSbEnyJULYP+pVB/+Dtk3KY8PayS16C9SsO7aY/MsrgWCG8KPg2YYHn
JPjVNqX4BWB3379mZDAj3+5thBBixa4vEnzV3wN1vTcJOFPsaFeIKZSf+3Kgfvuk6JPY1yRMd8VZ
PcL6U/9hKumNFCcJu5X1cn+rMTU3p9EdhHeTj/xcv8mGzViMxOTKG/JSfDs+zSWYar2GihClCEwz
6GDsv/DpMaZR/nUThF6LWyhqeimB7X9tgSTZYMS++le8NPSKc3OuyYzOMxAJev+fTVCjRMyPGtnN
V3abPwKNx+H7gf0i3T48Cpfgod/FhjZJIi4C3iUQtv2ufQFKyHEdvTuuO/Zycwl/gj2LaCVIP1Lt
Vp/mhFqk0yKT29oMwCWlX8x8sGddmL8bpxl4iCeEFSEzJQrdzbsHuWaxbO4CzLvVD7d1jzWhexqv
DHZw6gBxzXq8JCl0OA/lhbJn1fWNzFG4g4LiQrb5nstjITn2d+wLPTp6nBgGSOb9+7YBtMkxoaVJ
f3MxcSM1WGbahkxnMg5EyemiuSZdZQWwICO5nN5+bbwXZjB38mXvVsvuFW0xicPaLIuX7jUtPKHb
sp4+b1yqX1M0em9906F7hh16iTbWiUHTW7p+zF9iw50+tV1PhPcKfXr/ntO7GO1egpYDOkqn/1RV
39w071HldLCgciHZHxZO2cMJ6kR3D1hftFFJcNrPhk8BTwo27WFrQbeBGo7m3BGo6wujsqhFvGvv
ephcEE1hjqknMnu6H8O1mXwrcaUE6hSUQX2VcrPpSJB6sOmO7dr6rCK7LNAhXaAJo8TbiWhrBQL0
iRfZ1q/p8X5UCO8U7mjB0LDWb606ZOqNDc/Q8Qq2kJae3NNv0V7MFw3kIbTyQbKkXg1Pa5C8WCdh
oxDbol1T+fMN4JuPBlu9QAb1tlMvyNf6jKANH5affDUl93ufHNCNKv0TTKj2OaFSHAHptiyIgtwh
7MIW6qiFuVHYA1dM4zYb3Aflttibg0EGEw1qY29u50dlNxAcv+fxAh6ax1ZMngHkxBy9tK3H/hqt
9/yS39dJumBWUO3cot/TC/xGaQ+T/3hnqILmnrKIdojzxi8y8tnSYoLklG078+7r2bVaxevpQKGP
HZLQVQCms2CSn0EzoJDM+YFKAq9JnCfZI3DK3J+hDWJrzH/U2K75jUkC3g5f8wCR1r5ZxyzUgMtB
snQjWoQhAhtkJwLOlnp/AMhj171y0XNVbSifaKf435N996JX4alQAwBtbi6ea8sH2Ac4oAbwibe9
4pntJyo0xDz4txn4N172p7Zj4JeC9jVMgPHkAKYQimmhdUJkwjULfhRKJwd+i8J/BjQdkz/WVTmo
irP+RjfU9z+YgRzwwo/wQVcQ8mBavfSB2Q90fGH+Wogp/SMfvtRWaH1aWPg9HJqbtFmuwRX9UWi6
wrDD8QJkzf0FzMXNcesvOsTqqMI5vcbc5SrNluBcAbk+rpCrRoar6cdmvs2Br1dwfXoAua1VFzt/
DF/ATaWgA6iVfWfgeXy0lOODftG/esSlfOYCI569/YwcZTstqBN+UmJ2VZduaYcFXhaRlw22vJN3
j4vMLL8H3Scbx6nB82uLJNvxZKGHGDK7AjDG+HzBaSwrNrcSoLT3R9YJlXasJZytAGr1q/WGfSxk
jylFWp4VEk2MQyIfA2BnBvEtMoqO+d3sOgrImmOBvKp4purwVr8/2DV3++Gjt0HlGXNLEkhdN1AD
UmKFYBiRezId0jOC45IA+PbrP7ayjwrJXqLoW5CDws61ykHh8aPbUYZ22aHhhAQko0S9Y+Xu0yll
LCytw9iDlpIyaHsHa/mdbZqgutuVF+3g6fiS0edaXt5iGnqeVtuO+0ULv949kDgpVvBBuKjzDXbz
zbouLfAb9136STJJ6ge9yYAiEdB1lf7G+JK1h9K9uyr9qZ30rbQ+6tzn+4AaAIVVs7eH5XmOKd8/
X/Pn2ZgvjWKhzsJ2HsRfaNMmG/m5GnNfokzWn2P5VUMrYw7erF1Zhr2gcXrfU77/1Jdquop0T97L
FF1UkKrPE6b9AL9+HTvZByLXxGHdptscP1HGWKaMZWHzCI8e/vMgLaxzrLrqfubRhD5Ioldtrgcq
y5AhvJK4/owdbCHwldj5az/a0S6Wsa82y6Md6BCLMEs+qb+R1xsJNTrc7+aueCWeyUC9IVL0dd/L
rIIeiKpLvu2v8HUwc2wB1+4cWczakjxzIwNARFhZ7yJGdeHsAN+XfgOtt1uPcec5lVMEMbSz6evS
vouW7fEWGOzol8JY8aghv6Ulu761PjQkMbPGGLTXpFwgFQxBNWyg12LbAloEgXCdr/WWBoRGqWxy
yjV35U23pRa2xwp4f2WnmFGbHZQEpKOLdjvlIAs2t6PBQyXZXg9UnBpSYHOLfvQBMq1FHmRWQE2Z
OoPpkMqKgofYvtTIaTJzA2uV3ovqw+p1mlP27UBxjcHdT6m3A1YGNAWSsvDVdbuZuVlPwaR+LGRY
FhCISdYRXGmwanja9Wk5MJtW5aKivZG4rORjOSyncwFEPcw+B5SiwX+BUANd+DrItgnv74fxUf1k
y86FqQUhEQjH7Saky+rT9SzdM6VQbCSYROLMrzyYv4ynvILI1ZY2DcWO2YFYU4H6TURtFChgivO7
ZbHliNGPFiUP+vgghUVZRJQlhnV1pbQA03ZQ+iKpFJBASsKiaACFEEVpM7bvBIdvyFESOtVl+OTr
HxnTGjyZYB9s41KcYYqGMtGFjRDayGHuQk7AVaksmZRRRKyRuHPvHdUvbWmgrPyNIEn2XgLKAsrR
+ujmqeJBEakvkjcBLRFtElFnUSkEUN4PReXg7s+DlPLDgXJXwANAloQnwJ0/t6jSUwi6Hf/qkg+U
hqjOUGDW7c8n8f/tlWC7JWkH1EM6Av6Hqu5E8aKgsCJqABFqJXOeqJ2dko/01LL4f+6n4qD+4QNp
jyZhs8HA0mTZlLs724IyKtUA9Y0+6pvYPKABT0RW9nNRhVDlLdhiHiWAE/VWCs8OROFOIDp+15Ci
5EoMOVbM+S3ernf2Tky+W3urw43fIzklvvyQfCTnx+oG/jpf5JuupRDbObMTHG5fMvnydr6a8Tr5
OH1lOCYmXN7inXLRErt4n/bK8jco/2+x3/6/wxUmMaj4fx90hiusT6/N93/kChOv+74+2v/5P2a6
9TfLQj1Sh9pKnkPyRY7zv7nClL/pGgmOgYAyPB+mytjk37nCZFQvobe1TMQtdfQdDN7w73PLc14E
TTdvaphzeLxMWf3vDC4b4lP+JcmCmktSIMOQJIQyVUjN/jXJ6h/N3XzkOTjXqaiPCIXAEo9UHymT
G8cVfT4ZbTwX8svyI4dmcB8jymPaaRdla7W0KFTlz7dbpUV3Z56P7WeN1O/hlmCaY7lvDo2ipeuc
V/uoO5deJVWPVRPJj0OfaYrT5ug02/mtr463W6L/QQdXxig0BBLzu9vnSbbpStM8zY1p5ltQCvl1
bZnQUc9gYHnWyrZO71bw7Nrar/sbFecuj/1nXxofN617hRV70ZDWTLL5opO9JWY12E9lYt65ScvF
kBXbad64sLfcYPM0R19XFG0roZQc3uqRCQ5US134O3UYYugrJi1RUpL2qLzH0JoNqCK1VF9zel/3
9FIhxLRB8914h0utpi4sF0DcOiFqgGJ1JOnj8vkw+rszwGzR+lVZS+s4N8nwWsbUfUg/nViuPeUp
VYeqRbruMbltVZ76JJ/THXhMTElZ+W08o+tRlU7eQhNM/i7V6A9Icob3VmWs86MZpQ5yCYWm/KQa
Pwmc8kRETROalsqUyYzpCEN6iTJaoIhWUbLKCs1J1eaxS2RUMuII/t0+ugMIqJrKLuF0dgd5KdXR
jzwR8T91DfhaVjRO1sftRlKeN/eJVoUTaxqA6lyywip6QKI+3TqnngNDVofnAaXhEkCg8ljMSpzc
GKcjBL4Sa2xZCsRSygRGLZ/6C7ql4BxQwaGFG1lu1KXx1oLzCX0JDUYPdcb4mTqf+bWKvuk8L6yg
SvrKqfW+8nslvwcj1GO2NeqznZHfqHpZN9m/D/f80KBRgPCCWq6kCILSeTONdp4Ykh8hdbNIrQz0
iODKkRFX83rYmxYy7J3Qj+RQIF0okuZBrBSl/4xJLbpZJ0G8M1FUeqqrSokMdBCLZ5DFl8ICgyXr
5bsORfDX0GqlJ9hLgmSWAP9R82Yxh2bej2GnzATTXmoybTfM9nUjgRUVA3GqKCdAx+HJYzH69ZOT
1bYy9db+rrvm1JGxmMOcaGl6BpC7Mjn61B5nyAdo05hs886AA7WZS5tRbSNfMtQsrKMBXTK1A02f
WmweJUNMNZH/PEtI5WR001C49S2pDKost5YRcunyRKgIwchblFrVd5XN3lEyaZeVNL2Nz2mhqhLV
lWGtQ+630UZ4SrrHqO/uD834bkc2Tvps5fWtNtDwuyMtp8Zj1dh6ET2Du46Agj08pWyZC44e0xrV
71Tw9txvBaK1MOP+yCgYBp3g9+mKUd4lD+27fKQJ0guz7ypNukUkeIGySrICLb3M9IlhIMEdlKF9
BhsdfEKtYBYaW4McNR7koLyphlcLBqK6hbpGb81iL80aQVA0SP2lFqxFyF0My7KByeimtXmYybAb
SYLn6P5LeQTDcRnAhj/uWsGI1GQoU42CJekhG7SsBXMSYmP1qhRsSmprJoKAD46lej43/FHwLhWC
gSk3zPG1ryFuICSU++JzqoynjyTkbTsXzE1jkchneIyhc1L0gpaT4HiaZ48HWiF1QyojOKCqAm2S
uIQXypzS+wKy7Rnanc81ZMTmvoS1NhgEm1TySywVIx3uSIJtKhK8U1o5B2wruKgqwUo1PBJ10f9S
VRW/rFW/BFYFBrtS1jGcqSPkVvkk/5kLxqvEvHWrTLBgwf2I7sIvM5bgyMpUVI1RMHi+WYJBKzJy
aHiaX2KtLCrANvzSbRX1s2XyVbBwGc/8tjZ+qbksXZnB0/VEDGjV9lr8lRRqRuJpZsUympfpple0
yoVgtg+Hyhzd7P68LSGIV3fZU9KXk1ToQQIxuJ9VMu5EmuonpM/V7FXWM5VLjiliyY1FeNUItbIJ
OjlHrybKRQ/tZpIPPCzDSeUqA7nYFSsU2Y2z3tBOi7BliXmuUlyPXTZttpAkyXDrvp2TE2faehoz
LayNB+KgmZU/dsPUP9YpmoGXOtLo+ikG42emxpmfxZanqDMpjEezCS3EKzfds5RfaqkD5Ki3ZEHR
aMEPmerHTrpZly6uzApLqwnEGPacWqGRtF/mcz7DaMK+bpswq68y/LoPy5rxVZnyY6sOCS0/qVZ9
rZ1mnxV0KtREDIVSQNVlB4RP0cLN+vl2hvAkTyKG8t0qC4Q+urbZqGkLiLmw+FSHc1jA5t2PpaPd
rfv3HcqfwHrW0NwjQqx8aDdFDhDYhcF6kOTxLU8zA6ImCMl/pLuenYw806gL5jOg95i9oH/GxSpv
nvEWpzjsIJKub95D7N6xgYjUnueRBILCagEaKnpNSaxs5wycZdl4UCC/P8A1ONsQYdQ4JM3U9ypX
+DrMDHlZPxoY62TJgNUPXi29bZ5vpaSXP1GiV5cBWszXcR53D1eCm9iV5CI9tKMGzXBc4iHLYQ7C
3OhVc9lMvbyUHxG9thQafFVWtVOEkDJFCzQ3T1YqKcskyhtv3mbxTh96ZVdAvEdp/2ktnmX9wLQ2
bE5HfnYSg71t1fwZsfKwMEwPFIB0wg5fr+EzgssxugdVO6Ruen/ouyyBOTtquuzzYUAwGRnR/RU1
TnlrNRVtDbWn8xXp+cJoayqnt5bPRJYW7kSEO5VA13pjeU87NXjMAegMXTPSc+tH622WW+aSuEX+
UotMu9b6rAQsbk6Qh6bTiO7hrSKfl4HGW62i575+r2FQHSoNUbsniil5XlF8VhTlpKuPdhuXlvqa
IX6262YjSf1Mx2dkTZoeIQw01tk9luGPKu/lJb0Npa+0eb3M2oYtbESZCiiy0WZBPHJo5Zs67RPC
CE1X1U1lGA9n1DrGpJNeP0POpLrlaCmvxrzz4ZcGm3q/M5l7j655ZFYLK2/T5XBnOECbD0xUI2lG
RV/WGBroLfU9VcpmncTDeDVn8pzR7VF5UFKOkzGIK3m2lGcRAHhLqndxNZPd8ibnyDdH+gmB10dI
uN594qSpwlQDItJEeDu9TEqCAHU8YavWJu0BWhNjwIm+HYri3rxJtwzBdEuZM8YvD1QQ7pRF6yG5
ncqyzO7UbW/jMs3mpQtDNBjL20DXwnjqFpQo8Wi4VmOlL+ie4zofkN4d49aKPqMhSr8GpC3f0u4R
72dxQ9hb17eKgtSUdvnLDZeQvsG93ofTIM3PD1WKQBTMbm/y2NPH0/vSr1DqNp3HpHZ0om5x8nHv
pOmP/lCmw1OKny+EzJ+3uS7Ujh7MFtWKuuVAzUZ/Hgv13lGfX+DlH+iJxx1BlpzcjrpmFjvo7S0n
MW5c8W0unTNNCtuIsoqhlHuYkRFjLvvlNA7yznry6DVcOigs9Ha9maFAiCd3yqXPqYqbN2XmR3dZ
Z0w8n/dIS1SUUa06Gf0mNaU9SlLNxupu5AKKNjq5sPHQmj+dIZWeO0Sl4VnAqW6keWztBngCvXur
jceyq0Y8OTVYrY30xIFabL5oyix34BuEbrZ+5KscXlRHHZNs0T5QIh4ej8or55pynCGKTOZTzOC4
qLp+I3f3WSCXE0wtgzFdn0ldbJMqhnVIGaEdGDAupv7Qjk1pjF/Gs4/2RSuNi7tq1atu0ihf6LHi
9jVRTiq3zHMgAHDUk1x7kVGKDZVRVpC0U+JF33XDW/J8WNQ5bhKOU5EgQ7chBZRGezRn983cKGAS
jBGC81IVp+NN1pzeYJlbKDwbhYj4omSvaFF+qqYohuApUjg7panGdtdM0fIxbwzE1UhkmAV6VIsU
TVNGbGoj8Ud5SF6yQk3/qBCtoTTb1eeik/RPRDkfpzKbW572aNt3VJWst3bAmZq3avgsZrK1F6Gu
RSReZVeyqm6vdU8om5O4O2r3ASkZ+J6RWquqoB8I0fMoUc43otHviADX02SIUR+PaHqNbpPlmf0j
C5Ikt744feqqLKYJ6vcCiPltxtZ5yvO/4A7/v66Rfrb/sT6h/JcqlP+raNOy7tL/hI9NvPDvhQ1D
+RtlCc38h4bPPwobxt8kmYIHwjqI6+B4qV78H3Ef00QTwoKnzSCs+1dxHxXJSeodotXL6y3tv1PX
EHxr/9w6NiCDo1BiSpga2VDnourx+Q9pn9tDiBFNGvi4Np9e0JrpcTJ3g16xLMPZCSX5P5V+/hO8
zH/6ebqJDBsfCoH7v6Nk6261ApZGBb/ezmdeJs+qQNXaW6DOHkpQPdjd//XnKTqL+K93aGgySykZ
8zlVG00RjHT/dIethh0vq06mHzhNtw0i5NprqpJCwkr5zN9viZqNnnGvlNexypBpAO9zQiD58Z12
9b1EqKzH4La3HmQ3DLPxm1LINEmnWcNEXVU2sg5BqTT7MMz09oQ5/ZktNTga0RPJnvGeTKagoRSh
/+wk1VTO0LvIy7UU9WXilt3tRsuuSqXlzOyt3nkgj7TrspkG2HUwGS/rGgQZPatTq7dnNOq1Z9UW
GBpzNKgoR1Gh+kk+K+B8se4xDbYGdQ5fuZndWdFnA33wbKQAnem3591Deqz+IK4UwsJpjVZChDHt
3DR7JJVjRnlMYTgbI3p/EOUDjWs0uQiRvCzvizZ9DoE6CiWN4VdV49YKhY1CncsAz1IFftJGvyF2
j5h4QdFhRPXHZLGkWWwPdTmAKX1K2kepytNPach6MIs6GqyGntSbmZSlp/vMHMbFbYqlVTfmVrbQ
zR6upxEu5F2Lgk5iT60yyN6s7zLdVpL6CbHY2Jv242aVFRrKubXX7yqzmnO5yg+35xN5FoiOZZoV
cIT62k1KLvEUVcAOW0k9ZqrUpcsZOrSSbU1x5TwVK/+Aw7PcUc9qJvchAjTSh/hRB2VatqagXL5D
y1nJm/sdaW/HQKSk963YGmPoYGUddEU0tbJtNZGEIk+uPIGkolInMPQZedVolgXE+818YPCk7COm
CoyYGJ4Y94mys9zNf2ZpGxVeOsnTm15O/eSlI7TlChTiuYvI5YP08z4gqNPrBS5KH2bxz+OB0hJa
KFRK7LaxGEzoTP1TQ4+gsdNI6YEXmNYs6OdRc45ghmSe9Q4xI6ryipw6elmMh06JOvhRGijIvbY1
8ho5oVFeSWRjEFzMpPa2QEW6OabQ6hYqOtc5oqsIsOfDwoyq1FfR9IHZHklamryzKYNKsVPn0Pw8
jYbctO7mfjmqMfg79P1G2sNRDRlLYQ2RpxEjnO9oy2hgGHp8q0VgB6u0pDwQQxzVIfw39s5kOW4k
W9Ov0g/QSMM8bGOO4BDBmeIGJooi4IBjdMAdwNP3F22Zt7rSbrVZ9bY6F7I0SRTJIML9nH9cdEjd
u2D8GLaWjTJlqyrlkrlYEpVUtsKsXTuj9ZtY90KuGh7coz0oifcS6FFu5iws3uJay4WiqWQkfMZW
Jcklwi2dU5vV3K+aiufkpEphbhloyFfVY2rFO7p5RMlTt9g/bD9pUPMUw9KcabHR08aZF/Z92wwU
I0az13zMPNWXlhN03MXVtUSJAOYQk3lWTcybXsgzG2Y24arXIvONskdm7c4br9gj/bxwY0vDsE6e
9HJHlaCPBpWMQFbR3uvIRmlDG//h4KUbUEN6t3s555w0Qes1lEYQw2aTuszP2yEDneXYhYCxTZ12
Gy8qEzBZz1U/7apka7TsIkuZT90Ukp1T4Mv2FC0uqowA15aojs+l35N9PLHfYdDlDrgtAaQQDDtD
8Kap7+WFyPscPd08aGwlVj2/29kyU7pS9M312PRIfSAOfaL6oIk/mipVjEyFP08PNFjI6c4tiyGk
H9EpzYGep/SNbgGFzi2k20w/pY0TQdtkE9qBpCS4fkWcu5BbAnuHaq1MkCb7LK70z4UevY8kYcIj
9VqDzMkgnb1VGCy5vaI6rG8eZ0XnJx+fR79CWVFAwcNs32R9MdYrsLPxOZLh9JAvAbb41nXsL6sO
zCXrXM5WHZv6s62MT4RdB/1GYn2Ly1cUNrIyTvDz0BftZ0JKe7fmcZme59ixzzIuy3e343tNo9lA
t6kleqIG1+ZVG2cEgPnYfI6jPz+rwkHk5Co7IB+5NfZn41CpvPIyXpfVuGjeaFMWz1wwExDCrIf8
Z5A3/he1vZ1HjnIGHO4KwLcY4O2Xrgq2hTCpuaLcwA5/tEqKK9I3xvfSChtSQEJDUGDQkozsRjaY
SLnkHJEztfFmTd762PJslvaTF5pu2mea08ifFV/iGNDvsimqErbb6lVcHBRp5pQKmCb4GhN60zh3
CPlflU3V2jeN6327aRU+AcdYMB5SjuG6rkduCHC+vaJwjuAvn5tgXVWpfqQKY3B3IH++vRmF7apt
WShxrkIX7Qq4cvWWUUH0EvpG01fWVcNtlVrt7z5dqu95cS3I42Zuhk1Xeu5LOdrNwUnqBbNSIEK0
koWomk09BdTE9XpI7/PMORvHab1juKRUFA/ZmBMSLmr0HP5Y/3Yre1Lr/z2A/FsT839I3DGU3b9m
AW9//g+IwEL0/824HPCRf43LdPzArSURmmq01NQD/WNchgcM+V0G49h13TBgtvxzXL6GFAcUCUEE
Om5MFjr/4F/5xTbRxokT0uTuxNG/NSs7wVXL/c/TsuvGMTXyDMU+tbl/03pnY38lB+J040/xzdwl
4bSuvI5RDo5BIGgdR0QMQ5oUH245Vjdl5VNyNyuyy1traknfmzz3m4U9Q87Y0wW2DU0awEYXhb4d
naBIVu0MpRQYScNx3nnJcCOTgfrCgvjyjUMDI1KZpU2Ik8nAzLf0xRTfAD19uMsBN7eNGNp5J30r
vdg6baLt7MzVK/vF6FwE3cEkSKSz6btv35kHtZWByaydNWhq0tY1he2nrqPFfRfqkY3AlDEZk0Hl
i51WCfH1aWTpbuMwqyFEAgl3VpYbLiNMhZTLy1xRtNnMcTzuREK1E6OG1x1zrhbIByD7N4bMKt3Q
/DT4GGB15e6CJuiwVYaTsNZBOWy0P0y/RD5M+86kHS32V+gQDWJq3nMBmEsX7zS/h+FiTpX0DA3r
ZVdzE3uO/e0OtnlnRPX8dSE7GxbTFBPcJHCreIitfiH6RNYcxYl05mRVVGlZbVxO3F9RpuPfE7WB
3OzulY7TRclN6oa0ApkuE3JtAREGYLahStYD0AEGCVapH3Pbdr8pAhrRGjr1Yt9NuiXQI2VoQYNJ
A7l90gOXzKlK3Wym6jeT1rpymtTbUvtXXmRNtzXtbomrTk2ocw79lOmDXr+0I7YUFMd89gyO4412
KyIVq6UOb5v+ih3mrUjvwsrLgltZVDrZipLq4dvZGpADdY6LqNIh1n+dNDLuWTTa0Top2gBfvT7w
37Vdx9U6cGww4rKcrOfBDMWCCTtHyaoGVYFX2ANB9vWY0eioSqbMrd+FQ7te8tx8L1Uzf8x9maLe
Dd3FXdH4F72XMpTQuIs3/a4TCiV4rLvmxW6D0aHRSjNZAspXZPmN9CYx3PgBCliuwwbFzyyQvw5B
yEwxB+G4kbYzfXZxIQ7/c8z7MFVU2cByziwZdAIV777yicj990/q/wTNhksCO0vyvz6qmeV/9j/l
1z+d1H9+1F/HdPCHF7HB/5Uj/5dUI/zD5fi+Ln4uVW3JdRn/84gO/gjC2KbNDc6F65z/+68j2r+e
6yGntJ9wgnOO/zuABtvo3w5pdPBJFAOs8PWRV+//7ZBOWj8JI7bYTRFVl6XNuwtKjPC0xNbdKG2i
eIr+C9SS9SAJCbPTLvOgzyAp/fSt6PN6WzrpZ+/F1iboDJGVosIrHYR7kYPbJYl+sbPu0IZ1u7Uj
ScbhhM1ABJHZDnUK7Bq8Umm+LWJDm02SsYnk08ZzI5ivSSxvrCUVQwv8dWDLbmMmdOt2Nfcs7+N4
bBw6b11WkpXbx79iS5C61ali70l/WtGYdQarpYOUkuN7YfJoW7Ruv/GvTeEhC8ZqkTECwkA8Gi+7
A/NEf228n7PM0ExwUSSlRsCHxrMzXrIG4tzK2vW2kTt9JwVfZTS1pKFm3rmacg7jYIHeRsHb8YUj
4queTaXvomB4qiDHWAc/piI50de0GWw04jQa3YQ6eiyy7DZUuKG1fFzc6CXz0njV6NDbzCEazjLL
8Kug5+B6wHw5NOG+uHaVV62ld2kMplKX9Ufq49pwc3GWXX8Z+JFYbbyeckTjIqIn15HYKpT9qFTB
llU+LsXySO/IhiOUD3OyY5FVEepCYpKtemMVzlPfyK3LfbuEbXLveio8zOyj60kuv2DZCY2wom9R
DBii2pSk0mj4GUbtnofsa1TcHKnJd12D21sCn1BZt80mhSc7MN9J43jrtF4eQ6bhbVVl0yGcxb1s
aEuDu6CvSojm7LjWqUmvetXFJ462Xu7yGMX96Lq/DY0bEHXRTvSsDG0+fytb0jXCA2lXaNaWyuEV
EjyeUf7WqWhVRN1tZbof0VyeKKLZWzGOlLDxkdnkxdrvDYr1rjyETnofC4G3Oc9+mpy4qjiAX0ll
ikyz6HBlOCzO1ujmhyWWyWlJm3znt+ZWi/miOp9Boy/ZQR2bmDgxfySLIEl8REcN2IHtPqxp/PMP
wlbdJrea9yYIrBOzkHsXZTgOgnh8yNJo1/R2uTYwSFIHamN3QCnj0k7cTv61m5v4qzIkBZa/TmHM
SIxeP+10PW8mK3mmT+ZYxwvdNOJZSOu+KcS27cxbsHjOru77Z5Ms/AN1Jw6Kjtit67M0g6QdWjGN
u4qDaqeQS9qWz6OBuASzBHrSACwOJowc7KhbLqnXXugJ63lalL0po3ILtUcXXDIeYrF8yawUWw6H
m8kQBqXzPf/yZa6Xl9JrH3uroLttJF3csbps5U8LAUghr1AnwTKRcH1yUIIa2j6VgyU+3ShWqzDp
ym2ehriXWr33KxptfCQqW1ct1c6IogI/iWzgUXfZZGpsnssk+rXM4sIgcOsIIfb0lAFNjBIdf+I9
e4U8UIZD3p608I1My8/ZrV9pz0WyMbtyBQLzu5XgAN44XJZlMRcrWt56J3ePwxw9+oxuay/qOvw5
05eoNTHCM3YxLwF4GVMfe22Sw7xP6iAnhrFw9H5VXojGM53ustJ9ZmLam6La0jaUU+hntrlTHWIk
Uwyj1pYhjNSHxflopSLO2rNy2Jn8kgbB3ZCTQOoBrbjN7IAER4iqkvRNpowkHTr8IPldZRnrYtgc
ljRmKW/uZJmcAkX7+axe+XzbqVpeFUC1o2WwnxRuogq2e5WIiMQOQ++QcR/KrDhRgEaNINNKJYgN
NY2zbmZ5686ljfoY14ux42A1Sn/vueZgibdhCgnJ5+DZT7TWrurGA/lS6Y0qYtLSEvwDM+70ybDY
RzmqD0pC06W+DLoP1pP264dgLhGg9QmaJojobqqcS91mbyAlhsBkx3E/rrPoNjAT5T3xe0U/t3Lw
rHgFEsKZqmRdFhni/Ogl6vS3KQSKWxofM6WfedE/SzDGZfI+kwr0KLOdz9CXP/Nw3Ldd3m0mZE1V
+qvTeuOV41Zfj6rKeiwncjCmr0Fz88UE1k/fAntEW3fbNGS5MMOuzpE15FNVnipLjdSUxsmGsuH6
th1o+iq71r/tfH9f0eQ2Xz9Pr5FtTHK+F102XspAZ9vZrodVzKawSkyCNob7bZs5RU6P34zLz6/f
Os9+MXly28L+7RgTra1nt+jWS4FrOYsFQUARHUkuwefGofTaWo/NeXJ7zvAEyXuqFWVmkHyjMKTm
iaDcFk02XpHfuyL/Mkm9m3NBsO0VfjTtVvpqzXHBFjVuZ23mVUPLGGvPJrX10VH5g5m+7RYXEvk6
HIilc2+qOwj23hInfw6OxfgxsUc1yNCQNlY2ki0fr0i68EQCZPwwddbtIjemfDH+vVgK2q0tun0a
fBfzs2kOKfGAnUVKTCUnLoojpKZeLkF5qQIUHZ8Vk0Aj/LslCl5kGJ0Sv822zEk4YX39mEzK2fld
cuNVPxC7vi1WvQV+orxJvOW8b1ZQNeT5j81VbnFolLmvi/joOtN7HTnBKpYcbG3Q30iDwaGJo0cD
aUyrV1NsHb8m17uruNxi/CztnMqNcEFyqt46OGl6dAOFgWF+1KyiY+AghEelHtTtLTqNixlpLrSL
99yCdczadyeoH3TLW68t1Lvnm1092g90aW944651y/4riV4s9caaHwIfsFHce37wY5TRPWzHrec3
eEbS8b0whDdl+e+hay5DLy9h0u4XZ5m3w3wVFGGMcIOrH0un7mG0+494XH5Utv1RCPez6MLbMqDP
Na+abhPV3pOncuyd9XSD/ig84ZLsVkGBDwf9E8J1rzu4rhi5vdx3esJeg9bHs5lfAfbvgTxNAgaW
9MueLkPSkl4RkixLNW7/xA9h7V0LAy+0Qq4rU+JXQAThq2Yzu9PLqK/sLl0D7keKQ7FknOhPS3tv
pgW5F+G9UXHKmc/CMtlEkNM1NFEv+NRF2iPpREYSWxdwzrrlyMCdPHXn0hTnNohOvLm5tvW+6DBI
K5IcAhJHS1bIGNQ9/OJcPiQ1/lthYd53z7DgO5kGK9f19k65tfN2Nfqkd+JGm2mMyKuzX3dILlzk
pcrbeLOXr+thPsHN77q8PuZBgAgqO4VesR/lso+DCd3O+ORhjpIpYiDN8xbRuRLKE9uCRqZnnorF
P2kZnwcVi9WUF5e6GaKNnCmtD4MMNspRZJHm8bFGwCbdhARBqvmQuyHU6hhma+suM17Bai7GVd3H
X1lO+7n20xsKIqONNgWth0t152YSx9zif1mp/yH8IAUYKa2LLxHuRBaTNttssjWeV+7+/5rIuD70
f6PA0XCzif1f1sTnRorqn3bEPz/krx3R/8O/7oghEkNE+ojw/wHlhX84duh7NhqR659cUb7/2hM9
hyqyayM3Ek3Hc/mjP6E8FyYdtgVUEI6KvxP/O3ui79GR9k9gXmzHceTwXQZOYgcO2OA/EcNyHvOk
c12zkUZM6FSz9s5LZrnXqJno4MiQ8SL/RCC9XKEZD2ENoJANsbSK+z650WrSO6tIkLotIQhHgwRy
1Xoo0CxpLzfaKuR+aGJsgYmu2nsEGfLcd9JmaHdo75oN3GCb/4T7GV/dhlvx1Ig4oYEyL5BRjdNh
zMf5aDrX+pUFkf6cdEXuP7dosHJGkgdYvIogHX/1fTmesxlvqnrBQ/Gsu9I8xyJ97lxvNaNhrT2x
SoXaUYD8ENph8JzQK/riTdY9okAOLrvOzpZ0eY/J7Gvqc/Oaqaj7CLTyViK22n3XjVg9Tdbc+pW6
74LC2tZtmICvh8k9g0IvT1HsUdzq0U/MvPCGXhB5lpUyCidTHc3rIqvDx2lMSX+QzmGAhkax2Hb+
YaLnSicBBVCRPoqqTM+KHs7uWrUq9NqoWNG64Pe+u1VBXVInQEH7nqV3lKukdtunsbXD58n13Rsk
eixHFNlNzxby8EswPMdqgHCacedD92fvXdhlEJCQntMmNBDuN9Nkcf5ZhdD3WZToJ5sm6We7Wwa1
L4xlnkQ2WY/MPqfcGu/1UnQ3XarUQVxbWUXhrj0R8c1VXTFlm0nq6eIKidQw7DFfVh2pujW94UPV
/0gGmeORwjo6pXnKBo9dhfQLZeaX3mXIies5ek3c6dFpasVULAC/8sB9LZ0coKCO86emh+jzB296
UHZY70c/o9M1r/qbcRD9bryip2kji+OYt/1H1EoyQezR/EprAdiZZ4l8mctK/qomBldPpeGCXWW0
nvLIDy8gePjF/BBtrTfk+thY7gK2oLIe+1laAi7m0XCwBdXabdgW91GRipNXRwp02LvLBkSIqmkn
fsoOO6LloSdUrm9/5Wkh75ou6I6FCgz9NQkvbz56QJnZbBODj4mGItC43vcc1ki4+mbIEZt6ZPnn
i33kLZts+sQdV27UOd/dBAixQhk1I9Ic+ILarF/7rcU9g7+D6oeg/Q7NbIf7ZOzb37BxJNLPVweF
KDUJF1x5YSBZy/uOrSydTGfByzHLmcnC/KDz6kuMZkRzn4gCWWQ5PYdZH36kjmweW5u1xXZUfE48
bu51VnpkEji5JAhg9hwkwX55O6D/A9Wuq5hiCOmqO8efk6/B0bDitWXZNJX0ur1hJatm8jrKTByR
+FnnHNsIqxUq0c88H6NntCTBQylmjZRsuNqMoyo/p2O+PIzs6+4qQ97Fc1c3Me5Ov5ZnU0gLwLjz
END3Lmbe0eqeQm1rBonAOXrGSZ7DNrSmYwxWj83AiHrZtXSkgg/0/LeFhQy3rAbXgL8IRKLqBorT
e7+wX1zLRuK2jPXJLJcuAI/dhHOUo9AuxetYsQ2FFZRIIWS+TTKf5JM29Y7zrB8W2yAwKahv5lHa
9l7+0aUwIOvECFr2OrQ0GckE+bBka+iW99y27h3mBE66nvSCQ5MRj6yri2zTuzmIDqbUe9XU66mX
95YQB02zt7CX/GYZSmcvpH+nhNPdzN6AJ7sPFEqRednW+Lrc6+DTYEPQj0ueWTc2hoQBer+1n0t7
JL1BYiS2Y0nWwOC1G6fS5ffYPRQN+5CIB75D3F6kKnbPc1lcdM2mO6X7omr9tVmKdzWgk83tEsuk
E772RDREPN7Co8HOxvNdzB9m6X7zTdMY01lfXKt672Tjr0BgDa4R7e+5oLYTBHYdd08JDAum0Mbe
atq9V7YzshmbbuEnVdsr5edyvXjXuJKu9w5WF90HTPiD6ugJJ4hoU88+aipUR0E6kSE0XDucoxih
6ERG0hxkApSqNZ9ukmm87DI6RB6YPFGFRcgr0+Lm2FAfSqKHSDe1RfuE3eWbVHHEqaYhpJ5j4lj4
wZ3xy02jjTo2PjbQIgA9wJnWpTURFfw4kkmjBKXxeZtmFY4i+YgdC2VE0R27ZPqZuGZXWu4Fe8SO
5W6HYWIzeLh6dOetJkFKhakb61C7V+uJlTk/kMUS4c1++1wsH71BxFKEGHlKINyc63UKxvQ0dn50
k7eRv5Vl2T7YQhT7qo1Ei35LRTusc+ktzbrLj9gM1mFsZfmjCAX1Wpymz8k0vzYKn8Daa3jhCFWJ
v8pqgaFxpcreolYP2aaznXSb9S0RKyKtVvag51Pd1DgcymXYT9JF8uJVkf3/QE38Z5DIPsztv2Ym
nhhn/hsf6fWD/jF0Bh7TId7PILQD/8pA/EVOBH9cfaVRjPwoQg/4f8gtHfsPXJ3+1S0Kog13x6z4
59AZ/+FGyDMxH+FLTfzI/bf6b6E7/jZ18pn51KgmIiScUej+LaunmyKlolAnm8qQjkPPdLUunYkl
UZh5vVgeqfRV2+yyUHdru2e8UA5hMjlStPXkmnO9eMlRhdgsA4+QsTnCQlUR1jP6PHh431M6bw82
Y+IKj+H3sLAxtlWYUlUUEvedJCUCqT4+pqYBYB4y+VRPlbvxewuYJdHT9XqVqwDvIKL+28G8Q03T
pzWxTi21s5b5lwdEP6PikIV9sUiFqVs53HYNIYw63DSN1W9d07x2DBvrGQvWjhbp5q3xCeBHSIIh
dRsND4n2u8PoD6/o+vGAmyA5LK3KiK3UFkhOlHww+G385J1pkXL57FbrmcLV4rfNobPipt4bSZlc
0e1ys4NM5KJZ17Fzskbkz3n+6Rcpcc4hHQmgiMsa+c9JBPfpxFBqv/tVRKFQssQ3KnKcVYr8p+oF
mSz9fRMW2Hpa3K9OjhQ/bodo1SXloyjjLbYO1IQD30IjjrnREa7IvtsOUXHnWdc7HcFiV9j5oRum
9lAaPLBQYVfaQL9ngzJHP4+eZRV4W11x4/As8ouLQTZUC4Jzn8MDpLQgbIqB+cFoHg6MA299ba6N
7EQVT8iuAD/u/KH8WbSWWI8TcSMtv4w5MW2KsJ5hePPjEh3/W1oCi1ldsF+GsDxW4UB9KfPeJi4X
75Ayca/8aKzX/ezHh6wktqlSeOPH89jcMiCvkNANPB3qu3U/k2T6aLpsI3UP7Iu99lvXA8Nb3pFz
lSLfcSsnQDT4PYTN04L1mYeaW8NkF3HlpYOLM5Q4imLsV4YfMSqw9refC0DajNTkID80yKKIb/KP
OEG/y8ahUSfiL1qN0gdL5wA0jTdvIiMf8657ico7rzhkC+R0Ub8HhogHYZ374ZIAHWZtGdwYTL4Q
7mrdlgUdA67/1AQkCjq7SKGKKmMIIN/cGzd9tAeL7rUKsWQ4zafZm8J1tDwGLSmiVr4NWvsdsafY
JYvEt9sPFYLo4ZF8rmMfmJMy7pu0G4JsRBFtnFl8OFb6OWO7RiBRYmqS8F4RVQPWjxofUdBQSavd
hpvSxjzhZZegmAhPVPNL4KTHxJuPmF5BuW39xViNFrL45QvvF+SE3AaBJPrO4RHzEc7xngPpXeKX
QC+EHSl+/DKdkVDojBS8AJ1E6WpqJXLQe9smciJdDH2hkb8cYgydmyoTiGZNTuJFJ16jQuYPS27O
XkESTjIYyqRw1a4MFOpqCZCBDNnKNScvyRDrtXItsPMuliQ11PB6Ng2QaDSE7a3OrqElfl3vefXW
V1nx0vG0jxf4uqM1y4cG/So5F+Vpmairc6zDDLi+DUHPoRcJJsJYAeI1XoSwk52jMlikItsPffiZ
BcTkueIgl27XL9FZueY2jjoEIC1pJjUhPqLC2Ylth8SfCLg29OYVnwGwNoV+RJhbHFVPDl2Q3Vqq
ui/r7LVHkXbAJXRSKYbvZlAPuQanDpnjNqlkHhpsn14lLW9DIX8akdowpQtxqoE+ojaCZ5U8Urq+
t3zYm6i/MJRwZCbLyYV1hOLBhIrrvgJ9Biqfhxt3pJJ07ilGLr1gHQ4l6jVZkQxlN19aYmGJhi7Z
zNX8k9McU7hn9ZAJ8mL7C3ZmTQlMQjJiZd5DJX50V740DgbyaJLuA3cWo7B2eUiuI6MZ8nYngeT1
EoXgoiOpM1PjrFx/mveTkz+7OKnQWDLgj8XRc8vuUE7l02DUSS/mfpTDe2KRP4BjYIM7+1UqjNgW
Qpi2HR+KtL2pO30WUQ66bfsvYTimsJMLa1yUj1vXkiepoptJ8uTlnvgYG6/cxmG3G4LglV3+l0jD
Z11wz6CCfLKt5pUUAfotcvpxms5aF2lxLBf7QYuCA7P80A4xKNiRoW8sZ1xNo38KwibdsQPCWln6
AJucb33RPFRLj+mVGKuCzJfC3iO93U8sEQrLs1JOuvEm9cwTA07A/gRawRuL7EhSiBC/Hlvffgum
/jMSA90Crni1mlqv2oSMMKeSn64NBWbp+6XhxUMOTjqCJmwuv07tlf+CYmuHRZg+jloeOsiDBQVw
O5MpUB+G1EGU7gc/VQmoLCb/BbcuoEC1TRp+5LH89D14Y0kHtQ237ju03uiKQFdPEkqt1A4J8Mnq
7Xndmlque9xqbkn6OJsvajTE6JwtuvxIDTFHDXWpGD3YRGZS6J35RcyOtbOrRK/Q9xdcWCVtOtwW
czh5u1wg1eawiDYoqs3gE1iBlGmXlH2yGpyJjLXcI0UzHpxjyzex2O5JllB6aur88r52XfAlNMT1
3q2sCyorAXMzorGYlobfGuDyJEAUKDxL2W97gviVc7H3x6p88hFCHedRtYfanyEwBn86uGB1+7gu
U1TPpts3sMQwt9H42uqsuIlMiCkzLN6Nh33fIrhvxnC9z2B6IQc5WuU4s7lGZlw5bRJveJ88RB17
lEriXVddw41qpR/mYDiK1Az4KCyyI0RbPNrjMK69VmEyjIKfaQXX4Ngx1NBCPC++gI0liawsu+Ir
DskfcNMROfHYmhvVlOVGJ3l41wdk6uV2ymqYF8tNZAXJpTBLfZjaBYUAaxVpBWpmt8qTVTi36Q5i
UzwK38slMcnZTjUPInfv1YS5ZPaST52IXSqHO9uuvAVjLMj7atHCkPrXldCj7r2/cBKrxet3ziyJ
a4vbO6VRfuWmvZRAqUBPnIXl4uZ7X6Nbx8q3iXSljyw9n0Vv8b6mTMm7VRwZrtYPHV6lVS2Km9Zh
XPFqYnrx44Q5t0Xj8s6rM7UPDcCgPBdkM1mp3FZR8VvaxU+Mt5c6ccnhnQns5coFYxkQG9Ts+vrD
1FW5Vl19WhDtrnBqUxwCr0D2ASQj8BXL/BddGJxkGxMyDUUlTfAWbHMbjmcnqfZ1kV7csAB5Df3l
mPfxpl+o/KtKta/0QNBl79ynJSNIUqCzyxCVoBjbKYMN0OusrR2nn2lBww+KxjNXINNOj1CkCKDa
tH3JibHY2qHpV3KYHlPX/ApV+yPOCIMM+4emNUdLpO4e+982s5c7JAPeziOEEW77h9d2jxATD3la
PrU5IV9R65zzfow3aT7SVRTyix3P57EianoubgHEX10jMDbWG116d6oKb5SzPPTKfyfKg7W3Ure+
UvEmw8gZ4ehb8aBhAO/PAdIIEkwuaCPlrlL6QjwIUdOmu8u5Nrdxk146kb2MHU8ZKRvcBRo2SbZF
9iNDmH3r2elta3vHbk5vIJzIhYgIPixVuccigK2+bj90OG8nojy20mDQZWo/DxWAROT/TpflB4gB
ysUOXt0GSloDfYtNZikAGy84KqnPYUrpBC8jloGQnNT8tUzodOzncjMl9LeGM/tJfO9oBbkliUCe
CeAsQTKCvBTYaNlzBHLuTebo6d51C4ZzJEi1aN58dOkb8hoYlL2U0l0L2RM+eHabmvE3dTdOR8Zd
NKJsaqNLU6pvf2ClMIwhume3msZoNSprh8X6bel4/BAoFEfZdIdsrK+REL2/0onBetJvEkNqbUNP
rzXe+j1hIVXVhRs+WXTAZ0bbdfs6teTTia6gxTMpf4Zhvw2s5t6E6WWaMWwEkiHlA5vnXZr5aEP6
bFXmYc+h2bxJJ30s63OIPROv1INSTE8MAYyKU30xIVIx+WQn7o431Hff0V0y3MVuR0fJSGcE6XXF
W6nfEjdLOK1ztDrtDT6QH1HNDpbzvCbt45wsZytMURAML7no6ZVbeK3roKo3yVB8qjJ9QS/7UIZE
y/nE4JY9ZSHIV9pF9zuAxZ0DIrZlNcr2Ue79iuNs15U1SXJa/OZu+F/snceS3Ei6pZ8IZe5wAA6M
jc0idGpFpuAGRgmtHBrvdFfzCP1i8yFKNMmurms1276LNusqMjMqIwPuvzjnOyAhyuAyq/hlRVkO
fiBHoxHlzX204F2bcCQ3Be9SXsnsKgqCju2jReBwgJKuVlCpI0ZLXR8ynDPugcvziB/IPTG2bK/m
VB9A0HzxmsvBciGQ2urKDxEb530KxD5nadvY43Pu5/1NYyPWkEiAg1Tdph3tq7SZhtXg8aqUZrgZ
0Vg3ipa1JyLZG68VH9St7w3zqe8TddQNwesMqGOsOfYtBCMAYtFy7XeI0vKlzlctCp9hNz/ZS/3Q
6epa6+QyDUoCvTWQOPQ2TnCfGw2G0WY42zriMKFNeOspsjaemrjpgrw4oDhKH2dZoA+7VdqQ9+C+
s1JnM49svJ16joESNOW3ycvlV7caR8BLlQFeBlujPzvF2KRYMxBB3fokhFFZXppePWi0eBvPkV/l
sGqeBg2QJ47Cp3ri4wxDxD0Z6d7YSl+k3f0WBzjPXymhBbXhZTD5d9Ey0h+FCQO5iVlBVUTeVtm3
s7Wk94tL0YpNZjtEX9azQCW0M8lAgsji4Nrr0S/a8YXIvX3Z+/IYGmw2UUEMmQ+iP0LoJucLr3nz
xvjaNhoBO6P9wdSHyiNe0CaZsA3Z/hTLvYUqhp4Ftrtmzphoy2a6yRIidYr3GoX9/wzR/mVpGzjC
x+X6VzO0m4/Rl4/51/KHze0fX/f7GE0h1xUeoxYppAu/659TNOcXaGoODbsnfOS839HYpPwF0Ybj
8OfaU9JXKHP/mKKx47U9pmhYOgSLm7+1u2Xm9uPqlk+2q4SHP1M5AVC4n1hsTdEPpimtbD+G8DAQ
fYbupR5GGoT5I8P7zeJc+D3tilDvVfTcloRUMlo2+l1KGVlMjG26ddCDQvGhC5cLPKxbGdzOKd3U
jP+sOSUDbHGtf5UOfJ7+V/SVbKScyqL8PixA+j/vnBn48Q4FLo5w8GHYIH7cOTtRhysCo8ounenk
T+jb0JBpOVkfSjqi6eD7RpDpgra33IjGj+1jMovxqxbsoRChIUAZelAWOyv2vFfN2kxCAXZCcxw8
VoBHu1or4xgBzrssT3R1K+26YDwwawdTcz6yl7Kxe5AvHHnzYxtKyvwm05bcA4qCwdiWQt2MjNoR
AHYT7WQ/VODFRo/N1x6nowVVfJgfmmHp1+GEvBN5ZzSSXV1ctEnA2RPH9EG4bqkkw4hdc+0mDNga
WvTlYmb4/zVhbpRsaGzc23lOmLLlDb/q3YwTgG6DBeB73kCKFzzGTrIbNOiOfVRi5QKpZqqRY36e
3g0sl9lcOVV6306WlMcyz6sD7QdQdoFpnQPHWoKShWnagIaSsrBxIq/uhv7sdMjPpod+MfYuqRXH
XQBMBBKZMc9dOZvwMpYJxJHa9ui2pmh+mOHQiR2a605t8gQMESIqzOB02lZHGFZho6HxWBJFO0Gd
Tpjo7KJ+XHwKbauoU4DgYdk92NUYvFu6nuLARM5zURe0n/S9wFjTssHD68Hku0/E3LyVYc/ORmIP
/pz5FRY+SCiuf2I8EzILDLtEbyYXtdzVFNfjsuXBy/XRLyTrldFpexqyBHTEyWZAVe891KTRYRgX
n9kAfreR6dLkrSybmN27dhJab1bcHWi3wpLz1g4cmiyvwfRXLlYNLa4f2GzQUZInK0EgkbzHoC/a
0//l6sqL5di8BmEz3kVuBXDM0pJbGz6Q9cUx2kHVM0N44g5huAW9tDBqlw6j/1aztWrZKSfLR68p
8pum1ABC2nh0yAGJZ5/5Jsajb42sEDXXftAS794xF2JDswS3/DcBBFyGfPw069S9N6VtmN+UCKo2
+eis6ayTbO9nMWmA6cbvrzseS2vnoaS+DMJaj7u0QvzYRsM7RS0d7JhxB+8nnUwAS8dhQrHGlJul
pl8DoVEhAyHqzwD/c6GG8uSMXslwMNOr+NaZFH3LZNCIaOYopI55BermYEja9sLmd/4Wyhkxcj+E
+qGI/UBsTTv8huf49wcMi48fNC3rwej7iGT81UqB7e3H8yXpsiKLnAXNJdQce8vyig+K8E7ThZ7v
nMeALfP+u8vjT8609Tt+b4n7+RV/AjrYeUiD6czZviTQ18Hzs2m+hMl/d3D+HLKyvgqKH2wdKCOw
iP30cympeOQTRGz2B4M4rT0IgNQ8AnrHsJYGovwf1+a/1Arc7IIblLfy3y/c7hl8FB/n6l/ZKOvX
/bNYoOhQ0kNIKB3H/Z7dqn8BVsJHUXDhsXxbC4nfPZu/OJ4H3WTFm2gAJOum7rdqwRK/IBmTSL1Y
C/Bx5n9/S+q16tZ++JD6kktXau5b1ngBi7wfH4sUy31eWxj+6nygbLgchqjNt402qJay2p9Y5siw
++x5SBR5ltEsHAJbZB8rJKHoFn0wapWiM4EG6t1aUwLymTnNl1QZi9FNHo7HYm5iej04Rg+0Av2H
GmEZWZJKw4EYQfLBlJoZGXQGLx6tZucdos4KPvpxJdE9xekrRxEIg54347a0YEu5pcyfYDCSdhJk
7SbxFPHGxTDhpZTRYWyLAi5qm5ubzrWbKy666ltDC8DWKcPYM/WV+SyNSJ+SbEkuJduedlemhh+G
+TX7unr81nR9e3J1333ro07c2m7gbUFp+JdhqeZHN3YBwnNP+NmuHiS0uaXM9ly2rYdYuivNgblp
xxFTpQDOABwWzypQzU3fmqUGR9eTd9GN/ucugji5nZyZ9MxMdMFRgmurT3DidLPByideZkwCe3/x
8pMLSOV6TLLytVlc+y0McXqgzhMWeqGxhwZhuQcMIK1PCJAOdwLL+P3YQGFwg86W28yJPYyFRZLf
K2eg4aa0aZ9cgY0yzQVxQGsvONWqf+uRIkGl1emLawZksNwpL5iYrHA/9rF6y7O+fEaRwnIn9av4
NKn6SdWm3IdLzL4sx7VLJ1XK5wD/Em1m4Si0wsHqXuIanlj2GPNUQ2Pth+g+tlzra2omGwp532Zf
gsG76WP9RUvLfUjGhflJDcYKURhCmIuyK8cnXS761AXlla1gK1KPfELl1d9KnbDPAuABplMEULM8
YDDDmKf4IKbgJRzM18r34o/dPDi3djeTUz0xXmWcgqZi0E66wwQfwY/wmqsRsMdtzxLy6FqN+YYg
bA0PStY5czRi9GFkftN5g39UMGOPphnGz4nLyqlFQk9AhilPQQgScgzG6MkkVnCc4ehEm6TtoxfQ
b+Od7VkJA/gqfO8MjrhAYTFdFJLp3WwariVZo5+TribCLS0jPNAlzTjC/IV1HIvj1nyrvcywXNSI
fHoRMK0wfsga0jFyeh8PjKWKsIZpkXjufFEFuj2lsEC2ngqtxxZDEpAvlrSPS1vhS2LlDooSuKB7
kgxc0VlLG7+eakCkxUEabf2kv4mEguBuUbnKubqP3Xgv5QD3fSETLWzqfpPzF+6zeCzYbAI1HSau
9mxQ2E/KaLlocSTtm8i6U275te+Yo9iCmKk+fm5ndwMu46C7+FFMwKM5K5BWlmprtVSJBdSIQoMG
Nunw4pTVVcRWsnHLb3GC2m4bixmFDOuGop+YkbqwP0I16Xs7gm2bZtZz5GT5U8Xx9o4azhwzlTO9
qJcPhYmmC3v0dyL235TobzM1wQCp58+ijy862da09dn8IUKiz4OJHtxFUDPXF2pJ60MRdeZVdq2C
AxLDaJjanVVVxLnY+0xD2EeoFbxmDDSq3tkzoq8O2MuugyyOj8iuxHVJG7EbO/gLJscGM2OidJTq
d57hcfZS7xIkn/fZCdqXssVhAIKNCasflsPnyevH+6XMG9T8Ma7pisymfGIHtnqgu3l85j7B9Wbt
qfHsneCTBNSaOd2smQRTAe+ZI1mnuAWpUkuf2dvS7Eyon1IDf8bijzDkw0Pq3dskJXHPy0hkiazn
AdLQjhOH9S0N06jbQ1V06BtG49xYqh0f9dzqHQiU5dpNJoz0I6wOq2R6InK5HPLyG/KicoNs6nPU
N4SBFNbbqOKvPSX0O19ZWOwj9SiGJjvCCHLej+1QXpZYRjdWPPWfnEEvTzXuyOOMBvM51Om63cE/
fqwtLJO9cUE/Q4jLMApF9XNRzgP54k5Rf7TmgUMIhcT8zYeneztlU3CjvIR5F7p4/6scYxjQTs6m
J8MffsgyGXwGw2hY7/phBZfXXc+gYaLcH+gFJ5RVDrW3Tqxu74OVOVpjm12GJtJXYMrH4RpwVsvn
xZqGBx1Eyd1Sgl1OTfQ17Tm4MZqM1lM+NcULNL2KngCHRxrKdxFAD0z4LD8VcNAtaCj/wUTYEEoT
Wx9snmHyzuKMfAIOr+G19Fo2rXGyXDbTiOkjiUTxqYcfvJI2dfQ4LsV8H2UCPGeY96Qzm+YwWGF2
8kuk1VEctNHWWdDHxYtqjnE9ZVdq5ILIkPUR9hLW4hGJmb60vS695lkd3tMydasrx0i0w/AK587i
QQWPYrWbOvPrT0Nj+9dRKcfPPpzt604uRIDkrRee6tFNDwPVzKmEmXUVTQz/OORqEewaayQXw59t
e8cOHrKAzIRPbI03+Q8YDun0c912j6hK38DUPNRlmZ5im18NrWFXtmhD+uHKbzP3TccRg74WZyHh
ZVPKx3kpwoIrcQKXEs4NqO4y5m7b4ETWiFcpI7wCzksBHOva7Vsd7TKRkwQjzIqZ5vmxSgzBfv5g
t6Ym9quJUv8IHDFHVaGn6K6f1eqoZfZ4wDm7HI2MygeQC0RBSTx2W8ui92SSHDzmwHAJdXBYNKHc
WwkCjUntY9XM6t6jLLopvMUc6IyGh8mV6SW+pRghUbJqArMyaN7AzZhfu4a/hV75TzD046j3vYBR
07+v47f/+L+Y2j/9NPP77ct+L+OdX36rkFctHIadf878vF+IXlgzGJDPMcfzaTt/q+KDXxxHUaIL
H1kbTg/9T7uG/kW5GqihF6Cf+xVv+H/+9w+tbPvTP/8wO3NXZdz3naaGY8YrgCpUjB75jj8W8ej2
bNQrdbhDctw+6hHU6dFlI1Pj04dYFrvkCWybUmHK5aYYgZq58/ygzqizLpwcWG9nBFramfZ96+fR
xTzNo7OFBceIKpZGf54wv70mXcP5QXPdmG1SD/E3+nyAa0teImsBStU5R/CwRb5je9FcJ0KOC8E9
mXgxSY/wI1tZbuBAZnOsz4g3hVeKEsUI0G+JsZGPBZEFEk6f8XBW6HaPRW3H5c5jqzaxIZuGG5EM
5YRRPDP9vm3c6c0PehLzNIjtY6uXKL1g3z3koAET9mcRz52zixnMID8dGXwUvp0SN4MPjvBd2YU2
oW7IWXVjkzdRR0XNQ1rZjjzCXtPpzpMRXLAMKAgq6MKfCf4Z2PVtqtaS1mYGEUgQQFB3z7ioByTf
EiS1GcGJbEYWIExgp84nxcg24I8L07GZaC1L7ZAldG/B7EPJCSC7jJuOh/6xt2LucU+tDmU9Rqph
EOJ3N2CpQfKKKi1wBc4wA9FzQzPgi+GZ6dEgUUiyrmRTzdX1oC3fJSJibjwSUuvxgypHhisMqZKJ
WsbgcsttAyFlyrovxoWJ08ySxbqRXUx90NBWjJM7gYSB43+dzS5YQSFYQ+/6zOZIY1nm1NugcNqv
s+2k/bHERSIvy9AO80sY1zLZ5VrEEUyIKQ43lD8iP45nrJwjVoTMdMbN6TN6rmnK7KU9A+mYXgGn
q2xC0HJhuMhg8WI67X9F2SHBMGe83RKyONsjq/HB3hUsb7dJGKnxcpqb9hluXROj3Q9IgOvVkqO9
k3D0IuEO4Z7Uj7oBHOg5LHVsOEA7dDniQIeLG3awVrVH1AJEID93BfYpvcL7siVNDtEZ6ZcPZ7zf
r6y/84HzP6fxT765wLE5P/9yqoIX/x//NXw0309V/viy309j9Yt2GFZA4WGaR64nx93vQmbcc4Fw
YE0HAVMX/s8fxzFCZs5i5iYMzLgVmJj9MVTxCNjhrwshPU+hchby78xUuAx+PIwZx8HT4urWcF28
nxcZ1RIljq0yAl9p8a7jLq8vjMQwNrh2ffzuprr/s63Jz6/l8RP5BPxwK7m83E8jRh5FXP0xmFME
lgwAMHtsbbDwV8p0bDLyNNmO8OmOYZWMV46eSJitUEpiDSa/L3VvZTGz6j3bPOxVfxKJxPnSS2O/
JGE3/zfj0J8nTbwjArgNCnI2U0qtxsbvabNBToXTzRVI1rSVm7E247bxWcL/9VvyZ6/CN7fd9TZ0
fLWumb5j2gonqRk0WDktrCF5PNQkh3nFxV+/CJ+iH3/F/CisE2Ho2AqA7vpR+v5FBjYHFLi8SBS9
ttEbrJiDFxAnmpz++nX+7IcJGOvyUVfSlT/PrGeLlU458ZaJKFmenN7XN1BurP+PX0zgcWsL5Co2
5ciPP00mGnQvTYyGF6iv27veBjTZ8uvY+Iei5fsi5V+eihXJvNrSeCw9TP/rn3/3e5FNOWY0c+ii
FpNsWmWu0EA/08Ff/vVb9qevA5PSZvnJFpZH+YfXCQmC0DYX/X7yOcRHUPbJCw3C5q9fRf48dWeL
K8g0/+NlfvIqhDpK26HnZUCG4vH3hvZyrvsPnY7QIEvvK7TPp2JG65OXaOubgcDXv/4vsL311/JD
0aeVjfVQ8+TboCnX8vL7d1SFWerQaTiEK7EVRdoggQp7DSXpJsOsB204MLQuO0YbMtm2Qk7NoZ2T
tDr2JlmGq8Rq4ociTKIXsPykyeSFIOJJDpBRmFfPHje17cptLRVe+7Fv/Amw8kjEMdQk3KKp3Y7w
L+dajJvEqia4CVkF2kyNi30PB7YiMW+afA2ItTSEmcQM7+LUqy8YoOFyrIx8C8ZKNDuXCSxiGSRP
zWXcI0bbSjpKuJRN039qWwk8QHmTR2/NoYQN/7whQmlC2Pl5b1QIq3sLz9ukFOt0uvHPWyb/vHGq
z9un8LyJcs9bKbtR5Wk476oWhm4OCh/NDms+77Mc6KSEUJ73XIv0/Pfg7+NgZ62LsGzdiJ13Yxww
8WV/3piJIB+ul/MeLVhXasV5uzanig1oe966ATVw7y1hD58AKErkS+uCTnVZXHH8rXs7c97h+UVX
fct/3ewRCSNQXq2DaX1e/q1rwOa8EWTq6b91Td6iPmTrA7PnvD90z7vEbl0rRmD+ccWct43hunjE
MGqqm2EYI5vP6FiQXp1n4U0bp/V8tPJ+zfQKSeHY0t9YelsEOZCiaZyir7A0RLQzrbcITKCL+67w
YzK9lzplhL3UbkQyTc/iVA+qfNR+VIdUx0n/OYtb7R5BURHH0BTjjTL9QrnmLKSNyBKI+t5dXAtx
XDzacpOkq4TfWuyA0HeAwjQctg23a0H0R6CrF8MrbTxPXuiaXwZeRM2yOrf69h1lYPCOsLgCitCk
xneFHbCFBVgxv1o8NMExHEu9XCL8EZ+DOYVxkQhTXXdp3Tu7xVk9OP442tntDEzrC0MDLDYphSxq
1Xrd57p8YG+MEXZ5SqiiFfIBtKZbgjqG9jSu2ut8jIp5P1Kxsl2vjEMcMeFpGLNX6O8O8E/Izpm0
ja1s7eGtqLsE2WEj8jv+MucC8wXBOM7jWa3JzMEryNv1zNuVP3F/wqGeHT5gW0+M6O2LJILcNjAD
+1YuxvoQzvHibyW5bh8Sv0SGNvjKkFfBeBnJYsaH77KJ6D+he3TIDzBcsH1oewXfcFbMSnc5A2Pk
/cmIsR9zZ0V8X9p+KxTSF6QCduRSLUiOhHLJX5cWnCzzaOC82ykKeTWVZRDUuzCuPoR0Mkzcqh4J
dxQYxIeQ1veCno8RyLQUt9HUua+eW0wvBKhYz7jflbmo3Q74+uylfn1oXEsdbTMbNIKjRvg3wQ3B
DnBGhuszPtz8ihI/Y8W9M2I8P+PGLQ15HJZH8VT5iEO3DO5Bk5szprxBoLjsYjyTd+iGc6gjEM0N
TC8CXeqKABh7qJ1HaKPgz52VhG6foeiQhO375IxKF4nMH7ykR7GeTmNw74O4RDUAun2VlUFbD8/g
9VKJwd67OHTozuosuXPPmHa2CDo7KqPEFfF/rAeMdOInb6W7Y0EhNjsKe+9UgRf9Vq4c+PMV8bfa
iv8Ma+S6tfz3E55Tjwvl+4bi1/Xu+kW/dxTwOKiuGIk4QtsUdBR8/+woECax4aMO09Btv+M2El/h
MA4iicLBhKwCl1rktzWtZEu7OiypzbXmbJLq73QUfMOf7nqWxFSz2nWZJlHqBz9VNdaQ52DeVLeb
k2XZcnnmqw4r/SAj75vp7KfYKrztENtvY+K8dbnr3RKiae5laeFfq9zuqgxWc0BmEZTkZOOnxl2i
IwyG/ERYnCW2lDvrIKBsr1VbfvNb2zouc4wPwJTFc53qjNumKRLUSnX2kANOIPwW8c2+L0R0C8TM
ea5wwX/q/NGFb0S5JbyapS+DUS5PzILE2wIRabYpihZMNKH7qTbesktJyHvfum5zy4h22EUg8E9M
1Fh6yBTUfBdgk5BpzfC7BBZIaliBoDf1ocTNNhkHTgXlx17Zk51R0CBA5WH+itW7DqzYiVksl+uS
82zXwF73IZiHVdJqv4kmcbB6ezpjzBrDtctMeyDTS+JBL507P9eot1cwPyEPQOmjUH6kAKel0MK6
aTyLETl6rQO7z3zr4DjDnk0iRBXZPjsfu+q3pd89Zd1ym6jpc2+6x7hO86ecjIuLwWXv0QiCzyTF
oViS7kpNiLzqaiAZM7Om0+jB9fK5/G7ctvbubF99ame13Foeo+ekLQR7R51fizwCMA9+4ji7g0VY
6DRbL05csI7W0BRH0+rXwRTBtJnpfxoGKTOKXhmPJAPopZcvgjt4n0+F99Bbo7hJ7VlfRNkKSzQs
m/Z2zb+MYgr2sAs7fAha7YUqDb/yitzyoOgONjuVJ7dR7Z3ttOxca/KvS2qDi3zS1cmqsIZ2aNVP
RarWID83ufMBQuNzbKT/OnitdwL7/lokiBVVMxbkJUzO3VznHxOZVjtiEts7BAPWrvKhomySmNdA
0I7HhCLh4GNu3QmKKfTUhogJ/Ics3rDzOiqqXDAidX2DAyU/CE2UKtGqbbrFBA+fMg/U3TRKbAGU
xw/D7Nu3XWW1BwNo/npqdXJBkzRezhU/59QE9S5DEUi+B0KbTeCZ6ySrrIM/c/s7Q3OV+O1wrVwM
eHb7gDItJrJyxCPfKrWxis6+jNxW7gObpM2+HL9VZtmmbIdOXOOQdGzyj8ZoTm8SAqt2ysS3Y2rM
tbeocVvgrDm4yRpkGuMYFJNLTnksX13lkShVPhQZkujcjsODbtMNTqFsk2YYEwPiGfee7J4I8fo4
NN1lG2e3qmmYD8j4RmODu3aRXnihQ4/UPltN5ZHX6ezZayfbZa7vQWSkW8G+70op70SQwHScpuzg
gvJJMz5EPYPIWHQkj7oZOQsDA1u4s/iM51VCai/HKRLeNgV8MbpYtTD9igOBEmQvFG6+WzowHcpO
vV3nzW+ZRZJe/M50jCBHklfXZ+DSsqZLJ+XZr3X8aFKk1V1rgykcfDbNpYVxh0Cro2e1d9VQXfXd
gPVR9KTIOqx5io6YWztiM8mn/8CpU+2KRb1OqBevBtI1WErZaNyyV38ob9infibM5nNXwVD2Mbqx
TALI0F/lHphD7eawM+iHyyg/dH6FLaK9yDNPHf2gCCgI0s9BBinWefDK4ajzDu+oAckVJs5VyCP8
6gOx3Fgu68gQYyciAmhkVdEww8biJ0voC1XnXgAKufTw/lJ0TS9IWkiwI+jdVM3dOPoXRWRd+KJy
b4RBsAbLfYJ2bZqtLZoLV9VXo4NP3oKMVA4TmWRh8xCJRmzchbxPL7M5s6s+2Gbkaa34kpjDLnxM
a9iAVl7jdU4D+8SqLYBfl4st9wKKRmBEsTu9Wu78Qfj13eJqiw33Ym8nDzjnosQn0rUUsj8aFPJY
4DLG0Gajsgal4Sdma9MZKM9Dvb6yroHTnuLG/+rK5uu04OInroGfFRhSvFKRulDRCbWJOS2JeAFr
/uZYCsS7ydxd1ow+dtzkNnb84mowyXzLTXUhsx4vfCfCI5NrZLIq54GwR8z3HuHlNfyleQjCvQLJ
BHyeVoVxHQam/J3xyLJgQ01+m3kXjf2HdIU4BcXIQD8Ovkz28uRO2TMrioMDmFVEOWoQxNMAFcMN
B0m1a0JDTEiVXPHJvpnQKPBG9zb50PM7PBd7fox7xAMcunrajau+Ibm25jbZhll7hWvjhloDInGK
i9kKl6+9Rrzh+bnzwFNxV3eAb7GQDZt2zKAsCn/TBeKTiKar2mCyA4sJhZMTvwqXY2EechEdCJMi
7nc+GYhWBYF2RUODrd0byRVDVe3cSU5wvsNbIwa5o155aefq5GXFJzeKmQ42rr3B7PMxVfl1YMft
1hINWrDW0kcgSXsDHzmP3pS+afB3CJjqQFyvWF4MG1ZI94lGtRolxAkvZBdWQ3Y1ryiuyOcdoAXE
sO/Jr6hMVp7JwW2DO8sBDdKDnQ+Wnr4xBT+bo13eN14EzgXgOpsR+F6mt7gkCaxXIr8Ys4xNy2jH
Ox+szpFd7WsQc0dGLXL2iHCruzqyH8dpaC400S1kCEXDzk3IA6iXCeaUxfJkMCmfV3gxG07jiXTn
D82C7Wbpgo+qde3LaWE5q8eUb+g8a/fQdRMtwjR8KvJVCmJgGxO3ciCDp9tWAhx+k8WfIhshFSaT
bqv9AUdHksg3js78GK6UM3gMn21n4ZQ0DDPiojM8YkWyt5LS33G5vEYrGw0FwwPn5ovlUqZUwkZj
h3+HoMkEsiUX82EsR+IFZtHuQ+W8I+gRgdDA92risDmIvgLm3OdyZ7BSH2WctMfa8XyQjEF8pYip
2c2u1cIOtghczq2HGDnVUWSkgPomP5alXd20Dpsjl6ZpF2CJhrOfcW4Qe4Y9zpE7raP388puCQAi
4N9slw3TKH646qIWKHoZ6zmbZc2yBjRF3Aq8TFSQGKCi4d5ESCHyfCDRISu+gX34FnfDw1ojbp1R
3hJc02yHkoijwkGoFSUjPa7V36gSxIEYF+qNvsnvOFa6fbQQaQrU5IV9/rBrAg1ntSeXqyiW4hJt
QYKnjsGGcFYtGa/4ZUWl7cly5j/ORVsoCGkfSjIm9pNcemtTIpPYlcsU7c3cpKc5daKLJDdPGc73
fVyq7ESKc3gVEtNyaOrM22bhHB68GLZEnlvyULFmHQh32JdY9k46Lf0rS2TNHqCOB2rJ8w6AoUOY
aFa1GceWvrtLoCpN6VvpcjcOESKpDPXdbjAjeF2BL3eJcZs5NaunsKujY07LcchBr23GWOCAFlBM
yVj/GIWJAnYdc+PX3JnhAkqojbjOS+wS8Txyr4zpNc5GXqDHUR+q+HPeJw0F7QJrwSsxu5caaY6d
j9eSiCm4lqBQg3D8kEZkKhmnLHaBB/svTAAw5147nyob75vrWz0rNxGcqkZe41rU3P/KvpHcm0zz
8/ykUH9cZX1z4cE0B0078rkrwRoU1acMnsdTb9fuTllcYNXIlWRS8832yNHAlHvgBwd80Ieo+7XW
x7GvyubgLAPnYOVn9w4f+U2WT/xa0DMRBVunx0XbVyiBXsMy4lYlD3kf+d5j5hU3NTm3tzl6vGsc
B8z2xiH8iphwta/ZxQamWXqVNDZOiLrBu1HiMa2GCDAtjgxUbjYhU/ky7Rc4wzf4ZLKdzSyFS0A2
zfoYBM/Rwlw016bZWZM17dwOK2oig/m+a+WrabCY+7Orrnq/mbcaH/uxVs3HxKaOQUVfPuVtfVN6
/ccybu5mS8Ot5UfYWJNwj4E09dMy1o+21VIMaZHbexvk1paIOv8tWAZ9ED7bkwhE+Vb6C8S/9Skq
0kpca8Q8IKmZW7WMfYiDNSxNCbV+GqjWL0EvVcduIMsXIctjGzUPQUQNM01l/+qkkFAiPTtcEC7F
cjyHOxNVsAyM+pLL0exH+sCvkZzYEWmvaveeLvt3zZAhLYyt8shdFpEZlLkHmRYoWEbrdXQgQXVO
uN5PWbFWmRjkOI93lmXX0O2HIXjTS/2tZBENv98z6SaLcJmPcvK/1p2rDhkwFQAuS34Ipyq+XEbB
IVPJ9FMWqOFgvGI5wXobbroaaqGmYxVT2u594KmHMahAAtbiaHlraHYunpmkY+wcYvjPczl+7Jgf
8uEIrv/+xOU/QVbz2wCFjcS/n7o89En55R//9Sf6eJuv+33wQlgG5jdWtiCf/O91Ne4vPrp49sWE
XnJjrX/0m64GLY4tFVp1F2UP7qzviFTOL4JIS9aM+OxWdKnzt8YupG/8y9gFXx5eP9ygPnMH+6ct
z9AlcSxqUAjF0t7mde8d+gXGlGTgnPi4uS3CJfci5Qrk0Wg2DGHrbWtXz85sEpz0lBNhAa/N7hid
MAt4XvTsbhfZzbu21u8pMdk7RBkpmIFffCMMl+EMvI4gEDcOMUUVEZie5u/Ukfw4wS6cJCxk+PF6
p0bBkLXhH50FonGHCHA749serYj0aIsBakymNCqVGWSCn3+xc6fcDpQW9E/MHagQmalruqUqBBXT
TPGt6L10WxXioxVgKJM1zEMG68W1bVn3RNDw8JZUxWTRPXmc9fC3ujeGA/OumST19SpwW6onp2je
RdAbN+5EDpGvb6cp8RiJ58AOdYtpOJpjQg6il44R8gWrTMpyJZpPdua/TDp4zt2WpkbXoLBczG1O
Ky9bH2cf2YvxfhkCm9Yik3dyovYpPfL5MBx4myC0e1IkBTgYND3CR4ZbJPYxrkJ7G3uET6kYbSfV
VrUNetQ8LIwYS4vqkCFF2pQ97qf/R9557MaRrmf4VoSzdg0qB8BzgOnczWZOkjaFJpusnHPdzVme
hReGL0E35qdEUiIpivSY8hiNA8xmRLK6/0r/F97veTNGnBBfVwdp4mknjVOcppA3cBW0r+KWfkWb
m5edZd8mWQ/2sBNRmQw2KXGZbKugagnqoF4zObiqQa8eKexYOJ4HMwbrcCIekMvaAF9uBgxzBtNo
5Ajq58iUtsqAakadtd8PVqFA041JA88ZAIiLP4S5VRRQz0kDHUCD/iyW2aQrwUHrGSPK+DPjvWhf
K62+DAd0tDFApKMBJ50MYGm47UdVgVS2gTkdwJ5WalpwhQSMGip1H4jrMDqoVkVqD7aKsDgmFDPZ
WyXKQpoawYjq6hFVh3BsN+amDfFLbFaJtSm8PauM1z1lN8C/IzVi7g89GFLoZRcfCnY6E8R+1NCE
cIszVLGrFpqoorrHmcDAoa6v2RpGRAjkMyRqUg2Aqu34l5JOktBuYmk/SDZyaZ3jb0fjLJ4w7OjQ
mp46Ps4tAU4UxoQIlKjvWJOS4zBhg07jPVvBvxIAyIHfgyoDQTBLzdSei2HHgPsALzNwltTnlQob
H2KlzT9ZYgTKS18yvyh7m4qRhUXdKl8F3LRptGzKDB+QBXkWhCImJD0srgzLaylNKIq5E93OrtM8
vciFZslA55WfKheRJh/Xhn3Sd3ZL5OZPMllCgHAyDJC0qwbOB3eyE9MyZXtUMbYValhj7KihnWwF
KB90GnBT7JllbwSm10+sRl7ZHdWV3k2Q6yY4z5twmIUaOx2PYqG8SKkIo1g+QCIwM8ILBYvajNV3
QltOiXUg3LvVAdxVsKnhuhDlPbMqqMWo+qnVLjNT3zBqyXIjeY58ZOoCtJNjYdZo2ZrxHeZEsQDG
UMpui4+yLx1LHs4QQU/3riuPZDm8KFXnxmMOtI9c3EdT99AvMZHQmvSmb9EiArtLhXDih8nUsLZk
LdRum8vQ0MDsNyNqUVWXTkR/ZYRXQUd04IAYgWAHsmACdQM49xhn0pEywGxo1+mu+zHI8mldS3sA
MMddZZxrPQ4RDnL7mhKxpRfn8CdXQe8sU6S17QUCaGLfQKVSMRTDdVWZEQrDr4iGdzXJjuEsbfNE
AGATnisxmBwwHvu89KMJAjuKClK7Rq3ojVTBuUgq5cjqmQeOgg4OqNCg6L6FN/bJy6rPhkjZoys+
1TUBThFIIZgVHUSQI/snKnOW5pa5zXmKsQXmBNklCQyNL0OiDsZ/dECzalsCPsO/hTSxzWxzbgbe
ba+emdhKRD4uLXEhfkZfManaZBVqdTRyxcMC+2P4GWo9y8rh8SXOG3e1NsdsdxQlOdliFEwcT/K2
tlZd9GLXj3oxOvW1VIF+XN2oeTv981HQv0jfCeXZzyOgP/JNdf1S44m/uo9/dETCVMIMQgwaSDjg
EOY8NJ7k3xQdDZPF0LvM0Oug/7iPgJgcpHwjI1oD5slkoU5cct940n8TFYDiJGhfe1MmP3qmJH5N
WYxB5LMICMrBgCbAr0xGX0ZYxc8fyXZqFCBi11COr+PcTycyuFxpzyl99aqqNdO4VWJfrUR4jarX
gKwSknVPwDcUdJgBn9lWpH/SOqiiY7vMxM8qkuhbIRGdBVTs/FhuqINFYH0mMvauUPxSOFe6zp7s
6NKe35TKbSCl2pZOu3aqm7jt9jbb5CCenVC4g4LXYo1COpa5F41f8FYjumGQmGmXz4UQtgdGn+Ab
XJQdBhUNVbaobZ3LzLDateZa0YksUqT3cUJdmXVeHiKbdtaiZXfAQT2qRJBrzEVPw/2EhhWPal1W
20xxpAOaceV+GgIGyRWlANMeqbeYPEXVHCsTOFyKUM5CM8vOiGy1uQoJjJeXtrDZvUK8BUtG1QY3
m7gyNGawLfHA7JVyLZTYYISit28o3TWghKZZ8tbMj9KybZkhMT3UxJUPRLIztByUS5owv2zLW26g
MweGy16Cw8vcdiSuRqCYawWd7wS0lDqP9VxVRoYZBcsuaCgJm1WjUmwg4D1kOqO9IsjsDMyfrfrI
DRzxoDGrWhx3YlbvY37F/FBrdbeYpJRsDUWLr6RixiosVU29BYyArqKpoYfLWaBu+xQQMa96jVKJ
X6ZAHlO7qOaVJ8gHzNFAU/LqRobtL1RnFrUXJlYKzaLaJMTUkBORKbgIIr9Fk5BJd8sXYb7h2q7T
iduXExDsDsLlVa947mGHjHc/y+oqnuZ1K8kT8EVTNy8peppFtxdHrXLa5HbAbLeVRifoK5g/tGIk
EZTJ9ZSpx9QGOmpK6JnGjq8TGEsdwpdxAL5Um0c+Ty2MaUIKIXL3IsLYo7TvsivNcqPTLgvKvYoJ
YWHAhoppvt8Ng7Nq2G11iANYC6joxhnAJOJ0iF/8iVirGmhzuZph5q3MxEzGeUbyqMK2mnrhVump
5rnNOsdae1raXnmduKY6BiVu71utpd14nSZTz0FaT/PLVY5sNP9zUQzjlSf31ZSQTUGPGDKSqJkR
4a7DUGYYA0pksnZO1YrSR4XlJA5wZTrpfbffdyjUGsiUWpyQJKufe5LTMLMb65D46BozvwZnfGR0
WXnS5UW8dihxU4H2PPgaqadyeZoO6D6OS+CZlHpq0GS/UuUsO3CLrMLLRJGKGf7D2cxzGM9tST32
MTouTsxedJYkXfbcbCt/xpAL9UbciMupR/gj2M6e3quTSqhVGgKBMeMp7yBT2aDcjEahFq/Sq5s5
YqsfxzhnHnlBS73aQm4iwlYTqmqvYe51kUtMFDdW1+y1tkanIaZiC/wpydcAqjxqdwO8SQ81Y9Jb
Nb4JNSOVC8fLkLz3ataf0Wupx1An1ZUNcGkqQJs9r1XZ0Ee5JWaXjsJEX1eq4kXftvLMoyM7HYgW
kyQ0ymM6zdqpXITc20UvmzMfalYyFmP2X0Uu1/A4cDFjcGMdGj6niubWp4y9fRsq9eDPWOds3X2T
c5EkaryRHK4cVQDLiZvhZ8PslJDuYSvGowjB1yKNJWeh1Zm+UfhTksSOII+eYGpc0g7sgrnXGEJ7
pz7+U/qSf51qx+vooD+iTZ/Em+JHmcnwd993e1Qij2aF2NIfdnsVL2ZE7d+igPutXvyNWoYlsdND
DgIhZNBy/bbZC+pvRAG4gxInIBBRRLbvP7HbYwP6ZLdnvh31O7GIhtiUoSX8nJ/u9kaAijK0vGCi
4Kd0CLivqYZp1K5SP2MzjohrFQvIqyl1ZFGao6Zg6ika16UG00sDNBgxCvfZSAR36wWOQetRFuhX
hL0T9JPe8JwTkNG6DF0rzS5STE/WZarBvgY94KDryOJzvekJ4mmItwslK9qZjrRkij5SWklJH34K
KsUb66p1jvGxuBf4OMc3ubIJBrpYXyanFbZ/t6bo0pbrpL6ddaoV22NiXpraruFfuIi2V56VMQNe
e9qiSimmImR063kVZNHSzvRuoTdklUsaX6Afyyqke5wm7tEglsW5umuxtYIxPkvAHUxKQ6uWsu+l
x0mld9lc63QMq1xyiHHXAxHl1WozVcm7LzgpEevN42Bo9ZRlTfMA7JetuvKR4kGPdQM59se4aaBZ
tGp3WuUmbsVhFzmnjYYr3witXbRESduc5JaRHSeF2d9mDj3KtisghCFSjE9iBqj7aaC2Ft3J1qNE
Sr6mOXSzbUkU1hqHEyZGJYmnlemR8vk0/xY2LnVLrAVyJrcrjfmkSHXOMQXjzdcKkQfGs2efE5Lw
XEuA36lI8haWIojnZMLGotVT6UyOk3qalrJ5oleVRYuGQWTss7G46U0j+Qj1Spsyr5VywqLOjiZS
YYDwpj7tLkLfL9eWH1WL2nW7nHiuLfhiqm3uqa6KjoIOq4vtgE8nzBMN78BQHUoWSWKeJD6Vm5Fe
hgiNxU6TLv0am/sRnRWMps1MK5YdGpaNYno6I15pdxpAFRABSPUgyW1iaEaEzH4vpofJRIRJCckv
feNjJ4bRfhHK6T5zHO7MinIkm3CzewSeLd+UkrrqHLkUC6apgn9Hn/f+Gf0t9xz/W8hLWKu40Yxh
OW8N3j0/7kJXnTsxAALLzIKZWGeVNpaUQe5TCa2j4VCWKfPc0uNo0cs94R1KGwF3VyefAzEC1h4N
1R5ISO7SoMqwDKuSvTBBO8vIN0CgZZ+KNEzYgbAwVXwCLNHT8nMjAp0tiBDhQd0E4VVZVhJz/J23
Z6sGYyma5s+tJDb3jdxyP7LTGUd8JImr6CTOIWT5fjkALs7QWTtnihhVJ6Wu5vtek8qYzphO8llT
nPqySYHUAS3EK08Irzwt8RZtrWlYJTrhWZbacIq6Npj2lkX44OulTJc6c9aanwAoTBpFXlMJnWi+
IU/TVu4+SszrzRuM/MaiX4/Rj3mrxPSCNTNcySfPJNACH+0Stvc5M9GTsvcddDMwH7Rx2FJFHfVN
HLhHdWPYx54jhOcgcKtjNbHSW7nBjGUsq2V8LNUVzfWw8ADMWraw6j0ZgT7DK6V0RWNIPBR1DWRD
F8MmwC6u6Q/KSpDLSRQG3aXn+s2Fb2mePiEKyBklTx2ac0DotQktkSuGF41mBJkN609yFt5ivVu4
B5JrUgBUhLlgVMFHKZHkRd1Y2iGmfRbw+FzMqsugKWVx7GI7hzGnm4UrM+8r4p76uDGjT4UhqpOU
puakFiCGDt2+6jOdMiIFW4q8eaTazSZHfoTnq3YWx7F+i7B/lgl1PcW4h3q15rvlsd1W2BsqKlap
lV/qZ6LoCbyqjdw/DqWvnfvSxE5SIWieCYLvfG4zFe1HKtY6yAf6KCD1tSI8UnuqsoiBdVwLYpBz
s0Jqmj0PK1SGFdWg/IQBS6VPcJVBu4PVWHgO5TVGtSeW4XGZxuap15DUTH1HV5haVKga4WuIKgpx
u3rI3Lxwouch4LlQZmR8JGs0g+soIdvAbrVEN97X/UVAe3wkW3GoRystkpStWjbaGsv6ciKbXrlA
YpIu6rQIPw9hEAXTvrfPuoDe6UiR6AFpfo2iGQA2HrZxY+1Fvi0eEPwCAdfswQ0HuGiTyNpKYRZ+
FEhytxJSSz1GaRIcOVaBTl2PFG/frLMIUnru1SRXhXsRhYq/p5u+DzY5iq6ihqxnpMPrPoYg0M/c
vKdsqoRpcQakAZSGSpWuw8evik9LSCFE3UmnXreqXa0lCYzwmASLxmcVt8WtrdTeLXa3/Z6eZWgL
LC+1KPk15YFB0WlVREq6aHgkqxH+j2iMsBkU9zMf/yULgas3a5RSXaVaS3JbdfJKhfqFM0/vnLuC
ghwN4dA2DM3+GMlmfypAyztwY14AFKgg2SRpZdMFgZOPpUCefdQc2KC2qpXjWknLs4Yb84oII5qb
jtuewis7anzFnetdbYKXpqfpQu9k1kDXAfT5ZscDZrR1fOUGSb0Y9stF32rNpdRhlkuX0KpXlQN8
hFSFuraBgPVTjWV2BpskBkljp9gQ2ciPViqCIWnME1V/iou8aMYUw7tjD1E3CLu07m8MNRAO7a5B
hOLE8l4cI0lxTDs/ycXhIKQK6o2n1Pk+fJ12kbZFfejXIfMJKT5u4LTbuJ0IhodswNaYz1XKyKJA
C0N9L7Pq+sBF0ZBoDewTjF0XQRh7l21W0PlnZri4HMY2ll5lGeOQQgVldZ+prrHbpUzbKmnPm1uS
QBV1OYg5CgTddVeja3GgTH6KGXhl744ogPccu8R9iKQtEJtl3DfdDH1Hs/aDQmfyxkrBzBUQmnyv
Ste9C41ash173TtiAGPXy9oQfQvA5IkWYQ416p3W2DI1ACK+08Vzwk86ThoZZzvPeRUeugKVDuwz
wdywE5knnWeJJ66kKAtF04P9zA7qpYDdwVZwTQyxBcRp1IuTcK/Map8XkMNLtkqZPsD+o+jPU1XI
cePsoDGjt3RvxNzxr4xcK257ua0oamc6rqn4u+IHDkSRngwmZJCgelkGo47cJ10VhlmeggDKxoUi
WgcNpwkCdtWeO2lhrjxTT86zVFPpd5UJtuKOOu6TFqmJ0LroQhhGudQCk4AmCmJ7oWVSDzsR+sQx
lSC6VmHgMmDENW0PVNNpPSgTIVCrzmewymv0NDqW7ahe545SE/aREXZxjp4Qw3N91Pp+NDcEVZzz
bfMtOGBEZVATm+O8tIBiq343ldEHSBNN7YuTCG9zjKdRKBVzEaIhvSS1FHH7jENpiiw2PG6YHLtW
U4ZIR24YW58t141BNTPHHfA2JWGlJK/oayR+1YEkCNpS6HG4GRf0Om68NMKtLzUGI1KS4GVflujH
CpoTG7uEejUWcZte+2IfXzNlZAJKJvBUKgXoVRLRuFBjSVn6Uu1n085WBkolxHvgOmqQz8WOGhse
Xaa8tGtHOfKkPFo3mj7gHzXdWFhup9PWDPr03K3UbM9n/8EROvTzS6s07PNet7CTMVz1ALi6chx7
6KDGBJODvWtRYr8itgxaGakVbXVHTqgUuvQTi5TtM9faemV7qCoZ3/ApyQM00ImjqpBn3KtwI1D1
vEV01hbnhqq3IHDaCsuBSsKKN8x6QtOw/ewz304pJO0okHN/1WfkQ/FJ2iXlxhMa5kWzMGqnpRRk
yzZoxDX+KygsfVKJGfizAeJheRZKGJhAk2EEZ+L3OuKGIoIBFZQANcGkpekypme4AIAYnaeNY41S
3UGb42OSdRWhil9FkqetGF/F2gab7awfG6qdTUqeM4abMqdUJuj0NbSSMjM6RAfKEdUXCmDzNonx
Uhj3sOMG8Yxd5Ar4L0U4iUTphh4VF1cH+oDMpRD2G0aiUa1i0z4yizRb25hrHjqSUgVMKYrVthF0
lQ0O5Deiv7gvz5CCCHhMSo0WjzQ4PUzq8dn6dFAq1mMlsrEy0nO2Rp6mDiiSF4l2tShBFOEoBKmp
pHqZCVeUNqPJ7nYV7kskk025mcYot7rj6ibvTm4K/D++1dfHrhduv/7Yuyn+zC88pPA/HuDDzddP
W25//5v2fUb96++ddenN3Uff/c7w/3/fbCNsJe8dbP99+NaPfvj1/6HzPv7z+4X9+MkvfqeHf1x4
N/kmv3a7r6vt7r/lwSa6+f1v4024fVoW0WgkPJRJhm/5+9+efM1HHZXXjnviFZt8OPbDoYaTQvtB
G5orX8/S//7YP7fvfeeBLzZhePNhexN+GD9vDSkqUpb3f/WDJC+HT/hwuonLTby9yR+OOZwfWNa6
JtIteu8ZOtjk3pf/fKLtGY7NgNT7j/0Ghfudl+B13M97D/78qkKCgAP+C27317kY7/zaf5Thl39w
jOtnF1SWvzYE33uzvFEbfeeXP3qdw/rOo19sqvTLP18q68J8eO+JGWNXdVN++cfDkYZH9E5aJ1F5
fe/R59Wm9jYvmUIO9o7vPfprQ5XvPOd8cS/+8h9P3uz3ikPp/V/8DV3iO7/7eIPgdhN+eNh0H77v
90s7iAjfe/L3b8qXzg7N+fceeVzFWy/eRGznL33CL3iTXXjX7ubptn1/cX/JE1Vs4hfvefkXPFGv
CjreeeOMkm5z/dKr4FdsqaQJ11/+6+Hu+H4vDnSc994xf7DwJKu8F24X5Rfc6i/GMXc3zNAJe++3
f802951XdHxDhPrwDb+fc/UX3ObrzQdekr6Xv3DSSQzef1Y28Yc/4m3OzveBIPLDUZ7U3vYmvn7p
Kmtv3kQvZRV/f5J+TIdz/TRNevMXviVaRzzwcfnCId7+jYcM5oVD3J/E7xfuSQP466c9zXSehzmv
5x+PPvHhMMNHDVcPRdn9GXv0S89Pzj146WdL/1ML4zn6pmJ7YWHPI6zdWRiP2msLexbc7c662Mte
W9fzuHJ3FkZg+trCnoe0O7Mw+TGg5IVH7Ek0vTuruntZ3b2KXljV80B+dxbGlvbaffg8h9idhRGR
vbawu7SlTKhPfc1j/mehxKNt6v97LxvIOa8t8HHmtDtXjbTrtUW9lLTtzuLe2qSf5ou7s643N+mn
qeruLOyNTfpplrwzyxry7NcesmcJ+u6s64297GltYHeW9cZO9kNZYndW9kY69kNFZGdWpr4RLz4p
xuzOqt7YwJ7UgXZmVfeFiJ/G9j+WoHZgaff94dde8z/0lXdgWYqkWG+8NP6Ivvwz9643X5vPp9W3
uuTd6q4T6m/xTVw+2gJ/EtQzpWjc7ZR/UY1KUYDbP/peL+SZT/v1u3DB7pr9r92HP5EK7MLivt0h
P315PE0rITrGN3e33l90T731chsnYRJdfS92PzwlVVwOMh/HS+JHd+TPnpRvT+VftaqvwprXbqqn
YpwduJfQCukGfhwMOGHNYTDtfJcK/2Vn1BTh64O7xw0WexBzcHp47QSPEid51NC/O8Nhcr1hIrh7
9Kc/uWUg1PJ5g3W7yQCWCoj4Lon8S5f748f/9Dm+X+6/fZj8Nv7t6UP9RNP1OAX5ydLve8B3Uf1f
tN5vcqjXLunPFVU78Px8E2W9usKnYq7dWBa2ym9UxX7Qke3Ewu6N5167Xs8lbLuxrjsd3Kvreqye
24lFgSd7Ymf1Qmz6XLi3G+u6E/69drF+1Az+367srS2BXv/wK9fhzSb/+38DAAD//w==</cx:binary>
              </cx:geoCache>
            </cx:geography>
          </cx:layoutPr>
        </cx:series>
      </cx:plotAreaRegion>
    </cx:plotArea>
    <cx:legend pos="l" align="ctr" overlay="0">
      <cx:spPr>
        <a:noFill/>
        <a:ln>
          <a:noFill/>
        </a:ln>
      </cx:spPr>
      <cx:txPr>
        <a:bodyPr spcFirstLastPara="1" vertOverflow="ellipsis" horzOverflow="overflow" wrap="square" lIns="0" tIns="0" rIns="0" bIns="0" anchor="ctr" anchorCtr="1"/>
        <a:lstStyle/>
        <a:p>
          <a:pPr algn="ctr" rtl="0">
            <a:defRPr sz="1500" b="0">
              <a:noFill/>
            </a:defRPr>
          </a:pPr>
          <a:endParaRPr lang="es-ES" sz="1500" b="0" i="0" u="none" strike="noStrike" baseline="0">
            <a:noFill/>
            <a:latin typeface="Verdana" panose="020B0604030504040204" pitchFamily="34" charset="0"/>
          </a:endParaRPr>
        </a:p>
      </cx:txPr>
    </cx:legend>
  </cx:chart>
  <cx:spPr>
    <a:noFill/>
  </cx:spPr>
  <cx:fmtOvrs>
    <cx:fmtOvr idx="15">
      <cx:spPr>
        <a:solidFill>
          <a:srgbClr val="46D684"/>
        </a:solidFill>
        <a:ln>
          <a:solidFill>
            <a:schemeClr val="bg1"/>
          </a:solidFill>
        </a:ln>
      </cx:spPr>
    </cx:fmtOvr>
    <cx:fmtOvr idx="2">
      <cx:spPr>
        <a:solidFill>
          <a:srgbClr val="267C0E"/>
        </a:solidFill>
        <a:ln>
          <a:solidFill>
            <a:schemeClr val="bg1"/>
          </a:solidFill>
        </a:ln>
      </cx:spPr>
    </cx:fmtOvr>
    <cx:fmtOvr idx="10">
      <cx:spPr>
        <a:solidFill>
          <a:srgbClr val="FF0000"/>
        </a:solidFill>
        <a:ln>
          <a:solidFill>
            <a:schemeClr val="bg1"/>
          </a:solidFill>
        </a:ln>
      </cx:spPr>
    </cx:fmtOvr>
    <cx:fmtOvr idx="18">
      <cx:spPr>
        <a:solidFill>
          <a:schemeClr val="accent5">
            <a:lumMod val="50000"/>
          </a:schemeClr>
        </a:solidFill>
        <a:ln>
          <a:solidFill>
            <a:schemeClr val="bg1"/>
          </a:solidFill>
        </a:ln>
      </cx:spPr>
    </cx:fmtOvr>
    <cx:fmtOvr idx="8">
      <cx:spPr>
        <a:solidFill>
          <a:srgbClr val="A19E17"/>
        </a:solidFill>
        <a:ln>
          <a:solidFill>
            <a:schemeClr val="bg1"/>
          </a:solidFill>
        </a:ln>
      </cx:spPr>
    </cx:fmtOvr>
    <cx:fmtOvr idx="16">
      <cx:spPr>
        <a:solidFill>
          <a:srgbClr val="0FB595"/>
        </a:solidFill>
        <a:ln>
          <a:solidFill>
            <a:schemeClr val="bg1"/>
          </a:solidFill>
        </a:ln>
      </cx:spPr>
    </cx:fmtOvr>
    <cx:fmtOvr idx="14">
      <cx:spPr>
        <a:solidFill>
          <a:srgbClr val="0B3F59"/>
        </a:solidFill>
        <a:ln>
          <a:solidFill>
            <a:schemeClr val="bg1"/>
          </a:solidFill>
        </a:ln>
      </cx:spPr>
    </cx:fmtOvr>
    <cx:fmtOvr idx="6">
      <cx:spPr>
        <a:solidFill>
          <a:srgbClr val="FC9024"/>
        </a:solidFill>
        <a:ln>
          <a:solidFill>
            <a:schemeClr val="bg1"/>
          </a:solidFill>
        </a:ln>
      </cx:spPr>
    </cx:fmtOvr>
    <cx:fmtOvr idx="0">
      <cx:spPr>
        <a:solidFill>
          <a:srgbClr val="F5AF01"/>
        </a:solidFill>
        <a:ln>
          <a:solidFill>
            <a:schemeClr val="bg1"/>
          </a:solidFill>
        </a:ln>
      </cx:spPr>
    </cx:fmtOvr>
    <cx:fmtOvr idx="5">
      <cx:spPr>
        <a:solidFill>
          <a:srgbClr val="3CD06A"/>
        </a:solidFill>
        <a:ln>
          <a:solidFill>
            <a:schemeClr val="bg1"/>
          </a:solidFill>
        </a:ln>
      </cx:spPr>
    </cx:fmtOvr>
    <cx:fmtOvr idx="12">
      <cx:spPr>
        <a:solidFill>
          <a:srgbClr val="106A68"/>
        </a:solidFill>
        <a:ln>
          <a:solidFill>
            <a:schemeClr val="bg1"/>
          </a:solidFill>
        </a:ln>
      </cx:spPr>
    </cx:fmtOvr>
    <cx:fmtOvr idx="9">
      <cx:spPr>
        <a:solidFill>
          <a:srgbClr val="A61A3B"/>
        </a:solidFill>
        <a:ln>
          <a:solidFill>
            <a:schemeClr val="bg1"/>
          </a:solidFill>
        </a:ln>
      </cx:spPr>
    </cx:fmtOvr>
    <cx:fmtOvr idx="7">
      <cx:spPr>
        <a:solidFill>
          <a:srgbClr val="E03838"/>
        </a:solidFill>
        <a:ln>
          <a:solidFill>
            <a:schemeClr val="bg1"/>
          </a:solidFill>
        </a:ln>
      </cx:spPr>
    </cx:fmtOvr>
    <cx:fmtOvr idx="17">
      <cx:spPr>
        <a:solidFill>
          <a:srgbClr val="7DF622"/>
        </a:solidFill>
        <a:ln>
          <a:solidFill>
            <a:schemeClr val="bg1"/>
          </a:solidFill>
        </a:ln>
      </cx:spPr>
    </cx:fmtOvr>
    <cx:fmtOvr idx="19">
      <cx:spPr>
        <a:solidFill>
          <a:srgbClr val="8A42EA"/>
        </a:solidFill>
        <a:ln>
          <a:solidFill>
            <a:schemeClr val="bg1"/>
          </a:solidFill>
        </a:ln>
      </cx:spPr>
    </cx:fmtOvr>
    <cx:fmtOvr idx="1">
      <cx:spPr>
        <a:solidFill>
          <a:srgbClr val="899A0E"/>
        </a:solidFill>
        <a:ln>
          <a:solidFill>
            <a:schemeClr val="bg1"/>
          </a:solidFill>
        </a:ln>
      </cx:spPr>
    </cx:fmtOvr>
    <cx:fmtOvr idx="11">
      <cx:spPr>
        <a:solidFill>
          <a:srgbClr val="F3DD07"/>
        </a:solidFill>
        <a:ln>
          <a:solidFill>
            <a:schemeClr val="bg1"/>
          </a:solidFill>
        </a:ln>
      </cx:spPr>
    </cx:fmtOvr>
    <cx:fmtOvr idx="3">
      <cx:spPr>
        <a:solidFill>
          <a:srgbClr val="09473E"/>
        </a:solidFill>
        <a:ln>
          <a:solidFill>
            <a:schemeClr val="bg1"/>
          </a:solidFill>
        </a:ln>
      </cx:spPr>
    </cx:fmtOvr>
    <cx:fmtOvr idx="4">
      <cx:spPr>
        <a:solidFill>
          <a:srgbClr val="1C79BE"/>
        </a:solidFill>
        <a:ln>
          <a:solidFill>
            <a:schemeClr val="bg1"/>
          </a:solidFill>
        </a:ln>
      </cx:spPr>
    </cx:fmtOvr>
    <cx:fmtOvr idx="13">
      <cx:spPr>
        <a:solidFill>
          <a:srgbClr val="28C2CE"/>
        </a:solidFill>
        <a:ln>
          <a:solidFill>
            <a:schemeClr val="bg1"/>
          </a:solidFill>
        </a:ln>
      </cx:spPr>
    </cx:fmtOvr>
  </cx:fmtOvrs>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olorStr">
        <cx:f>_xlchart.v6.28</cx:f>
      </cx:strDim>
      <cx:strDim type="entityId">
        <cx:lvl ptCount="35">
          <cx:pt idx="0">10106933</cx:pt>
          <cx:pt idx="1">9422286</cx:pt>
          <cx:pt idx="2">9421486</cx:pt>
          <cx:pt idx="3">10106918</cx:pt>
          <cx:pt idx="4">10106920</cx:pt>
          <cx:pt idx="5">9419845</cx:pt>
          <cx:pt idx="6">10106925</cx:pt>
          <cx:pt idx="7">33584</cx:pt>
          <cx:pt idx="8">10106930</cx:pt>
          <cx:pt idx="9">10106947</cx:pt>
          <cx:pt idx="10">10106951</cx:pt>
          <cx:pt idx="11">10106932</cx:pt>
          <cx:pt idx="12">9418692</cx:pt>
          <cx:pt idx="13">10106922</cx:pt>
          <cx:pt idx="14">5575</cx:pt>
          <cx:pt idx="15">27859</cx:pt>
          <cx:pt idx="16"/>
          <cx:pt idx="17">9408415</cx:pt>
          <cx:pt idx="18">10106921</cx:pt>
          <cx:pt idx="19">10106915</cx:pt>
          <cx:pt idx="20">10106917</cx:pt>
          <cx:pt idx="21">10106927</cx:pt>
          <cx:pt idx="22">10106919</cx:pt>
          <cx:pt idx="23">10106924</cx:pt>
          <cx:pt idx="24">10106928</cx:pt>
          <cx:pt idx="25">9406730</cx:pt>
          <cx:pt idx="26">10106929</cx:pt>
          <cx:pt idx="27">9406503</cx:pt>
          <cx:pt idx="28">10106916</cx:pt>
          <cx:pt idx="29">10106936</cx:pt>
          <cx:pt idx="30">10106941</cx:pt>
          <cx:pt idx="31">5576780168166375425</cx:pt>
          <cx:pt idx="32">34749</cx:pt>
          <cx:pt idx="33">5580743703691001857</cx:pt>
          <cx:pt idx="34">5580743703691001857</cx:pt>
        </cx:lvl>
      </cx:strDim>
      <cx:strDim type="cat">
        <cx:f>_xlchart.v6.25</cx:f>
        <cx:nf>_xlchart.v6.24</cx:nf>
      </cx:strDim>
    </cx:data>
    <cx:data id="1">
      <cx:strDim type="colorStr">
        <cx:f>_xlchart.v6.26</cx:f>
        <cx:nf>_xlchart.v6.29</cx:nf>
      </cx:strDim>
      <cx:strDim type="cat">
        <cx:f>_xlchart.v6.25</cx:f>
        <cx:nf>_xlchart.v6.24</cx:nf>
      </cx:strDim>
    </cx:data>
  </cx:chartData>
  <cx:chart>
    <cx:plotArea>
      <cx:plotAreaRegion>
        <cx:series layoutId="regionMap" uniqueId="{38BC3AC3-CDA6-4073-80F1-8DE1E11BC560}" formatIdx="0">
          <cx:tx>
            <cx:txData>
              <cx:f>_xlchart.v6.27</cx:f>
              <cx:v>División de administración 1 (estado/provincia/otro)</cx:v>
            </cx:txData>
          </cx:tx>
          <cx:dataPt idx="2">
            <cx:spPr>
              <a:ln>
                <a:solidFill>
                  <a:sysClr val="window" lastClr="FFFFFF"/>
                </a:solidFill>
              </a:ln>
            </cx:spPr>
          </cx:dataPt>
          <cx:dataPt idx="12">
            <cx:spPr>
              <a:ln>
                <a:solidFill>
                  <a:sysClr val="window" lastClr="FFFFFF"/>
                </a:solidFill>
              </a:ln>
            </cx:spPr>
          </cx:dataPt>
          <cx:dataId val="0"/>
          <cx:layoutPr>
            <cx:regionLabelLayout val="showAll"/>
            <cx:geography projectionType="mercator" viewedRegionType="dataOnly" cultureLanguage="es-ES" cultureRegion="KZ" attribution="Con tecnología de Bing">
              <cx:geoCache provider="{E9337A44-BEBE-4D9F-B70C-5C5E7DAFC167}">
                <cx:binary>1Hpbk544lu1fqajnQ5XuSB3dE3EEfJe8O9N22n4h0uk0IAESFwHi18/O6poe29VTPR3n6TzYERl8
QtJmX9Zae//1efvLc/vyNP60dW0//eV5+9vP9Tz7v/z66/Rcv3RP0y9d8zy6yX2df3l23a/u69fm
+eXXL+PT2vTVrwRh9utz/TTOL9vP//FXeFv14vKn+ano52aOb8LLGO9fptDO058+/R8e/vTy22ve
Rv/yt5+fvnRNnzfTPDbP88+/Pzp/+dvPGGEkFFY///Trt+/5/Rc3Tx0sPoanpXkaX/75upenaf7b
z4lQvyjFCRNSpgSliOKff1pffnuU0l8EVxylKcdMMMnYzz/1bpzrv/1MflGEplhJSZTgSKZwkMmF
10cIFjEl4aWpRIoxSdg/rHTn2li5/h92+f3vn/rQ3bmmn6e//Zy+7uL//rvXi3IuscI0pQJjJgXD
HMHz56d7+BTwc/x/lmns5NS2VV7v/XDfDVM352wtLUd5VXnRaGJil3dCuU/tPjV3VUK91E0o7RVz
Shndbo/G87LLUBvn56FvtjemXqKuyDK+GSlvrlpYfVC0doXHfrocSzK9WSyn2dyyJtGtWfy9MbX4
XKKUMM3HNaeoy5e2ttfBSfmA0j05qM73h2FQMmtDMl/u20BvhqZTpy3Mw2FYDNEotNVhW1z6yfDw
Ps7zcVxothP5VoxdVku/6o3ufU7Gxh1X29/saMw30ZuMMBkPglJ+g/kiL8wQbWYF4XkMVOihTWRW
zxzpulmqfK6qIlmHLM5jVrcxi13z0RuzXas1TT/sezdIvZG+0ySoTODFvSmxiOdtSpcuW+eknw/e
DfiqaqU3epaIHOoSZxUZCrph/8bPSZFMez5797DULZqzddpDnanWxHeIMu+ydl7SKnMWD+MxxcRu
RWSkm/U0RhyyylCU7ztLv9aM28eqGccLqViTpcms0xS/Le02aOKsOAbb86xh43Rbk3YpqrJdsqXs
+MXiR69dyki+kjMeyq9kXye9Cb7pxPZjZpdqvsZ0M/nGnckqzvssabG68OWUU7ebkA1oLThbtzdt
tzq9d3Q6Ji7Zs1g1sdMCg42Vou2B0D0Utt2Xj66mSzEMe5kNrFR5GZrqRhGZ6H3j3Q1hyZC1DCWH
gdH9iNpenXy9+GwQiz8stO1OkZRIqyiS27Q1OOfKkEO3du2bcXNSd4G5S1w6rtG4R93WKT6USWKP
jbKlpmMlNdmZK5Z5C0cizfjWDO1xQB+lSNtTRXt32CpGs5AEXOzglNfLxi49LdMsbfrtZKuPvTI3
GxHug6jl8mWduStCXU+nOqn9Rcna8YgoHw5VP2S2meGfHHS6JnfDiIuhVkEnbGu09YkpSOzjYdgg
suaZTBovncjlHuSxlys6mGnfTnUY0Ptm49O74NCYzRLcPKRxyUeEryObywNOmb0YynUtJAsJ7KfA
eaits7Qmnzenikhmva60OyjsTt626lyyNCO7dXrb+WPZKP/ibfLBlm4+e7w/xm0/MoaLbl2vxMbX
ax7lpsMUxW038fRljuA4zTaTKzOk8n7oyl6zKvpRi77cTp0YzaDXDdtzC2npjVSRvTR85UVn+v04
NKP/SvolnMLQs8vQR3JbT/zFTU19Hk3y4ps6HEu0WTASVifefEzEzvXKqi63iyXnau3wxzmI9jrO
6aRNtZKTMywtBjZ374fZNmcxy/4OJ2Os9LDi5eOwk+Gx4WY9u7ERheFze2HJrh6wKIfbbliC12Lg
7kS8ibdzRdVhtGnI4lh39xNJp3wI0dwsah8uXSiHE5tlbbNoZ/V+QCg9xI2ZYz+Q/dSmMr5fhlTP
m8rI0j/vPt0OTsJyNM5rEfuavIu0mvqcin4rFqvmAtlpyiQaxpBhgZuj71lyqNxqznJvumM3toke
++2K90TeOWbr09qq6k1tCO511aspwwtWWVmFPeMONYd6MsOz7w27X6eaHRc/qDrvnaCPYa/5lPeQ
sD29qqLTUfTX7U4+o9HH21qacGkVGj9sdVuCP0/l87pu7toyNhw6FLZHxVV9KNM2dHps23XVtuyt
LnshU90P27xpt7byIt1ac5UqbLBWgibWnra5my7nhVdf6p7ZJKPS9ucSueZ6odznvUTLxeplzG23
mXPKObu1GxbnHffiVMt9PlhPoJzgfdjyfvLJeyIsgyNXhmdkVDavxqFK9V4blwm/91RP3Mgx6yeV
Zg3x9qLpQn85xCZ9J0apYwm5rJbvfAOlR0PltkeMcZoPy4yyKrX8ao+WXwzp5FJtVTvdrvsyXTUi
aT8OJfe6o2m4sJJDzCeVKihL8EUV5Xihdtteh82RtwMOW7GKORl1GRU7zY24D9ioj6Hy0kOm5bHR
HPI5hbxdz1/khhJImgxTLfGQXlqo64fQl+kXL8l0w9a6PiE8sAOf9+TZp5ye9i6lVnsf7BteWZEn
dkE3SZdY+BJVnHPl+v5hCvN4zZp56XWvYNcM4rCvs2WJLuOd6l66FdmT2obW6a7m9BM3lJxGubRR
r5jEx7ax6QCJkaqvuBP2IW0tF7pskzFPIe2dlq3qL9txq26gKK6360wGU0yv3hvHxNUatSWuslrN
SDdUDKPe3YyCttbGN3RTzZutnJJrQBgDFCQuxR2DE75fk5Sch2msT4rgtBhVnAsxj9ujw8J9LWvh
P67OiPcRVWHKsRrbHJO+eTNHHpmuHFRIt6Kk0+nC5HncF3ImU7lexgbPJ0YYfyiZRUYbvLMH1WB6
rst2LNBsq1uxLvS2R6ru9LKp4+aGCVLrCM6ZkS3gSQMoHj9HyPKNRvtUWS0AdhzE4OWQl6bsTn5e
m7zpJnFr65RelmOwz1Nqx6xMy+59CI7cqNEzOMMSC16K9pjOQ5NLM8OealgqQBiopCfBl/TcNYGd
JhR9toYxIigXUT0mrZJnwC3kC+stfxpE4tKMyb3WabPHc8uML1RNOLxupqI9iG4oz8vq+eWEtuHS
tq1vATJR+iDYNN9UTrH3FuD0bUhirHUioGbYsWnu1SDTK9tVZC8m17mPjVndgc7tcLbzCC6clpY5
jUeenKoIQUsM2+9qgBFcMHbt03TKIg+hwPUi3pXYs9xFRd+nKBzmru+zvuvOvOrKp7aU/qjauTmv
3TZrjtau8BKupA3hkGwWxT401I1XdbXGJ5kA3dA20qnVsqrjqfIkOZOklIdB4eG28gnJnSHtjUKl
eOjROF0AXA/PUKT3fPCrPY+A8G6Fqx2AABYfIFddyWQ7lE0fTxDR5k3fd+MjNlYdZkVRowVZ0Yl1
G4LaUpsH55ztNAsmnhuLXD4l7XRlzCpbnW5CjXlfxTRXo2reqmGE0jkptN1Xsyqfy7Vsvqyu2R6b
MFV3STUC7B0G4+eD2JvQvjVQEppHw5blYl8xejcxXDbaJOaRxOVxZWJxB8+3RmbTzkKTLaaqP3UB
75/FRPc3G662twCZnw0S6XveTDGzA2U3EFBJPKAqjnmIAn1cbbn6LKkCgCxSm3vBZX8bKq6yOjVw
YoPwO8vxxVxWtyal7i4V/B13bjnvcSW3aoNPz6GkN5q1cSiSlM7ZQAL9uLR2BXemyaHsiBi0atGS
9cxjB+5dx8PYSHy3b/t4rYIBLkB5zNrXHL/tbMvWBm+3pff7aYeieo1RpW7XRdZFN/N474KPUMlH
dMPnUtSZsRU6js622dJhkslhai/bqiwzFmt7nCfc3q3T5AuHOL1PsAOnJX3i31oflmsSuuRE3N6f
8ZruT1s99De1r0zR0JheDiskFykmfj+6NH5Jt6W862ccjx1Tw2XYudRMVDRfBkA5DZnTI++b8V7U
LX9LFtNd0EjofZhpdVxCWB/rbVIE7IKhcFKMrdKDlTjqKJPuGqV9XWVVS8aiYVB0il0htGjXKqZJ
2r8ivrK+o7xsH/xeVkqzkkLsOMkqHca9PE9oTO9nCkRG13DhY7M62elqSOtDJGv91vas+cz2tXzs
WRje9QGL55SX04OzSBV8mucPyd6px3mFYiqNX5/7hKi7V6irAIl7+wSsKtzxsImiratwz7t1fuqr
Zc33xfvTsgJEb8uavjOARl9KALgFJ5Tm01Tu70uzq0Iukz3Vdau+QPSxS9fv+4GH3uvSJOA6G0HH
35j7r39XD77jxc/Ox7Gp6t/lg3/8+R+3/qV/mMeXl/n6yf/1del/P3uVIf77r9vlZZzD+PIT/HD6
Ccrrl6e5cf2Pa757BZDy30/zqmV898cfhI1vJYf/7cN/R9eg9M90jf8LAokbQvP0R2HjdeHvwgao
FyBLcMmJAIhBifxG2Eh/wQQED8YEYgwKL6gXvwsb8hcpFRFKElgsKNCmfwgb/BeGpQC9gwmKYL3i
/46uIX5QNVIB3IEziSHVkJShV9XjG1XDTEBc8c5NAVB+f4vWcYEi06Vn2RJSSMvXy29M9E90lH+6
n5BcYNgUKQX3+na/YAbKOWUGPidKCksSf2J8NieWTPTkJ/DuP9+PCjDid7oNyEYETIlThEC14ZR/
v+PMIY87H0jeL/turju38PcNAwqZLWhrP5ia2Viknafvo7fDeeVCPaRum16aMHQuQ8kCCXc2iwOU
2a/VI+3J3BR7Mm5SezcSUewSJ59S2ZhNT3KzZ57AmfLabtUdMJneZ21ZIpbVfndJ5kXrrnC5uDp3
wZgpG3yDz4lc1JJNZWNug014m8VVzi3koXnaCxWYf9zKKIZCDWrNRhnTVQ9l2bND3SZ9V/Sqq2S2
jPOID9TI8I6KZJUZsnGGUi/M1hUVjcMnwJVbr8dmaGxeQjINeWOn2meybCt2JWwsp8KkSJgLP3LS
X4zT6rrj3GzriUVjqV4Fj1Gb2fLu0DNEiBYNTZgehbG1nsrYg+gQXS0lGAsnlV4Ht9babZh/cozs
X11KxCkpAwZiLerhOsG2eegSucaj2St8GWKr7FHIpZsgjYfmdt7bsdb7TFdSJEuwQtN62D6IIS5S
T0Y5XyR9q+5Ex3iqEfHtG7Ntvs6GgZI7KisaDtzg+mO1l77Kuhmze8twaM7Jq7Kp1V75bKOq/YRB
eLsFPWvc8+kVoAF9qKbh5Bo3y6wrefdQSU+uu65tbZauES8HValYFdNAxHiW5T4TrcYS24y1dOOZ
XCpwnW2wwKuidH1z9iNapU7dUsbzkFaA4QHjbuOxJQF9TZq57ItmJ/ujcPuyF02kwxXdAFzmaEET
0M9uLYFriB5KlFiT6us0KT9mQoJSoudRlR9UkOKZk0WNuinpwrJJquS0oHJ8V3LBEw0chWLNekqa
TLgeZGRahqkYRtL0xTyn7ZCxIZJLDGzM50uCZ3MsDR7vm8m4nuXd0jKb1TG061GWvjmwdBHzuRpc
GTVLdov1HhjiWm3pCNx0COjgIquSvKGBRy3achiKtVdrWXDACO+6EDqeYbtAbVUA7OpDi+n0vhki
Wy/2RTiSNQA/5iJBCfw/dRMZMmpptljfrBlBFSr1lkrTageOe0bz1G5wk6pq81gJ8yj7pd0P4FaB
FwxNNmRbQyy+8FUP9XVhXqmLyTbrFQCaOcmWUCbygBxvLHjdjj4iphzSxsy7uw3KLVuO4w58H61z
M+VppO5TBK++85BBw0F2sgNDjEKkQEe7DfAmFeCzokIx72YzzvmEAmDtgYZX7THMoK30uwOwPqlq
vzZiZmNGGVJARUc69PnkBboRAHrKHFTDjR3GNtaQabinrki2FPRk5Rf43li0NZBj0gBJXPtyyGlq
FWiylExPqLPAGhNkqhLwKSkpOGozfEF0cm022RTEtT3t5a1lYwXmBH5XA/1pyZUFQSrmEc/8cSmR
BUPUY01zFOfF6yHp4wdU7XE8wc3ca9qkbQZyC9rOVjn5yXXlBJDJsLi9sbVqt2tizSzyocZ2Pe28
Kh8DEE7qtEgDWR5Kh9OgQ7XJUStrwKVWhZu2kLGZu2xaeamOleyWp12l4pNSgPA0lgsocy0vI9WC
7zXS3Q6HuY9TpVZYX6fPou32qgBnRpfVaEKvQTsLb9NWbG/qnZej9gSjL0nP17tqIJBbF7n2n323
svdMDCnTJlq/Z7gxiOoBMvjtPBr/WVUoDBm4y/Y2SoxuW2ntBzLAXcs0rpVG054+dN4jsFqI+9VY
B/c5BBbfTgaD4EQmxHmG/Io+O9yPTNMK7KLDvkCgbZWMUGA2kBDiMtdPvHbsi3F+oJmwFcjhpAHx
TYLw9rx0BtiCUD2UKMKR+OintnlV+oK8aRPhpmwX63y3cq/CgaQINBG715AiY1zTNasmEzz4pkUP
VKzDdqwWyEYsTnDEwBnHuenssOhknKQ5TYbsiV5Wx78EtSwJ5J0KFCLrOo8uHaFfSdmJB5BjEuh4
tG0QWd8HqBCg8x0n1C111jGoBFnXlct9kg4zOYDyx1AeGkSmwpqpue0EEVUGunL3WKmpeyfYuqhT
HLr5qisT/zKWe/c17iSxkMOim/PBUvLOBuROWPV7k++8ETK3pulc3m98sXpc5vKmrvDtirGnZ7GX
4Y7MVag1Fk3fQx4I/Qvp0DZlvwGQfwsxX/9XH+9H5Pv/F1p+dqEHEeL+pQIQ/y3o5YBp/+f+X+Za
133+Hia/rvivzp/4Rb56ETT4+GulUgBBf+/8SfxLSqC1x2hKoAH326PfATLmgJAFVa8gGYN7vALX
3zt/CfuFEAWPBASdwhRJ8f+CkDlXkqWMihQjxBUCaP8tYm3kBjJsmLoDUujQS3u1bukR19tNu+D7
b+zyvwDHXCD82gBFRNAUbvYDVC0B/gZkeXNIJWT/OgGeX1TInNwoiz/f6RXWf9vM/HGnV5j+DewX
K2rYPsJOC71f2UO7vfvz9+NXHP/9BkBNMIWvwKhUKf5hAxkMZOxxtAfmTD08xmkR5DD3bnWP0ibd
cKMkdvzAk70cvnZebuIBdAHlz3Zqp+29b9cBKmi6uzhd+i6Zl5PbQgqaXJzZ8r5TPaUFW0aI4j8/
+KuJfzg3eCHHAjxKgZojvzcM2lzieezMoVnexe5OGKl7f/Xne/zR+BhYF6ZKIMXBsV4ZyzfGbzfa
dMsEe4QFwAi/4G7Sf74Dfm1G/3ANiCVBMCZALxn5YYuQzoZse9kcSj5/8bgvKDbazuXFWi7vFGIg
9QEEYWWe9P/Ch/94uRTYHViPEwm0l/64s3c+VSbUh3lyfX2NuBzvDU7N9i+I5B/3gVDEkDdwCjck
6IdYcQkoI9C3gA/lwgZQDyA0CMcpbbZ/ESp/9AiwB/BG4OCYYBgo+P5rrYA3oYM3wEYVexZdAJ5F
EbQ29z39e6n4Tlv5dsbgR27MYexBSoqhdw8DD5T/wI0hDyW99DEpqiE5qk4URF30jc1o/68SzY/G
EwSoGQJZXkLCUaB7fX8nKHn7Hsu1OYC8VoxNtvMk/3MP/MMOwLUJxDBWDOZUftMvvvXxiqR0SGNi
i2prU13zHfS1efX/4ttg8lo4vvN00FAx3AACCRPwOvJDwKZ2aaZWvfLZsmpvaNWnpL4VUz9H2eRD
58dO05QDSp48g5NwW+0TdOKhr6OT2axv272ye952I0IHmOXYU91W9bRko6JVzHy6iq9z9PQWQhqf
ed/OCPDRhD8DWUzrAsUK3RlBvcvrtOpkHmXtDxLmMGZtGAfpkA1khA66Y67K5kBkrZuahlnXceEw
bVHjoM0o8anq9rW9HPZEQadpDnwrBLRKOwjaMJVamAbtl2lHEegYtan2nLRo2N6DnFKKrLNUbQDe
qh0rXeM6zJmhNTVatnOdQl+q2wIcxC5vpjrBJN/NYO5aK8J2hH6Nut1Ds76VNsJBvVSo0/XG4Ijb
MrZPQ6hGBLpGO66ZLcvpXoCgfT2UwLOKNu2gBb74FC+5CO2Ej2BMaLk0wPJugdc1rYav1/u8pQv2
+ZwsMUAnwi9faOVpqhVa0xsBunFfLCszRqd9I94s3uws282OugOv8dLqel/cTQ+H8pmCuvlYDnS0
YMeKzrp0aGgA0M9+PTTbCLJBvQP5yoCxNODYabP2+WJWe+X2nd9JD8ge6Ou8A+FRlG56ZiRpNeuG
3l/E1sNu615VM4xAIA9Q24sea6FW/2mgML5CTjimaNQVatOvhNeTz9LdIKdDGqDZuZjJzbpSZl+z
DrME+gRmTCoIs6S8s/sMBLZOx7JpoKW/qMocx9UPT4bErtM97kBXShMVYWCGUK+gQRthVGZycsrX
Qc2TDhIaE3kw3KXFxIxKoB2ybB9ru/eJNhtqx9wo2j0AG3ZWg/LhtqL2FqYOCEpYm/t+nWNmoCNT
atJ147vKLw1wBhbofrVEZia9BiD1p1RspSz4umxtUffggXoYrD9w7Mgxdj1oGHLCgumW9QH6aKqv
BoimnT6muO/fY9a1X4js+FPqUOpzN4cOZpi4gxqUpok7rbTBDxDTOz+NghpcGPj1Uyc6M2agncnn
0KjU6QrmgL6Cb+1DvvclA2XBKeg2dHZeFz0Be5pAZeB1ep574KqHitKE52ZrVacDuBPQ1nTCYK8V
DR8Vdxu4t/IqeR1wmuS7gXAIrwH0wQo0OIv6EwEpDkaIApJIo1g6mdegpFz6tgSOvogFwSBD78f9
mi69vzUcTvqqArTAmJJtrM9bBdBC95yi58l0TVUgmId6QHTmII3VDUpy4lK+abGbsgXhqZYU+gAD
DBLNyrTtsaHG+qx00RKdxAU3hTESfbTEEQJ22dJ3ZG2Wj54bX+VVwlCRJJ1dsq6i7bFP2nAj0wjS
ywSmv+Idh8kix+f5XaBkuZdzv2Cwo4DRmeGV5xwHZubLKfHtrlOWohdoxg5rtqZTemM8gKOcJmqC
Galk2LaHegtJJXJcVrw+DzWRTWZiY75aqM+oIBYm4XLwt7HMB6KWmMMcRTcWHCQf6BtuVYdBdSwn
r+PomMkVEGefl113AeMv2wMHqfANmZYVZtmaOSHF4hL+UiU9U2dvWT2epJoF1VU1NXO+QMHpi3Ym
7ZaLvpmYLseOgJQ27PiGTA0QW9WrftFbP4H2aEFEqXU9bx5Gg6ApxPPQjuDp0NssRxgOGYe9kM53
1TFWuCI5KBklz6ZkqUEprcuQFKz2JpzTuiyPU+UtzmfSwDQbrVXzadxhJKpQoHx1NzDq0D20EFFW
1+sQ90yuY1gzswwzJFPXNSNIgh5DVtqnrcpM5aanCvQAXmwdKIagfdaOnNiAtxrE4lq+rAQxCDUz
jSE3ZhAmk3EMS8bpMFaHpRH7o5q8wlkSoQ2Ypdb7q3YEMSMLnWxhZ9m2o07wUq7X61I2thhgbK6+
CZXES8a6sCR5kNSXOloFYhaARvah6gPhGV1D83UwSS0KiPRS6jDjyp5Zv8gqh2EQSO3/Sc6ZLcet
K2v6ibiDxEjecqhJVVJptKQbhq2BE0iCE0jibc6z9Iv1X2v36ViWd9ux4lz2rSMsFkEgkZn/9+ds
JweN6swfaLiiP/mh126xaAqhzR3ydaFnlZeODueU4UR6vluIsETa8T75dSEiJF0GWCADpBCLPPNJ
SBYfobUpJuj1FWsgLJeLBFFEVtdBD3lQmkWo+Lo2GuqgfRGyHGmYU28xQFCysgidiRMdGkXkFQKK
wcbQ9cjw7z74vyrDLRGYl2yiS5uUtb/iIuDlOMU67UQVDUCantuxQuBJ56x9TyebNbjWau0d8kX4
NgKJ4codlBQCcmFW7LZFAv9gA1BwoUWm+l4GzXQV+GNVhU6JHRWiznPQ6vDq+cb4us4jTWb6bnVl
9RZCg9tF6HEFJvaKPs3DpZ6Kh864XYleC6Us9ukwQ9mcM/a95o38WGWQLnh0PkmkM9mCLp7pkUDI
fFm3bXf553ni7Y9AWl+E2r2kJYO3ottIx3lF9BJ6xdaqB89LFJhIb7c0Ft84osI4L6P0bBrqwavo
Jg908woGYgL9WNREo5Hbl89oTSLyuqJDzsGWvnw1S4v4Aw4RmRXeRH8YoTUWY3ZHuwO02i5RZzrL
Eu5y91MYMlwgPtaTS18aXCZz7fjS17SeYscZahoi05+eFLHFEtU+tSxG676/L3HReolwS3QIlylw
k5SxxUbCIs5JZIvfWZFeDoccCobDoIr1HS1INwsHx9UiCwNfNfq6L8zib3H7tsNmKgiQ5aX2bERx
pPYT2oI8QmDl31TFignc6JifurFeg0j2gb1bZdYodP098d6M+fwGEI8AygC00URjydO7Vi0p9nc6
y4cCIknsZtQvNoVX8XHDhqIhO5v2JrMgY1EbH8GRTa+mw4LcNpMrPy1KlzwZqKhJrOaxnraDMZ4X
tukMGtQiVtCknSk7Bl2HfJD0Lq8jnfPCJoDJ1GMw+tpuqZPx52oalyV02yHPN20vUh6C8VtndBet
j9b0IJezAsXTRFXNurdsHewYa2fRKuYLJZ/gCTLsxb4NmkTMKe9DtyzNcfJ4GYR6BfHKZ8UR4joa
jFcKD77CZjdF7IkSOJKxOqCbOQPSl3BFy09wKL3Y5GCvkrYY9bpRDMmQa1IkMau31k+QPyfvXKyl
U2W7dJ377hP0jrM+ouqnaxkhMXIPjVs6b7b2RjCplo4XjRxp/7x1iLDTroNeJ0AnGi2u8xQ4ysk0
rq+vaZ2l1a0ZJzHuhnwk87a60EjhANDzOS/QvEgG30GjZWz7Zt12vU/HGDoXZVGpOheZwlwuAJzB
bBW3vtMja1xVg35uoLw1CMs6reqYoG37JjPjfyyLxZ2ULW3ubZ2urtjTCNBARzWE1xeGn5vtG6+x
7ol2g/UOaHQUDDxPkCkAp2Qg+PbTmHbLsQB3HPCoxnV9tKh9kZKrsjZBIk3hMBGXHq+8HjE19YOk
EsX6w5AloIkdJ/uKhix7omg86G2FEseEXlF1zgkoDfd3wTinfYTQzb0sbMEPBUss/ZHwsCqcqdgy
k2XFUevVm/eQZDXyyDmz5T3uVgf1tbIq2xJt6+zGGEPnncMsojVyfFkn/cQF+IOlMPMBGDxiubf6
Yj6woeubrdRphuADXFkhqqbBw+hPtnhuMmgIDkUxuU3nRtrD0jjuW7CWRRfWpTvPO5EalkWD4r0Z
Qp7nM79IhW6x79BOyzdTbb02GcZl9W5RmBt5TZqqCxJDHEQRd+yZE0pIcSqWjYL4V9aubkMzpLWE
4lSz4YNkVbNs+x55zqFJSaoOwNi8IkbjemI3rFpqsu1KTvi9FGvpfjO2H1gcDA6v5lCDvON7H8mh
eClcfJb434pPijx0PP1b6xknOvTfgw4wH+DGi7RTiaYTG0Wg5J3/refgMp/mRJVu5YfBpJYq+beI
U6LNjUzyL/2mccSAo/OXaAO+tR+wkAuAbF/pJo36cl1NgjjiFy/TlKo6asZ2ne66rObqOAL28tH+
6UovErXTsljQRl5ILntnIBuel4sOs62F27/xWtrpwA2t1G1b0vlbl02Bs0U0gKIyBn2rwhX2B++E
jrtxk04uFjceH7P5hcwQ+3aVIe2cNPXUZWHGUs+7A03cvNYtKTzw4inYx8JqdWAW9dH14OJTxRKf
0z3IitRiM/c9WvVG9pXdm7oHkY7jDJkKFypf4LJwdI7FGkfejIClJ79FBpF7S1TKir1TWjndoQOS
eiF57Kznq9Y6hROPBdPIBF0AVg/ZuvTjtaA9VHbqDNhsY5vDruDNfs5vWlV42dVQ5nYJVYGuUAQq
rPB84LntJcVxU682YWHrKT1Qonz21DIXV6PSqfnBUoEkpKD+U+qsBY0LUPePLohvc+9AQ60jss7A
s1NUzBsbdMMbccArhXmz2oPyC1D2FPzxfatBG0eszLOP0WVzHzOnVvS9HqAeP/VzWT+vXZ5D67CF
PgWQjTMgy5VEm6+fUakwtA/e/XUEAly7TfFJBts5UZNr3j6T1qVTzP1MNldt3Tsgw2UZ7JeuBTrE
ra4NapFiElfNtGQ40d5UPbJmhKOkmsncn2G2yR8VV1l78CoArPsGyqYT1q7xv3WN7b4ZnY5mgxK1
S0NQlV0ag4KBoGq4QxwUz2yZQwF8Eo0Nobtsd4lQ9c0IZVuBQNazF9U9kNp4XcgCVwzCR5iXCkYY
hdsF7zZURiLJb73HvEZEiBz88fvKzXDX5xXIqxPz4Fa5X4axKc5u0DfkUFo7DkfjoBjpIcd2QXbU
Dmt/cJdKdFNGbURSNygZ4qwGqBGORNpm0xKR39aoF8awke1KN6ywUPPRpavLyPDeceDCmP0OLR8D
/XFoO0ZOVZOv3lUBNqB4Q35WXaQr38+i3mgzHlePN+dJwfUQaWDGqOSsmBhkv7Vv3oY+E2chSJ1u
y3HxOyQfxPtE32Xtws4HULplfpnnYSnYX+oxLFUJxTU7IhLQRoV6pLyK6o4u+QnsktFJTtPO2Y1I
OfNQCeQrYbbOpox9mV4YTFSe55W0vT2qKXd7HhqnFvmLzDP9sObUKXcmc1BcrTiqPFxX7gL8zMZ0
DldHZ3OoyCrgzkBdYEJfZ2qJFpLqLpawE0DVRUv/dRj9iwDnIK8Il2qiT6A97YsAYPQ8G9Vle1+W
HtxM7ooD5mSlM++AX2ZFpMfKqvO6NAwngA5TbDhMJ2g65MKGrCozIDwrXVWcOoJYSMCzcfcZqiga
LmPnv7UBxfnNujo7kWIC2z2kjbcmU0cAHK0wVp3T3pGvqc3TO1GmaXrFctDecYpu79bmzqxDNlU4
eRWtALSglhmabY/a/RAwsoygBsb8XJgur0JuGnvIs0A7cS4afCAUGSiXNdaahbUa0M5bJts/FKZq
kYN1jQuRXgzDa9YM/J4Zae/TurL44d7iDxEJBm9B4Teb75rp5Qetat7HOXqUJjR1McBnpJiKrIdD
lMCn0z1q6bgvFNIrkkjCB8hHZoFma6SDP1RAQRYbWMxmc/R7NcDdpbuyD4m/emcqm86PnbLDrTis
nb4HsuPf9lle3ywNurdhP7rVc7BSF9BBuzRd3A/gIUM3T+VZ07JZAD7L7K7vpCzjNnfW90YJcMSA
pcQJoiyyfclhsopkI8R1odKRb42oc2cD4dkZwqGGEhUFou8hURvc5UsHkhyuHeezyGrUUn5OMyeB
9YOQWEgGysGrXB8NVr+Z8n3auz5PeD42qO9zNAhQDmXozAza00uEOiqYDzg+sDHhjyOyDA2TRYRm
EzvyaZBZXLlK1zA6XZw3vigkgUUkyFFHdFnpb4GKqhJhKsghXOXzq1dTsEtd02Y7ZlvwskNP2H2b
Cvk6GSHbeCkZPi7ynu5TZg6CHtw6zRjXJEXTgQBM+SgNG96Cvut1Uk958SloC5sX9eb6cdTB8tLl
bn0TdGrRG2fm4w0scia/3E/DR9NT58VMc1fFVVuuCs1qwW9h/fMeuR4bFI5eDYKiJ5PVuKmdCeFB
zPDjMTXn65VI1/Z5RMfVjQtPuYeiSjvQzipFrkbS1H/rZmbQTS0KeyW6DipkUOjgoOgAdKhDWlCH
Y2NXluDCRvZh6RQ8o1OHzq0fDOpVDKy41K4NrmIPzpAgYtVUeZHK+vZtWKtmBe3QeogUS9qtYcHR
6gqlEJ2Hb7kCKAER3PxQcxvs4eg0JcgmhOuIqkWliV2b5nYt3LrH6W6RKveotIvYZDNyaHei8P3N
HuLqAYxOfU8k+hdTKXDhd24uH8qMzQ/TRADn9PC5JBNySy9eLEWVSMc6cNBIVuY9z31oYp2ckfy1
2fe8IOgFItMr7706JYmiHTuIPss2HW3yKSyMQ2fYIwIANSoV8zeJlC5FiVuWN7XvBy8jOhCfOp2H
HSEOnRJ0lscR0JJ0okttmZB8kwkBSIIGer4BAM8ebG7UDfps6RF0dsPDLlfmlTD0jDYSt+TBZot8
526hZAIRl7ZX8CYgyNi2tA+9PwJxaXzv5MyuHiPHUfbdycGlhGjRDs+ZXaaXdpp9NMeccv0eVAvc
CaSXUEMKxssjynkF+Rkd5izkVIEhLAM7fPcgweHQSrp8Bmhb4K+V0/K4mIpCSXSRTESudYMfbDQ4
eDh3PZA6hEgbWz20r8wpFOiZGUBaiC5FDv6sm+U9nVDE4lbT06l2YKrFHkUyEbpGCoWE2mc9mk5t
t1fL0MAhY/r6HdYu+eRCpFvDyaz1Q+EOzSMBk+7FHlvqC461yBXJV0lMBCNMDbMWG+ELBUGdXsNw
N/CQaWTCYQ5P5GuQ541EdyhFP4Nar7ujMtc/MuRPYJv68tKmcMrmw9J+eZRr0D/zeWlwMln+gT4l
QlzK3aCNYaXoj6Vrm7cawloTcmBPCxg7uGBKz5QXarMpHst8mNzIbYm8Y1mJOriw6dhi80HzjzPX
V96GS8e0YS/gjg3hXaQ60Z0HKL4pkCNEk2bsfc3IaCOpg/rdot2BswrOnkSVLjPc5n4Oi24PQAtH
Ka2GN8nEQvD7THuSintuSNDGd2Jb2WwKLfFgs+nSQpUbp8LiJCULGmQ4Fe5yR5QEZ04Qc547D1lR
NXoeTn9fB7eyDepH6+oOYJTrpT8WYKpN6CMRniBryQBVGmHuzUob/sLIJSnDdTYJ0JreDCwJzMZA
lnDOofO3i+OPkY8irbtoZMC5uulyZmEYAa7neVNqk5m0ZR0v01y4YYs+At45LXgdKyziGBYNHCNR
UA2EhhRMkYBPeR1W7BedF0lRu+m0Gy2c1JHPUI6cEP0F+YPcTr5qxGCopYTaKQGICM8nX5TbDOoW
9+pOJVr6yVJty5LvbXfDvPIwsEfhlVuyjhsIrknL/DgLgsjhQzJ5V2jIXcNoFXfsmqLt54Ja4hmA
VbM36G32bNnX/smCc/pn6iysOSBafALNEigV878wLU4lejWttRevjs02tOvyq8ovxt0/fQr8dVJS
/OpLVetdpNu/cQ4lYqMfoIZMSOfoUym99C6rVbv9h08R4HJg5nYJZVDsKPn5KYGaBzOuLSDocvDC
WUOn7HzoEP/8KcT3OW5SYEhgyX9+CrQFg4IRqPWSQsFCCgQZPyIjPKt/+DS/bCW8jg/QCDUUB78h
L8L63xZtnEEdp6TH6xi4JT3SNZFl9RxhJ7M/POqrRi/xqAA7gXoeWkgBMKmfHmWUQtvLwcrlhHeP
DgTPa9Vk9h8/BTYFKPMeJYHE9IYv/ETnj7DUTqNKbNulz4Ac5DWTjrP5/ff5yk589TFclvVvy/Y/
9jH8unY48wK0FiAel1H+FTsY0axDtl0mmvboFK0lChh4Hv4QWP7jW/3NLfHlC/2P3RJfqS1sPDhz
hQ9yDhsDwzZ+XsVVW8VlRX3QoLjdFsau3VmgjEP5iNaLc9PkKvvDK37d73gkXCDwgvi4jBhzv7xi
WRCVT5Bx47Yt0l3r1JAzxoFjsEXTxL/fI78+CvsQWBrMNjC+wnTz89thUsQqxDLxGDasBpi7BuWR
ocG5GPWnD/d1e2AUBfw8iK2EUMKwR35+FK4wsY543dhJc3Rg894Xcd95KJV//0r/6TkMgCO2Pxp7
knwJfgr0eRakBYurmdIdl0gu20WSPwRy/nXlOA+kj0CO60JCl2dfXocbMCxB3tabIWFgcJ/au/HI
n7M7b2M36XaJ18huqmuvCJcjjBBbvbex3kzX3Wt/1w+h+aweOhLW0cEkc2ySNX6c4/ujjkgcbKHb
hpDH90VUxCDPoVuA397YcN1U779fK+9yJn+C4v56C4a5HZe3gCnr548yX25xAIj1Rj1PiY77/bDN
MYAEWdGZAMR7EpsywXiXfX3F7v7w6K8H+a8FBIwN2g+XLtKfnx89FPCJeKyrN2RrN8tLiU7Ws3+q
n3xvW12hYbO3mNYiIc9fN4ffP/oSXn966UuQAk3qXUhAXPlfnuz2AtKECxJQnLK79ZSex0NxXrbz
t98/5i+g89fnwJUGVNcnaLT//IZ8GJqyJUGxoeFrF+ojDd1ojkzcRkFit9lDsMUAgT/sfu+yvX95
KJIuoLmE4Dr78kWbQKZDg2kvG7ZV+/aa78ZdurGH8hoeo723//0rkq+oGQI43HZ4NUYDXGT8yyti
/glvMCGo2MyR2LKDc9Ne93sWLeHHmMwbk5jERkuC+ShRH+aJ+sPLXjyEv7wshkKASqWMcPQtfl5h
JPQyJdAtN/leHDq87HKV7sXej8ed2cFLd5J3/I6j5d1GJrQRJvGUH+WH807P/rW4lvtgn8VB7F7J
Pf/Dyvy1zl+/w99+2tf4MOvMne2AlVmyJM+TDLzpsBu9ra8i+OJhTqkhqjchyirASejtlH9am0sA
+uUHgJv2GNJZcKFf4qBEW76kF6ARbpMd3QSxs/EPJJp3flJdO8/Oc3E1wgINICBk5/SGbciVs3dj
mH4e2nN/YDsUlOEftssvv+mCcwYUVxtF7ERq+vP3yr16SMcB/Ai0tbv1erxxfoz3/Kq/qQ5w7t5U
5ybpbuwjtNrm1f3h/2FJvK9XA2hSBjewQAoeSILQ9vPjNeK4A0rBSTBEad/v0wPEtzhAqCEbfV3H
OvpDeP0a4sCUYuwTRSJJ4EIG/fnz8/IpJ2jHrcVmjdrIP6td+4db6NfkhDLgpBj2RQGvIqT9/AC9
wgnV4DfEoB3oHWKsRCPJIfWmyvPqdVINEA06IZz//jt+XcfL52NIlGFE8HAL/rXOf88sle+l8wq9
rBGt3kAv8vYd1/nmnz9FAPnHsDJUZoH4snpFibJX2orFud+bAy8YTsvc/8l9+5/eRV4ScRqgskDi
//MS8qXC8KqgZLFBqQNtAVMEVNkv29+/y9edgBUDmy2IhK0DFgzyZeMXI9q406hpLHq7gNJIvQ3u
P/idaMbj2i268++f9x/eCtc5Q3bChCTy6y3A547PUF5p7Clv2vROYO7gRFs+fv+UX7cfXCaXcxxw
fqn2L7/ib/vAtiD2obZSyMiC3BRc0u3Eu+EhbaRzthWwF7he0aj6/VO/Zl4+vC3A3OFdxb2KMuPL
WgaTDTLMd6PIyD0bBlm+hCnDoJTG6PXfj/r/0amk2rfvCkMQfzIpAXbH0UJQvjiG0CS88PX/b9cS
Zvq04//6rz/+hf+2+bN/ocolSEEoR17PL0frv+cXXvxIlOIkYBAOvufF7/F/XEzsXz4aFthXFLHl
ryEA/9fFxP7FJNhJuJgIWnyId94/MTH9kjxc3h0dBURNF5MGmP81eCq26lmsc+zA7rxqd3+xTy+Q
W4cMEEdTbaF7J0sZxMosRyrvwaBGtC7CLFfowh9s38d+40G6ljEoYKBw2WlIMTqQfuqmSqYGeoEs
rjx+nv0S2pPceAtE0eWtC/qoyPuQM/2H6wAfDSfu75c+3kkgOBPETA6Ty1e7lA2mxfpzNwMS8/ck
G9DzK+J5bK+swFwmb4pp9mg7u4FBIMrcIYIakHRwBcC8DImn3M36XdDvVAICym3U4V/hi4Ibdohh
+QjBlkBdwSye6rU01d6Z88SBKGnGU4ERRXXVRkDLNpX65NO9KR9Is8awz332XCVwnUMenaFRQquQ
Npzqa+u023VE2o9xX4RAdEKLluTnivKozK/dKeHZuYT6XggvbBgkqNLeDFMbVvl3P/icpwlqKI4+
prn1EiBjqnc+Jt8Jc6fo2zAALM1xuevbkr3UY7tzvOOypPsMNySGVEXaXvtm2i/yMsHw0C8yEvMa
U3vye+i1EH3lVIYmvV0lyvz5Bvb5ZLzA6fV16z0IrGAzPGAIXJQX9IL0vKGzD5T2MiAPqtpY1t99
eHohsW3Bd9zZhUS9AvU4qovKdoXBeJsccRGttbdh+eZifSbeR1mlwAPIe69n57nZedOPqu/vFpgW
Sr1taB2u8ydvwChhQqC7dd17OMNnTXZwXYeQk2GpLvcg/EOGYWBzXyQ9+M9gFkmhrvh8n0LnJU6L
r7cSgKpjEozqblqB+EHpceRJpPAWiBuQT6eRVnGdik0wq11f4/un7fcettiyfZzrcz8aYHGPw/TS
GAfYIKb9rcHz1FUnrh6EMjHY0iPssUfdtft6rGEllruR8V2FmY4NLyKFP7nm4kp49ujAGzH0d2IG
uElPJgVW7xwLx42hCoYlP87Nkyjude/fp2u90XQ5uei3DCaNpH8YTZmMWDhoIhFG8MVlRzZrh8Y4
8U8EOMdCQe9XZdhWh6qZNhh4BtgtxRQpABcU4op4IQLa6ExjZ6S7ytPYUTn8syyaAr6vhzEETB4F
wxWdnXCVd4X3sfAnb4FgxquYr99cSF0E7pFB3awdfcFcB5igdNylV203ntsBs91a2KPrfV/dEXqq
VyCBmMBDSzf2MdVvJLum9o50fHYhzvhgKTLN9yV5nmoVgpmOS1LFg/7Mi6cleJwGJ2QWUzVAFNI8
AmhxxIzEqZaJxnfgBJPpGkQoWOtnGNbhK3wZ2+w0jt9Glr60/GHF6A7qQJVoJlAnKiQYtNrUV6Vy
dxRo4cpeggZjFXR+mLm69vo8yoKtXxlEuSpaKnsLHPOQBdDJcnCzVsQozLZ1W8R1kUdFeV44gQk6
Cx1SYCfWjz5WIhBdrOQYYYxoJMudi0O1CBGp3I1gMgkV6CxM54wpkMqZyGg0JtG6hg2+A1zyJAG1
+8W5gi5ewpGCxmyC4Z1V2K0Y+ON+dNYmvIeNgvhR64gdYJurmgQ7O2CTqKt0elugVyl3BQfm4rBh
yCVpoimvk0LPEaYmSjSfJnE2mEHqV58X3JW67Q2GJEqMYFnPNWYoLUqcWG0xzXTc+pDp/KIP+1rD
PM3D1OvCCUAVZPKTwFhMH6ALmbsQNy627m0FgqO7COUe5lHYB7GoHYUd3R/A3g/euJFuswFFEVr/
boFEL5bvFccUM1/GQ7Fepe6pcCjU8c0AmAJOqE2FUXemPdTSxbhFKKYO6npYmUpMMoUT5tilt7iB
eA50nN569RJRtuD/2IRgFtdKixXwRAm6b4oDbDtLEky3u2qNDNOx25r+oCGSexAYgwAzKoKrDFL4
1Oyr6t3Aqq6mMQEoFUEbCd0BbamAJFmPu7D54XhNhE4mWpRbJMEJ7fYQX0MXcUq78pDCar9A8c/L
7+mEk0nXiKUGhTAGaHVxhZlTTD94EgDtPYY1RP2INlfwmXspwvLnqL8LjAMYBFTz9W3SF0fN2dKj
FhO4yx7KGPS3tmsA1UxRPkEX0/MRSt9tU8KSuPi7lXe7wgDHALiHkG93FGCrZ0AFWfD3GLMQCXgT
onZ6miXGa/HBv/zJ+6zqTz6CVCDvfWiVNh2eW3e5cZZhg9s1Glb76qX6dkxhvYHKFlM1fAoy7WSB
lh56tGJqALjq53kGHANiO8BsDIppeusCsbXLMDJkqLd53sY+0KkwreYpGWGdlF1wxemPCePdoB9s
FmDsKn1p1tdufR+qY4PZJWm5WTUABuA00u12ZnpJy/lxznk8tN5emGNL0+qAoY0gGMTO1Dry4NlY
MJgzClaNIYyYuNHbM+wLMcF4WfRpwzWbEmu8jVuMG9I7SZlON14JfZg89mR9tEOO26JAIACKyUpU
SM0GXo8bU2DshMAQl8vVi6khCn4Ejct9xPkcMbsA4PymrJ5wFupIqWtYvN4hpSau12Kk4Qp/TEH2
rH9r12xbpNMWQu6ON3p7wT4W3UftyE+u/d45d062xvmaHsGnx5P8Bh8XutMuZq1pwGw/8IG9ytu0
abtr6+Hc+jRmxd04rjvY3zZajT/gvv2GYSk702cPPL0n6zPv5bbsawzvg0ktg5fOR3xroF2Vepfa
Kz4Aymqup/T70IM7aui59/KdYEE0DNMGzNzWquJKg0Mu5fpgqmdelYnU6NoGDdC+w8jrA+bqHdJG
XQWL95lluCWge95xTj5T59NdJGg7HWpnjsusOSwFdjJZfsCWgQ8yYtRogIE+BcJOGQvcFKARY4fe
rriaxulO+ICLxwxEJCFYqrE6VWS5q70OO6A5OxAqbHYZOILLgZujFQE08Mo7YfDHmxr53drXW0LT
xBlPFtNbWjWEaKsBmH8XusQX7A/IUg9Tj6mGhYz6Ib12PBYXZfqJLsTdbIpjWfhg4YYQ9k2AQwXS
kTnfzgEmxi4xl8WB5s8zDCaV8g5r0N4I5FJ1kW6yFT2fwMKkFUSaagy+874NpAtTZ7r1l/4Hxj/d
QHvv+ffKcz8aTBlysCSQ4BFvyqiQEiaD/r4q1/vAOkkvrkEIYVAFAVyjn8jQnR0MxHSQw4hFnB0/
S0DcxMVcb0bRnjElNa7b+rOHo1FcRiYC1nOw08q5fAKECs8IMlKYZAfcqyssee1cbPsKo1ZothkE
5qfCZuP2gDT4vFUgeVKgixhChOsCVxtG+MxqOjZ5Y64NKE4nxYDgVBQ72tzQmTy0RXYPagbkvItQ
Y5AKFut2lNdKHJU3XMEnBEsz7G1+vuOr2aWjvVMI2QVdElgHN7brT07WJf4s4nreeoWbgF17BJJ5
YJfuCyvv5Lhx6w9btombncCEhc4sIw1WTyJES0zEbgnsF5P3IUpzLnK1NzbDsCsky6CXyHTJc0y1
5RdPXm+fAC8dMyp3Vapi3zwF7rDTsorKmmzSqk8a2yeXQaONY7YS9zVYrgPQ5LDycYI47AD5gjw+
WOA4RuLqv6S9usOAGijQVdI2Hy1uROmWGxeXqaG3ir/5eXechL/BhKpQ6BppRX5sB2SfEpFieYWP
AXZlcLrtcj3zXqFeoKgLsgircKb1d1AmcIFaDEZqo8t3zul4CrBPlS6AaAKqzfi2aF/zScVqaTHC
FpM/g48ecxxTWPDkDH9lby/DUvdtBmGPzc0d/rIKO4Nu8WBOpu4eBCkeWioSdLtvSoyxZRn/Nvvv
GcMNfrmO/zd7Z5YkuZEt2RUhxTADn+3zEB7zmD+QjBwwzzAzALvpBfQq3sb6IEhWk8kiS+pJ/9X7
pCQz3cPDAdjVq3p0yHcWRHIjPSW4DWG1nvpUYQMy9onZ3TlFhDWw3JghD6CgfkQt+RWp8pc5efPP
UgyDH2qZQGX02Er9JMUotL4EZJjeaP82IieBNMmQWYI+Gw9T7WHZfpmjuzniKcfg0ZQB0Rl4Mna8
KvRl4pZiZeXld+LA7S9T5++z+3/WaVg/LCsItGcgIR8btN+pQ6SDFGFMZtHOa++iqt1idrnktf4X
ctCfNh7LzIsYYLHD9ITLZ/BHFQqlqy0wJvM6ZPfS8jbor6Bjbsx815jb2MpIGTV4GW/Gxjvo/vrj
h/xPVIj+stECywq8F369fy0Nrb/Ir19+Lwz94+/8Jga5n1BXybRxfl26Kf7IfERJFqaHiZt1pOci
nv4qBtmfbJAZFgsednX2LzrRr0gb8WkhSOI6EYu+7rLmCP4dNYi//CfpBBnK5PLxHdo76M7449co
YVKLhtjsNzXM7BsDR9zGS2uGTYJX4Z6nX/xAtohhs+iqA2mraQ/Cgcx0YDifRy/aFm7zluaFPCS1
HeyzPi4vcULSHhHIPIUevCkMoF73YwjCeI8PO7vuC689a8i3O2H13jaAaIaW4rnHQYoUI9+8CUOe
fRWkuHIqsg3Te3olXB1uKpE3b1nRxC9kaMXajPW+z+x9poLuxjS8/FCNmAV4vQrFhlABnDOrM/fS
TpAxZtdcI1jZr1lQz3KN1z949TqreQIZjHiRF4lzRTy1ebBGDbla8wzFOTABoq6ivaXIc2e6gRJV
Fnm2hw+XPkVC+t42LjqIZKOj4zc/UvIurFwaNZpwcNZFaKudR7ILRuM4Bu+9yKwrwH3Bd4JpqG55
pattbdTBvAmmvjsnQJfhJ6ihfhfNxP6bwDnoZl03z4NMySKPXVV+z4l/FSAU8ukzvAiEBru2nIvT
Keu7UdXiIeSIdImwL+0iexQ80/Kc542hvxqzPbP1Yrg3N2TjgAu3hu5PZsVROBGVDf2MjSOdICWZ
cAjAxbti4HlyIVE8CyFxSnQl0D2c+ZC/cY6VBgQBL3gN9RTKjWO1I1SJyXiafOvsZzUBU0ylBxUV
8+eYLCm+97pqd11QhD6Tl1d8i0J/G8EDviWshVkrqPQYra0+t7sdPuSZzhTXKd7tVoSb2PIF2l1P
60KJ3nHVo7+cmkIKsfZFVBymKNXXxejNr5Ef5ndNGbWMVSqwH30Lgyth1oH3QwCVUa+TzvLEU6aA
H9g01XcjcaObySTFvNIV0cet73Rt+0hoFYf+FHnmugnEc+TEziMRu+hONUX+JrRpHMKKAEOeJZzT
MR7t5DBkDfm5JttjV2/uQpm4W9U6/hlUd3Qa4u460TFhUA+yX+FzFEi+CGFBENbnyg1BJUMFTOIa
fU+o+lyRJN2Z/YMzwsbwrvGrvpW47FC4HAjqTXCtY3VXz1hkCv19DApvJQxqEvr5vrPUwW1Ja+TZ
ratndJ8M+ocdxiugi/wCvTvtcpbNgGhOFQM7JuPdWMkbbY/nhoFzNNKtwEC3Ut6j2XcrFGpxO442
qDecup2T3I38q2JI9fuYWOM2KO9Tu/s+NuO1C0yN+JPDea/luxxcyRawCQS5ipYOOODbSjJtMwRY
Y3HVsGcH35FU+yI4p/LN778K4ks1aNSVCu6b2T+Yo//oopW2cz6eYh3Vm4hRsnW+xSz49JJrab01
TvaVkb5pi2xHKq4jwJwnD6+zHFJI4rlOwKcrkJCRwqxPXnlnknlbdXlEuwMH4XKwzGWew+bLwmdP
joutbDiXV8QOwj0DfXnM0xJQhA/JoCIEZpL32kQsBFedTR1L7d2QTCIBQna/IdPC522916qRqzgS
UKgV+lNo9YI9GCnzvh3kto9oKeE+l/CnRb3Fb0gY0p0PkrNp1uMX8mVOZjokNpX4YE9d7zrOhmo7
Ku8wm4WzalwsiGO6dqvERuDKXwpNjm4gBrMxZcLm3yOSKEys04K0ZDHCEMMMOyD3rEqSSqvI7znw
Euy8RM10RRLIhXRTfa2ijn6IuIdEgdRTpe0uz6v+yc+sH0XaPvtkLqapJPlfDuckizB1UMuxzXRJ
+NeAMaDjAKU2/Eyq+zbv7L1h8Gtv/QgBAA+ADPIncrqXKk9fw2gg9lNtOAi/FgHjRO9LplnQJV7P
aFmO4XOVtAe6WSq00xYVoJMs8Stt3SZO+plchbutosxi9taPwrPGkzlEX5y2X06AECLMYleo8F50
6qrifA3j+gH//6kLLYPWh+nUtD3H2GRkvnUIBMH9pgHiFs/9IaE7AgTFJaLox0hMZpugvhkB7kRu
uOALeRL5xsLNLcOzGb/bk17PoXvm7ryGknpu6nA1Zg+BgfnAuyQOkMzk1HdOtMTK60djvMYuilyk
7E0wWs8jjCGIkywSyvZKJHz0fchxOo18tY5ZvASCipuKg7TkpLsRgR4PQ+74L4RBNuloEjqYV4Mh
j131onKT1URQEirPj02GBu4vBvUS5aqI7XUQu/eNnVxPKaPa7L3CB2JCTZPv8cRzSZNmkVaPUson
ls3VN1+qs2/ZV1UYvg5+durgv2fMX7Vd50hWzAeOOpqxLNYs/NWOIHuxdobC2qloFluYPzEBbbkV
Sf1idzAWAhmi36KZpXW+G/hMBvYUQIqvfFW9uJJ6KCtQdxZb67Unv5aZsQcxovCvvzhMcJzcVXI0
E7vbDnnSfB4jvRv8fDtFDjsXiAAbv+Q5nuHCXMH+SHehU6SnPArcVeVBLRaK+0rhPlUar0ws042H
A2xHxwqCeeIQ3A2r45gg4yzk29Ts4EVGXb2mSIMupaicdpEc4h1JrPlQ2skXmmHusjg7U7oxHIOF
6TSHVr0zRru55ip/VOabhfF/g095WUAU7RXdMs2uVaHN7iyYufGa9gbefL/ynEQjjRrbUrjHhKfd
OgqNK/L2KWqVzI+lM3mHIhXZi0mg6Qoh0r1JTBCZBNbDH4ZIxiulzaAG2TM7RNc58Peh/WqBNeF7
GI7HUMyUd6UZQ0ietsGNMBqNzbIVqXtEJrS/VaWm14kWFusbwJ05BdM1hdcJxtZLFpvkBTtA+hA5
2X4xV7cvoTQ7kFo+tj3N4wqMCaK3bbbBrow73ohdVux8Zl77UDgQjl2h04s1Z8TjKGnZW0M13Exx
3u6gy84bEabuvWmVDZl3z7pvSyy0dRPqM6dJQs5pg5lbEDeDXTRlQJPDmWQOicktmVb90oW4MlYa
8kC+MlvP3jtmdxM7MWUagk1cnojhIGbjqprIb6+S0r8aaqc5ioY7BxhllxyTcG/7KR4PVc9atCqn
7EcztJ+1TAayUHG00Yaav6R9RUObkdnnoUivE9/Tu0nCnO4UJFr6QAiq+ru4jN8Bg/2gwmyLDe/O
6dxs7xv912HGBSF96qlcPzm0Y4Pu0Kd7m43/Jhi0fxKhBmyRtudiStM3sys4WVqmvMXloFd16Q7r
NEzX1IiBYjVQhxsrpS9lJJUxNUO0z6PhJcujM3EOuNBNeI33wqbdKC0JLBfOjywW+ii08aRJPRzT
iGMK6+hwG3ncng0Z/QgadI+6+F6nvtArEyUIxO0mkXIjauOqJoSyApTC0zOhOC20Hgsl9hO8lyEq
vgMEP2b2DAKmK92tP8UVrB0ZXihY8NbcWx7J9JBdyaLkGPdts2UTtoIkI3m0hcN6JLO+K1GG/EL0
O9LqlxxS3b7Fs7Sxsnbdi9DnLS4jSdLCnSmbm7QwD6DKwo2dZuENYfcZypFP6rufpnvDk+JawXwZ
rF4d7XzOzyZ9JpfUHcedG4cvKlBXXjleE87Bgpr7LKWifRnhltNlejIK9wzP+oHf8jYSwRWY4mBT
zXawTYblIhDzE7V/28CyTlXuQNFANBERA0tiGvHB4/qHDbX84qA3J+iEVdhGT1LMBUFG57pIP0eN
sU65kztdBD+bukCdIyO29rdoOHfBuBVqOLm2vIJxDspuyl5nmwd7lr6CzTmBh3rJJLeIVub5Ns0M
Z1tOHtVwCjpZC40wtnq5ZaZ7ZK7k1oJXalOG0mAbXqWXkbKJr1ZK8jUzIzQfUGQ6+5wn+RXEFyxx
JrJPcwT/NZ27lE1rqMb7Tvpnepw47r97IUOLxH74KOzuWRnNlWsiG/Kelpa0VW1p8MFCaDgZRciB
lAhTW7IsrvTepefEBkENQMxgP2tlRJAyOFWF767GqdmODuAys1XjNubnylIoddzfuaulrBEw41YA
fSO5a6V+GvzujW/3bvaNK72kzAIwAVBCt1CHuuuBXWk+z2ejybZM0awZ/KM5F9sh6cEELHhf9RRY
HSUgGOW+VUDnLyGrkYP22ysKFjd17ux8k400+R5/LVqDsj31HAFi0mNubUtvqjY6up6Ynti9s7rz
d2TlUZsUsauAXUXs9W+hKjkoBM06tkuqDdxt5HsXS2VvU+W8ePF0U6Hl73y7Wk6kxtoqoBM7mSeP
pq2fWru511O+I+YWXiaZNxtzSLZ091TMnk7Avjxc+QymlaidXWrP4pwo60sedjEtSC1iopvcxRM5
ubJcG5HJLyS6GbxpPZrBTZtRL9TKPc/j5EFyZr3TQ0DhWZJRAFBlALJrEiY27OMpDJL13IftOiyF
xSJwvKMa6Vsww8+WuoL7lzgARaYNVhL2dOHOYHq9z9rSvSYw3tvOZ5UT/6rNLWTE+tgY4EkI4K4H
zG3Lx4GvoDZo+coYs1lDUwgFpH61JHsOvqrte0MBpqo7m7kQil68hpkEWMAuUFM2fSyaAw5+BSPW
JEoHDcMzTqZW/n2XALRYuXZk3KcQ4dcYg2kSBMNzhA7Cf8fomg96rEcUjKilmFKgUfBANo461BAf
RdRYvKGg/aHmusQkmUQshcijhV+TNH1XhPwwIeesMUz6J83eiNdhGgeHjqDkSveEw6FPiqMdE9gi
72YelV1HT7gfsr1hG2xZlPOLrft/pLhf+1mWztXQsSxrSSX9tRT3v4biv/43PSxf6z/qcb/+xd/0
OAeONBc20hnZLRgh/Ju/mbPcTzzw8J4IgiGYuxfB9TfEtPlJePjuwMmF6HEUyf7DnGWKT5brEiHg
7zgk2/4tNe5DG/69jwkxe0G+omZjoLXIfP1RjDMqW/eVFWZbyza4Gmq3qO7KkXKGPWfbId66di4B
c3EcZcxlugIWRPUQ8zyMi/1ITltBLCvzV6c0THqf2oL/G9wG8hd80SxlNy7UMQpHHhgj6FeOTXrG
pUXhJBt2IJX8L3PpHPXA2ABD1GNU9agPJIKLxSMYFQ4SAcZoj6DpWet58EuL7gYQ+yF3a0b0oGo5
5cx9jhdS+0eSoc6PXpB8XRVBIuhrLWr6/LqRdXDvzWLXIKmtQlfp56QN+ztMHOGxtoZyX4QF9DV4
UAYOJQQYjphNgYeGn6IBcFbk0WVsdNluJNYL679xRf3nVBstEdW/vqyeU4qlv/1B4/6l6Xn5a79x
2/1PJI8WrzJW31/l6t8uKq4c3/cxvwsPOz5K9z8uKm8RuVkfk/nC3mgGS47kV5Hb+rQEcBZ/N0mw
hV/i/zsaN+7GnzVujrKuS5ANa7DwucL/eFkBPhkrdscpO3K/gp8IYpNJVzk3UzG3h8RxQvRQ6jwK
DtXIJDDCdtNSkZlxkRyxYjg37QDNNVeJw9maC8KwTAMhAOdMxlGRL+GUXrp4qI7xRw9n3xv5Ycrq
+smsHOozVPGUuEFz4Nv76scjS0izv43K6GaezY0mqWNjhKOMcJNUsXPbUcIE44WPh5JF2+QoNNuO
x+kIwfHeMHz31Rp7CBVJNXL+mBQeMhDYzmPDDWAXBaUPGCDs9o0tyi3yzrz3fFlcOEUtaKXJCC5e
yb50msCNhE2R7pOwNF/AAb6ZQcZ/FeBofLqqX3oencc2XeiXXmwk3wPaPPYNmfCDLEd0JdefmMOM
uL/p65SK4qzA1eEOgpS3F0b99xEj+8EuHHkRuBaoJ7ZzMKAqTOk4M+VTHQPFwA1azY/ISHpLqSbP
/wArHpj4Q5QMWQY7Jhhe+qFx99xfhr1R2vUhyJR6qDTs9K2Zg9Og+A1uoRXmIM0oDfXwt8zZa1aV
yauUhT9RhCiJCnjdWJ2iQhYsMfxh5H5CY/FqUGgWOZ2kzhZ9Eeti34UXYbUAVUsbHynFGSZH7ci6
y406e16Qohd/tFJGdFnLS5D7JS45ZTzaRdcdWjEhzKVRIr67ZX0TGVAW1pFpuFsKjrpvaTrKU8SD
5hROhbtLAyO/R6q6mAQ32Pc7I6n52W+gbhVS4aT16iuf+/7JRF9Gg6jb+FWjLdF4mhR7Nhefa5rg
Vij7i2xkzYIlhIiwDmKaikWFVyHI0Y8HK0MO42vqrHUtvSPadZ9t8wQO5koyW1/hgETPo7Wj2kao
5CiDRJrPjZdBdopLCq7BJ8B+w9mAaC7leCA4UJgribMLFWeUrPNnE/ybqu5o+Zt3djkt7TCKYzld
hxMaqNEufh8n7neWrjoMpj24Dk2L6aPdRcZTq3V3cKNZFXtpTGJvhBL0CEBA76osWpppbdqPmDGp
CXV0MO2dPA/pB0RP3MdK9yHOL+nvbAd7jFVmuFs6RCBwY2kOLQ6OSHtfGgyNhbRiZx0CO/gi6qFZ
p0YLoUOpoNpDWYsQrpeS7hrs3WeOdO21oVJ5Llz267VKaiL5Qd2tATiMbFzY/N+lCSdZxxzHi+OX
Lqqj8PxNUnoV7VR58qRoYdpGRolrUAcSnoFvLYKOGebfIRCXICX5dIEvKXFl5WAyeFZKMv9gyije
ksWLmLT+kdYebOPBV9B0lfCvuzDWFPwsr1QD/B2xrSGfcmB3eJDGUI22oWt0jzEY3HXkBBx10XcU
DKIouurt3GUqqCPzXJnavoGh1L27ziifPTAwyLqjCU8t7llZTLyZ2wir1K6QY3eeC8SLoEjV51y7
NCOmwNVWWdsV6abHe/I1rjm20KdYANw1qKXHcEkV7nzVuA0OBaerkAidIvafbcEHk3sK2XoqBObI
fDKGZ2o0vCM4uvr0C613cMoARdMbMQDred+HLj9cqmX/g8NH+sb3kPVJG4zewXc7+V6o3l6YEW59
M7hufM2WA2KqzqLZ2kxNmp2tJsqtm184vmhcyZeWRtGTH6YhZcBGt0cwG3dq1t3JqEBibyc5RaAx
fKKgBkr7DtYHS60ssfYfoF/V05ZRAINd+qSnJ4uZdL5PpgLH2GR4x5xGHMzTZUd7KFd2c1dLmd1m
H+jfxLWrb7U5zufgA//LkBPu2V2QdPZV98TRNXp2SnYEO08aBuP/YNnbrC+K90AbSXYmdAgQKWAV
CBSupzMiyP4lEbgrMu9tzoK+XXVNE0QgiqvpC7T6CHwave/hpRRG6gJoce3rPhNJcPyFCgxBymuR
ReddX0fRTbg0CSm61HBW+Z1xHDtRQ5iRIIKzKWGJ4udJRy0H5uRspMqI91Ya86E1k6C566kMejXj
KjvBpeG7BvSgYe1STGhaH4DgDl3oDOTHOpeKuWzVyDICLJ0m6b3sR1SovAUjRmd8N7MsYQGqIJDm
G1uhkSHqwYFeRRbkJ6D3XG8UsjxKC8gZ3Xh99wpZJi02VcCGC6gcKxWjL2ysuKbsMcR+AIMd2XUo
NAhtl9Tqhwck0v5M0bH9bs11ZZ7ninvlJtO+Me4jF1rRHknLe5nhQw0rKrnj0xg1L4Nsmhc99Va0
ghbWpU/E4/oDGdKhXdU2cJ3VJFhJEnOHSwSr7LWM0Pvvm8ZhsxOUnfdOtocfIqeKKltnWWPeWAzc
3lrnDRO9TVv9d3JJ3WNLWWl9SgAfHeeSgq1NrGz52arxi1K+CyqtwWSNytxcJlzX9Wpu6ihcg88p
YXRJ3WdvLb84WgvytFbHrG1NmEJmCwxYRZQLW1EKcK5oNSq1E4/Zrp0qa2cMokuak+tWtdtjCKI4
LNxwiVtfLV3OtHWRnj+oj2buxqSku8xM6zFYirvjcO5Owuh9ZJYhYMoX1Tk0eXe98BAal/rvuHAp
+aWd9ab5aAeflqJwdvruVaPg6dM072+qpVC8AK38JR57aEy+DJ4sjh4NTvCDkYVEtpc68glB61Ry
fAEnE2BdmNoaO/q0lJiXVjd/b/LC+MX0828N4f85I8OSp//rkWH9pZXffwpM/TIzLH/vt0HcZG5m
lPZdopwUmwb80W8zA5MBGgrlMeSrlz/7fykp61NIW44IQ4KYTAWBR7bq15nBEJ+ooyRdv2CnACDQ
qBP+O1MDUeo/TQ2BiwdnQVLAyOWt/nFqKC1Od2Ytko0q4kG+5HICAc3yzzpE7GZf61wbe5Coza2P
yDrupK2hVblZbO86lb+nFILOR8hD/VJNVomZZaSnufrSEEYjqvN8rQsAL4dZ2IP57nsA5XejziEf
pkM3X0JLvfMvlnj8s6H9UZus+rPYKJ66ojLuWBSk7g6LSL3zx4EUjMuqk8VxJBeXiIwxWavaGbgv
0Bpsg3GLrWYb01nwpnVkHlnvs30bg+Hs5aN171Yc7bkpZs7D7I3Gg281arOAyLeijstvGjQungc7
gTnlyDu4hA7M9w60qgml+s0Fwnbo6CagTMV3b9EiYtzyjRnswZ9nMGtak6Ic1W5EaPQvbjoWp75p
QsixU9B8McwGo7pDyRz7eN7lSz2J7J5iieTiKOlc9X1ev4SZth4qrxm3Ri3DDXDm9JZlLQvUHsAS
sHCWngdR5SHgzqUjoB7bbc7K8Wg7/KcYFr/E5FbW2euIF2ktzcNiKL4dCuXfjpnsbhQuVUyTudGd
shCZI4/zMluVoRW/41dK7idfencWHSQcbVLiJgWs1JHKgSPFveatLkpwdyrona2vLYenRT09ZzKL
nsK8rFixBv2WLY139DOv+Ox6PC+2sM5D/M9lsnPoC71yLarKMaWr95F54gwRzH6SVd88zkFXPcwW
FY/a8IyLHgcU+sYp7wfPb+67kWbnAfGRk6Pzhr5FRKuVzpkRIfyG+/y1VCPD7pS3FHZTFh3iSdoY
S4G00U/Bd54/lEoHHlhPRdH0bDV64y3l000lhvuukx4ieidv08bJv4wffdU1zJRbn5PZV8uybyh8
e3QymlVZouujOwb2g8OSYUfr5PBQS4qwO5R1PESUY+e6Sd9Hi8Js+qyTHX33TLiFgoAvP7q1SQL5
92op3DbpcgA7x4L9OFgiCXEgRwUkP2q6pbPsrCmfWImPFm9IZTR6J0u5d1+NMWvYpfK7ywPav52P
JvDwoxU8/WgIh5iqXwBqxXtnsux7e6kS97FNPobSau8Ti6JxYoTulgwT/Q9LDXmJS+hcD1STo39F
t7Zo5295yCK940CKU6Hxz/FSaz7gq7q2QLB9MZfSc3upP88aqS7mUonuJw57NhaN9n08ls22X8rT
7aVGPV8K1WH/Fud51BZGOGo4K9+Z94OqYErmLnXsVKuwQx6H6X5UhDMbGyVfedN0kTqZD2opdQ9T
Ma4bE3qfsql8d9EQLmKpgTcg1d9GSzV8ZhPzWUVLYbxRLt3xfalJGAWR2kCJtN+yBgCbu9TNex/N
827HwGcPvnXj1RwSAhrqc5+q+jE1rvtKnHJhPqUfbfaS8OraXyrutZVk93FC7T00at1AZfXoTS3t
Dk5WZ0B8b23n2kt76nCYYZ6h5H2dzHh8xK8vwN+b83tXy+TzMENZXrcAxAOGWk+xy53US25khLrM
CH+0NsVT7ijFm2i79GUo/fpQ2OZwZerJu4rMRPzIA6hZtLzo5mikATtr7CUFJ0q9gB+DiMaXLvJt
/gHL0WtrGJBKyXQHe/yawyOWGGNcTXRyx6vBE8Y9KGVuqVwGREH9Kt43pCDzFWOkvk8rZ7rhgGNw
9pzDV4u4xJWH0xCOS8QylY1SP9mw6LQ6lJPfX4CSe+Uafp5f7WQDUXaVNCZOfHyaiC7jNKuVlxjw
D2uapxbIbR6TiKG4u6R3lOcpQSw7e+JLFuyyFDsOe2qWcJIOEUxhigF61UvZHfo5mS6j6uTT1Drq
tcx951TyoZhbWI8VDUWq+6pmVskrZ+hLXH91y7mbnceQr4vKceE/U4VGPZXb6xcPjQhNxLL1LpnT
ZNgOY6U0BQt9fW1Ohn815SVm9zBoc/bTsHgl6YdU3nl0b9UkTmLxg5UWkaUIvP5+mEOIw1XiqQbA
L6PQgy2M2QW/PbnRVkfT3G3GXo6XbrLnaxayyzXRa/Xc0ljxRXASpo1EUBuLiXHnz12/a2IrwHhX
ZcZrg8zCA2ei7mATlBaaF+ZHrP4JkWQrxtLPg27AosXktBhkwCVNkH/q9MZM6nBt1y5dOcClY+6S
PEH3+D3mYRdI1V7XtoRMWlIb/o5NRufnEkOo3GEINRPIw0183YMMsLesYlMPZlaLPk+Fy/DeFhQM
E1O0+blcML8Yt1xPEi1Qjbea+5RERCf5frG0wMFt5Iuh1JKd5xE9mtInzGzZnuF9SJZSX5JziyO1
9yMyINmc7y2KcR7QUeuH7MPDCu57QiJomqcuKYNX26Vri1kH52tjoMGXgV9vOUibe18P8Vp8mGXL
D+Ms11txcMbkxcwp/E0TtyFEi9u2m6bmbV4cuFE/pUSSSrVR7ag2cCzTR0wb7jGXLYVJemKU5Q7T
HMxhao9N6jnXjEnJl7KW30M7Cl+0LrB2tfD4q0yE3FTTwjkIP1XbaOgQLgioXs3lhHnpGwZJ/1AO
lX5gxpqPNUIfd3eonueiV8arFmV6LAsjYhXCU5DlP3NQu0IPCulmCIORUBsF1CxABuC8GEAr8xnT
qo7WHB/Fa1fBLAe5QDK44Yp+VjKx32a8ohFhy6F+wU9b3rQ4nRjqwJ3rxpZvGb/ofVoIvXOEq9+b
3O8f5iQkxUmlT3GbgaMmpTV5Lj6TynQvpqRlYDaynr4nM1FnZTruzvErecq1MFY8CIyWEua25+uT
pu6Ja9y4IoFeHEbqJrZKjuJFzI6PulHghTlN2YRfhZw+ulYy6OBrlsuSyiV3WqIndnsJnb587sEB
g3I1OomdEctgtwv81gg2ZrXUtzQybmOKjFyyg7Kn4zWui+BUJi4myngQEPnkgP1F9oe2dynd4utz
5WPYQp/0eeDRMJaewMNnD2bvtl/9fI5wIVix4EmR1T9Ga2jPsfTbC7WWZHx9MpBF57lYPtSIdIt9
F1vAveH0P0Z6RN5Kg+fBwEruGvuJfym5oe5TV2avfa9NaieM8EuWVd7Oza0Bh6clozVFoDS8mMoi
w00dlrbRMjP1GdhBezfionrN/aG4ax1+K1hSDbErRJx9gwuUoEu03jWJ8uIba0Dvtm6obODknNFt
ZxjBKUwwlDu21T2M9Kkc2qRDys7NaPjKo5H0WuN3tnMvVQxFgPA7PT0mn6m9Dtmw0XxhTfONVWU8
NCtvrh5pUOKxwSL8Bk0PeoCdTY25TmPPvkt0kPZbd5qDByI1xV0/ZfhjnMAtnqqRFcs6ajlubgJ7
Gt7wWrLh60ytz2zXKoNCFW+46y252A0+aOf0hHANmBgdnJVunZnAfZ0nN+UEfGCX1aq/441nd7i5
ZLeBUsS0IEk1YRSgGJuuKKTjBcqu5YVrePwSmmWKWczvPvjw8rM0wsUFL62OorykLU6xQ3X3KdOc
zH4hFf3PFJ1+HX7aSpPb+Nt1Nmrpf/0f9aX7p3/ttxnaXsIl0OvgiYSB4Hzw+xnahO/BGYpZGdjc
AlP8bZktPn2QFgG0IT8ScGGu/XWG9j4x7toLEsXD5y+47P6dCfrnIJTPip3Yi2c6vgtI8ufm2XqO
U7BUQF/JlERXyVAAnzJxjCnXava/Exj+SebqT0C/j3EfAqeLLsCQ6f00q1dOwzMlAcpqGpG7oy4A
QEkWsZvpqDkMCvbamuLyfVSn+uz4owljsmQ/IrFhGpl7bZaTIqcoYS9wFVv0UqTONzyO1ksaDdP2
79/sz7oCnwjGI1btv2Jql0TO7wJi/x8xtTZIGdqyATwF9k/xMOGkjV/4BsYnu0ORjfyGIpDy+Pc/
Ct+iP3BXlh+F1W+AlcJeWqp/+thVXTcIlrxIHL/28VuBSOiF8dlPD3//Ov/sIwO0Z/FVhycGl/SP
H9lEVelUkfkh6JnOD+xJ/Esz0QTw33gVOK4mWo+DF+Snj4xRop2YlEqU2HrtSpYliQ9J7O9f5E9X
BTFFaD60+nKR0Wm+/Pnvfvtmy8GRCsViS9dBuurt7pyq8DkR07+gPf7T17EAEYUmvyFe84+vExl1
4ltUUm7HYFrZOl1l6UtPccff/zR/Iu/4y4/zu5f5iUoV+XHGHoKXMdBuXk1P9SfOgJ8HP9bUdXnf
R7t4KCdO7AXb6lWruvpfvANAqj9/CX0CTfC+uPItUkA/F3WT/M+WvT4rHyY5jshUSLKBbm28WLnU
Uhi7sOuaYUMPB42L2FHgEXGMzeq97NJZndkD0uwSpfGLEcsWD1gpuhO1iFZBYteePAyqlBEzXNsN
D1jJ4omtgl6aj4o4xnBucVTZ8HDHNptSKpOxlqY8kM98tm7NiWYIGBdj4G+NseresM3pBz8BQIR3
DZ0srjvzjYSXaDcuB6xuNctJtieM+RnNCTS2/l/yzmS5cSXN0q9S1ntcwzyYVdeCBGdSpOZhA5MU
EubBMTngT98fIyMrM25VtvXddi3DIiSFJBLu/3/O+Q5HsxDDBwuDrg4tUt7jceShlCyrhILepenN
3i1mH29aIOP0r4CPum6XBXS0cfGV3UDDQptz/bUnQq/cEcgmOJKyzLVJccF2RJvIaQ+xlb1IhAeC
gcSdnqxsb6aCc/bSqVwrsKKPisou4gxdPD7ktVhFUUMzAg+YZM/w72js9gpi92T8gQ9NuBtKSRJg
MbMfBVtTmVBVFF0CF01nrYnVyzCpg1fBjYWVv0bLCzp9ybqB9gIfatF3kczEqn0kAB0+0/Xe6Ymy
OAmg+u+i70QXWnPkv/ai6FD2tZQiCYflEZXCLdGtsI+k9oNmS+agBK01x5Mn5FlPVFufxp+GIRBY
mIeQwqNT99NSRGeqnS69n1YjerOwHZU/LUiTnOIvK0/1mA3G1bJUjsp5KH+6mRRloOUK3Sze5/6A
j8obrerO8+Mmot4zHT7zpPOcjVGQ9w+oDj9Z7QCA6J+L0tjTUKbGbf+aP8pY4i40RWtq+LfStMQ0
E32haGcn9IQa54fCdY3d3/rTgI9AbCi0oXv4WaJW8buyd/VkyYfSDDCI/d/61FK9rY9k1fCcKNs1
0jUZajO/mQtsCpkzayS2qD/DDdL0fCYs69mpbXWz2qb4uqxlgtm7XRpZPnZbqjZa0tRxOa9kobc9
i4SWG6uaDaBVAx2qOCYDPdpJW2RwOTpzfC2bntZQavWKM/+Y54LhQ+NJOhYt66YKCEtl/Lie+HEV
9+DUTNRi9vPgx3TJIpc+XbYqI2CIb0L52ls0JzBzDdmpt9SvMOmT+mtnmoTRdnnF8+Lbixjk2p6g
Kybj2jNVw4rEYl8xW06C7cdueTBwNSg2o9ETgE1U1n3TsO0FCz03QRXWtcEjoVLFi+pcAAxZxc1/
OcURX414ZU8XWpTUb1Ew+2TlqNWIqH5u4eSQblnp6aApopDXXlhWqC+uU07PMUHJp8jEqLBrnH4q
Vww1PvEQR7M2IJbbKuykByV1aijMIZETGTmvTtXDAxOmC1qZTql45crZGNGi2RBQC9yYpyJyyntq
ojt/Sd4WmkRbxiZEs7IUKgTaVdHFEBQUHcF+uwYx4Rc0dZ/uzLGx7+h5JDJrZ0byavp0Rq8bYZmX
FAhYstRpiUF1GFwYP5MMLj42QFyFopbIeYmYXoi+EiasLH3EElgb+JAhOaVnxx+5aA2kwUB3tJZ+
KAgxzZvWsJN7F1fMSSW2DnIpGtxtTb3jdzUZztvPQ+ovjRWn9LOtu/q7//frh33WpL3SOOn/499/
+9N5/EJcb7/+7fTedP+2Hqof731aV3/+mN8+RfcfP/86/qrD9/79tz+s8KP28+3wxRj91Q3F377c
r3/5//qXv2ywD3Sm/u//9S/D6n8T2Eycbf9amNsOafHfOfn4oL9PFLAGuV05cAExonKh46L1D1XO
NW2MndzD2I/8HDb+M67u21ecP0Y1eAdXKuZ/ThTGHw72OOIa/IKp7zEM669MFHzCP531PhZbZh4c
t9dbJ+zS3281Gk0FaaFdBbRUqSWHZwHoaMrejNj9bnvzPtFKdzkm5qtM7de+IDRJ4Up7YQc/MBU7
/aEK3OxF5hoiN7HQD+GoeNPyxt7OgCTIErvWfBW7u6PVVd9+Z2obNSf9siV4/dRQKshpI8jk0RFP
qDqd0dwmdqqrAUvdTcQ5+kS2vProfemsq4Hrlg4A3iaGoTg8fTBrhFHjhrLfxk1vBt6tH03r0m6c
m+qxcxxxQz/VGMZuEW2xMdKtamSav+6DPgqNrOlYLZiQ7sqktF7xxuWrZDaJZNjXpaV5XV/2LZtX
RgLIQiqxHnoxlVvqizhc8fBgog/qYhWxq4XEY5qvukiJj5QuO9E5TfKVm7NKNavU2Dmiss9+4aUh
SSqNo09itIsjnFNxykjh6RqHsTaGCcV+ayIv+HuqZgh7y6z29c9dbG3Ww7Ly+/u8VzdAXT6Htr+j
Pru4L2iF3o2OlXyRVzG3BpdDXaX9wWIHGTbsK/iRatNWura29Dn8Tg6437PpWx/s0VkHu6BU0q7U
N5bwiiNcvJlkTOJtZmfUIFlOs/Zs4wjR8dSoULad93JNUrDNZ/6BXJbj5FkYiUzlkm5LAwyhYj01
le7tQFXSiQHQ28V5bYtlK3HLoIjpEA24sEd91K+1lPy1blUtv3KAefTfgI/y7f7eEVZ3Nu1u3pSN
5S8r7gb0FSFLaHXur3oTIEfJ+mvRYmM++6JOgN0Lw38Z3c7FGDq8lPQ9riwBdoABFWtqU7ynRlaH
TTbjsLTpjK/9oqXCLeFr4Eg0VmZQ62tfDBywXKaWRd1yLviAXowC0JVtxbWDCaxpTnWeF2vdE2Rl
soyk0iDsDm5BYJ0nadgrn+vx7Tj75k1fa926Nar2OHVeumNIkvu55vucRNCEeezSbCgNC3KQ2x5J
4MPWnjn97VEckDjHo+Wk28LsbqPBT46ZkCgtHfKzRr56Hzs0NwemmrZDJb/pGVxm2jRuOcbrRWrG
HsnhOTthSOSa2yY3Mmvbo6ssuSy1As4fHUlLGqPwyU0OvMfEeHEs9yFvMMjnUtI+mERrEs0gM9Fl
stzDHuLU+so1+vtMy96xX+0hytGtI9gPGLg4kQWPzgQyJrKZkbonTdS40GwQoIRul2puLmLQsqUe
OepgWe62SuJpM005tEhKysj8X7dor4lO0ULu5DWmP+ogaQUijjKTCy1NtZli3b06hEPplOS4p0ZH
F8X9pFPDGqo+McngZW5IOOc119LbPnlo+yldyRn/EO+BPdnpvZ3x3m+85I7QPyQsyo2WNK8jCFWa
t8qNPNi4WneuoQUM/QhdAdZgONkEYcueJCCOx5PGq3/NU6cOS2W9TH01H0ZZBcuiM/dBlL/4Y3Vy
B4qsB/HZ18Ta/WrX0LGKPQv/I/7slecUrL2Zh6sYy6df74q62xU5WUs/QMTOpuwzyFeIRrcohxuv
6JuV1o7JmjqKQ8Rb+MW3+f41B/x7pCZ/OacE5+tSnMh2FlQGpw1KmkNCJ9i7QQG1Jp+eLT6jgda0
bGtxltLflbG28/UaPlqbIuwFFEcxQpMZ1sXOgawl7Zm8U5KdqxHuKOGe21gX8A9VB+4uN3lmYx1A
dmy523pYn9w8ussaJ19pRYMGluHryD2i3U5V6EiPajsPEU2LzvSiOfOb7jdnRStXqNUsWIE56nTe
wWrHe7iwoqsSXKsyJKPkAQdsaorGcTeaTAaW6+ahHBkIpyTYJsL/cgzxRd2cWibkUBe6Xj8n1tWn
G1lMQl3ablWqP6MWvtraVRtscwfzm/RXkL5uEtsvDyMkLSCO1s7IhwEIgx5tjClFKbQK3hAmhZyj
S91C4wbhPGJCtcruRk0powrrukXRFw+tq/+gEzleUqn7EMvhLfM1QCMlVvI6CX5MprqHEP5EQ/Xa
NsRZj4uDNEaJX5ibLQ+SGtZnGy0Bsxx4ZZ+mDtu8o9AblDk/WIZc8W1cuoa8LYNpKJOnq2ykzV26
jHJsdYV54q5BBvTq3dAi9QVHhRJ3v7BveVecUR+YOUaGIUrvV6zwcYMG+ocew6ZoNeLcOs9+kyd+
HalN2d6y4F+7hrPQbPB3lH+VNp3xggHbQ4LhiOFWbZ8NnuB8hlehjwaAGf+5m+utm5cfTpywHRRQ
PItavGdWcQzMpFtqOkTVptO8jU7BMH5fugtfLe8kguqkx84RBNsBOua4EM58QeYd8Rv7m0rlwboe
c/BmZbyOMWBDNUBaqVzjq3a0da6Za6cLzpodlYuBKvFAwQb1MhteqNvWK+HGGI1zqke9Gqd1O2gc
ktkSt2Kxk3kOjhWFHVhMnm4GDrYg4YyMOxqIYxrJzqigd3Iaxc7Dmrfw6hhibSrAuig8y4Az4eVi
jV6w0eGScO0VDYAsKuKaqg/erc4x95Oi8Y3SQj6h/eQ5674HMJBP40dZEK9GZ6sWMjDWouVOVOtU
nIs8+YgZSBZjkPfAacfkyA3FeOXRWWxQAhXvy/yT0kKeki3LjKTsrxpoma60tPJDDheqCHmgNlp8
y3PzWXO4ptQwQBa1MNkGxJh0LQ7mtaxkF0az3q0iy36oYhiUxsjnEpBs1vpQQ+0YCiNsSaFvDFxX
oBVB9iS0dR4sG7bG7GjdLko0tbEL7TZBTNzoebEBK1tsqsqsT51NaabD0BQGyqM7jlcq/FLWKLBM
jNDz4se5MLVl0M7wTZNOLdhG8c0RbcTUzIXw2ryoDcaqzo3PsSQ0ARqcwHg8Xtq4C1DwaO6c8vJb
Ovp30o+31zsifnYDGkMvlmNV0vJuI47GOBQWpTacrCrm8SAV941BFGceK/0qViDowIE9CxZBocBe
h50zto9lqcr96NO7E/csNnT7KojyFX9Eo8IKNeLXVk4S4r1tw/En4mb6ibsh/I+tUlHW0c6CKtzM
jndpAXAQysUqqax8W7dpdICnUqxFk7vLPJqjNfYEcMaFBoAy7u7G0i3ADrIK8JCxDpqei5WXNu4J
Ydtd9+kcHQTryIWUHXM3E9NCTdlr5XA2jrE38Eh26AJqUTYHXZKASDDi2k1EcV/fxNg9dWddeMG4
kIk+bd0r7Ce12/c4Sq1nlFNO/IYzM1La1uxijvNK6nQPSs4VmR0pQ+QLDC3hZiv5LAaQNDEFmmhf
VEYvKg84i1nIIzgXLqtsyjcgEt+yWFRhS9Acji8Z9CiNxLJwu3lbmxk3EV8bSIfowbYWwLWD0uP8
t8yTwbm5AMEC7hZ7/QFBHDCpay2HWvK6g9PWl/VHTgvi/WA2IHs0DrBaciRRL/ltovVjTWrAwkb+
isDJaxWRq9rIn8gkW408B2s/v9i85EFVTfxaRppavQjSEEb1Q+anL1EFjrAOVL6CUHqHx+REs3hx
g1gur/4CdntyjL4I52FhUUA0cbVnh1SYwLdBoawIratb0g9iEzUk7WbNvDKK1LSimT0+NTpwbJNd
CoeAIQgFt3PwFF+ZWoXXCrwSGhhMGmEXqRHMF3o4X1rh2azwHOsw+GJeeojzm8YS76nJPQbfdHVf
dM2pcod3KC9nPCTVquFbWGiT7mwCo23ulWzuTO1qpob9ZK7McsyX1iz810CRutb9DvZJYcAB81VJ
MIl3UZnV+tFLlEXqnr1Vx9onZPlLDU/iq/uR2/rewiqEtwrjdJz5d10sbgMYP4wN1fBCBDsHlT6D
riUoumjgr4b0gh0q0Vo/CkO2K8kc+BVj4DeJYNcdJMlqeBAknbdZolUbzrL4Yva5szayMtvjrwIK
2qCs29H1fMrL6y0TyZXnMckps6HLdxyDV08135XLntKcXOIxedy1ocRm+dX0jrXOxwpeM66AdTTV
yV5JnYdMbWQf+RUv1rql2mbaPJ76ZubYYGLVpww2yBVDJoMa/kNDpMaNYRQX+hObdP2WIBuer7mS
7z37Q14cwfGvb1z+59ihr6HGf711WbJFSqv38r39HRX4a2PDx/59+WL9oTs6JQaURxB/NP7ZEk09
RKCjMlA5iWr0z5Zoh+IIhNZ/LFhQYH7JucjDKGYowIiAloeqZf+V5YtzXf78pvZdiZP6P1oWnD81
R5AxMqwUyyys0eG2UWVzQQogOePCKy/y4tWz++8BFiehFYv8g2E+M72vQQ6UPyzYydaiwf0FuY7I
AOtWB58RBIxi70jcE7o52U8Kps+n7OaJVuVhAkvmN8R62KEU9i7mMWescYRTrUpOZC3yGtKgOWh3
GYPZyrCEe4aqIe6N2KByK/U4Su3RhyRPkWEJVsTnNa9xfTWEIizGDIVRaaBNk1wMbT/VUlo2eRo8
ICc/jqP5irabj9dzp/HKEX2oNTdi5Jade2m8bZXZb7rG6E9VGvTrMQncczum+1KNO6dNQNBnJ4p1
dobWrnK3Usu2p1hYKz4UuFuP68GibjDtddr0OUn3TtDvY3U42GJTbFzJrdIxh6coKd7dFAoFuRac
i6RyFkMBlN3JZbkFMRF6VfRq5dz7vPEDxwrlWg51FUBRYRGxRtEicZOMwPRUae1wagEtMN0nEmzP
I25MKiTqzdhkE6HLDOhTCV6vdg5mG4cCFYeQINgrhZGV45eLW4E9OTfmEzeoR7ofP6I+f4c++F12
bwAJ142660swWro8+q5YOe3GRzptTXtd9dp97K+w0OwrgYenNWAKwSyHtuDAetTxRSUpN9/xUwJr
j8EgRVNxiQkLquGOlRMdJdnWcKirs6d9XmrjosoJelQJMXBSiGn+5Rv2tiMtxZLk1MfjfTbb64aF
JWbD7OSK8mWm3AJEz7IVrk6cCrmqAqq2SBWbJM0vK34PUH37PPXXsc1VSe/LwzzLW9HLG6AxT3JU
n4Qa46VbGs1+nhDLWrvjZ+7YX2I8GInpLvJyasIS7wzjebO2YgW1p3dJe2lTQpYzSu61agYCLs0g
vtjtQDmZstpnPeK9oiYxXCCn64uhjYDzpNmpNrryWa+QS61YHHu0HYrV2+krheJ+NDQxsfAXsl2P
uIgeVFXx+jXplcCgiU+pACzj1C2F5nPaWpdyap9sLl9gqnp5nLVmem56mVbQSTBxEYxx6jsFph4H
u4IsI/sy3YpBnSuigPelX8/hlX00LLC0iZs+5dS2KY9e1ROzWitT646TEB3Od0R0JI04haPlubfl
gCF/5VFpc8kzqe+xivVPlJ77XARN69SPc7ekmlkcfUzxbx14yWRN8DXZWXPcrkFQP1ZWncBR1OVl
kKXJ95X3X/zK6JYUhG3TIPua/WxPGHTfaNPaLB1uv0GK6NJkGHotE0By5yVr8lArxUvsQcR6e7Gm
BD+dgeLZh4WSZEaryBnfG2XWl7mI8KXG2HxZagxT9VA3umsvu5EXOFuxAeF3xvIC7H5CChZRFjxS
xqC9e1E5QgOduru2mQQhT4iiW0J17sOVVBYvGpeE6ALRq/7wVYy2MzECR9y4JguQT6bYi9ByT3tH
pnmduW2M2Vp6iXMC7AnRwS3ReM8lzHGqIgJWu0rMau87NISvPG/SnzqtD459VI8vMw4+ltGG0awh
Jdq3XgCiAadrQGlMzl6X/F4ZY9CfvA+b1dE7ub/gaxYO/QyEMaAydtHZELhY4QUOzn1cGvjSRAqW
W7bRdKyzK2Gb8t5gXeR2vepcB2BgHbX3CttyzHTSMNQm0ffolOw3gE2QwdKDJApQ4tvxCTEofwoq
LzqXERezvOi3Np2v+7Qdvls9oJQBa7L5XbO4vcyUrcFii0gH6A5eu7AndIxTftAIbOtB/hnFfrCT
wojWNASMGzkN7Ua4VbmN+6Z9KNDUbqoy9sC2Bc0HEKaMn4GQI4bNrn8DAOq+9WlkgvrMMd62A6UX
A/HNmxl7Nsk7WKWrwmjUqeTg2QeeTLk1F9AxZRPwgkZw9PwZsGVdBfMJW2J8nFAR7su8AYMxZPKY
tWCNljE7wnseLsUGsaBnG8W285bnd7Bn2Zknq8gYYblp3vhDJNRGUALU0sIStf4zCRMLa7kZHXMT
VWORux0Gxk7IixnpPK/HRteeUYznO3tMQRUUPC86xl04W1zVj4VTkiPSzOUwtj38NOnOIpx6fXyY
RA9LcBppXkDTUztiKh28kTi5QL9Dna6BD2heWTPBVJJmIy+7N62+ZYwiFn8/tlYXjtTxvPkCTcXp
vCwce1CEdH7o3Q3+x/KJ1RSt90SRogffBJewMLpOuxd+XR9NGbih2aTDS1HV0EhHHg2HOSm8V9JS
phVmbUBvAi/Dp6HVsQ6Uri8on9AOlBbcjbrhHbOu7zcO5+0CB+xeWniNRlTVPQs33hrBJAWUoJTc
LTJIEa1cPdbPcTzx/MRLkTz6Q9t8zWat3I1lN13oOCriTNc8sawnXo9t4Ew/mqnBSz9Erv4tAnNY
NDUEWpaR+g5CS79TsU3WV4wiyReNNLj2D1p7CFqElgX3n+pBM7j9MJtMYhdHWXHCi63/iCw5v1cE
CKqQwgzrDIjTW2uzke5rOghu/CGPwiTx+m0MuG+VdjEGzNpUs7dqS2fYlXrG+BwFfn0MKBS+DE6i
3UNKcBXv1dlkEWPln3EcFI/lYM9UKQBb+nQbaJp90rRvQxWg8saiD/s+Ba+bj+2hB2h7gD5bb6ze
mmBGaQwLlZ/c63XUM/045pM9T9MHWMUmZFTfCeZCpSxWEV32UnEywIwN5kc6kyy2fFESxctuqMyV
3xfJ/WTVr1YXyA1NgysCX9EyurYekc2dLoXIoGAAqwLPkE41gSroGznqT9SxRZBucxi96KhS82BW
vkC2SppjKjV5r/ui6zZ6zw+5uYoBZeqIO+eqEnBomBe0FFD3rHPuUCO88xjnFQJdO/UQC1Ek/vqQ
8/+7rEyj2vWa/6+nm7u0e2/fi98JMb8+6u9zjfOHRQHkT/r5dVT6h6BsMs9ggwR09OeZBsOoTjUM
BlLdxivJf+HXTGP/geDgWqjQAUB17J5/ZaQhIPpfRpprE7RJsTr3QU8Hpv6bGy9obChvGXaSzCsv
qknERbMad88T5zQU+rQi3vSjngmPzyBZ1/HIcy61YTlAtXzO2qRCgYk+WvxCoSPYozrpNa/puJv0
KsYGwfiox2JLWWmz0j2gM/nE0jV1PLnqK0aMwnnqSAJmvtxwjsSrvseNYpke/VlTqp7juCjJjgYs
a/VChMCxceGXc7sk1DPsaiOgzcbmqmK2/qevpcOqEh1BkcLmSj/1Z0JjEOHcCRakTDwu4GYb2iSj
Fq6LXV8xEPGITO+4aZ3I0JEMk9Y7ljYoTVb2HeQkkmKjOgjJHYVMHvIOLAJg2t9Bxv/Smxpt4cXW
uZySngOB0wRD8VLwHydqUT7Icjx5Ts+B6HJ7zN7gkO5du2YDaU6hmruDC6wti+Oj2/Vrdv13yvQe
YysCHszSLCS9Q+1EHLshPBoe5SV+EmIcmyxFPiM2MQK6IeBR5dVbRHUFFpT0jHfp0vMr0RpCY0kA
V9pTeEoKk123ftd1SDNOfqcydacNIoTlw4cZ8S6LS3bHjbuRWhVqmXHfopFTC79SLhhN00KenVOL
VvBCfbaZGMJR877TrA8Il0UwDLz+nSDmhhfZj6FTNLvIZC3qIEwLluVagNBK7H5ROPI7qA2s/ZW6
c4dgRHeHOOrO6U0BrRGAsu8u2JzTw2Vq+zpCuhbAyinoUaeEs2ExmOaXLB0fLdFbpy1nI+up704v
Hs2OF6Re6gdNlQY/IZiT+PLYjWLV8cSxlOLVm/M9rrkNBTE0bl21bdLwS7tlZ12LfOsa0Y2fpj65
s/hdJlyhfQePQFREYN0zkS7YsqHfURWzVZiG9hyZpFYpnRrT+dIJkOpjS5KiMfSeUWV+gyBbhflA
SQ3KgFxkLvVjo71N9U6E8PleasfR9paozZMXg/nCrnAbR3AUWz1fSvSmYnS6UBe9f62Vm1jk2ndD
5mYLCD0TbATUT7cbWKq2LB9AvE5aAGag3VH7u9GuFQKFdlNn6Yrr3jNng7GuSBbJAAYN4M502xWJ
vFZAEQTzx20DlGdd8qBad3godQ0lhihQAr1RMoVHur2CYYImItQlsppL3LAkNhtQ3oiFKwwFW7sN
hi2NVj8KCFMEa+LDRKUiQsiGz3yZK/WYA3RstewKFinjBcNbvLAnBcr5WuMjCmvbNEbzwYOS6VjH
wpfRjmZ5PvTOQLCF5xoSTs24QUMVuLM6qs06Va7h+Za4RT0GmN6kYIiOyIc88D7VnHJ5ro9GmqYb
oCc5/6io1lNgPVhZQQYHB2hdcDP0JvXObfepHIm5iBm7q0Wwvym4WlkDhWNKyYvmqeeW+XbXz96d
XRT0KntCLOp0YucFuzudh5GOr5p7ZmSbbF2hw8qp2xbTaC3cwfosrWv2KppOcW4+QADeyAwXd8C7
WAi5Soxy65s1DTmptiLyRHhMGW9NwXZCs7QEcnpyiRzn1Cc2qaxaX5j1bADU9KASBdFzEYV5LuDY
M8WUMVmW0q0JBYKqHetTwVzo0FZQzx1lPlSaluqpM82VAaViM3Uw6YgMMHhhHb6zJXlICeQpzva6
hcJOY4BbsuyxZW0s67k40nNDgi+hQ1DqPkpFYSNB0pdK9nRCIY958Gwm+gsoIAQ+U3bRocv84DgE
7Iq4ncUTqkTmJadCqWwZqerSjy1J/dGubp05f9StNlgNCbMjjh3jgg/vWc0t1UcdDSFvBYrnCgpN
eS78lxJCU2fYQ2hlCM4zMVMu0aABhffoifFbknCFtVSt4m584If+gUeA1Jz1EZQzdmPd+HDt4j1x
cQiB02UOCNsy+hTjGMIWXI3XR1VJbmmitmr60Y+cfL52zqdvgpKLBu4tDU+hIft1lYzAVqYS0obW
DWzU/SBUel0dr+rtJheNfRS2vSmveNfr12lHUm9TMd+kIh4uuTPGUIaqHjCVB3JNBsG64XxbxcCu
6JeaBwj/1bOwdFregmND9HqNhq6tLL1hw5KncdjEbBET5dVsmQTahlGvEUMHQO1myzMcvkAfjd3B
lATB0a21ZZQi9md1jGRuNqcs+SGDaj0jFTLutBoJv1Vhd0seF0HvD5RN4V6pSURL/E+0MeyMLrmV
07fe7Hu8HykPxNy4ARI/DEjU6d6eqbAc3iZvNddimfvLpMS+SffHGEa05+HRsl9lFYs1mYAwyfwv
RQx1KZoMvcX5zuYHWW8jNmhCa++A4MMNq3ak0Ud1cfJL6Wzm9gOOL+88+6Q857FwmUrthiQfxju2
B+NdQPhtbdOlZ5WvrIuflYag4hZ0LabPCe+bhVd6I8+CepcgodWdvKEucGca00vFkmbhFzzYGqc9
FLIgeux7d5JUzQLcDoZ2u4IgL3BPRT7CZjODik5piFvQ0QaWN9qZTodFdL4bcawNDrMXpilUXi7t
fXqRQ3xy9ewl0exDHRMScKrbseGt12Tdi2VLjHL6bRkYGE8keL0eWzbzKQWc2nzr2ITO0hvLdl5h
ud1oTnG0bOox+mh4yaTYTXHy1Yv60rfFxQ2ajTLUvOpnw8MpbVwAWLFCGCNzO+jtG2mf11LX37LU
/MiEC+1XwV8ua8Ee1bq3uiTZp9V0UHPuYhXmEHRoy8Mfy50vt8TWNNOB08t8wVf95DR2BjUX1Lb7
DemcZQuM+B/6dAFpj+nc7RYmQU32Ilq1tCLYgBfgeMtS5ukSQ29o4+WfzelxGNn/uEXYmFhyqW7i
OtHuVXMjJ7WOANPjmd8n3M9cfCkehAMAB5c25UtnUbsSvOonX6P3alM1PDIgz03iDND53ICY483N
sT1uMpHRGkpBLBZBJydJiPVGuT94LlNeMm1USoHhbJ59rVxjR1zAdNhQ1aJjTxtsEu1ZBhcsQrY/
2xW7ZaJ/lFZY2O+pjKv6eV97+CWTapc41+ByvHetbDMUauM76M/tcG85pMmhoNGncMPr7Ejb5Z5p
YVyao7zPlL0fC//cdz5LvSS7UPDphezraPV1YmD1LA4WSHc7tKwfhQm4aQbGO/WTtfAFl9lKO8XS
oiHIStlOtjSTJbiORjs6WLXthaPMMPao8mTGRb+Cjf9Di+y3FJYEi85cu9hFTfukxk2bUT5YScvK
1399RPyfoINZ9NFj1f3XY+JDXaTlb97jXx/y9xnxWnLODOZi7f0lVf3TnGiwZbV0rMVXEctiRvtl
PGawNAIbSzKZsKu32OSvfs2J5h8+4xw+HpugFf/mL3F5bevPGSNf933P4LuEIqo7xLd+nxOLeUgC
Qdg4LGQ6rVvcdCcLiCP6iaQHOo3rfpd0mXb2FHNFaA3s9ham3hPwwVwZHMZuGtcAqqxdcjW7kIdM
kJetccZ8hkVmvJpleko8eXMBYL/JtL44tyzUuLTTzmzOElpHk7xXqh6ezJpTcV+nfrA3ec8A58Ao
NCTDzDLU1D5jBzFourqPaJ4ZnIUxUGPL4JU5FAO3bT6c41kCenzUPe9hFLl8ACf3ILBNzXq6rqC7
RSkUfje/dXXXeQjy2ny0Ju1G82g5DOm3PdMSwXusiH9MbSKf4s4Tb87VBgfPstkI4DMXU8b10cZ1
JpxMW1VXI1qeucENF4UW8J5Pijq+Wt64LzzHVxMcFEGuwgFtpOhuceXeTVfv3Qzlv8fyOvAQFvZ2
qkDiB05Ypt64S8s8OndXd8uyGqJ0XMrOxx492K3Ntsmp8nydBRq2ALOlzT2ozOZ+YJn/MJm2eaDQ
leEIvXV6oEFjACX04Hf9dDLnUqxskcQvwhVEu+A2Iam70h+DwzRh/CYsmo43Margve761QMwmL4D
EcFmKo0n7Y67zz7RhptRZQLTC8us1Ny6NgH5pZV6fHPlz8XXdN2BoYhiynJbrEYli2RM6NWyL9tX
+smT+/66Rpt+btTAODIyB52cH1uTS45fzd4T7sc7o/4/7J1JkuRGmqWvklLrBgWAAgpgURsANrr5
PPsGEj5hnmfcps7QR6iL9QcnWQwGm6Rw2525SEkyMsLCzGGq//De94qWqjieXut1VAebgEHBOr4r
Ac0RxMJIr4XusCOr2TjTo7w5Iw2p2fZm2vkBeZSHfh0MWuuIENXo+EbYD3PDaB0hohDP3vJ1rCja
gAmjnvTKbQSs94oprXLEjYe1RnTRcIAGtDBb+JpWjgEAJpTY3V6Na0Sr61jTSgKyUQsLRI8pzhnN
GwS2VsAa8OLRbq8z0RZJwjuY9ey8rE1ilFuT4SnMhQJOnmCkGgKE8sjGaf1uhtXZfM1dRVMipg9L
xrH4utTD6rj0ifbpXd2qtU8CNlYaSlXN70bR8ReqwgYhhMI9gz6LnZdZfWKeUeXOWQfCLDijeyRl
M0PzdDDPJ648uY6Pk6amKwu+pspJTy2HaEbHAxbl7zHeQnATTpycojAFYRM28iXQsvKmUmlbVK21
Lx3BzQ2wX5DgpEUZ67pZaOdGbKSnDj4OWkCmqOvoXG+hwM7Oe6cNKbokRVE7N2yG6oyWLJ+9oU3D
+GCJTiH4pQ5orRSpvUZRb91ZdkzmdjwPt2XaVXT3Vh5dBshFrnv6dazMAeIQLy8ImQNjX2SXY5IB
mehrsZ2nRk8QGyn1rRzUYQ3Q1A5i1Jw7WUllgviTZcjY2BQu22q08VPKhv8QDDaC7ye1Cp8W1B8/
Z0+aeCSyqve6ogaPBRaI47hc1WYfNT7BsxHbjjR+QN9LQEaOHnrl1mwcrAVnahWIAwEe14s6+nGa
EHnN4HvTiOilDiaSgJwRwN9Sh48inEpm/ksIVVN9ilTlYk1p4KRrNiLcl2G614f8KquC89mEM5gO
O5KBSczLLpSYHYHCFlNdorNlJZ8AHUGdptVns+hI0mrIQhPRvKBiczR9LXxKokyGmyUKlTN1Ruzo
Ll2l3qVfDvGshppiZ5GHV4xsBlRJn319DWiB2aDd8Q7bvNsT+HM3E742kHpeT8EuyVf+LmDitgvs
baQiluw0+dA4kQ/S04tFwOiiRSwxv4xL/cGbtg5mrbxzrQ47MpbezLhb7VUmMl3V3EwI8ZmM3wKk
H/3IQug+JOgJEHbSGY/1wk+qgANkQDdegFzRbDdir9TWhUmFj4GSpcpERCmZOHtDKSrPDCacbJ02
cs6T3+NMFnWfGcZMqarxlZU1W3c9s/YW2n+jbBjp8MlUOq4W9CIEAseBXwBMCtUalEnLbL9dkYsB
x8QhMcxzNKB+OYztoTTIhklYscSRfK2DYutE/DicCX6jnpfE0YSgX/PsxqhoWBg9HWoHIoVOCryi
s5/KtjR328hO/E4QijXUAp6eQHZXlMq+0GlwayXUnsFXsXekv71LlpdmFOj1IcZ2KSPciOt1WrP4
8EBYZ1FlGUhX0upajWMy+yp0i0SkkeQHxZZl9pruZ4+dsu/XxL9kzf5zOE3vCBR/KNtUavCC+OAa
5pbvKYR+gk2yNny0QFaiolC1gLR45F9LjNpXZeN9LMrCPC1swneYigmcR42m/myI/rfb7bs8iJ+1
Uwa4gT8vOb0PNhPf4zN++02/Fp0UiawQdEpHHPKUipSwvy4njJ80/o0K1MxgBaKtWqjv+BkS8AGH
oWFIU6y14i9Fp/UTvyDAUDgGKWUUs/o/2U5Q4/6wnbAkmxQdBReyJssk6Pf3VaddNmWfZYzDue3s
1yUdkhPWD+Z3o0KwAgnA2dWAqNHm61uVu2aGQuTBgcKRQ8pkv2Yste2maNmu5oUSph6TT/NkZpWD
t2HCMNKO2XWXD4LzIbbKbtcBQMC4LkPDcoOmEZ+TEtX3MTZmJJhNQwL4VOnM2wTmlseEwBTkU6YN
qCiKye1pqvYlY8z4MSR19BZVOBUm3VQfWTyE+7ipBohSS47PR8Hs3QPtQVcjl/vSCjOfHT3QNGxM
/hia04F0CPkEQiN6FFFpg5MmY+LM4K9xP+aWoaEiTvPnpgzqWwPXt8/4Zi1pi4lKo4La3hjAKBN7
Io4QpFh6UheB+EUY+qMmlGqrStmf6YFF/yzSEaCWEzQLYYcwD9dONx0OpPmJq9DpPsY66h7UiCqR
xHYmXF0Qq0841OHFh3igr0IJba7H72KSPXDrzCkqt4kogQsrL8J206w25rhULQqQnqS3aZ72SJqE
Z9Tlm5MjPwrlQD2aW4yry1aqPUOANj2TJdt1V4N8yDpIL07wxBGtqEAxN80AZXt1aYDytPCou4Pk
kw2zIqUME5WzaYxQ3wzZnBDapu+c1mx3U4pEDdwwPUSe+U05b+IuzKAVWMm2r9GlN8OUe6Ycd0Os
kEkUh+YbCYLFXUAuiFv1+rc6BCpIqM65Lon2TfAH2HjGYtUEVcBDHLswwC6yAEBXD1VAC5sLZ2Ty
bOv1vA9aAIRRZpymdAIqZV0UxhDdOCI96FlEbdmJxc2d5QLlGUNOwcg8eY5b0FNcTA8NtRVES325
Q8BUXilhFu1s/h2EgmW4QX2DSSB0eEe9gqTYZUiRnTV2bu+iThWfwsiFwUh2KhBrm9IXSmg+pX03
Ta7ZE7Fl25D9IapbW1osoHyit/v7EP//sSfP7BIVl8011FrTFc7+4BWMmw5kzrqM53A+0wIi+Eh5
yOia6AdSPHdNqdseIz9mfvQSJCfVx9wp+FtDW0prWT5ozcicV10jVOPON+UnSlyxK7uXooamx0j4
sSzH1A1ppfAidAlMi4BtFCYMLTVmD32xdqwYyr8BxEK7vqR0mzAhWGWBztZu9KqqvlEHKr5hFdo+
sedrjredrdiRD5jKoOOq+w1O/JJYgilzI/ygLn6+EYcRNlUFUSW/kDe7NXZiR2+xh2XWelqG2YKr
1CiiaAPYnDDTMNb8ZbClD2/hMtDIMUb+oPO3cDR8N1VEUFTa87dO6vI+qbT4XhsMpGl2rxGqBP4q
PtaaGh7w1TZ3djcTxJSF6iYsKxrnxUizN1BXyVuDg4okMCWn544S0XpNmt8FtlPepKaOdMsh0+nQ
yj6b3KUBzqvow6Zp1/Rq7CoVks4Cg4hS3AYiG3f5hH8qyF+7cL4ooXucOsSEW+rdjN6EL7ieitWo
pZ/wVlr3ZJ01pA4v+U2D4Qx+hqJ5EQijWHVeTKM65vg03NnGceAE5HqB0dilei899ETyKEuVRrac
j53F5lB2DPaM0jnaw8huhibM4+Rlep5My8FuGfrmEZL6QYcJGJRw0Nsuel7ypLquHCIhEJfOINhV
iZHLYhebG9ZRt1YTzKT3a+L2hjOQXW5dnUdJ1O3Uooj3lZFdjKm+i3T7MTOpX4cAOfy8KWW/VfrV
GNPMZ2tqHe0m5abo8V8F7/j1DFT7kAeIqBDSH0GhYKaIwSSKo9Hlfjwot/Fsn+OE2xBnt5kQRaZt
vh20+G2yJ79UPhulecmqkfIstu7trEKpNh37ft+aoUej42sGoap2chiWeJ/2Ng4oCvb6IJJkp1UW
r9b5lt3tnS7fZH29cQqtPJvK5SyooBVLBdpBfjG00V0X1XcWzcPEt5BQsEONZiUU3VPVDHCmChio
pnPJ+bxhTHFggCDJLaXpMJX7eOWVhOZVZd+MoDlEVF+TnDlsYC9cYh4gWWLeLQaIM6M5lGxAtDl9
qAZ5vbRXBpQPpcCTrGF65i0xlEfkwNpu3sZg0nlAEN4o1/jGWjc39Ndh0J8JYbwB7w8TsGPCXAVY
L6KM8TdTrwMM3wtJneiiRz4m3RVBBYd8tL3WYETK40m7N3JJyQNSFhDGmjhmoRLu2hZJ3SyME0BK
SvRsM7fDI0oedpg8zPjwYmLrwgHLVsMnlYtgjzLuzAq1q7DWdwIxFc5ThL5jheimbsfOLYoKTVlD
3tSQhC8EXl1UE8bcOtfZQecGejJDY9dgnsA2Jgc1y5/DCrBDkvJo1z3ZJv0hLnhYtDnDKyNMl7uI
/RyquTiO3lrZkdLB+gZLqQve/bBYLc97vc8wTTBvZ/CRs6skVo1E8h0eWRfA9baU7yb5sWIQb5Ul
M2JnZoAxLdN49axpoHDER1hgh5ToWDdAsseK4pxX9AcVIzYcwZ5Bu9gYnQKBFLKItiLzskLbAoag
e1LJuQHaw9JQdJ6MowPas9tcNXZlk9i7fi6zB6xL15YSPJhDt15RBjJy8q2wZ3pKK0/82Jpzsyxx
D4rMRQL1sgydOA0GSnEVausWWAGAUSxDs5kaGzmZnWcI+hbRhg+TYQByHdk76W1Ws9zqM1igTioQ
VE4NkgvNwY488H8nnjZOoXyy6gXTUQ+nyMSXKdyakLN4H6E9UL20Lo17Ejy1y14y3tmJXrbnFsGQ
LwEqPqhmOSjPcGyhkLIwdWCkBtUe+miLFIGflquUjvmyYEk4c2RB0wKJ0PTDuXMOIcPX89rSVijs
UBXPYT0PgmQB2fhFFksPos2wjYt+RmafyMcxxFBHtLRD9ZFV9qbRRIELeanM5yWeFWPXWrpVYZRj
Yusq2hh89NhQcrg9TvSKenG60oIcYHVrzctjjBX/CSBtkrlFNqrxRsvC4RJBS8IENZQF248SzBSJ
0/HRUolEpRg400JuEM2am8sSd5Tbl3nxaCtLY7vJQAi5o8WveJ6az6zX4gON4nyMrMm8Io4+OsTG
COpkcejJQgKZG8uh1Zd1dsLWs6eKG+/6tLMOWbx0l8lqHMjgr/lNipfAUjWi10fq0haWztJuc1v2
T4s1RnuzqhFrY2G+TJs4PSnjkhEMX87JATEBwT4zOLBPwMr5WdVK8QyZOHjSujp++PcuAulQ1/wA
V/y5zRN/SUJxy/nb23//1x+7w/W3/dodaj85fB1x7EtHZ4phwxr5rTuEkUKomFyXD3I11vzaHVp4
eKDtOWtPSbSBlL+tJJCuQd5QHdsiDU1Hdmb+k+7Q1P64k5BUopJDl7UEO4kfWCiJyJUZRQVLSU0f
nppVBK6ECnJwIsbKzbyKxNWg1M5SFvwLmejypqvbuaE/GafrWZ+DD1LbsUJSfVXKbu4upzh+tNrt
DFmaXaGS4n0lO8tAbr8OEu3GinZwj0MO+URGn5DQ6zORJQsD8DnFtdvMPtwM4AuMhXZEK4ELNrlk
HGTjtnGDIpxLaPTnvk0tD/Y9X7TItM5HrXOUndIuBIZlZogfWZpP0bJYKFVBe5hocHCzcwe1FVwm
uyBYYYw4960gwzeRUPcbA2PwMITxGIAXIzg9Y/bLhHueL8xaW+FGuBrzA+JTeYoExgE7m9Y6yD6R
fLZ0cAHCaEtOGgWwsdQy2E/YZx+cjkioNP4oZ/M+Mcn0VYlTo61uPPBN9rcKSb1R2zQiJYXaDbEi
wV1pZK2LRQgoAUzWiBojsxmCBSHp3TxDDsde5TuFaNb0UO4hUZXAEEImEAeNnKkbOzLrc9YE9mnG
3nmwS7P+1pqDtXGoaT5G4hzvMqVsgFpWylVG2XKCivcQzsYY+INNpIopMxl6SSAmT6Dyvoxo/DAh
VniSuOPPy6FCkIgW2Z8iyR275Gx6ykQ7RMJBHJc1OBrcVfCdQVZQ+jsZK/o3q3D0xu34nxeDg012
x5RZ37J1CGFjVMzYNj3wuPdhYFq+wP9AO2ZX5qdlIPjqxaQWpRtWVf846kZ/mocMWkmIn/uzbtXm
WySKiYjehSA7VibOyaZ+DQF3mNpj4DiKV0HYu+iXstylstEPBd3pyySncbM0QeIXUWD4SYUDs5ws
eswpzJq9VNgyeXVf16QnYfanfEbDvZU95AQXn9WEx0aob11aE/+g4qf1KkwN32JDzS/sLgUX2lRG
v2OFD7zQSfvWo8kyLbfWB3OXSNFuUmo1xPFqw7aeJMGbktPgdugGeVZrbNncGIoxmidofsg166bb
VqxsmBKADILD2ewL3mngz3jjkKqw9OkHtbyXC9S/eUHT5hKWDWcGTH3ptukIlFrlqXYLIgwR3djD
bRXJ5TI2eCjctOV5x4tC7ViF3TrmHavTej1tM3OhJ7AMPgZjlEj6BcpLNv86RB6TAGfgwGKDdvM1
rDpl8Dozj59NBBnsUIIeyps93c7LFF1kSd+5Q54ut3XaZovLvAoRNwVN90b9z/BaIxK0GwMgh1m4
XLamNvphXR0HbATnlZJRxcLQZA2hOMynY5MoU0at3IIyiNHYYErFYdzIerlVzZl8DB0bgqq6kzk1
zIOWEPZZ3kB+k/21UPu7KlFTTiVpKhvmUc6yyQ0NSMZo9Dntnp5rHykVkEZjO0SWV6kdZv0SN3jk
Jg1rIFHTXYR5nT2Be7Qd8scfcQ2oV8h05vM5acV5EzWMy1V9iTZLqYRo5OE8AEOEuqQR/fzGJDx8
SAbCQzh9tOQtiKplObRZAUQ2iB7ZcNdPeASSO5M6hbZRE6qrzozBhd2MwQ40d3hSYgiZUMnTnUWi
6qsTDELzWqLGtvA51KuUwDMb+FA53GapEu1wHiJW0S3zSR/mod2a5li1Hj0vm+cwz8tNMlRli6+x
z+/A6ANGkGVneIyfMcEveGWMnZn0aIrx0hxh6VtHdLUqyRuEeBxF72Cs0pT4KTPVZq8ZVZT6iHiV
1zZCW+gNQaBuynp1XdkJzU/Ppoyf4zLMJ1Ptmf8TY1neqnlfaX6HyJOojtLW94woRiwNMjgamuSk
ZvKoSgIN5nna5IoRXvVTO92a88y+ORlxNxpA+wkoY4vCo9qE1pOwFxgLEtxG5qE6bu/McQaPTepc
ifMtGWcPWxE7vjW2kS9KofJ1sTHfUPnmeEPWKFpPZbS/m3Vj2qhZYrBwAb8eIMSkd4pHPsI5YBIW
EkZhmtVHnfKZiH4YN8bo3MMbx/5vp2zn2Boi+iGZHXBGomIY1T7MkHOiJCLykAgD4iHhZLjyiQ21
1Wlr20mKpanAV5gifQp48AjHZouXJ4zirGbw8762XnkMV31VgK8qDKSxr0fsE5HWLK82g6/7QQWC
hfc0zk8GP5SdMAP9pCbd8lCtRhurSNh7MJpKfO7pwetXS04z262frDadgO1772lWkd7aAaSrYDX0
WCMKLhJDuo2uN9FVvBp/5gC0Pv7G1VlWxblPJNF4Fwqx1D4KRZxD0WoiSnETJXmfnpovh5HgR/oo
VttRvBqQFiqRR70E1O6KQhmuki+r0pdrKVoNTPpqZepWU1ObKrXhVavVSeMsfqdDMS+VaXVCQWNz
GDFgj8Krw+w6WE1TSod9CuoITqpqNVVlq72KgEuMVrEWnsYSdTSu+qaH58hYaS6dq6phNDfxkOLX
Wq1bHLHLefrl55KySb1uNXmZrYLfq7BhIkVFSo+IHOpFqWT3Uq4WsfzLLeasxrEkKqxtuprJSktr
7pDy5/iNsJrlX6azwg62zmpES1ZLmr2a09ovn5ptkrzkC6utdtOXk61YTW32am+rv5xuEZ437sju
aK82OF1ZfHs1xhmrRY5AogFnQIOGHZ4iHrrGaaE4ksocfCqw/othBv7YpDNCx9WCl65mvGK15ZWZ
nCz8ATxUNYFzvpKtDr50NfOpX74+QsyDywmv3/Tl+kMT6XyI1QooVlPgUs8he+TVKRivpkFR2URF
K2TCXWOgJtTly1/4777kz/sSkyr9z3dWp2//2vXfkrj59sfWZP2dv7UmCNJV+lDaZPZWqyTq19ZE
rAYZ4gsc3dZ1/Yvg+OviSv+JXzDYJoHXtRmJ8Qf+srgixRxLjQanUeeK+Ud9Cf7dP26tdMQAMCJ1
NvHaijH4nnAd9o1t9ApbfmOyz+bakdCYEPtHfguECn4p4TTqpguc5EUnvuIszY36LZxb/LjYeKvM
N1n7fxJYFMLLQcdbbMjswNuusnU49XCNHbeacxNsQIbaNKqF051lSHbPlKQa0CZT7OBHWCpHEJWQ
ds7GzPCzBHbVyG2EERuteVeRRGQowZU6BCWCXaJmH9jr9dpVTEpyGu6DeWzqT0Obu3aDcyNUtko3
iDkBaZ2rx7q2B7GVQ28mmzG1IbeYuRFvh9YpQBRZrKV91vLAh/uqhrCq6BR3eyA52XI/54x8y9m2
+23s6Jg1aYvqQ2TZtbPn/u0e7SDLA99yVG7wPBxyJCK0AZpnSe5kBJx4bYxueoujbtpxY9QdeIER
rX0LkvopivFN4TKY5icpl/GYZ4C/PYXcndJVhaZ+6p06PiWpEIaXgN/NPTT3OMnTOAVFZSsN9pV5
FZu7nGFogZhEpDnqyjB6s8LB/pimBeSTtjad3pCkZA+xDmqPYw0Uku3F7Jher8gWDCVkAsx5lqE+
z/QIHx1VVu8XzK1UIokqdlM0dWWxKZmuqceh49Q65myP5t3shJni5VoZiI3TBukVAzvW6g2xey1G
yVVdN+EsVfyeFmtCxyIIYuHeK/uzAQUBjtGlkKeyYXK/iRhzEXYtoHVlZO2gTUr7IMMA3zk1wTw6
BbM2ol5gCWI3ftlXvXIkA68BPGwaT4NaQAg2if/ScRlMyl03Ehu0QX0EdrklMolthsqtti/6sKDC
SSnIEY9JkoUXUD6fS17OL3OT0lPxXaQEDiRlDVVC5sCVEtNH4axUOHXdkKiVybJE2ENWe/akwvMy
eriOKFOYAzMb7I0SEQFmfrfuTMmUdCY/yM9Amb/WhHbv/xdCG5a9aBb8gKy3iGhMJXkymCL/glv/
R+qC/y8Urew5/tL4+PAtyz7+9f6R/cv71v+e7CJ+/r2/HtYmwZTkI1jEuEuTzIffVAa29pOEtsuU
SGAacdA9/88cyfxJBZu7ihJwOYqfBQi/HNZgYjjcOas5/3XDFIRgfmGM4Qr/EpUBkhis8W///K+i
z6/KuOja//yP1YH5O6qLBWvG1rE+oj9Yr4AfRAbhoFWmRku0qSybfc6OQMXDUl8aWnJsjXupJTt9
7rbByILasH3mwZ5itjAGzmQ1X2h6gVEDqiY9E3hytnVbczgwBmfBOR1y+3xR0r8JUNC/gkPKbA7L
4vD+n/+xztB4z8SXIB5wTJWi/fcXDFYlIifymem+icIbn4E2P099Uk+eqgz5gw5ABf4Mg+1VdBca
1y0ZSBhzgD6+yzEfFyr6KR/5wpeD4+vsgdH8hK3GGqmSLYEJvU1HobKc2+pDRMqP7IhD42AxEgV1
oZwoQUtR3OLvGXW/kDl7z6Rso4u51PnqFfgU0b7jogj2Umb9smFTjVGDVQWunzplWdGr5K3BrumO
2kQuPTIsjhaPmUaBcGoWGEU7I9OH7TIszreyT+MjyUWo7pk8YSBjaU4IdINwBCxUnFPTDtN6qEAu
r/fsFIleI+qRo5RxTIPmrHHm1byxPEOtHFpvbhn4eSZ2bcWjSVG8ZOxH0gkwSe4rxagmZiU5Mltn
sKE6dlVgNJ5tVEuDKVAbEtYqtXrWLQLHaGK1nMTTBG2fIxXVndP34zOZcP2jbMI3swFx5bVVyzgo
UkiEjnW9NjeqGgwmxEWNBZEVk3Fop+ES+70U42egzNadMpMKD+ShDmEyolh4EmMHWcIo0uCNFk97
R0CCBnJpihHXPhz0k4LHvHS1pUGcOuFdqN1yDBw87GYtPyKFOG8XoQgTgaGnA79csEHCmIOBD3iU
bfGT06fleR8TL+7pPcW0b8nG9NW0mF7arEc/FrG9MY92kzY3SdEAUqSHkfAxviKmp7p/aEfFhkTW
2anCrKo0H2oGHr0f53oP/nyR4SUPYU4kFfCAW1yIegJLlvEdsAPNoIyR8XDDExdp5PYRwQovqDBQ
Lhis3j2GycGdmuS4UeSSWJ9cVw6mrzTa4TqLLga7XmWNAPcUPaifg14pS/LeZOqVJfAbpmd4PVM0
amhfwygJtnMnuLy0PAP22qdsMn1HnasNWWegfsyMXDQttbL0kHWFfArGdE0IH+zHuljqR7MtG+Ql
ZUKePPq8AHVIYM1uOy/WNcRu4r4GU9EVlIDGRJ7qMFYoaWVVh3uAlmKr1DFthIIpC8nIIOnt9QaE
ggeUzrmu9Q7j3zzp0ynL66Zg6gg5xdVHad0ljkxvgSiXXI1tOtCuAvC7j3ITD47Cy96maoiNEQNg
FPvLZKkpJqu8Tg+N6Yyhx0xzhGncFfEVaWztOVOFKd91RtHbRwjRLZjBjpDGYRFx5MnRCR/mEOmD
l0OIeZZTM15pSzfxFbCs+tjH4nwcHChACnInnQFi1oFubtmeMkohkwImeSxOBdJEUnXtvkVJzsC1
2iRdaCVkylvBc28HBr1iP8GeS+pa1CipgEG4Dm9u8Ryk95WPu9mS+Jc0DU2EKMcLVsvaa09E/UtE
COEb/jmKzO/6jV+uh++vA+0PmjOuAwvfBAszlhi49n9/uCKeMNMJBOMG3JVb+OcPwXFxgdC4yU1y
9v43L/bjCmO9e75/sR+IYiE2wRSiZbZJv9nXCLfGm/FDuRmOOSDkrb43D3/9ej9edVwcjiosqJg0
Qip38e/fG/x3PP0mMo8W0+kW+zPqgZITfxyU5eOvX2r9m/9wRzmqxRpC00mkcTR6re+boBULlI9q
Jvw4eBxa7SAT37JuzdCNs0vQhBhH/b9+Qe3HV/y6x1l+rXJFS5prvNj3rxhbFYFgIZ8l4JqD87aU
Lhz0q+od28CekMNHpO9AkLXWjS+V/Wf4s9PpT8uIrzf0/Rv+8eV/iIISVayje65I+7p4LXdASzaj
f1/szpS/eyE2cr/7ZH98oR8fUCMwO9o7NA/XqjfuJtc6PwkvcT//5vNcP6+/ekM/PJvkTpaNEVAX
aU/iqr2AdHATX5eT31yGuwG3I8UBlkrf3pvPf/3K/9cf5HcF2Q/ljakj1gzWgoy91niR38NAyP3i
YjjPH//6hf4Y3vRD6bd+BN9lUVGdoIY3+ChRjOIoLz31W3o0dyFj75v49q9fbP35/+Hj/O5d/fB8
GEHVaMP6rrI7LongVN5htQ7/5vT6u4/uh2cD8l9k5ezJNsotV9nWOMhb+cRM4O/Orb97Mz88G5pu
gf0LeZ34AfswuDu4bqlrAB7eLGc2K5cndAnQe6FWECBhb9qzrw/zH3Vh/6+jZ37Z43Nl/Pm8DET6
23//7z/OylZN9q/tl/yJ/Rg7et3UmajI76maFvpvrlIGacaaYfbdGt/+iSEaUxZNVflVpmj8gf/T
ftF6YAPEV21KNjH/LCSR2+eHLwZ/ANZHlZkcv8au94cvBpG/tCFmpft0Ybmya74KyVkV/QOVlkx5
hqg0oQFTvllr/dmxq6UUtWFcIQqlQkWLA074q2wdvkpYs+nLc76c4RMjJUrcIp8pdxc6kvlyhMRJ
8TRXigK5nOrY0CaEc6xnKJqjPBDKsclh4blGZYcn9avEJttMwXGL0O3d6JfgbTEUyvF0rczbDm2r
u1Q4ljxlrd1RK+ORh8QR+/lXcS+kWr3DSstqzE7RVB1qVpAzFn5EoG48dP3bGE4DuWxgGcmGHBjS
e8aKOgh1x+jPGiWMkPhAH+DqVMRK612yejMgTnoXQS5vK118EkJfqWdRq2FJH5xhUOCdleZ7hxJB
cZuY7fZeqAKU3kBhoPnI+lXUl0OvfhpyrKdd0aXqLf7NvgJNM1qjZ6/zSk8g6iHvok2Z1hUi665y
BdKhVxapfUFge7y6pXP5bFGKVm4C+gK1ItuuN32EamrhEQXlW1a1gBtRGu+Iw6Jv9WSKlzm0GcAH
WPEN3wgjjZPDthvD1XDNv/bgOEyvSwiYgvbVzHeKaZevwiyXU8HqXuUGX6xbhZUkcW4Ipq6nYU6f
FltD9DaM010QQgv3+iapXrGeZJdmZqh0wyg08H9lIVRMNOnGQ2+PxasR15AJgsIcrwjB1d7DxQya
1egzXydN1d+NiYbW18oV9cwCPBpuJiey3mbEDGsUADL4G/BpAIVSM8CPhKBOp+UCtB26oqqtFwM3
2zdbTULSqpmL5d6E+ooclTQJCOkKJxvKR6lZKAKtXh9uh7BvyTtX2Zw8Nnwq416kSSf9LHKyCWkr
LLLrKg/Y+SVOab+M1axNrFVRXXh90pS3dhcs7P91jTwY4IjrE9pEIOVaFmbuonXmI3qSavaNHjcj
chasNxvkWtGJnBJL2/TMBnNA0SzekZ8x593VITkdpzYbu9KrDIK0vBGdG/nI6QskW453mSv8CCX2
xlu0j8vNAGXsalrfxS6XavOGQU1kSFcGADIR09WNQ5vXew6b42fV7nT0YWCf3JKUvMfRCiwAfrX5
Ns5J/jQ6Krejai9szhyIRC6dikM/kq0Ym9CuTXQDaokEelQG7TJ1EqDp6lDJZ60PQC4FUQr+2Qmy
pHMDvchgP7MCdNV4zfKalEHu7Lwyj7UJn5VtJI2Tbiak1tQIeX1RjfEtNNTihdFGrO10O3A+iyDu
rE2eLPpDjr90XRDNJrpkVaeUTcjXQB4KBv2Nl2EC0XUO/z02TahdLrMSFkA0gyn2cOuV9qq9RASE
iLxkWFp3AwrFVg4Aykm6Q8qOXkN9avVajmuQzEUpFoBFpdM4bHj1nChLvTUflkgOqU8OX4CZ1EqN
d9z7Sn2U1thqXiAwuAIBaIFvYpMxti0Br2/m3KF0LxclVvwuZqnqdik0JbLLFY6ifCRMg3wcsrWJ
kDfui9SRZwSc8fBI0XCACqVF3dKVURhulGJshN/zyWqAHCQHWlLFqFM1p//GGHaZ3Cxm1eIpstKe
FxP/CYJmfmB7qA6k4AVYElA2KAlpFrVTj/1ZgBeoAuzTVJ5V1kq9qQhnx3THpEk/NGTcbzuGuRDE
crwzGGK3+Ug/gdtxeDUCJsI0nPYD20Za2CzDSVnL4R7VGD9ZEQzMexpmMQL7dlkkHqE/yYcOaGZi
bSzlpVaW+l0t2vxGV+BAYISJ9KNesfXfibBfbltDn2vQSJl2bQBb/kA2MzbEnzSViU4yMe8NNUNh
wZFTz/fw03ArIMcNrjJ7fHZ4HC+6ouOlArthHRTRn2MafRJNrOzGzpFPa5rUsRqCGKVKY9+kzaii
rZL9/E6n7IRMjVQSt/gjxutcLeJP6Ec1q5AOBQVwq4oBI7Oe7P+wdx5JkiNnt10RyhzSgeELhBYp
K+UEllVZCS0dek//6C2BG3sHwW6KppFmPX38B7Q2dnVmVkYE3D9x77nZmiOeIPNuismM5Dk31iV4
kjcNPZN3aKymfi4RuNwhyNBhWQ7tAD22nA99NNnj2igd69MzsvwWExDheX2UTrcgYtUlT3Sh8GJo
yb2KSz4omHCZp2DWz1+JeMWxf523zLpq3sxxdi68WdEJZVd00y0jmmIZ1tjL2Ga+TnDSpta+z+S0
x3zylxlPc533xNfZTyu6/iG9ToSG63QIRBGTolgq61Fd50ftMkqKrlOl6jphSpZh0/9Wl39UiUIW
ZIT+n4vLv/xf4H4//mkV+7cv+726tL5JqkpYCYxKGCHSq/2+iHW+YRC0GVCbOjLNq3z0t0Ws9w1x
N/Ft1Hx06gwJaFN+Ky7lN+KrDYbbqEotEojp8v8wy/9Ps33d/pdpjuPS49lEQFNnuXzHf+7wyAg1
WreogjXWa/UgB69LdqT/cU7YjNFPkT3nrMIKEzgZy7NBbWo0OfdmQZWIhnGkxPRsxFarpG3Uk3Kz
8DCN02D5ehdTKaBWkT9HnrJXwhcclH8eqg4/rvroi4hZKwQyWGiRz33fWrskXMxn0WTW5xhp0ryZ
olS8NDHGLYhe1GJsBycQRBKNwYrrSpsOAOGIl4wbo4wPXkhQty/7kJ9Dxnf7kFcGKFUcISPCf3fs
CZPqCxyKRdp0G1Xb45vrdQKnTBV7yM7nMDmQSddnG6+LkXiFmWVZ60h1LTZccpJXuWskia/gAQ2E
L7SggZMRW69E+DetqjCvSCApDUvfdbmN6sbRocT7KTtC3OC5OxVEvoYsYkuEXGi6U9jZK+FV7TM0
uR7ru14nm2Zgu8itKA3G8GNLLdYajfno5A3EdwcIuUnsj2zfiBFlheCx6CVYVGKW67SI1aZjLqQ2
OYRMCxvlthd8SnQFoiSHrMsWkRu+dqiOfDG+Czk0nVzHaUusjZGkHk4G184RydTOc1tWw7tJlOu4
6rm/WZy0DbSfzGhYmCIa/WxsVuQ1BVaMhL+NEuTEM+4oZHlsiNPMO6dIAMntA3LN5D41hhlZLLwo
LG+Wgq9rJd2ugKahH7HMBdkx0WcKi0yKKISNOUbBqpOdyHZDbKT60RLLRnnMvM7eyKLP5m1dF+mL
gp+y5KSpRa9rxAykRYM2Fd8YPs0urdA14dnCEEWt4M8IRtsNSbguDOM8hEgXB6E5HMepVs9VWNQR
DAOPGqjDt0nwjj7AmxR2H2xqlE/1Jp4cC+CXgSxgLeeCYD2kWprfa5gcV6ECDLnSqpLC1ZS90x7S
OYm34dThK8t6zB4+7UNJBvWfP4n/G7atf+31l0Xfv+/1/0/zxz3r37/qt9PY4WQ1HUc6oFuY9DrL
rvP349j4Zjocg8zjEb8sf/a3Vav8toSAGexTab/hWzkcor8dx8wO0MHCgCXCkfPd5Y/+xHHMkvYP
vb6k/xNcFnxD1n3eHw3dPQkfYhoIdewLqqW1AWtBPyHctX50ve3KL7NIrI6637Li4TBRWJxnrpYl
FqwYAPp4dJv2hKrCX6TN7xb3yJdWinAPUqW5NwbS1PIhV2uDphKnSzXuDceZSO1z9FPCUvQrZdf7
qXeN/ei4dEJzoFnEhCG1x28alsRTxSGhPnX0PCQKxHUG/oYHtZ3elZbhaZ7L+QJ/e4JuNpDVlo9j
+FJLbzxjn6R4FKaJJysv8Tk27S13DQMEL5i+2jkGe2trpbtHN9o+wBkj6ZjW/7M2Q/2GSNf2gtIb
M5FpKhg/ufVV2nbe7eDgSSxTGnJmt66/s0i3d5Yh4l2o2/sAgmeGPqPtN+6CQiw6ad9NoCVvaJra
s9ayv81EfJHm9BMPxTAcEhIy7yrMv/jW3JgjuMO8sJqk3aCCr0qIQIHxyQcI/aNGSh14wF0Q6rwb
qemeTQ7HtSIWdVc4Dd4t6ebpYcI+jjC2G6xlnWiYt9Vgjz8wlk/SH2Ovv4vSUNwMbtcLDAR1f4Gc
2nD0e9MXhL32xSjUiDbHdAtrT9Ck9QV/kR5jWMT0Rk1TM6OeiTZLwnrsJ4vwPgGR3e26qxwfXwYL
RbiVH8Ui1/dI8IIIp2z8UfjqUPSXYj5Mi8jfI2qWNt1LBARgLM7OYgcwSvg94WIRWLZet2yvrUtd
9x1W3n7UIYrHxSZqWqLzXDWdinw0H0kBSHFue1X+QEr3iM6koI4hbNGphm1fBba5cTFphX6YOJOD
GZD4dJ82vLZ3ecJTC6Akq2+0PDrBFM/uqnmqf9helD9Oddqeui7/0GZzH4iquUyhQhWcTZ8O5GTG
LxaXbazWXRiE6xAAiOjxkfbK6LaeB8sGlQ7YQj0my2+0reeoqx7tOBrOzdzOiM3i9mcZuZYPhya4
eKNn/4onm4CIgHqECNXIvAsolHZCZMUxxmq3sZGEbrh++l1ju/mWqrvYBFnR+GPblDuyz3Bxdsh2
wAe3TI1o+S4hcX8SJfIIRhNp+g6F6rDFmO9cLQH2Cr1BCI5wqtuHqVHFOTT1AYhoHL/Kpoot3p5h
gtgErnNwRrMnmUDXf1hGTYiLqtkiN6autqlp1BgY+xEc1uRclMjVgzvjpGa6GOxcZBBbsg4W5w52
w03MglkLwpMzW+tO6y1iJVPkrHE4YRgPMm0jBxN0oUXi6zYUo3OP7h81fDqSeugRWi4Y6Ghddxps
r903OkKJwZuG0xjY5FUW5P6xhi6bc51oMeyclDR0h7SdNekzQLd6Q2r7MK6pE2jg5+8wq3Bc5pN1
DDJQ0lpQ5E+9haBi1XiifgnNKMKFZInneRyNbcywZpNXnJJlJtt78ortR6ySfLYVJoZtIrSOfUUx
zThZ23NstSBwqXbPqNp5qbBovNW0Z5+Z2S9w777BtTQPDW+SDu05N7JjaGnpnvdVvDOdxMAZG5hV
Vnno6vuq0MO93dfOh8mXUj5NLHFZxlfyhVDZKd3Fg9TG3f/e9f9eB2v8x9brvouLz7/8T/mvk/3l
637vvcD/AW9hq7mM9f+x9SITi9wr1KemzZ1w/aPfWi/aNUO/boBp/lB4Cb7db3e99Y19LVsA1gAM
gfmuf+quB1T/h7veZbEg+B8PHmpY/vHPrVffxhFDdXTd+axusqpztt3sHZSeWwdyqhh9enm4EQkI
buLkWLUXiNyVURK50MR+rkBsBDkSf3wIDKfM8XmWk+0zxpzWqpJPFjqD1RQCOcg8N/9qByL6mGht
PE9cLIStZUJ6JRcRnYv+MYL5GnWwoaCW5docRA3qmf9rzcA/26FM/alMDoOGP9rRoNZGBbEJJZmt
G3Dfn0ZmFX5PHOdSDxB0RLtJQhQJw/BXGGIw6BCdw0QkFx+ah0+EMTa25zHPz4am3SFaJPCuACHm
yO7RIR/RF037RqD2tK5HfTNzbPhEgj9aef09BHS2skeUq668GceYk2NapllSOSRpThE88PClDUHj
wrbHsYYH8YeRui+j9J4zWxEELCsONVuA8VP6UaGRWsmMG3TuPYM43lS/Zd1RbwuHUZq2fH8vMDp/
csUdM601aGeDkXAMNqEMDB9RDgnNUetx/Oslgx4avlygTBpFuU3pVhnKdmecupDn6ra7qcrYfhhC
9VhZU7kmreZHMcoc/oD7MnnBV1nPEMImQSOyJAqgE/vs0m4kCBVArBs6xx5K4Z3ppnfjQiIFPeNt
wPrPL/bCKR0WYmltgwoINes9d/VPc6Ga0sBfZpMyDr6wXA+gTy0dOHsJDNVcqKgl02QUctpFtPV6
WsipTq38CjfJihHdT3N0DtlCWZULbzVfyKvlwmAFcXzXLVTWATxrCqbV7IdHqXS4rQBcMRWh0Lnp
juqqDjPHCveCJ8mj1IlS5+okbWjqV2gtMj8Y3I8xc1b1cCy9DxWfvLY4z6XHzJ69R26uwPb7LoTx
qbjVArRBYoYQxGxBfW9M+zjWxLlY0X2tjRt2Q+cBzwwBAYyQCTfW+5BiCkNE3y5chvGj0C9p+WG0
3hPWoDtNFGuLBHsXj1SYEHKAs0nKtXEaSEq9t/XyPisJtayKUwD7mmKjvklmTCxxneDZqwJc/NPZ
xC+EdlBf1c6us8BIA3cL+FcebqE2dA61WBvxR+e1Jb4QE1g9SXjQ/uuNITK/iI1tmgl4/cgxgrqH
/l6VBMlHayeof1YNfBttOKA0+pFU5nNuG/fknjzME/E5Q5Ssa0NnEPrgOXxWj0NxpDLfhMWwQhbl
W16P5LrwG1Ios6D81LwaCZ309XgujiwRcW08oE88BhOJ5HNU3kRzeWC+u+tJTyB5It4PDlFTM2Kj
RtyE8byV2bPpJKjbk+2kje0G1CEw6Ki7AVEIYZBNiDBOXITkl1vOowelyXU+cobSEMMN0tP0TTTO
lLTadrBriEQBDMqJh5HffFSvRqLf6zEQ9RRJ6Gpq7wwje26t8BfFyP0MAAWzSXSbtPDW8bf9mgnT
YpW/aKvW1O2UwCQkBRusfIgGbYjUxAro545gGpEcZfYjnUjUDEm8yUqfTeu6qN7xjvsWs1tzNmgY
YlJro9e0bjZ9r59gxVH+yyebmDbYlcv8PCbUXj2Bajumc3ioEL2NzyQErkMS4Uj3JuwoR0FLQNx8
thrchsogIFiGh8B90JJPN3syi4mDcRDYHokCZwYDH0Yfzwy04pWlhc/o3+5Y/fREmgHJMDUC4tyv
anbf4rp7l4Ko8Em99T1rCZXiBVQDtmeWTskDNsvU/ZxcuatYjLKPq18I/aWFknjulvj4HnJPx7pz
rIg6IFp5rAN356bx12x9dyGw5wmBBoUS71REa8hfuAB7ICTiVo0MNNRo9du6XR5fslH9CZ9rwE4y
B/OHYiNdg/qJPwO7e54F1dYs8kf80Cag0O6X1YybP18F/ZcoGxgO/Ptpx+NH0X4Un7+afy2BTL7w
9xIISw8T5KWgoQ3Cb8ME5feBh/XNpru/UpH1ZRDyWwXkfqMsoknmv/0NUve3CmgRqjsSQMFCm7OB
Lf8pYTlV2B8qILnA8BhjOybRL66zoBD+UV7UJZqJqT6f11GvqiN1jQ5OffGfJosTlRGhXJm2F1g7
Z2F+rDjiLX++GljF4mWNr7ZWlN6cmDFnAJVKxd3VCXNQ22zxw2oIJM7IPONdr4seCSjFoG/HhX6n
WjeDxlNbEBq7KPzJ8Zzu5sbs3q1ehmfjasYVVqEOKB/EyrqadbUpiTxfdPAniRvBqGOOefIzvpp9
8c2Fz7adFD+dqxmYnVhymhaHsKvsaFNfbcNTbpiX2DamSxw74q6LXgLUDjB1F8extXiPzUhv98XV
kJx5MQrS8GpUJkETLDTgGP3XeLUyI/zF1lxYZjCDKsDt7MkUWlwDgoQN571cPNGkZ2KP1mvZnBvk
8LdM4OdHK/Aeg8VbLYYmBRWD39piu07YhTXSf5eLI1svNecuqmME5YtnWxCqSQ8Wedo6duf2J6GT
MUrjJiRqVKphfkwXD/jkyOgmbsvp0cSfsrcWr/ioi/htmHLETmhcWBv0Yuss5vLFZZ5kFcJp+2o+
dxcfen61pEe63W6xfVZnMxlx4EwV7nUVQ7ZLrpb2VhJoSq/eP0p+7JYSG/M7e1rzLRwXS7ye8W+n
bFy8MKVZH9vFPT8sPnqqaOs2v5rrzalGi74Y7t1omg5zle6FNuFc0PULpzxkunrEa4oN2KEQauB4
nKrFxZ87Q/aQdYu13x0tLGUm+T2WCp+mwlki0FjecPF7QAFiBz4AShMi567QgDjS8ptWaPKj+ytU
INPzuwmNcAzdt8/Q3geQYDVtnPZF3LJ00Y0xvfXcGjr36AFviqJwz/givHig+e7mrGHP7+iF/Cwz
GAUOLf1dB6wIElF0H/bzF8yh+BSWOhFH7AJ+hXGUniKrR25mhO5TqnX51kir7i2w6/oyQCPk8gCZ
XQt2OBJFeAq+otIuvcry+xok4Sa3E7IWOv3V09XRSxt2/ck0rGzZom6TZdpb68kMQUdO1aBYlMeE
NzYmUarKzbG6JdwGAnnACu0El3NmVmyNQFSn6xqSEdOPiBJnHdnJgwn34sznB7JIXhTtgx6Y+Kfy
3PEOtaa575pH3KNvWJwZTWAXxipi4v4KPQjR0RBnmAXLQrBYDm2GGFMH1Kskac8l4D6sNjQHBt8W
3CTbhjmbaK4ArW77xtFe4WtYZxFBq4MZ7jnv1C868ojuiuLB2naf2jwzRLW4tyjWU18s9B5jKvtX
6OWQMsaqAO4jdEA/Gn7wVW5C/4kgTazyhQjUL2ygMi3H70Y1o+i3dp2bsHlaIEKBTlOXXPFCmtNC
GroyhwpzOubA47HmRx9YJm+G1nBORLxDiuyC+hR6hvM8VnoEiqzPHjm6zBPMdHvlYY3bjpESt4Oq
kq0cagdJVAhfi4yUQ05Kwrptp/mNLQU6Z5eTI9YxwzPrbAecc254weLR+Ind8AHQ0k3hpvqeA0J+
h9Ap+IsSg4jwjERycIQGr6HFWC30PuZ26tc2DnMfh7HlN7yij4ZITkBI+1WCCsA3I4Ombc5OItOh
vkHMilCJsF7SL4jZd1PIQk845m0W1EAK0+iHqJSk5mBAhT8u4Q1NiRK0HKY5eVj5HUofvypN28cP
SiRW1pTrlIA1v3KGd3gEsKbcLr+MplCngSzFFQdpUuI31ZIbYp7afZc202eKXIOPHT4AVgTWxoAm
duxHhna4lOre8w1oTx8xse2A7BwWoCusnikVjoAU7uS0XLOKq41Esm9Rj8fJJjPjkzt5yT1RwDrm
KCBVOooNU73W08CRYQZTt7TA+0Im0bHsDAhfc5HDJeQoKg+qzrQ1V5zB3xQh/usY2+rDVbI8VyWI
AhdLfiwQrXRTfRjavDjhgnUXJlp/V3sArbNQtWcBH3Nf6NF7m8Ov0QLzY6ghR4H0AR+Xh8AUiHln
1rfQEUJRbRM+OQA4XIgY+L3bHVYGsTVH82wZPeA2Puz21u4s3v5WI+ZI9YX3w7Imc5fNbvqkM0tA
wuK0oBS8ZBde+QrtlbUg8eS7eczZXF1ZDOGVyxBcGQ05ZtzSbwste2Kmrb7HrqDzNq5sBzlOzmv9
V+LDlf4QLyCI1otgQrQjeIgu7MK7klAlCCFXfgRbCQ2ZE0ELR1kGw429oCZs2Dmgda4ECm+BUVhX
LkW0ICqw40CrSCEkrACDMpuQUaZvmivZwu1H7UcU5zFdITrJPcFl8aux4DD+fEX7X7TDw+jw76ta
zO1x8Zf/+SdJxW9bPL7u9y2e8821GcEBGbSRL7Am+3tRK2By6azq0E9Q+F5luX+b7FHdLYpdNnlA
nXFO/q2u1b/plLUY3JdRIRs270+JKshm/kNd67JDNKF/ES+i25TMy+TvH2TzfbtMEIUpfIbBIxxC
ryJpwo9c5T7VyOhgkoyStB+tjNIPTQbuWswzeMNS7z+NuopbWuCunk+RscRKCHpB3WOUJOrk3lVJ
A453iR7wR2w4i+yPleDeJaFe7VCvVYfcCj7LwkxtX1H4okQb7eHEo8RIAs2JrCG0GM5EY9qj7IQb
7BFmFpTOCuZ5ra+1OWJfNo6tnq4rNyO6ihuZH1iazibT5kJnMhCNjyLAhr3WY1e9ILJoGz9syB+o
xjg49AD1OP+ywmI7AHhqGER658qJLTmFAHjptoKnaNn9/GZYvf2RKnfk65OuXkFQCtcJYr075GEg
wkqVmH7XG/2BYWR7KiyVgfA0OoQMaZvZH8JCclqiBFvn1lAuM4riNNsjmjmTXMXOL+Ss1FtN99Cr
NYppMkKwKxI2mExx8jWNdhxv3ary7kRUzk9MkdTPqa7mHITL6OprM9OHe/JjaxSRToA9fJIMRrIi
+9CqmHdBjq55zrWqP40osjJy+RzrrsRo+ClKTjp/SvG+p5MglTtBwrHvS83+FWqF5R0cmhuDxpyq
VOghC4luapz5IAKM8OCROsTFREbhcMMKmf9kKJHFaydGxbjKBjs/pN7cvTPGnti2du0hHEIi4Iko
LqH264wWSIDmPbPG7jkBefVDQji41cpABxzLM7PqzSA4DxrWtZVmERIwgG/zXVsjBHEkGM4aqUOg
TKXMXCpo1yOITgKz+rIjh7zqQX+OsETWGPAYnujTMHxpQ5S9IP2Gu1VZnQujGpki0brijC4yzNe6
KvKLrnvpr8LK4/Xo0nKtltO782VEuGXhWfOlZ369v/6kqFH2Y2SZDKmmQMwbs2itba+pIqDqThsf
/VBJw2L3mN4buz3BaqpvaJ+0N5IOR4BtdUCwjhcVvJOInna824oLTCsRVs6G/hHhfl8y/PLqliVA
9WBVrRn6fVg0qCGpahG3WyhnCXAhgLkblLfWK37hRbNIhOvgTjuHvoeJtolWiSSccT1iuoLS0/UU
GEYjdh50nWwHar2hBg60pzAg63pQLdrZgc0+L3uotssOdGFVmShhQUQ620bkiElJw5u3jUqL+xxR
zN7OZXfunTHbGqTC0zB1xPmMaaYTdjEGyzg8DHt6wCRipmnqJ4S6qIKqvCJO0ogxDJNWr5+FltTp
yjOThkl/2TkHLyBvghCFMF8y1QMSJ4qItbcHNg5dtDsJ39KG+qzGrscoWWa7sSq9fW+4kHzACGir
HpH2sTOT6mxlhEqYtlMj/B/ht1ZRwqyo7hzxEkyZvTWCQR4dUPVHGdXNJ0oGe9MAiA4g0UXiV8MJ
h8pxSJq9MfTad5nK/GT0QXtxRyP2fEUTfUmIHX+u3cm4HxxgWGFh4gbUIRlt6iLyLlOs2Wsog2DX
R8DkgOdaXtSul+hKtazL9kTLFsc870xzDduI8w86SfgadQRuBEILiVbVXLl3R5WSKRkKA8grN/3G
gvq59lCF3Q/gyY5tW9k7dPvmXeQMBIaAo8NR7Sl3I7wo+bTGNNR49fTuySK5DSoy6+SNQmrO7Njq
Lp49VXun7tUvqxUotcaE0DdA+qN5Y6OH3rNfsV9Djpa9V7vdXg4JGnPRjkdXxjMJPYuYq+WgP8SB
m56VG+gH23Oj3ai56a+oCaIdwbn2I1o7EuEmzb2M4EzitS277OJ28byr0P4/BtCkjuXoEPFh1fZ3
NfWDuTQM8DgCm5leoDE5ISxk1jc9xEeyVBMObjhaS//nacK8yzmNrfUQoefYlGPwHDggYLExmLCm
1ynm3Z3yeigsWW6l6d7hldNXdMLJuWBbcJxh/I6LMMAFkOERC1sjSGa30JoddSLbflQZ3fjCsrje
YlgoL56lgp+cMMEx8UTzqptOe5qbarrNhf2SDwRIOsUl7eTdoO/ofomGzUvHfOmqmvAUUkEh9nJH
PoQqqX8i/Im3GqJlX7CDp1gn0TFMDLwUqMvC+7IkgcYqDPcu4UhaI4fJd/QGycFLNW1rOHoMxJsz
13cZDZFRgKIMEOW4Gfk4AjrgUH+am3agX5qSG57DJdkPhotWzc/sx+b9PFrJbuql3CKr8J4Ha47T
JZ+qZtEMLbPq+DLlhS1xmFH+APyt81Voets86aZbCZFpnyHAqMCqBPXtwtF8LBpW1VUTs1GL1HAA
cVu/1EMyvFWpu8Sd9EV5Vys3OlRWmz+HTYCTn8guHohArVTnZBf0NPobHhb9MFqc1XPEK2rFb6pu
vb0naPF01253vRt9WY0T8kq4vzpVGLc9WhfSMwtogKUsvwxHm3aRPdgbUlGsXymC0/sSgMmh7utZ
IIvv2SqyPsFSqy8xMpU9cPRQVxwhySCBTgzwoUAQR/gABIQi59vFxdHB5ZSU717VW7hdTp11n0pj
ICepSiLgVcxv0l96zrZIb+X85A3a2yRF8yh7OJ5C8vPZLbSEdNYWykLfSGLWY632I5h440AYmu3s
8hppq5ED/ju+hWRbp673pHrSdXWMKrtswrMXzcp7Rr8X+GGf9oD+nOQuDEZt0/XkDVbCSPZtaRsP
rjM0XwDnDBQlQYs5bfZ2RJDlBLFp5V3Dk8fOK+zv8yZkpqhBa1xNzPhyOVwms0GUqrYyLbdKY/0r
ovxeDel2AkOtVyH1i3ew2XCKModemcaHtMrmj8EGKUR1V289mYCQ8ebonBQOjb1mbUX3K28fSJha
gxPnlaiDj1pVHtvNNj2NBUvBCPLM2tLa5kgp7aGAUMNGBIAYM3o8n9/9OxZ+3EJRBMTVoX2fbcZb
ApCnyVr4RM2ZyiY4ZEq4t1YG/L91QI2sPJKWbgzQOWQWUeylQWDcLmoOox0ORtgiaRehn5ccA2ie
pkPXtew6Rjt6blgjbpsxTbm+2yo9SKf65RHdDG22qw9zyA7SUcHONmxfzMAHhVMOPr8gFaEWKTaY
7TSqZDXwiVr3iRvuJkeRYakIJS0rUb0qrVY3eTvzRiZF9UL+HVQpOl5+R3r89laSfky6gtmVI3Sg
FKSfYWrOmyJY72X0um2JK8312XdjWGErz50PUqoi57wIk73rTrFvlCPc53oYXq2oYMSV82yka+kg
Fd7IpqjBAiIZO+JTGpxV5lXV08L3Zl6mJemNZhTzRjmDvDQJI2jyLdG8oH4pYJ0DEpJDH94Ccup/
UFMbL3MbqF1ftwqQeBIQc6t12qGd9ehVKbN4QhjBjZeb91Jq5X4wY/0x5NE8OGOB8a+sZXDJSpHe
W2mNxFmT0v1pJSlxCmkmsY71MWnCQV+zq3Vrsg3KqAJNPkPy3IlcF2fmqjDsPd41eQjCVsfHJM2Z
NFloJCEgAu5jjlREUIOVTMx2XfPkWrY2w+sNH5xArx7/fBv9//tiiJAYFjX/vn32P7LPD/WPG6G/
fsXv2yAI04vLFbwBixdH/uM2yP7mGcaijHUXbo5cYNa/Nc5sfXAnQIXDTykWovTf5a/WN3QrQHak
C4voT8tfXftfJTE2XTMEJKBFnkFu4T83zvFAcJCFm3CdpahJIiAWi6u0992wzr9jHnD2mt3/nKN0
3KIrbzaZMt21ARuazzipdp0TBiStW5+wcI1Dx1IBU1TOPA8g87oY4kObOyGS/mrYlFrjbpwY0QbE
sgNXIHuddAHmOsym+z7AmwYX37dcryUgDfrkuGi9nVY/ljoLUy0CdWum7r6MzHlX19lXxiCNg2Nu
dgrcmU+mD6naSMVDKZ+bUQ+2iAYeKX9mSodwftMdiq5JuTfN4G3buXqlbGKQ2VmjTxf7OgL5WDem
98bxdY6K4KSXrIAz/YLY5DRJQtZseKrgrfdW1+7dzHhA6pmDzoMQmmg8pgK4jWPn5zRR793kbAF9
PxcoAQoWwSvcCwCI9OnRq5eOh9H8JiTMwR8T98fkYQDEYnFIY0FYvftCjw0uGfc/Ez2gsfPUrqyB
fBh36qNzVHO3ROZHKgZ9lbmSvx9pkHMN0ZQbdW2jOubdunPJ0uOEc7dEfZ+tvvgEZLQdBmffVXa2
cVoSPURkXFL0LatcqL1HSPmK+eCvhDXdwaOFxJaFL8zUyZA38YrCSwktv9MRy/K5Jf7XHtYVDlX6
RSjj8ULtJmEluguz7BnN93NNWgRirw99lBPxRIQw1ehlViY0vC6o3G1V9jfjoIrDYA+vMmru88i2
964sjnSxERVTiCqaBGqZ46oVQ3BuuPCUWFJVrFTs5VjeUhui3vBwC2Yj3N06N7epY77KMF/+o/lu
zCLEuKJv95JADq4wlFP6RP6MXgTfVSHLnWqGC3rLYyJlseHWuGmK4pTaY7zqR9HuBtAeZ2ew6JKI
K8Sngoe32SqQHn7DuOIpLJvXqsRtC+6b2w859SptvBxtVV3sbMzMH10RzRvgVYy501m+yUoNpzLo
NVyU0+wHnWJKEgqUN8h7V+bgOcj3pvKMByI7UCkj8urTV2fSGVtDWdoW+Cz49LgwdFyYNPg7nLUm
3fSjRsPmm3Pcr6dcKRo4ByitMhl4i1My5e8D1PY2Cs8wcKGRq4Y077i5FWC+b6KkeFel9RFlznsq
Q4Ks6pmorkLBJprkfdaaN55IXxoNMS82JeIbw3d0aWec0JTwUjsW8yApLcqHKeRjkrfeO0/t/cBy
ehVHsIJ6WgLVi1VMCtIqsCUYoACprqvtABLh/Q1rMkDA/upLuEgtf5VtskktPlkGO461zmwrLsx9
qrEiTCo1rysAGXy0g6/aUD8itgqpOzNh4RHnHW5P9ZI0xqB/0Svl7yEpqigLYVwW5YwUPlIPkf4W
uBejeOt49tynxCm8ddmgI7OjA3Lgwg/nZqMBEZJx9BCojWcF/dr0ah0rinmXhISPR8VmHBbTLzre
jrroMaiq3C8HLUFTDpQ4NJ96TewG8kSZxPzICrnX2x+aUV5AJpJV89NUZAQVGWBot8fAPGPyJ3DS
5NlqC/Q4OnOgNDfgHqUL0qTunuwSChJK/TVD2vsh1jaaw1qAc63nIxftqSdPoqRBt8MUwyULosbW
3iuWmTwJ4WvO/lJ0+kcMtrLrbyg374bcJFYDA34Ab5NdVPYmZBOv3ca4oVTXEUVXZ4xDTL9+mIlF
8GXLQCKq2QsPvCLughtjQc1IxMpR7zXJvptRYZfu9BVltBlOW6od7swlNjTE3hpvkRWcSaDaScJy
kkCw7kmNPd7Q2icjhpzabhVzglagpzmlCz8e4h1eN1dFW5sqqHK2GNBWM/EgaOJIwOmSfK8y0s2i
GcemIarizliSc8yeVJu5eG9lDG25nLQ19gFafoiSe2AEsT87jFIQCo2rUcvu0ZO3a1DU920MmW0O
oMWVVgnHgOGTXjymaJ+qrn6uemcNOH5L5MA6mTViRsggRbfT7oqEjU4w3Yh5+hz75gt3cb0ac7rP
/8feeXQ5jpxd+hehD7xZDgmCNplk+swNTpZJIOBNIGB+/fewW/q6umdGM5rlHG20kFSVWSQQ8Zp7
n2uQRTf3360syUJiZxD0ka27qhfQAcJ/aFmVM/Iw9J2WtpdparYDmgTO1gGzBHo1xVw91IQ82lxl
qxvnq0pQPPpdGyqThsTVPL5oKtbRLclaGPmUxHWehtfZRHKU6Sxb59bj1BrbMJnQ/xONuJzSQruz
MBOvJt3WtzZtD88Z1bO4BQWpGDewPuZrl202HTwip7ImOK1rkOVXNdG7Wl5Eddu+tQF3tuuSjpqL
4WOx62Lv6vzSeWtvbMQP5mTtghJRGXUrF2J+qVxz2ORe/LR44kGzWBNPiKlwtxWvtZ/+IFgAVWhH
yAp/FzL2sdjYQ//NhWE/mNojSvNjA58BBjy3FU9KIodrVw6Rvjj7wBpw/QIAskd5YMWPoyCtXrCi
NzvuNC009bhaDQPS9BEo30rOxbnu22XTsvEiFmcEA6g1r0ZnmpGE8A6cws0ereUWTtyDSSiqugjt
htNK3XpVTRfk3zhnXcwnLBwRy/sfsrIszDMLMUKZ7IHiDYpNMILJxZw2ATEaKwbFfchs+nXuZ3Lv
GsUm0ynkGjH1e95TEdhu5a5HXyMVDFpuOM1xsTOLfGfoQ3fQNZrqMbe7KJPjvAckeCE8qFiP7eCv
VIUIsmWe7cGM5LbTuUK6pglvScJ7maScRuTknWbaxxWbv4/EuYFyq/rNcVnc9dR5a4mHD3++lqIf
LhjbxmL5SMaMj5nIcg+B8gZ+z65px42P4JcxZLkpe7HVMpMBq2DefoO8McQkv+87IWYAP6Z+t/ge
AZCod1dmgPMvnYebWZNga4aNCcxGVvQ2CR/rfvYeqqQ197G3vFZ2PF4WqS5FknqoYaefmMYL2miQ
DJNZvXBkfKJesYDHEbm5DOVuDKwnLH9VBLCQx00IAdy7Ps0zVLnA+67BXXkqpbmEildtowSrIGgd
ZcTgjCk3RxeBU2pbIJsJoQHnm2V0+lVdMUKKdZtNLw+cHMvmmzvZO8PlIEnqYaQAxsUP+A9IAlrU
ja5XD0u1PAN6vCAe2s7jHDppciyTXGzQNf2gkGC4KMdHq+n1kLau22LKv1jddAkkO4GCLe9GH7Cc
jjT+q96F9d7hBC1gTke1mIbIq6edgVyWDKd03GhYVHbg7ui7TfJve4dnN5avFZGVbROcY10Qsztv
YRTsC9t7Gitwkz0lvNMPe71zeFB5NEnVdQkXkeZDmZXTyh/Z6+eKWV7i1Pd2yTmgBR5Djv7qJx7n
fFubd43jaIdgKt8w9pLmIbiXWe4Yboe85CZpmqagDHsxf8isk6euS/lOEqMDTTJfYFicSJgj2EXz
/UNMFPYuN7CNWhkFQFDEQ5hbKVrKrn0zSy1beUIwyDPic9XmO6tDlc8OZz3H5MvH0CLRJcitO3Pd
af278NoT0AeU8OkrzwDN9FIaW8Qkx3KOv6RePBM58ZV21JLK8SJFcxyWit2QTyKITIy7hltkDdKH
8qJJGXr19T3fsYfyPYg33izOVZlMOxfiPaCJ5cHBV8XNg+bHIGN60eQmK6ZqBRs7JKhLrlGJ/BB5
t8Un8+nYKcrYTAYrz4m/VKfABHvGd6g2ZAvyvu5ml+/MgKoN2WITZ8ajTQ47PsCtSEpvO5CjPKQw
OLyJtzpbHjotAzmjGQ4ucWM3piDpvcFbM3FB195cjFTcD7rEN5NXH4E/+asCeTEGpcmOjJ4Qy4ys
idBNC2/DrWaFiS5g2mvBczFXD05PoomRnjzFW1kOR/TFE77qJhyz4ND6xUcByaQyukdVqru6L58a
gimw//pgKwgsKFvSDtzEuq8mCc8lS/nD5vTV9CSbtAu+3o6xY103R8dCt6qZ2ddUJAaB4tbnze7H
miy5sx3xMBc+Gd1DrjNDYj9TKa8L0zH1oLVMPN41TZcxyXtsENOKFPqMokIMG6Pzvxt2E6zIDAej
2Q087B6bUjXF6Nr1osUjwbOvEU+wziZU/GBQPL79+sKF99AN6j/2oep/bx+y/6XM4HH43v38dUzy
h8bg9of+HJWQ3EyGM85Pl8Qu9xfh7E0Ga4FRtHXHQwl7m6L8Y1QCJv+GefAxCqNoxWf7p3vI/w2j
GmUM5l4TBxEpdv+OU5gB+N80BvxkfjQqCA9zE+yXv7mHUBD0vefCJy5HIniZK5YU6hOJQ4LkkwVh
7Zpk9jpKXEXMSeeBLDKGmdibhJ7JHO8JCMRr5GrIYS3xEs/ejvXAFxExNG5oo8I4nn0cp0TIQnXB
oJu2rBQJsOWCtzZZEOR7JFv+Ph6h3fDQFo/VVDJJ7sB8DQEbY9U0xeqGlgrb5iTHN+D8VdQj/1e/
awjSHxZHAROEdZHpF61FhNAU8hZJsfEpbmvGMxtzrF/aHIn/TGsdMTWsXxE/4RcwwmLAxCOvgbLb
3WDLl8lFIJFhQtwtTQ93CZnjgGAp+Og5AezgbS4MlgnJSak53fjZT30EqVtyN464AbysjdIxYul+
ZaRc+cZBG5YIbuw3O4vHsHMLkF5OQP5pUR6Ec46nZtXrb3bpues2WPwjgkaANuAuyk4oaBRnlrFY
QppmBC9t31JnJPFQQf4gch+xqLxYvuSfALMiHRUmpbRrN9LL7oiePlotoZltpqe7Vk7NLh8dnSWZ
nUYtKsNEsuGxU++pKDHSqnKgVPMpRmwT4pDbL+zUbXLjB+g6nYv6Yb6OxH+vEid4hdN2m8AjtJhA
XplOfWfL/DNrsA0PBIL4Df8xsADOe5RdUr7afs5O8jXOiaTScOcu0s33pSuTswSOFfr5zYYLlm6F
eBiPyWz7O3IVsUCwATSH+6E+ge8n1YdtPOjsr8b8FgQT4SlJWCC1BFc7pF+qAmqNyCAP4X+YEeFM
YBfaL+nWj0tBnVq10wppw0XcyPzOhYjJ0Ah8IxpGvmKYX81PO+WuFjSaSKwZxQHEj3OYjqn/RatE
Sefxf9TqXu00lRKDV1tz6CHgTdv22cvvrGxHc72rsuoNTviqFtp9Jy+BLyAz5s5xzKcNkQOYofIM
C7lpP9Yk1M5G5PXCWbElOpv2eKbkedClNhyQ+HUrd5oPM56ptcetzAbe19KN0+hvTHxExKgxQyhD
bq2fo2o1PdjD46EfzddCB8Dai8wLjVl8GFrMGM5fExFBOSALf1V7GLtRNxDGhzw+Sui5VpmjN5va
Si4Oto613s/PVCf0H/PeLiiAlK5+pM5tsZt9t4X1naV1QQh5ofD984jZ4NN454Yt/pJntDjitiSh
v45nyEkq0dY3OgHYFWhkSPTxZeuTRhkzsm3x7GXnA40JSThuNkg/ypCa6QWCcsqwb7y3MlCXt0Jy
rbHUWI2ZB13NIQiD5DZzPFhB8oo5pWDOqUF/LxZ0kXyedY2v0JNucwLzFu8hL1dbPj0KCeISWp72
4UIPu9fmgq0icHY55Ydl8jetoe1ICJ027kIB2vQIrbw0qpChXITQA4oM5LNOlmxl535LHP9qmmJX
LAwJFu++N8cTkigiMJr+lpoDIKUECEjC7SYHn7WZXWte8ROalYhjBMTSzPZ9p86OA1K8L895lbyg
ccUm3DKLiBHB1rK/pipjVpJCmI4BCqygYWGWVMXJFcXnKIjLovfVQwsOPgz/Fd8Jj5Sqzpq9bEyv
u0Ad5sgMloM5Qr5J425Yi5I5nmW0tGLyaIKklnMHHixH9soqjxa5KLOVo9c/FDHvfIpMZfFRf3Ka
M7q1NEzpipELC21/UdgCgiLKyvHN7cU7Em8Vsd9tVlPQfjSayfQUwdUqQACwGmXaREUyXIh/cr9l
KDpWzVQzCmNStp2M9MmcPcQ89GvdkO0tM293+ZQ/yrE/KOK9hkK+BYASOsf0QgT7L0XfRolGFAh5
f9csbo7g5O6Fl0I900kSgM2yQpNdbQmSHDamVhyK3jtOBU8eks+PobZY9yJbkI7zYnf2dxG7Tyrj
noGF+Ii65yVr2YM6acPwDgBYFmdQWPQrbRYHZv6h4FoQj0E8nKsZAwJqm6VnHUeVlC2+B7UjwIhB
v6iv5dKFeRlswRsyE2dyZrnbKcl3Pevxvjfi0CJujCcGIISGkmSKebFQ6prTEV4fi3b9lXS6b56Q
gOZM8aLVlVo1bGbXINW/mcy3C02dF+aZIYqLKkT2FmJDwLNY2s/QtaM+tWM06sWu1cRhcclfm18T
Ue1kbFyzyXY+if2DGTDZz3ot3m9B2EHNV+4X32yLtqDQv3Sdytg2CFFXZcwOszDWmDijxtUPGnqb
dXNT0naqxgIgSDETK8TlOWA5mpH8Ix7BTtZVNGCQJhNtRq1nzM9iNrRIL9Fxu/mccWHlyabltphh
EUTpDYLDYeHRNa1HaQNlIswlwiVAhp4x3cRYFmY1Xxp7Qoi5Z81DgWsEa1lr5+fKhNkRWX1d4bzX
Lr7WsZjpBh1dxVLzX8k4zIv4CTQch6v8qU8NzeicbXHC5I/YWWNQKH2zq3DV7lNpQzXxHfot4gCw
Qo/ttjb4F/HLDUzOEtL6RmyQtpu9jVZXrm97l7m4WQBLrnEFAormcaYh84goNxhahrwnV6+t9U0f
+FFbom2aq15dZ0cixBklKndM3KDoswea5lsmVk/2sed8xiWqObqR64h3YHPb5aJYYLSUt9gB3c7Y
mPGQcLA147Gv8zxUQeredU4mtqlOqkSbZsvR05zgko1LtcNDa/E4LYQG5v0cWn4arNy5iSOQ9uJB
2BZiUD1KCIK/itQ895CZltkKvqFDiuJC3ul6aS0rHeMI6yElxgg7K/J9xzzbsMjvenB9kTGDfDD8
5q5XOG/SsbnkyM8J3+YszBcz3dpKTaHP+Mij5dpnrviWdRrvdR8q69RzZJhKXVsYu6tKZMfGoFxB
vLdmJEWPx21Rm7x5VdJvUec7qrgnJzbU4mJTetnPQs8+bTVfyBMFOjO7x9uV27UQJuBq0JWpj7Eq
8zWIlcMyL+bKmQXNbp4cxCSHrRTdbSf4I2EPjdN1dKmGvLz6YWqMtxp3uDeCkvFofDFdBiUsQZd9
2vlhh2axLvOeuDY5U7sZ5zinBAky4jGS2t2SmRMR3VDeWa220f34W5xNG/iu7j1XINUOWwczc5KN
rfRLqlAC6UhAUE9MD7GJ2bRv3v1kDCe3u0LU2uPkNrdMNjaJvtzFVmNFlpHSzQ7v8FAfUCpd0zgn
vxMhvtcY90TA+ZA6h3JPVnS51/35fijLSM7ZSXesF/ZAW6eqQpVbd2QaHntjuXa9/QYks1qB+TnZ
fY+aNMvvPHLwVjxom37p7p1uigwzv5AOVURlry5zIswwG9s7BAv2xq/jSyuS56HlKfMER1egwAQU
TZa8J+wcTpYenxrd2rdzfOwEhTRjDm2T9/m2tUzmdThrlTtvpuzG8iaVmxG2c4+j6RHK8s94Wd6D
RJHdhBF2rQNnW2eBhQdbQ8k4WQ5JmerejZdVzscIpJGdqkxfEHjskm7OQwY6uwDVJEC3s6H67a1r
CId5eBE5GA4nzUWkJ/Q5osZgnxhqOpsm4rOYaUAl6tcbzTesbdQlgxU7odRA9hQxlWJTUf7GrEfa
HD7jcCQm1bvUef9lS1qKkTKESckKcKm3GnqN0ez8uoC/YTsNF6EgViUZKgqHCkivCsaoMLowGAeK
9imCQ4IfWO/ox1q4q9jxduZtcxU0OHcwE7AX1iIvyD9dt2P4W59HN75McxX2TkGR8iGp1eMET4bG
ZDZP3Y5Ds34FHvCQV/euJtdzpV/7nuqJIoBScaouozshXn4EeR3xQn11hO/YqClNdupiIA8nuRrZ
a65eAzMhFFGmJzQsRyy7715FD5byvAbNA960e0JYAbjI51R0cSgWPuuKLV8YyOxbn8fPlqFfc3dB
XDWgZwMwmzKIbBbVRTH/JqbFyYbWKNmi8f3u+wnSKgAwlRI/uRvqNZuuQ17zZSV5wXSaIes6KdpL
smT3w8Qqpy35lIrayLE5sYsxKQiiJGAQ2FhOZCXkcskBDZvVORGX5zZuW2fHnLk/zpkXjWXxw20P
SnOAGptIT2JcO8XAsLYpWJm15vhSIG+/a017C2ZHrIPMOmeS9hVz+E5rMgnyiWa4HdlBAopZF0O6
7dwRu3+fr31XzbuBmI+t16aKoFEk8qwFzrlrptc0WU6+hOxe3EIIkoC1QeIwQF+aq8TB43mk9QTV
HfSbOeQMr+3gUkD8W3lmeh/3th5NserfB4qsFdJgbrqgKCN/VNkDm9cHdzhbHn702XnSMns1j/UE
intOd67TVl/k/BA+Wo/oKScUrLgyhcdYHiEcWATSwNON1/t6iP0fBsCANGgkSsy1jZ+GYpqrKc9f
mWkSPzaow3iTXWfXGc4dBJN9Ji9rMNu8f5URr9s+ZvDq3ycLMalNLOYV5jAG9iWQLss8Y8XLLkjF
wCXfkuCSH7ezwBK0M0LlW7xcSAwGtkZmutcLdwO62CDFNhiZ8ZdcOdnZSjSEFvPebd/dMT2ZnXcs
Asa3qmui2tVwFgTR0KPSyMvlopXGhZ4lD0egOyvhaeaqt1l4ZHb57NnMGf4jNPqf6afo4o1/qTW6
+0x+fBY/q89f52gohP74c/8co1m/MT5zGbUwYUNCyN/4p/0cFwwEOh/JkYV4CBPPP6doxm+W7dg2
/zsGcQNA6X87dfzfghvShykaMFX0DmRL/ju8vb8bdXiyHUt3USBbdmBAdf+r3qgtcTS0Ff7GMYb2
xlQ7dg4evhikrJ8Gb8Zi7/2BdkW3nq3kpa8i02Zi25E2RBlZgnOXTLar5prEV9jie1dYWHXOc0Y3
NSM/b8n5mYhN86JfRF2XP0Ix/pLB87sQ6i9hGS7BbowmAbtBlgUw+9df3E4kuZDwo9G808nvEhj4
OnCVSfuo6IhuEcOdDnGOITUWkhZ6yhauzPgTaaz7UeP+d6gGWhbsGgLQNxKHkRN4mR13W+yNudya
RMNiWLLs8SkvhFcT49aUjAdACwaPXjESemxqUs0Is9z5oce8Gqza3NMMdmzwK4DU6dbdyHZcQUOe
aCcHVccBRZlOiNps1drXPKv5ettS3oYTxr1eyM5bVSj/970IOHvSlD7I8hMqyThxnafGufFkW1p0
iHV21v4UzI1gLReGc2a9xpStaPmqw1kNTMUCAtaf+QApXjL0GSJUXgbyJ6lydEUUY4hGDXOenlSv
0dbjDcguPR4eY1sVRR3Rfvye2ewwxyD4J6jglGQteBnDKM0V2B3yHYffsx6L32Mf0RqYocAfXq6D
PtDf3LTrXmRFSNkhNUTQhQ1MHDQ6cExmoNl6KMaUALpCuKwlugVyI522JkG3lKZJM49pMkEFgAFh
pWYHdcXiU2jjVgEMPsSVvJqgB58WOVAcdIn9UjZAVtb0vdhHs4rQBsZQqr4IfW7fq3jw8cQj4fye
+zXhBBljUh+jJu6idYLdyFtNTuKL45Q2MFp58QoP9LuRYSy1+4GGTBQxJmcGVM3GxV6ToMlfgOmM
hgu/hKGei9xXpuTBebag9U41gjdx0WjGvEZQSJOFsB1O+aI15Y61q8kNO8sSVTnOJaQEDPqSDf1f
YR3d1BjbtyBux3uWfgjPNc/g1u5j4uPszrO7ELcpaQBCMdxaTbKEsJ6p0X9vJMrpsHHF8um2ZXHX
Vt7Qh3062jANU7goa5/o1a/WqFnbNX7QA7yRzIXWFgLtM7+TbkaLQlsye5lz6SoTIpVbVbStxWhD
/vUno4ccOXlwVjofotONt8iG1ksP2Gi8MczqdhP3iXqyqKUDEOtV8Dx5yH6imjU/8iam3OkGjCwI
eytmIET9GcCELS1V7WxQyAwHc48lcm3jJGC31qH8YENLe225JXvRQIm+35t85++xMbOLHVTsIVID
ZLrukDP9sSv6vw9ruh2MMMnIlgwQfiKs/Ov5gtW5zAHZ5JukoC5ZE7DKg8JycNp7YM8hPK7czb8+
025/468n2t9/4u2o/sUzaRYxDaaNXQaRIQ5kAgzbH7H4Px2cfxeY3n5KYCNvNRGXYgb927/LMixe
eWHkG5Ms9Ai5ve6sOXgmL2RYSwNRrf9TK/y9Vvhjd/avi4X/UX4udfVXafKff+4fxQJ0XitwfgGi
sz37s1rghfA855/U3n+UCjpRp9zcOHepFSgaPOuXYkGzf8Pri60X077OFY+0+d+pFlyfauWXZ9S1
iKfQWeKBzYHWbpBh/ddn1Mt5C6Gy5KHVpu09rfo4uAe9nQf7g7i/STqHSms8hsv0Lg1yXHDwXgmR
w6GKdxgtlIvbfHi1lrKNTzwUrqaG5q5YknwJkSIlDyyJXOIC4waNF4CHk0ThYIRNoZJ3tlRI+scF
DFUyZ9POanuCOBdoBZxqxsGol+I9H1CUuTb2lTbWj3k2LydSKD7zWz+xyPpxII3wy9dTYjtnY5mi
2Q4ItITa1Fza1MteUmPRDiIgr9VUwkGcSwwHjs5UbYe8Lfdx6847d3SMek9sB8MeORR1yJYxvQit
TUnrnqeMmYirgcKg15Xst/dYbpprPbhzu3VmN7l0KRSs9bwwNgSFGgMfSNSUP8h08bcV4p1XTUr1
oEoK/dhOzYslmBenuUkshVHU2GmQtKB89UloLgDLPI4O1l/swGO51yYoDl3gtde695evNjHa+2nu
6Qm6Dk0MonCEVrk9BUdyUkXUuZlxdZKCbA1D104Of50WeoOhPw6+AFqWtY65i/OJpYNqO7ZQg0Ov
VNrJ8wKDQpGSUgoGdwtcWq0u0ETS7tp+F+8CS9OfYbl5uwn93ZNZ1WqDsMWndxuC1xY+/guR4ehT
UCXVb9S5zgYofcMHhjzkZpb1WNoFyFV2BUKNU5CVw06l6dzBX556fjE79o92ao/cjUJLIRhl2hgJ
3RNnz06A7tW1/1BnsAcRPhY1FPbZMV4zlQ/6KvGwmK2Ih+n3SPPGT8vHOcYCaX7MDY1doz0uLCFj
37pdUf5yrISHydf3gSBmMvPeZr0o71A6NncLRJkoYOVZoAabEFzrE78p+Th2cknB3W0aKwvWC5ia
pykvMacGiloL3kJaRiQCiBML3e46F6m9TSrVYfNp80hX7eCsDatWWKK1KXFWnd9a2y5wq3K3mAtb
QeFZ2n3RJt2WsoX1bOnCfKL2SfceheK+GCTsWtI1qKokJQBsH93bgohA5BtbGQMqHW3lMwE18V4D
VJRyueXFNykH4y7RZ3GMbS+Gi+Rk26Cu/DuvC9I3yLTehR+JVFFP6uSeXfKyp//Nn7zZS54AHg0P
0rW7OzE25rAy/aT+cKxEvY4NbSljihZXZfFNoJvdTdhfce4mxVPbxFQm84TOKwjA/WauBE1jt8nJ
yWpGEvVomSe2DABVPHPTTOb8ZhBKsB2JbVrrmVq7zSIOtS/yU6I79bvwASOzMErBbC+d19ehRBRW
h1ZGTPIaihAuzmWs8vSiCBO6igToBkPv4WrXQfNlIt30oerI6mogFkeo0wtGykGsHRZhduQuYeUy
vrXoWu91uoSEKbhUDCJg+5/loJkyLIt8fhVpNr5kgSNcUmNbwodFk6AfZO3shK3Kv5HQ4I1IDMmr
3cAY5xRbUrKRjdQHYWlpW80b8jejNsydGgPn3qnzgHVxB/HrNQd/o69T28yJBkzbgrxdZI5+jDvX
L997T7fDJif0R2nMCFdAtIaPcag7ZpIGCDDACONnl7UjSl3nqaoq9ysZ2qjVlNqMgWDeCOlAXuNp
EGFs2Qi8h0y6T7ouCHUBopVdC8PPObWkH1DGAbmONC1LPlhhLBzauiKKtjJtXpfc6YuLTQwZ4IAE
9Tn+LaCHvTGORzEp6CW6nct3rfUGF7tlYlprB53WM3PdykcaJIurbCr/UZCA1m+yxGVOo1lofyVy
Oxqd3rLvK7PXHtyuoNUszInfx3Ta4l6VNXTwYlJIpgXh0C95NcJiJ8zWLQ9OaVg/bDk6p4nXNTR9
AE0paM6davri44YtBvm5LPET3AIWLJbB4NLJlEE0kxHjda7G4FiilT5DcGft58TaUZ8ZJ4616Rws
05XY1cz5oDWBfVWuyi9J0KdAaUpL3PkKH1ktb/oIH0DkS1lY2dH1s4xFSVl+I7Pp1nWzobvCUFii
tFsAf1pF0z8ZTYb104YzOZPXNFSPUmAPZaI1298nOx5OhsHiYA08Bs0w7tH+K7aU+EJ2txzpPHxW
0aJBLdaO8uyBTTz0JVlLI68k0m2+W9a+tdTvMJuYUYApXESjJe1D40zA6IfZPNjU+S9dsCTPqWZ5
qxGkxI8CHw++uWR5RIMszmnFAQBisS9fauKO4fiyGUdEgHYQc/5yim2SuJXVyCc8FfM3Koxy6yOG
faRDuYyZlaIcVD4LJTOGZUXDtvZcl5Y8w2PDUnxS1bc0r9Xudl9iIXbGV2NOYeVJsuwOQ2LxsxIf
epOXa/a7qhUJKCk3O1ONBj1gXKbZwU673FjzRqn3qu/6cQ3Odb6KzEhpWhu1/PTsXLuPgRPdE8Zl
HqtKM6PEj7uHTr/9JaC97Z/CUt3d4pjTrpl6dZ+pwrzZerBDw1urJswfwgur2MHabskyADHK1vTY
Bkqd09E4187IMLCZ4l1eVOJ1anuW7j67tFdrjv29wHC/LkD4AIbNJkTl6QwQjGX4wsltGO3xBgic
b0D/+TsWav0+Ya70XjEb5u4ugQCSoj7JtSVyb4UfaY8TZI5mRxtPWd6Tk8gLS2PZ51mUiaE5LSn7
JwNL7mlJ9JypuminYpXYrEhCp9SRWizJ5P1Q/s39Nbs6fBAHZrKDpX/adhyF9ykmFLFaXFdtuYn8
h1kE+kNqWNbOctz8ro1ztdcQOPzQUh+buxaAGLZlXRxlqzIOoIRDdmhiRkgoppfnhpmlsVpm9i+1
1qc/9S7Jvnmd038hjx3AsrbuW4pNE6yyx9gEqvAKKQ7MLdNkcZr0ZXPoPV8+VovXrntLD84jHxM7
r2F6ThA9HgSx9c9t49gQm2V9qNkqrJd6MhjXTimGsKAtXx3sK/KIWDPeOa2xMC2ZTfNKcgPrmSJP
JWHaUzKdbT8hrM3BpXMGiqgRvTi6TXk1Ia2cusRSlH0Q3HE3Bdw7feWCOshKdJHI/Pltux8sAPC/
MScZr50MWIPhEd2YsjeMEK9U/1AiiXVXfPVTvyV0fYCGDDJBrify1EDSDMV1LKrpu90IAgHTogo+
gjStWM4QVgOiwwcwj/Hbck9YVoazoWnOXlvQtK1vCumfoimrJ73xtJKBsjHsFylZy/alY37GMl8I
VEd9fsr0pfrOJMFnNULhaQ1Wv3PqEvSuXRnWPiPrvt3MJMndVAUGJX5so7HVZzIxtkaCKy2GB3gR
RleeRse9DXwc19sF6ewC5s6X5jkd7PaYcf+YYVJk3Wsgvfh5cQMEZF5qn1mnWtdKJAsyM5Wwgpt6
ieBKnxg2eE1Q/nATsybZg7G40zdcn50zqUMsfOQmOds6pmM4wamjBmILAzGgP7DdblpX7tQzF3cn
M9Qn0BjtYNjHumgXStNi+sgI8cG1S3giDqdBU0/0Q9VDM9fyU2ijRx5fUU4baeTtfspH/YTiCu0h
bMYqstnCIRoPRLDR+Aa7cKaqx6FC5jrEMYRGuWSExpCjafbV1PlEvgflczMmsCLcZKSy1WFil80S
HEpDkGFqmYjZ0goY0trDox1K3jOGMm0irdBGG4fD3jQw0XRAKRLLILBiO9UV6gl8NRhgXYqhvrMO
i7K0h1I3fkJZ5st1SbZajVOv3Y2+rrO+s9Ew+n0Dy8WcOSIMawDKwPrqx6iR9BqOLPlKBgSLfLIz
V2v537DdY24qefATfra7GTwXZQ0KfsSLbsfVyNs0Y+ERpR4PO/zmrLIwgmeStJFW+0YUSfn/kAT0
/7v9+Y+JgUnb/a8s0P1n9fm/Uvfe/tyfkwaIWIGuOwb5AA5Pxp+TBgvMPzsHaLmBc5PY/qnudX9j
VwD+lsvXwg/NrOK/9xJMGiCT3CJ/7cAyUfL/W9kAjDb+MmlwHOZTusHehFghgynB79kBv0zDBCbN
vll4gxxpfG/RH1wCu+suKPwcfIN9X9NuQa15dxl9R2B+shOeIGgcSd1+QZGZjNBX1DahOWkezbnU
j3DL+wgztA/vIyE2IB0XZJjEtBm70k4hucaNPHlFCjeQw2tjJIGL9W8S08dicLDgdZMmOh9epcfC
roeVUwr1nPTM0zDi9QKVKJI9bhIVR4zZZbyddaU9aChxEdIv+EhpRmRwzjtlYXophwDXACu9DPqJ
itlmToQWsb+wmYH2i/s0M68oIj+FVXSD+w4vdp7ZiI48RPqpyc/w6uXsTeRc6qU7NZtGQzYaVpma
us2gOw4CN9d7g6RJ0uqMtrW1pksq3OeCXwgxHwqmqHI1TF8yxfGxdubaufONFuSNUmYf9dbYqP3M
0wPSIgFd8y4pVMFVkPAVMJ80bqhEN/gv9s5kOXIky7K/klJ7RANQQAGIVNXCZiONpHEeNhC6Ox3z
DCiGP+plf0P9WB+1iMyMiJYs6axldYtkLkJ8Io1m0Kfv3ntufSOZeQ98I/nZBhLx3RG5+hB5HIL3
d/PgyKq6rK7SLuuelqjrviqKcKm9WRZ00iTF4pFFdpfSVZnTo9tlUn4jXU7BzmDSZfPAZcx7A2pc
Psqidp5GdhtkvNsWVBre9e6A+Nknz3ROihAboV2/5k33Oi1BdFWSdu/hj9YDVs9UV5RI3VaSo6gc
iBNZh9TWZSYQKyg2UeO8fMS67SR0qGKLdQMKGLH2JrvUokwNkgXdMvIHPm3/HasOmSRSj6fUoVPF
69TJ0i0r2a+FK0L5OLlAQHLFs93HWnezFPDnSV1LJBS3YdXe0+ECFToCE2Q2r8RgPSRyAz5IGI1i
u+gGmLrq1drUrTDxrwUx9mIcxBKyjXd1g4y3UMNLoyi9MlxZmtNU55YkjkPvTORoQxUD6yqJ6mXr
Eu3vwvBglmzJAjprElF7+0r32IC7kfeu7rYpyTGF3HWxP/lgSYi3jPTgKN2I08bTWU3jHj5Jv60u
1TldXqU7oft0TNSLY687dvq0kjcpuyx+KmPDG4guHourBCFYm4YegabybbrU9rCWw0GQtfO9f6n1
SQnYvsXCGveNn5QnX/f/1JcqIE0c1dMNBUGxRahy6exl3+r+oPhSJaQSMd9kEf1CSjcNxXPPkmPW
/UOBbiISEeUSorGLHTWUw17qxqJE9ERTdIvRUBf+PtDNRowkYpdy+8BSqpuPYt2BNDbCAVm4dN87
3ZAUKMHPmXdiMNgvtm5Rsi6FSuzhxG7ULUuZs7hQRLDmJFD8cqqYEBrDNXjUnLAscVTd10R5CBU7
pjgoqpzmwuuupW53ymVKT8dc5ueWqteu9erbMuXpyKIqrl0eMI6a1tWQ8dkJLvVR7eA5Yss4URE1
BQnu0KAqgMCEDPnFw6RbqCrdRxWn9nwN+8a5aymr6i61VW2jK6ySLnJvgCUz9yZgB9eDb5bXEdw3
kA2j++IWDlcE9oLn2Deaa0Xm8Km2veGrdZVHON9tPll0qGMMNuVECUd7U0f5yPPOwSpBMNJfV1Zp
7fxSaK+GUW8yvcjmHRbJQ+YrTyBrNfEmtVUDZM/JGdOYHp6iQVQPovGjjLcajROAKz4tCfIO722x
VROzx+w+p8mX30/hbT+200ukiIQfIAqTbq8rSK+BqxkNVZL7p8YzRoJIzSGMC3ki+24QjW2sPjkO
XjnfNlNH9r5wTRBHUUyp8doexAAkAu9gPjQhhp5qjK8s2ZffSPIT4rVtFwOxTUv5CjOq7PHPSZd4
hRt9RP3SfU1WH7DC8Qfvxi6CmAqFKfV40o1Pdeo7D9jBQr4qDC7Bxii7YE+zEhk4inphM+WUre0X
sTTXJrbAn7Rvk2z28AITiIxjm2EUFnYP95bF6VL6XCWXXS+MF6JXcWOXxj4BbYuDG5PdF5vp6R6S
+ETuPpYPaVuEyzpjL3uNz6j/wt9mJYeizToe5qyJSE+S6jlanQ9NsZwd9WFx2q1zeN3nwupZPZp2
taOzfrl2FE1onfvSWe1znPnnxsjOY9L4V2Pc7vV9yIt+RrX3tlh8Z7PVZdcjtz0CsT6p59GMvoUB
Ai094+9kj5qtaMnwKdDqH8Rhw21uZpFaq+b/h78IHdLP8Q+0KMTDfzwhvnwO9X/8zz9Qcn6Tovhj
fx8QCbNiPrFM4f7JuGLT+YisJM1AWphGtIb4mxrFr3Bh4H/CFo5Pq8HfEbOGhRbF4HipkGRQtCk7
+CecK76p812/10vZbXgoWh6MPRQzW/xJi5IRTWhqAI3tla56R6CoPprShVA2aWUHnAoiT6/1HoBU
BC8GZwkf/Km0rr12cu+nprausBFYV7PrAcjRYtLYtBOIKa0wGdIun3MrwdflJrOza0czvia8me1x
YuLT8GKwYtyjNqmXw2ltkgee0P2K1bvJiJgmm5LOSh57+Ukk0GPKxTouizqqFHN1ksU3OFa18ZEW
NzlJ9czy3tjDlMPDKK2J1j4HjzJgjXQXmEO2pV5GkcCa3D2+B2Nr4+Nfs0FqYalLe1tAeMCoQ9cU
q0XiGkbbTRbFb7b9CgYYiArdsesgSGYdJ96wq7hqZHSw2vwxwHiSQmlM7eYFX7ja2iXzZM4MeTUF
NMpjcKA+AeYiWIi7ETc9WB22xC28h1gSaQhGPPMTT/M9DbZfmAgweQzjvGWJVpBr80hSB90Pm9aC
tQl1FmwcWYVs6Q1t77SABUEgyVtZ7muDsURVuMWTdJ7Wtm8y3hcq2XSTaO+mTNZXBeZLaESJ2vey
8wgH+M7VvFTRpugWXV40IJi3dZ9/x0GSrGLDjU9IN2ugC1uQr5uYmLJTNNuWEF6ItNP2m1SM+9HL
b9PiM5Txd7cqHwmgbzlnqkes4u5mCEpagvOuwAPKd3Sax5Boaz4wBhtz2/7w7Y4jSWTUUQbjO0Ak
a1X0Cd5itehOTDznLCwbimAKBzsgrMH4mzek3Fw47bF3piPtVLGVwfyfFa1jVltFN2WcQnG3c7OZ
XnCIWT763jzZayGjxaIno0+M5zHyzXXSDMsD3/YChcaJAAZBQm8to+PKMo/3zBtynblB+yqtwmTR
G7IekQhB0ap0o+BeBPj0nTA0P4lH1T/ZALOhoG0JX0vjNfUReHx/ZHizXjigmje0SgRcQSS3UD4E
gC430N6ihK5mu/HkFzoIa057qa65DYQszcMQ7KjqmocgGNSp8jo4pUlYJLtMwGJtw9B9SJqm32aV
5z5PQlnPcsg7a48STObcoZ1iK+IU7GOcDClCGNuCjEP9ya8D77opO+9ubozmrQSVtXOlU35KBt97
hBGbsE3PR8+psmVdxpG8abj90bQcuPvZ6Dv4kWZbMKwO/hMqov88L4G3qcJCAvxPNad9wRED2746
G1W/PMak8u9jMtlbSVyF19RR/i1Sd4i6xwkaE/x2eKsvfJWKWqCx0Aba0AgN/EuSrJjrGxjQSrIt
qTmOW5nBBOQ66GFsYVc0Xsd+bypIfWN2qpbFPZM3ZH8nEi8ipBAI6rJw77G+gshqfMDOyIhkDcFb
3RPCKWp6Z8cG6xBCetK+0CIBWL9aUjZxecST0E8WPvS1VT7NMhzgtnoDJQs2Dn6Pj0DIZ33W1EdI
mKu2ET5hTfMxBKQC8yxZYUgJVu2FGlksptevrQtNspSqPSwaMcmy/hsL7/yZmj4Az+ZnoQdDGI/k
6W0IlTB2h/jMBt6Bb5A9Rs3ZKrN1kB8TPvHggbO9oWGXmcZeutx7g7WvYZhR4wKs6QnI30JAEcfh
ws2URghDMxxc5B2vDKdD1RsVj6ICp3/ZKv+BqhS0wplhs+xc7yskp3snZ39azZMabzLIiEMe7xw/
v+tj+9UUAL7QEN7tsa+/2qxnrV2c3DmrVobDEh7rw9G3qsMEkG23kMCYq2ALK/NbJjIiu0lAs6Zf
G5Q88EO1kQ6upFeEO+UtN71HAwQkGHwPFab3hgzCczI05otaOF4qfzR3HU+vvakKqqZ6G/LhFBJu
Y2266yY33aaCyIBciMaXzEeWNd1PXgVl3D/UKsDmbYbNHtW7vrJbtz1guqD92O7UjyDuq7fCrE4a
z8FFCkJF58xUC8BahL1t6S4TY7C2Y+QQUSpjMJuVmR86FV4JP22flrIZ9oKDZOspyLRpgBw2GE62
L2KPQd5VnIWicwGuO9U1XaZEXDCZ3wd5YO1knlobbvbGXdJCOqN6pTgkTY1XOYb9a7GfPkDZXZAg
TWNXDOznTZast2D30EiGJLqVPKw2LVCC9RhPapvni3rn9s/uIxD5zrVmaOKD7vYKK44KEY/dPubB
v7JoNrmvTTIsVES8UEI238v2Lq/gu1ddcDVOqHezW6VrU0zphqhpd0PhbAtQFOKGhXl71QbOD684
155jbwYegdypQ+cqDnUNkG0MWxnFHc0lpcsNyXf3RjZxznrWk+j6lRdcEo9Je5U4bvYqzMr7GfPz
25iVa5JadNKi59OOmrOtM6tp97XJrR9536mBzbX29Kw6gsBr9JkF4UY5X5ZIDqGUyZOAPR3VnzPW
cHBYbU08t2qsU1XIoidZkCpW2pacj66lqvsYiL21ZBhuzLGG0mGzNgkSd7yxLDp1qgD+FHvZgkX5
gnwCYDnaJD1mhzon/74MQq5SdhWbrOFlNl3lX6Fsu7ck/WciRV6ACxCHiVndCByvQ+2V+1EspCC6
gvYb3uiz7T+potwxu2wSd3jhmSk/liGP6KilnWYc+mYn09AnndCI22ww+mvQxD5CdlLuFm8hT1L5
/iPPoPSGo+jWMD0SUCoa5Te3SeuHLncY5pbBFCwy7O7e4ip9jSxVES1egl0j3OQUVVl7rxRlA3WZ
TPcZd9DvYoj5ZLnpa9V07GOkYVL4BOmFV2iJk3OxqOrDjvtiEzVgLlaaeD2uQy70ndxMtVM8sFyv
j8qQxs1sC0q2FpH2qzgbqVLyzLPI5L6mKuYBjTl/cAOSAD37crrsRiQ5qrHi3WA2AXug1Iq2gl6S
j6oP5TGKkp4ENC/YEELamyhAmctqfjF4Cl7zcAaGVLbxbTMTQMZ4YsEQke3RzlvjXajig4socEGk
83tTDfGDrWwaPFSd01Xp24bWQNurxS4bwveUJdzFQeqdXR+CYEV71gEb1vAtbgCVqjj8ANWNWJLy
vj+k7VwezY4ofji55FgpGdoKI/IPbZoSo2bVpYQWONNz6sOCnw3qrXIE6XtI7YAJCsc5eaGBPlO5
6XylfIcwazoFJWCv2a8/M1/g/XSSKb+y6zxZVtR6p6h0vs9iqUF/GEF/nkU0VZsgyKsDokLxXuGQ
4aPYuznru1TdD7WIf9B+3t0z+RU/UojffI0A2hlQDPq0hHh0gFVruB1ESDoM+mtLtfFVjonmzs/k
dOANk1yFTWRgG81hIuqitWvn4jYJW4h8Bp5ke1X2ZXXKWuK2Mkl9kAGYVdgg+fR58UxbBHQ5pY0t
QTaoV/yo5QdRQXwvrpN0Nw5a+IMIyvhJXxieZEAifdGmmfrin5mGwjtLbarxtb0m0kab0Jiw3Gjz
TY1KfYPwmH0LL94cjNdqC1nifdGmHfD1+HfG0EBEmrWtp9MGH2rGEYWyi+9HaguQVVOgVAZ0aLPA
wiJUaLMQRuroXFJeBF7h4iaiT1eHhsoYSe3iN6poSgIn44133ig+6maqX+RYOftA+5RsPOKnLh5c
SJww3q0g9q7s0sUeYlGJsx61w8kwivSp0q6nSPuf4GdzWHcVnM+EklL2j5Be1MUq5SRh/KE8277x
qS64mR0v54zGXuXjCVmzSre6Va/tV4SE4ckJbcpKLe3PKgXYTqwbcjtp+5aJIeyIZQBPl4DLZaKc
d9ZrQpxcrohA9gMQIMxgxlAPV7OXp7e2torFsp5hbDUhMlruGQS34DxhL4vBNh3oP0BQp5aIwzpi
YJ6m3L3GkMGdBu8QLrVxGlywQ0P1lpsKF2CrDW0oD7rcO6UkAoOM8N99bYLLgmi8NVNvuRsJBZ+z
0oFA5ZdtjsKOjy6+WOpgDLfnQPvskl8ddybmO3KR1qOVzKWxMbQ7T2qfnlE55r3U3j3d9XtlT/MU
bEssTg/jxeaXCKO5q+rO/NkEuABb4akHdnHF0XEbmJz1PEePUEuwDoYlTam29hPi5MomHC6ifG/p
Q9st+AIeFsLNr522JBrDlD349QhyamZfOeEWSehPwhDAu+niarS0wZEmEXWsEMFpO8P+KC5OyCRz
449c2yPdqak2+BF5tdyLf5IvfT4obao0tb2yELPXbS1tuqTOWL398ybku/oLa0z79dXffNb/+j9w
gn+vaoqio7i/rCH+/l936qvth/brL/zG7i+7ofzx2SdV+ec/84e/ovv3yy9HX9Xms//8w39syz7p
53sWo/PDF6UXv/5zv/3O/9tf/AtXKP6Wp7n++rd/+fxR/GfLHxst7R8vf26++j8Eln7d/Og/89vm
x7PQ/yD3eMSOLtud30mDDukjQdjGcQStQ+hyf9v88Cu2a2E1NmH+2Lalqyy7aujjf/sX6xdSLVzy
+aM2ZfX46f+ZxY/7f5RmIlyapn3RIR3WPgHMot8b5aceq5QXBeXGBNQ/rplQHVhYYYqXIdX5SmrC
iCx5nGmvXBcpBOoEC4OAy83PuPLlieG0Vie8mHVNMRk4kmvZQRGZALu9Fm6f/gAxHH7nUj0/xFPA
QIjfI3kqImgFpTY7sKMYOcoyZvyTZOO0cYd0PtLAxvxFUjZ9FMXECYSedxgwVCW0HzTcZGHPvNZl
Xnyx5XUOWLpNzBRx9W5gR7gDlZMd/ZQYPe3WAJ5rs7vy2Zk8Oljcbo3KIF9jRu2dzbppF9e2cfTx
qx3SGaWJDG5LcB80/PxJ7Lc95SzE3zLbhW7Z15q56/jNNinahTCixl/g2DpmfPt7iwvl5+jAzqHH
sHoNrNrZuKEnnyd3QCThx0qkituklI5zM5SFfCB0P+/U4AcbNAcbesMoP/uwtnbAPLJnb+6bo5zZ
FLdVUb1ncyKWrd/43ilvk+QhVUF16I0ZaOHgwiBs6RUovW9wEGiV65pon3QUetOg+ZDAKrnqiXc+
+j3Twqo3p+bac2cX43ITHhNCdTBhW0D3TmKzrTDj8pQ3df4QVNVEDsagDhz2KZV1pkoPNlRlIPLJ
lGA6Y0MkgyF7aTF9EyaynEMyzCyVzPB6LG2WBKM//CDzpn9ugDHAizTJxiTbtappn+B2qOZt2NbO
4xDM9m3ot+VLhtd9Ddow++7XmXMdYwC/Y5mRbIw0LA5uQ/YI1FlV7WgXiKgYFDNxktkd/J8sE7SP
OoVOuBqylJLREl8YLvV9IKbXioaK714RmB8xQh5m85DVUZfmm2ih23PizcUrsTiP9ajJ3lbDRiav
RhcrSZZv8grZboEXyi+b+Hyiki7lbnaJlkzxktybjKObiaw45AJ6m15AL9Tvo2rqn27fTq9NQEEE
sycIGJ9srdNk4hj1qn1R+JLObtOR+CIzaNx4foUvNMuIdlU9myaS/01Laas+igH9RnhTqPnCO0uR
iOrtJt3CkR7v3MmLboHaltdqioi050a7MdTg4NUuZPYYhmX4s558LooTnsrXxlc0VeZGaB9yoD4f
/tRQd1skPu0qoGG+PEFTYA1OOV5ju6P6C38vpj2zE+0NY1b5WLIuxmoK65wXSZm31sRBjlcxu+dQ
o0iWPZQ4sPCNfixW4+yQ0mL4tHF/W9i9/4NBzgJpaXrXoKgsgSPRNDC7TP0PJ0oxG7d6rKQ2IGgJ
P/VcQt3uLhrMlku6W3rHwtUNjnrRyXvWe1MXeZ4qiBaXwcQDJIvdEZDQYg4bi3lv7eDWfp+SLv05
GqD6DC3/d40qaUyseITsKreQT3VTo6c1PKlNlEEsBLyOuAlq0/UhZvEUL8ABpHjgLt4DlodhtcJz
bDxU3CbCvUwgZ0BJs8tbbG/J1gmGASqFNjXE9I9o96x4NC+eB4NlPylsbYWImY+xKWiDBAnH7hQu
0GXHHha8rY0UVoxwBTN1IGHuxIN/Y2rTBSRw81poI0Y2irjeRLH2ZxQIjD/BjjjXlBylJ+l6Ymdp
S0fZ8sFjD66dHrUdtedGmcVZMQ/hV72oQwvrN0CLxofXQrJ3x4lARN19R3ADndtYx6Byj8TtAR1f
lCdActk1D8LbKcW93MvxjTt6eTdk7CgQsDBnICJIALJa3lJZUMFcRPIibciiOvXEmhlUfdgXbcy7
6GSLlszKi3rGhMEeELd0/1WbBEeRviwEvwmZALhHQvLPm3CyZobX6TBFZHwwCF4zIOoi8qDe60cy
/jmPTr81NdbQoObZ249ZdI64x/VuSYt9w3zyrZEO5ochi2sQA9w7qHVnn+osc3nd1RMPqWEIugfl
LOp5rpPoWxumwTMZvtpZNVNi+Ty6lp51omfQ4sE7EL4myvrT2HTE7lj38sCLRNHeOiMbmtBVnxn1
aObWtPhjmzbWnlrak9rzHCfVE0ZNdy96gWI+1iHIl7H5qofIeSjnvODRHlqELpeYzqpVxqIHTdZL
5cdgGPVpUHMHc6EToPJ7vqq46F/IZMLl6Qb/PARLAXEtG+U9SDL2gG7YPUikAGCaUXsdZTasn0Uk
x7mNyhcg85hZbDyRENJdVgSqtq8T2xNHpyoS1Pi0q3YDzooDEH/ajMcSJj9PBgmltDf3cpb+wVYO
iIQWYs8U9xQOd7naS1c73gNtZI/Yrtb4+zx9oagoS8qzboXDH1YHqIAAL+SkulPTR+cwqa9gw2+o
iboSooLOs4zptjDKU5PUzaGDqAlQPHfqDVjO8TWWwBDWZe6xkQka5WzHehbw1wrAmKVjB3RFMfzv
xwa6RVsutHklbjbvx2iGCpf5bkH321IowCQJ+W20YlzTaCQ5OCUDw7DTNc5bHCzVoRyHbmHNNQOp
oRQsIf0iqvzcW7Z+RSwlGmKgjXdchjGIAGSFvsf5neOLr6sBzSds5nKv5qxh05pGXC0G0hn4G5Lh
ngS00E4oWr+J5hR+sTZheJ7CvKtuwfANI/D2JO63nL0jfMHMNBHjDfVqmZnPIiXMXda1RdBnYK8l
72vyDzm7KoJH5F5k9b0uBFj1YXZLa5tnHnNeDLYrqJzh2YQydwNTtD0MypipV4rgnxLqjrlikJiK
CdyW/k6NTfpsJjzcsWlnFohITOv6oxtgm3UxE+f69ga1nVk4e+Xxo5ZVX7PkXWEM8FjQxL4E01CZ
7MAIbh0t1QCKz7pZbLKQZNCmMVi4abQUoViZB2+Lx0I3Nfz+vuzr8QGMI8yHzCuj/ZDUDucg3eGb
TpoGeJHOB4xbM1iuXCn7p8BW/t7qOeb/C7yG/xeuP7+2s5B4/ce3n9vPNvmP/1X9idggEZL/fv+h
XFWQvgkoSf1V+v6Xv4Uwg19MVo8AG3iGe8QtuTX9TfmWPvFKU/enwje1dRr0t/uP+YuQwryYI/E1
/npt+ieU7z87IzFDYu2BAeFZ0pbAVv94/TEybgTDXFhs4JZoJyjnvM50kuV3L8v5Vx3994SFyxf8
B3398u+QgcYJaroSJt4f/x2zGrNscqwefjRXgk0dzWTH57R3CN2psTZXqYLkCyxrMR4oWjW0aiIV
wYdAJqguRt+8tFmKkBAIGubjVRwJOAgtD6c7Wq1ZOsEPotSiLxKesOTAq3sD/RuyigNtfT11i0dV
hpMxgFJBDC5lZmnHuG907OO8ZTqZrYVSE1tSvXuR2z/k9hx/4q133FUEa3zeTF4bPVYwlrFh92kA
P4d+LQPPf8MjuijHNRdg64GnHsdqHk0sHps0wCg4RM1MGQNzu7VO8a98IWlTX9HaXNRWVhOVJr+l
JgqZqIQ7UMMjgox4FebFMXKT3jh0TloGrI0LgFrKQQbcWh0723UwxfI2xbf3FTf6aZdaPEjXjtHN
zFUexAU/7jwEviFsvc1QZka277FyJ5tsGtLrHm7dWzp3Vr5hq6Qe/UUEP2mR9d9U7jEOyLnHb+12
rV9vIzKroPOXho151U2INr1ngSk1FoUrfm5AhuLAL2uJqBAy27mqjFg+wRTfOHbVv+Q1XKmd7Fs2
3Gzg+QExAjE7ZSqM0vUUZuLdBin1nU173W5I4vNqNEbYwq5wWZ/arZM8+Sk34vUwGbN1aOFPRyQZ
AcOtgeiSDB5pTwASmhGrWCOXgpUIavCJ29lyy3PkiubHOIMQNcvcJ1iU5OOVGY2LsRdjSCgfxgOn
JpWx5Xdw/fLcWAXvmZEOUhr2+slv1h677p/Urs1EkX1sNHsH/HWMzEHadGPJhQRVAOWTc9J3x6cE
xz4eqEGUHPa9/roL/LLxDepSP67VPCyHwggGZ9MGQfTBAYHNKpdZz0Vnhku08T0Y72RNgxQWD+zL
sG/INVPd6p0NXwcRCv4O6HSVspCWgihEMw454/GABd1zykkQosU0/XeOtsmgCMTKX704qp/auUij
zUBK6TtfrU03KkwCAHpWz54+qBaMsNkYoVBzf6UpMclgzeXFGJIyw443rSebKPXGSyMEHNm58IB7
n1xfS7yDxSZx6Zfarst3zF7Fu8pp9T26ouZC45qznhgjlqWHNIqjZI0bZcnP81Q6Xz2T/7BRLlLh
Kndi+o68OVD+mgg6MYEQ78xC1IPh8RgNcywAVTT+9yoQC3evpohu7GTQB2xYWvN2AG+Xog1mSN+t
4X14nTM91B4W7JMTo7VtQk7wPZPkCNR4gIm24XCGiZICLIWTmWLXDRx76q+6rCeFrRodBlHlcrWk
fvLV1zM/KTzeZvRfOFP/u6cN9Hnqmviu/pPztGr7r7/8+PrL42fZf5Y/vto/H62Xv+Cvq0X8Ya6p
ff3QA1xujZxdf+UbiF+kQGJF8f1t7fi3ozX4xYZdYMM9EhSmkT7Apfbb0cpRzdHtws3DjC9sj1P3
nzlZnT/TMTzfJw1BusFz2X+aF/7B71IHpamUH6ANbFTgZSs7DMCs1EPD+iZ2MczQsYSS3ub5SfXz
QH68EPiWgeFM0iJSKadxm9Y9PrQ2LxCk6+WE9TS6tWVC6Vpd2q+ICtqKtqTBiW5UVpWNv8lLnNhw
e832c3F9fMWN7NgBtGgF8besKs0n8k7ghUKzLDBD94ZFSG8shvcsbYeeiFi8z4zU3ToKN1o9HkCQ
2WcrMQA1yVhmCoN/M9joVQj7Uutegk8lvQ6JU1O800fFMSX/99SmFfbXIQPfQuGFqe5q347vubqZ
5R0bFA/FvB7PfKpZI+RVmal15A7NekT9Q2I14+zDlt3whgXbv89auLEVm7srX1HXsmAFv4pjk4i+
strXxezpAqJdK37KS7igQRPSO+fFo/HEt1Vso1Y09wnRzfdqorgtyWdaxsK5ctYtThW67AYoftQS
0eSRJ2u2BYTruBvswTIO761koUWgK//EQkelggg6zWtMAIfO/V3LaIEp0Eh3WA14iADp3bqtGGib
pU4rJz3ZbDuYuCtOLdi0tYgi+HrFaJHUC3nMt9kPr0v9Pf0M/IAhrEBs0j1YRODbQjwTZcOmUJC9
8MxdSFS0Y3XmLfLOGpcr6fPCYv8mGxr4eVnfkgWe/H2WsKnhi5icLQQlZ5OTTd45XfJaONDLc94u
hG4OHWtXr5buPaSpfJ+JgsLrrJhQygcQv7a3Xdr6OLT4a3plVusUIOvK9Jd4R9CTeQ2O0YaL6G6y
ZnEKzPAK4in2PlpOLNjfUXPPs/ZdpWxhRI3nnCPiHLuS00YY77B/rmOOzU1SsXX0Z6TYUF05RfTT
ytLrnMLgx8IzNlYQfdqe99qLPr6Z5yB6Ee4oX/s+sutVMAePtA3jwpg6+utod9/kY/uZopqus8Rf
7ojAKkgKu8DgTE00OX0W5X0asSiloqBcZYnxFi8i2kyhnd8jQCWoe6b9JhO149hYQ5fGFWLUt/C3
9xwhh1ErKNVA4B4CNKrt1SwhRItljtYtfWB43ebpMfWrW6eVT8ks8ch0u8D+1rmQoK14vBpD7ztG
kQPi/8ppyrMfJc9ZTMiPdw137N5lk+E7N7Zl3ao5XxfUZOdLtpNReSDL7F21Ei9QW3kmVN6C99OW
D84uDNjjGhMkEhbz/U1FgeBglDdB6wD1Kx8U0IeljCmH6UoyOvVbZ3H7DOz61NFzdh5qNtjkIF6w
wz32cQy8xzC+5U1FZYnoz/QsRSjQxTnGnC6WryK1byBLij3F5NayapqO91FTjC+GYNtKNho4qMvJ
CyshotKbVcBYPZOL1RXiFK+/DZ1gzR8bIBo5VvsXGXn9u0X09mgH40IiY7RnpvhUMinYVkM+kyTw
cG3yY9jliz+8CGuR96PhGTvF5ZuAMbPlpgWARU7dCkca0THnkyLhp4R59dGkwuFdFR41YyLuwmdv
SfAZBcqD9myVJ3No49eG5P2bitzp6JoOeIegHk7AjFHicVo+Y8ekjip9UQaAK1w/5GHLsFJXrK1g
ZboyICnmmq9J7RfXXuLG3zP8wV9GU3cfIVCsbdQF3ZEaWiDvrVMtwCvwBa8MdzInkjVcLWiCnqJ3
/Ev2T1tGDtUF9EDfeH3wJHJ2IjWkuH4/pREO/ToxClYM0v00qp9OXgeHDOjIKS+NKFuntZDvTVwi
eUYdm3JIn7zvlU21LK7i8XMJnfZuGSq/ZM8pxc/UccqAgpY8PfUg3N7TQLeaEYq+M9IifGs6KdCb
q+J6iafhZ1yL0FjVhPRIQA0BVhz2ceMabrtzGlrJJ6nt1WcO55O1lv7nR3NpuAOVSVtvYsHEBhek
pg9vauCV0IUUbxviUHzksoG895Tk1IgTZb5uOE6jdQPCm5m/40MWBn4Yr+ETBB95IYOjGeqJOoyW
/kHU0ERXKY6OU2DHD/hcybbXWBbdVWJxnmwmGxhclyZUmYETSdnDpLQ3U7yOrMHyeFOlXHKlbfMZ
AREWHFSZM5A7Xo9zB0zMzEYOh1GDIRTF4G2YIiZ/F84u94McVIER3pDCTbN1YwbGgctteOdUUbQn
jNDcWFk9vJu9VWCm7f1nVCQyHHGcXVNi3fygSrQ/TkRud2nlZ5uCCeGOEZP+wSF/6DG9obC5xpcg
LMRujS6QM4pPdLPEcXSQVuf9cGoVvhZJT6GcVzQzk0KILQuqUf5OVzZff6gK67uUHTexwQFSIr1G
Zuy03W+X4UxL0QjKv13r0aJ/r27/6T///b/71PqroK2Bbf94bD0PvY5X/WEP9Pc/99dpVfyiw6ds
WWxqVR1Csn+fVr1fLF8ChoMb45nC0ljP3xZB1i+OlIRjAx2RdXxL9+b8Nq0a5i8ufwtKOCUdwOX4
/z81rl5WPX+IQFgu7C8PQR7FPmDt9McVTUr/KmVS/5u6M1lqG13D8K3kAo66NA+bUxUbbDMGTAKh
NypjyK9ZsmbpbnrZi6z6Erix8yikaRMGV2+oozUuo8/6h294hxBqdlQj4nlY1wPFDKUWTV+Gmd1y
PiluycIyDTFJIafDJ1DlcJVm+FxPTHbvWaqhEwykERmD1mcei2r6baDl7CIRuQ3U0Q2sKkLanCPM
W/2eqSoERU+zICk0iS37FMcIeMO4g21YO6U5EyWKDLaXKgd0bYKvCAMGoGv4MU4TSdNP6eRGF2Xo
4/bm0Ej3TVzfwxjSIBwsHHGLGIdCgshPSkhWR6CfUnxFPcFEK8Swqq3SfK3kcnDho1JwSAOIbC8J
coJhAI17TtZ825QVMgVWVX6rRCmfqoZjTiXaCIduonVLwzNQ60C1kY2c1Qpz+j4J95G+LBg4ByVM
SFwMSgT/0oCelasX8aXmaJuTqsj7bBKG5Kc+5LZ1KZibT1sdTBHIyNKZK1WqZgvGsdYGZ8lAvuo8
uv92b0YLw1ak44ba/OsG7ZBrwO89sCOmskP3oDrs0WieZZumsPcZBrh7MuXqWUNzbM9wSlWhZe2R
kWaxH50xZjIZFoVWcWHIRnMTRCTV9aDM3OJNfs0ECGUxnHSujLyOP+koPF7JMKCZllWedh2FVXKp
6IPVCpmPt2i17ELL8gRcI+BiQaNq0DVOlEunTBnjbWIdWm3/w7MMUczWA+uZX2QgdqsahSvQindB
ziWECnUR3jo1CHrPurUUySB775HLyAqH+a/rlf0BgLrmwkKYY1E6yZGqde4h6qA3FZXAqWL5uMvE
jrZI0Wnq5lwc9FyaKCANaZ0r8ug7YBvequxqdNlKeA5Vi9kB4uYbvA0tPdirS1fM8sjcHDXMT0+B
JwgQ5Zv8m2v2gPA7ZpaHkmiSvRADi5PSpM+ubRAtgQjZrH0DXQY6mt28jvJk4TDSn8LnEBe5Lznz
zhvE0rnRxJWpSc0n1ZT8eaOl7he91uUDXejtQcyIjHkUU7oJYj3qVMFUF1+3RBj5JEEau0TXCXMc
bJyK/BvD+RyrH0vq9ioIVmAybOCIe3qutMDBEImPgVNgn20aYEocq4CoLOMWyo2+LJin4a2KZdKy
L1Kc/4rCKtGQ7wtjoWB/kO9vFLXZLzUoD+jfBAICQDWQTbNph8ffROlS0noPSDmQ/KTH6tTdZEzs
+cBZ6DUx7RPAd7hFFgdhran7yiDyVSQ53yukT7iE3lUlquaqDM298i4BEyDAk82s0lvKSMstOSs0
bC+0qYQqG5lY+DVG8QHQSX2lJ+mRwCNoYyTfYKFnwRS046xVMf+Iq5Z2r+FBWtBa60wV8iwIQulS
6GF0kXK8fUZRNafmidASz/rf41y0B2pjA/+xrzW5Og21VkylrFvLlQcMosgQ2Q6734XdTNmYEw8d
jmnZZQdaH2SzWJT5V4XpI1wiT51BAN2T0vQk7lX8UHP6u1HofA0B/aQURxhmpDNgPccODes5bWyZ
oVxS7zUlTPs8cvYppIHCaRSQJrxd0H+DGmJurnWnuIKGwBZA+GLe2G5Sr1uzwkwziTbHoYEnpcNo
VItaHGniFKE2EITcJ3PJlvZRXEWYhJWEiSkEgs6ijYwe7T6q7tLCK8DtZAqTo3AwpXStiyA34Hzx
p67oKZ4r49QP3CnLDOS5kC5h+EZ7nDiYKSFf3FjFLMUTepo0uX4iaUWztLrC2pNDuT82/FYs3AbZ
Ezrx3USOlH4WJd8CD46F5rtrxMLCqYila6b4dxWCtp/BOIKjFNoS2bpwnoOm+dIUdQL73uWZyEVv
dCgRF5kQ5rwrvfrStWjLcX6UEZwvAf8B98v90MDdclIoIruMk45puK7H2Urqag6husMo0tZL+xTp
P+dEM30axqRb9p3SeP1c1iOZdqhUOrMwVJx1EDo5Zku2my4L1RjOICjDNaeEpLRD8xclXMvHHtL2
FXMuNUV46ObCOsqpVYGEUZ2yXqS2Prcc4X/qk2GWl4u7AP0VcM12I12QE6MRlNopCr1GdBy4ymdh
M6fuIqyINDfi7Nik9nkuvPgTIG44O+zhdIJGjVnTbenqryjS4Hvk+f3hpm1S1qqQ45sKACv6Npol
lg30/zMRyt1B5EbV1IryzayW3HBhJ4zghecUYqr3G+uUengz97I2PNIaLogwGMyBPTeTl0mKGzF6
ZMExe7X+goBxCbApz5XPNv6uR10psVELtG3gnoR2dlNvVPtYIOqythnWH5dQCWhQF6a7yBojmNVk
M4ukaNjCCK0hXpFlsjNMPqlabdSR9nDEYuCqhDJDXSj+NIBwlU2wMipgSYbOddyL8yxJgoWn8mpQ
TSoT6N56VR/ZRWhc0+lGdr/IlKxlRhKwnPvYjbkSW6oLOvg9ngked9ukxBH0M36W+ilyECB90KI8
NqCACsjlEdwtOe/oJLF/4FwJxY7O1SLPSnTJBD0b1UoiSBRWKz5VnYbUuWoV9qxHQnCeKyI53ySp
gM/lW4xJJJSg8XVwlhFgomSK5uAg65MUMTZ2eaDOUyZEZyZp0Uls9vkMneL6vDWU4DC2ag9bPz9L
u0mYOJtr5jX5g4bvv0ri/5/GuT8ffAC+PoOzPhQfQ22CIk1S/vi7f1dsoWF3f+Kxo/v8K37CYg9u
QZkObWXniQjvw9P8/MzpKgY6+6sM74uA2se6Yeuhu61/ZVAI8Jm/X9jzx3qK8936lqeh/6vAtuuZ
FwL7taIZT2DbVPUXAvuFrD6euABAPy6kF+KaYj53V97/8fe8ZDyBUdC+Fdi8WtX+lv7UaAIbyue3
AltU2BOO7nWpD4fVQ4fohXXI6/KT++8jDEx9+3WdV35ye//9sccznnW4PXF94Y09yH6U6YfpKvPL
VTS+JcnY962Ntk1RGc9bowX4VlBTeER+sopX+XqEe23XJe2vvdXtCOPaeUk/1VIcz2rccUl/zFfV
CNfhANN8a5MBQ1utR5hTaTvuMmRc1/d/je6g13bcZB8hNaabyh/fwTGYrLy1EJ/BoUZzcujKjsiq
9T/asuOJascFNr0rVo/QtdFE9bMR8Wpuf7z6QHof+PmYNpgKSnfH7bX0eVuraFQJhwY5eseh8TG+
/xM9vxV4yujDRfXLelynnJbJXVJu7c+t1tJ2gwqPKOvhpnynHhVs8GE4/daJ+DmN/HhM61DTQZW+
HdPlKooG9GtEKTaudOqfFfLq4fE028iiVXL3sPTeaU3tOtywLU7jm19zhzUOKOWgtCCQbNh6e6/t
lMdd+V5RoWKz9VgvlPfT4WArnv76vyg+PO6zV6J63wa1YVgmYGkkH5QfyGkYUD8ifLdf1JYhRAHD
of0PuNw2dtz1EzBmzxqvUbpeRShsbL2b135c+NOcDGh0gVVXdNXEgnc4+d413Of//tV9/DPc/3zY
+2362xvLarsEeSX0hxmL+pDVv1O8z0kIL+yZ01dpCCPI5YYIfxAQH7f1SxE+JS6OI6wHJ+y3wnrm
oT2KwMD+Odvb5YX3Nb3/K79Nb8aU8KBc4dj6zttpXIkO5C9kCnck3pM0uv9ej6oAJC4VIvLWdfXC
IvxYRvd/UDWs32kIsutKYNY/fGQd3a3y//4PAAD//w==</cx:binary>
              </cx:geoCache>
            </cx:geography>
          </cx:layoutPr>
        </cx:series>
        <cx:series layoutId="regionMap" hidden="1" uniqueId="{989B14D3-3B08-49B3-B9FC-9976BA9E9D81}" formatIdx="1">
          <cx:tx>
            <cx:txData>
              <cx:f>_xlchart.v6.29</cx:f>
              <cx:v>Capital/ciudad principal</cx:v>
            </cx:txData>
          </cx:tx>
          <cx:dataId val="1"/>
          <cx:layoutPr>
            <cx:geography cultureLanguage="es-ES" cultureRegion="KZ" attribution="Con tecnología de Bing">
              <cx:geoCache provider="{E9337A44-BEBE-4D9F-B70C-5C5E7DAFC167}">
                <cx:binary>7JrZktw4sqZfpUzXQxVArGzrPhcgGRG5b1IuuqGlcuEGECQIEiRfax5hXmw8VEur1N1V59yOzY1M
kREkSCzu//+5//1l+duLfnt2Py1Gd+PfXpZ/fKi87//288/jS/VmnsePpn5xdrTv/uOLNT/b9/f6
5e3nV/cc6q78OUaY/vxSPTv/tnz4r7/D3co3mz3757zztV9vpje33r6Nk/bjn377H7786e3bbT6t
/ds/Pjy/mrrL6tG7+sV/+PWrk9d/fCBU0OTDTz9/f5Nfv758NnDl/bPWbz+9vumf0ufp5fnfXPv2
PPp/fIgE+yiQiImIKeEsJpR++Cm8fftK4o8cc0Y5J0iyhAj24afOOl/94wP7iChPSCJpIhlhmPEP
P412On5FPqIkljxJEoFiygjHv8/StdVrabvf5+XXzz91k7m2defHf3yIYYz+l58d35MxQbiQMaKS
U5JgnsDj9S/Pt7AS8Gv8v8oZ9wybQee9kPnS7puGnWzDFcXN6Ug/c9zs49XvilDnlsqsTJI0YmM+
4TPer5c47rKBXpKhUYjLjJXTjs0nsyfK0eXEyIstatPvpvnfPXAM6/CHJ5YI3jnhNGYoYbBZjm/0
3RMPa7xF2qxbRlloWMY6vD4tUzMsKYpmcx/zAOO3k+aVwlVJb0bfuUV1glWvPJiwqT5aTMjsZOck
iycy9cqXIx5z3vNR58skuVWoWbZdPFdFpbjvKFNmo02kYsEXo4Il3V0jkxBnHTc2Vo0dq8vVxm2l
Om/5kuqgdXHgXE9bLra5L3MmWHfth3YKakImVmU8+VO8cLdk3Rp8k26u6MpsXInWqac6nnfbvCXP
dmrr02YZRpIxs5hS6WpDjXIyZj6dauPadF64TlJP7HCommVSxo/Ful83wlwaNpesWTGY7WnhfB7T
dfRrmbJQVFHqOhOlTZiCyGFR0aGPaL/s+GQSliWzrCPl+4K6VNJ+c0oyPDf7ehrQmd+ItqoRYxFl
yxKiV58MTBySaQpPGvbxA3flC3NR3KdjP7J3UUV9SOs4HliOUDGzNAy4f9Ci5lUq23Krs4mT8F5E
q/gUra6I0hYNZQwva/QjCX7rFe3a4kX2Br9GIyqI2lwXhtQma3ketVVsFd5cHJ0uqOoHZUOReNWz
gb9V0VpEihJRiXSebLNebbL0WlHkbK+s1eVjMrX2YqpRV6Tx1FKbCe5Yhtpu+TLqiWBV8YWxU+la
d9t0rqhVXyF+VxrNWzUsw3Q/hkiiFHvZRvuWW3Y/RAmestrE06imjZdXsAmNU/VW0rtuqONmvyyU
i1RHmLZw/3q+hR1X4cO48QVWBvYcVR3Fuk5RnBSfUGOcUXxrxLvVMknntq32vuqqy1kO1dnme34R
xcXwVEyRtSnFvE2tHczjZm3VpK0j8NS2rJpit3pihMJG2yKbWryQLEFrnxPbsp1murSnuBW6PdG+
449FaJMLg2b5MHTb8MBG6+J8tk1xPtJmKFQ/FWJV47qJGylp3aqZRXGkSkSXoPgc+kJx3g/lQdiJ
7KKhlv0uigOulZ95p9PY9QGnY1slN0PsR6fWJV7OtRlcp3zdc6riwMWnJuHtXRw3dlZ0bGeRJp3F
nyvDqiqNYNi7FpW8VIbbqs62RaA2qxoztCeOJaFMRaPD+QKBoL5uxmi8SDq9mL2n3SRP3SjGvU78
SrJ5I3WV8pCU92vJ2ZKaLcxPfHHhGm9+gSMgxHA61eQizMlGVbQkJE77SPs2J6PTnerxoMdDPdfk
vFtqglQkp3FVvOJFnze+FE0aYVE8TbKgOh2nxSSqGQYypDWLVqwSeLktTRBnfda1neBKzBhXaiM2
XBIS4a9TU3dfKjuzlxV166r+PLpi8kNwPaYDkSRSIJZwTKX8Y3AdrWbtUjmdx/tBddnFfXG6qVlx
1dw2Z69/MVj8F4MdI/13kbxsh77dWhisfZY35ajCbXiLbudT88n5XXxgJ38+3o+pDhJHgohIBKNM
IsjFfxzOMq/RwlqSjTK2O+oCOVksRPwwR9vbnw/1b3JUggQTAsdIyATjPw41bFtkAtIkq4uHecQn
vMmEuGOlqvVVYtpDVGd/PiD+ccRveRwjLCAMC84kCIbv57IWfYJoCXNpc32SvGxWRQ/0un9dP7uD
tepB1iquFR5VfRUd3svdXwx/fKF/kRHfDS/+ODzp63g0vtd5ffnV7kXu8pB97vZn0V8NhP5ioB83
KC2YnzcYaL1BadgvSlyck7RR73/xQsf5+rMX+mFv+i5YRwvQRfiRXI+X5Mrc1jd2ydxVuZ+rFIE4
UMJk8sCe/nzkf7uQ3wmyH+QNi00XFUdBNo95uDSfeVaZrLucL8zDnw+E/+1UfjfScQq+O36gTjbf
UpjKyanN7GyKnttTti/LM39b3/35YMf1/5fp/G6sH/YHLXqH5+Nb6U+QJIpz+6k5ReVfRK+/mrof
9kaJq0oYDYNEd5DKdvSE3/HHOsN/Fbf+6mV+2Bs4Fl2dlDBOfV+PashZrUKr6B5X+XYmh4w+liEt
ezVUKtpvMh/Pvk3mz794netf5u0XFf9i+9XVZfWr2fn9439d/Oah/n687J9/Pxqmf366mt+cn9zb
TxfP/fjTbupen31tux+v+cMtYOBfn+Touv7w4V8s2Pf+6L/75X/PgUEsQeCAIGX8ZxOWVvbl//zv
773XP6/6zX7xjwjFHCwTi5M44ceE9qv9EuKjlJBKUSIojjE6Wp9f7Zf8yCkTCTwCgm854/AYv9sv
sB4Mg/sSjCeQR/5H9guyzw8HA25ABUMSg0VMGBU/HAyWaLAhrI8zcGEm2rtvQnJFZLoHpXWUl0el
2RUC5Js46k+fNAKkqKwpVvioUOVRq5JvsnX+JmGZm+wFHM7ykX2TuJ1ZQe5u4EjWq0DiGsTT2keR
Go7qmOKl8CCzEYjmyhQkOnVmAzFNe1meo28Su4FfEyVjjF/ptBUvG41AjrdHZT76CET61ndRlEZH
7R7H3fKOOgmC3nwT94Sj/lXIVQ871lVLfzLE0q9p1wZISPXsp5dQLnOdjiODQeaZc5fSsJirMk7o
dOaisgppqNsAqTMiw01SbnrI53L1r6Qw/K6Pybu2pkdn1Yg7uEMyz5EKwbJX34BRVK4mSXMgiAwz
aFNY2YxSjjpVzRN6pzwMy77zLbqrxmbqs20NIqSSDLZKiUCYqDC2ctp1RPtrE3E7prZr5eUw6pqp
ODb8SYAU7VWTVMuQg8EuXuLQ6lPRln2jWtsPJOWVpa/b7KvnYWHky1rKVapimyzNaFlhiBxSOqpw
H9DXycycpb7BuFNF4tZPEZP2K2F2O+/6HiHI4Ju4i8QKE1LwZLlZ5rV93CRGV/Eclk9FiaYhnVzT
f3U911dMUwRueG37LYUtIakaTKD3kwzdV1oPMqiiY+FaNxq/lhsrnOpivd40rp8+hQZPHSS5CJ0J
bbYyX5JKvKwaJeBha+PtLWNbhVTLipUoJOcYLFdBqlKRfhBfqMfzs0RNWezHgXuTLgmudV60TbGq
uVykU5HFYlJCTPF8N5fTSMB4s7J4cDAr4UDaxvNMV4leLqqGrstNb4rRwFxb+SX0K15OiLSgo6fG
2Tvpi80deIzXR8Si+bhDXUWyZuw1Uhv27EGXa79mdGqmSElnBMpbM1bnQ1gFzqep0CZ1VTBrOgps
0H4oDdPnow7epj01ZZyGac3E5NsvfWEhvHMTwRJy0om7Drntdk4meb0c32JvOHIvWLdEp4uZt1lV
kdvyBGzelCbbgp+Q9PHjJrqkVLYh4SGIQjyM1cBewtqYx5AgyI5IbgQOvLNagVNJwI/oZGtUKQfW
pROyM8pDNOOrNmmcVmju+ROeipZnRdWycpcUuvGqiDudE10Io1C99FW6RDPfS9Oz04HRXWemAYxT
zBqZdsOM64z0ob7zLdgMQBs13seySN67ovYiN80W3xsnDFb1uLJ1N6IYpGzTwu9yYFXxCwwDBML7
BP4NzpX4alujskvHuVjqdDbOStUhObZCJaX1fTr4uSvVyGep1UAL2qkhidHjGA883BSTvLRko0ef
7xILQcgE0LEju98qPreZrFCxpI1o6SshbTScchFGnBaksPqM2LEvIcoFuhvNOr+w1c+AfbaojjJf
075Svg1MnLRTBKHIhGlSfdPQMu3rmn7u2oSf8cHC5uHEQQAl0VgPytuqLPOoC45kE8wsztaYQ0Br
+nq9JDiZnsem2hal6xjLNOI9ftrYRvpD4mHBDoWYmj4tOrtsSkZNxOBthzCdFYLHfR6Prk+FHaIh
74MvZwUilMQnTmxu5ymzOm0NSqcVNTsTwE/ovpi/0oL3CgynvBdjDxZW65DVA58/S8ZgZUkxA+9x
wGJIhjrbNekScPMWD4tZ0olxfoWtjT8NZDS3cSQjo4q+ik/j3g56T8ppuxtpvA4KRRrf0KYq3zyi
wWUbcT1TZdewzxTpUCkIOcP6OSL9glXRNMW1luEpge146TsPQxXSna1DBf5cMPlIXB3tg0/4oxco
Ou3nos7gtvK2dQFNKeXT+gpOOSmBGiFTA1Zbwo1BXf0ej9sQpcxLb89N6AEwAuvROoMQL0/NtNZI
OTjncWaNi54iLprkxFE33FvWN9eYIDylbfDhbZV2O5mrlS1ZbDl9TWJtrvoOjTKdq3a9opsfL0yD
0ahYEjU3Y21hoxAfAU+xkphHcoQsyTfesuHRPZFl4xewWNVZb5fqcjoimu4Ia9gR22zfCE7rhujT
RkdTw84/Mh73jffU39iPR9N8234jQuEbHTLfSFEtRno3fuNH/oiSqm9Uqf9GmJojbPr/6vJHvg/c
G3zVnyjLZ/36PH6vLH+54jdVST/yo6AEksCJ5OLoxn9TlexjEsdccAREPWZCglP+HeoDaZcikSBd
EBdEAoD4VVXSjxIdebaQgP0lwHjyP4H6kv1o7Y54g1IoNkB9IImpPJKX76xdHYiJKSTuTLdDrCrg
RUcBN6eyHMwn4BX8ELH5ZavaZRfVtcv1SGQWR+N2I4SpriZeFgeQmK/d0sUnk6QDxB9D89gsMutC
feINL7Nq7ENuIydzXltIa3o5AQCfpKjtnWo5DaDnCkgDU1emVCY+3UiV08VF6cw9PrXYMBVVelOk
lQdbkW0/DPpdtzVXJdncfgwDHH+L2nSLiqwU4t4tuNjVQ3MXtNwAS5fbE+aBqHWUly4kO+DEj20U
y7Sf6JLWW/e4AE/LHEme+LicV11xhu30RWh8UfnkbBVkVqzHQAybA538Qer4dogBtLqpTKsmmtSG
gCNzZs7bZvwyrXyHCnvf2THvogFeDUNk03i9SwYHoRaURV4ulU2XRn5dE8i1ovQnbY1yWskHupVT
OoDRHmRH4T+rVzQMNpXrXJ1XQwJKhzy3KGClpYDn45vaBu93Sz9krHc3sFrXcqwx1C/kblmrczp3
r1Az2IXAD1PPdM69zwSq4ou2i3tl0HhIQlOroQlvjZeAhXRpIAJCCCaYxoqALAM0WdJ0wtalsG9P
OsZC1oMYVGvhVuDXm1cWrdV1qfU9hOP7oR52NEHPeBFrxhtN1BC2VpGE5lPRy11v58sljN1JYOFR
VO7GVIwdpOhO285UedSWr3hKcCYMCFgUinOH5NWIpkox2qKDWOwVx3WpcAKJWS9WwYYlu5aTR1Ga
44+260VXANLR7A/CGL1nsdSveO1chrvi09gJux9duBCBnDZCdLmw7aXrurOWLbWaF+T3ASjaOQ/0
EIf6MM9H/tG43Qj0LHWLxJ9L6x57C8KWhkJmALStal1iUtEN3Z6Bb3ieumrLoU5UprzdxJPox3Bm
izkCwbJuaTGNY7aWKEmnGZIhCQmHGuRqz9lc6BPKaZfOc/vIV2wOHRQ0dh0qEeweCbhaAv5lpuNZ
JGT7PGBDU7LVc7aacUxHy7f7fiR5vaCzZjVfwsqUr8rz2sERa0ZnsqV2V6jYlsuq6b6Mlj5Xmn9p
RVkpO2w2a7oRygCruNGeXCaofXCR1iqJx3Rx5ZcQledgOjq1iOi024JIjbW3awnbxPjkC5zam0Dj
RNUVYPm5yug4I1XbFkQmE0Dci9iAqtkD+weZXQ610sWaY8tf2SDerG/ylsLOihcKTMZ0ed2RQxvN
rWr6cct6YFGwtYv3IR6/VlFz2cqNg0/YnmCF/dlAY5vVC9RQqtF8KafwghMUK9fZTTV1Nd5W+KmQ
F3EHbP3rKj83vEsy64oUagQntmy7tNxcHgGvF3V1W4x5Qos5I8mAlY3JdVPG4Am7fAlHfV2e8SlF
213R9ya1IWrSFS2KlOTzHKF9KKDwh8evuhMH7L9Gsb2Ix9NuoC9kHMu802ut5AxeYQM/ndaEwNny
HUpbXA2g4GIoMbRHejhMn5mFgsO8enD/7CbUUR5xUHgQ12bYctUh8u4MWSDjrGxB2wR4XxZ96RM5
wEkoH02pr9GEn+sBw1a7LHBzHQxJtwS8blFYoWqsn5BwdSZdfFmsHiux9ueGjkqHr6ShJ2zwer9U
w+lYB5gReazsKXBfAABMMexcc5g2Z/dWru+VDlCA8nbcgxDKHdg8UJL1jiXFudzavYjKfVMgfjq3
8QFk2JAWw0Uo2knVx0pcEzqI0l1ah3oP5EKO1Y4RENx8B9ZEbd0MZcs1hkjUmMOoY4i+G4ijGPXd
ddyibCBzBket++JFPaXYrlEG7KgBi2z1AXx/nW4cqnxxOy5qifRNWWqfId3c+BqKoFsBhVlLLSCD
Iitwd9daDCliuO9nnqHB7VaEsmaLBqXR6rJp8fuuqXZtsV6ibX1dZvcOQn5Qi9nuLdbX5Tq+kKZs
Mq35qEREgrIbuPRa3g6DJXvrMDpE1XC9LP1+qswAsXW6hFnSwCcQzqLan1FIZepYUutKDDnADdkc
W5PySMBCgzUO3OS0DDBL9c26TA9r3O+6BvWZXgcBUSsMWbmUEIBEvJ1XOrogoNvVgija0zEKsM/G
QdXgS9VcgPBGoU15OW9729EqM3aeM9fHm+pskTdRq3d2GB6HBHI252jctfX0ZaNWn3AED90ONKfC
nccLOSQmahUyGBJie93xeMpbUXzaRH0bEQaRYwxc6Vg/WFm9JgkYHOGKRwz32gFS1zmdxq+84GqK
ozvC47MeUAiKgScZ2Cmln26cmXZoYycJmUBgA2unwZ/qYxwsq+4eXF9/gJwWZTEqOjVNk00D1L+V
X/WlHYctH+Q2qkIEqLhH/QN2cbzzLljgQLy5IxvEeDoCkdCd1RlArmg/O9HsIlQ/WsMuUb2eJ5Pe
DUi/+o6Q3TBvkyKNH6H+PM27BXy82uIlT0YYJhLDmLXd+LCOa3ew/UxUxbRPiYyf2hEUAeUdT4OM
PAAIKAEta6EPsW4PGE3uFLoVPHBj6naND+sJ1OyvDes1lMYnqeaO76ehgd0F7RmQ7RCkENf32bq4
+MSXFUQj0hXnKyEeCojuS8lmsuOdfWQ80moEnZd65BqwwlG1KquhslrU25cyNDDNptyJ2LY5oPJD
P4Rclmul5sbkZqz3URN/CmN92q7HeiqBnDuRl4o7YGvLeNikCHmBZKzixMZptU4ztENolwlIMtAe
MQxQagfWNK7itiuH+KQQ20NHi3C9+flal5VQTbO8gT/TqhiAfixxdw8h4znwhkCd1iZqm8whJOTT
OuluB70BsN3qut4v0p6vKxRwE/ESAeL8ZHy8ZTMctXyuG3MEY2ZHmnHLCYSudO3nvV4wyrjWbb4F
NirblcDdED351k/gg+m/8oUeMIdAUtopgAAGwww1duARUdNBp0J3u3XbZ+ipuE7mar+GNWNVeWbK
ts6lC68gJKaD8OGO9CPKqp64Pfjfa+KW68SHWWk20RxNHqZoqiqAHNuQOQFwAGO2s/Uy7YRdDpgm
rXK6CnkU1yBIjognxMVNMjLYu4V/6Jo6H/rkskD1p2Zb94ADTjQVn0IHnR0jSHg2TifIMdiosDWV
b3ijeh/fmsYsSgYr03ZmY1Yye0UNxIEoEbtEjDeyFBDnBxtf9IxFp8liHuu5G7KihrzMuxRzF5Se
YHaWJTHZWK9ffOP8uXMVrEmJHVDA9Rpw0fm81dWORFKeFlNcHVqMCjg0IAASXUxZSyoDYWB4jE3U
KFHXUjFcXHZDeyAuUMUp5Ndig4wBjRlKrn7PV0h30fhUi+Ec+IpqRfUAewCQ52bwXnJ8Ztbi3SP9
2VaQmRxoyZmJ3WyYzMzM3ko5tdDUgy96yCIp0HOQF311NtHRXsEaC8WWpMjFWl92plwOfGpg8rvt
lhWMQObZ3gOeO7VFPm/00ilnk0weD3YS89e6dXst/DOjVYC97BMlWPE+u3nKtMAvAJCntIDzelg5
rBlOuhwgUl40+I5CL1oR0X1dGrGfbHSYKsBdYoFT3Wy3LmqA7kaYpUOHD6FK4MaTSMejKHH9Na7q
qwn5DgJl9yWRi1S6j+ZdXS50h8cICHRZ8oxXWuSQ1UhWojoBZpV81mt3y0a/63B1LmY4lWY6A2y3
ZBz3WWiS00HqLxqgYYfd3WzmCzuaT30LYhkjCYRoAxU4yDHjJbnqFg/otKng4nh570dJ8mEr8sEB
5LC2P2Nk3VQUN++LLnGaBPJsm96qmZQXlNW3q5aVGqYWKXuEst0sXFaFSgAYXWB7WzBdePFXsaaL
MsPYgKiopxw7+YJpn6gOJ9Cx4ibY7MI7aHsqAJ0jPWSDgL0fRa1Jm6XeHoA4Clh9ew0J79ZN8/5/
zkeu+rfuzru3Nw+FtR+raf9PVeCOXRL/mZP80jvpLXRB9rV/1t8Tk19qccfrf6Mm5CN0MybQ64gk
QdAXAWjkN2pCP1KGOIG/AReJoRr2OzUBNHKstCRAfQlNoFAHV/1eixNwH2iRpMAyOcPQ9PBbQfIP
RVRoIP318/etkL9Qke+L1BIBtoHhBeATCmWgY5PDd9SkYdS3C2lBakJB4hzs8a52IgVZWisa0VMG
ZRTlzfgKjYIu1X2M1GAL5QlOoWspc2x9FrjJtmi5q1ZcggegPm/Bi6spim8nvz5ts9gdrZqddMrp
mruI7pIknNULO0s8IHMb40PbhhhI/5w7UTwMwUN8Ae5ocREycNj3fvVTTmR0nhjoouoclcrQDaIG
WrQSMsyZkCBE5hWqLM77KUugmAFlrAlyz9KQ88aam6pAUIQf1jODjD0wKc6gqyQBhRVE1ha2eJdQ
RQKt0VPoGQNzoYdmzTvpofWx9W/OdNcbNa/WgQeP6SB3FaFtymxziGGyDqDngBr0QwRydMt07E43
J8pdHQ/nYQUdsbAFZq6opnSS09tQgAPlbIU2wzJcsGDHzJf1nLpk3PeTS/IA/YR+mOudXKO9jsh4
4UboGWsmAx1woa+zvlpsvg2Up2xoe9B9uL8ARd+kweFyV7E6jQIQ7GomTQ4VjpA5a0cFXWJrGkf9
bd1uj1ZXoBrneU8TejZYe1ZzLdQc+AleoWNzbTI3bQBefQb12foAdQn4A0tSjkcIOm6MVD1Etx66
gFO72OsCFGcmh+RhAXSeJj0sBSu7W8KL+ryy2O8H7MZMhwTaL21/J9vNplB6uDDcTztue5pGftwU
C6jao4VU6RamFmZLHuo6yGyDQm8aED3rqH93SVKA4QJ/NQ002vXQM/t/2Tmz5MpxNEtvJRfQDOMI
Eo/F8Y7S1Ty80OSSHCDACRxAgjuqh3roNeTG+tyoyKyoyMoui9euNjePkOR3Egfg/8/5zp91dSkT
Tw5vtTVf3KbvjxNa5Niq2OtSN0MRdqGdsmqeEpgPMqatB3DPMOvMpu082VKh7mUSvXzYxlRAd2lm
MJvSsbwksvk7hPM1iywrY3zjsQjInRzaQ2RrO2ltX2HjAAIIvfO2b9ZzaJV1BvWw0IR1Z9Qw+3Ke
4MjZuPYnDoSzmbyi1eY1HMiRgSYtlmBKpe+i/RxwwL0a9Vglug2dvFTJ2m33YVD10HK6Lfcdz7m1
AzImlJJiqwIRc99KHRhMuc1Jnw2Li+asNLhIuj6pG2y2ngXxfUV/Eo+UHHwfYhsu2Cs2CKQPDc1u
MO65CftXYW9ftje8tEaiHw2cd+6Pr8bMN6wf7n0dHrkPyUJv6iTNuOJmtnQR+qKNxVaLuG7qc6OX
e1tbHwOtj80c1DGk/DWr1Fy4pc7GoHxzWX3uHF2nlbNYcaNh4yr+7Tpe3kmWOkzIdAyqO1t7RS3a
dNZ2MbbtHfSjsyLVoVrI0aPmYCmaczd8DqrutNX2ErcUvPCMTdZTy34QV0B7M+99Pf3ou/6lY625
0gN1XHvRrUIvG1fL+O0ZivtimwrauEPs+votaq3H0Z9Rq7f10ZkgUAAMv/d6dEH2GsaWH8i44wEe
vFh27A7m3RlYSteu2QXEuaqIoDK1O1wXMX2aRi9IGF0+6ym4N0NTuF6ZbZUL845mg40iBmXueR7q
mz4Yv1bLDWIs/veLrk6iit6iqN6txOJJWS/gqasDbN4bQ7vbKuwOclqPk9U+jCQMsLbC3KrBDqCl
FOfeD1lCnbAu+n7Yh7Pq47p2n5k2axxwIBWkuwDlnNKKmwexiGfcy23sreY+YO65Dby9llfPJ2z0
nQbWWlXEnIywxMEaYEfWzng02j74/eDlmxrOvsuOm6G3LFzm+Ff1rF+Db7Xyg+1EMm5WtzyU6y2t
5wV6B+pYMmc6UDjII49da2sSN7fSUamj1JBvw8YL0gbgQG+qMe2tfj63MJNiW9V7L1Bz6nW+KoSD
QmsJuvfO8rHmg7RN6rH6klXpJhUVBJp0fzcb1hQ2KaE89FWT9WqTgOb7AIstP44Ok8mqNM+8ObjR
MOJiWbs3qOkuodkAei/sZV10lBJSPnQeeZkae4ZAR9AQ8qBJ0VJECffI/eLQ+qS85yCcniY5v/UW
fw2JA501Ghw0jg6KewNh21dogE0ZDoU/hceqv/LHWv4IO7bs+DB1F7lRJ9bwte98FBWZmeXDbJHh
Zhz4lBAtzAuRAyvaYZlPDCplugoyndxelEkNOz921lTxJdjPSpMMOYsWLZzXnuphumWeYRB6sab3
ArVztRSGNsfa97cv4sDOtSKeqmq4m/zyw4EUvM3ii0W0KLcRcQGtvCcFfu4LS0m+VckAQSqmxEbF
2a5oYyiWIQtKWsjqpLKhPYkTAgkPUtZvlhlD1PDh0Z2gi5dDlPZVgC7RuE4ia5O5QbX78/Xq/xBa
DATjP69VHz7a6aP9+h7+sUj18MS/FanuL34Icw6YMLFD3/29tef/ErgEy5Z3LVDhH/6dFnNgtbk2
HovHX/3Av1eo1/APCW2KljQMAi9E8fpnKtR/yL6EIfxGG6Wp59pRRMgfCMdZWN7G/WZLuR77g28G
pwF+04UHUW74Xsxh7EGR9QtSNigHlbX6MM82CNK2mpvHSveofJCe6bKyEohwoH5SI1ASbxnz2g2D
VwvQ2QnofFVox9bA6n0SJUHVOpcRDlLOa+U7iTdz9kmnThbb4M3v2ArZyYUgUkL6b8c9aDJ4J2jp
qtgygsMQnJv6fhZk3fbe2ojPSkesiTka+ucgEO0nMUtVxeAMxNF0FjtGY8AzxQctYtO43rkKXHPG
qmtfZv5SgiCjYNVU/eorKOced6Zdyw0QhJpW2MIZtJoQ+qcmTuwPrvO9+nPTJwhToMppfa/cso4E
VkZDiW16CJdHUCN3YTPUSWBvbIsdBa1zQMToVhG1PfglfShRuWX2MsgTD1pT+CCWBMruFQ5EZ9Ua
irRFLlxV2HRrtt3aEqwYdHRqpVW0TZ/t0FUQzwfWbHE4LtuDFDOWPhLym2rqzINnN3rn92JMoVhV
b4tpAJCCG7zzWm3npJSPBh7Ig6h7hFECSGUqhiersCtscM64E0y5QWTg5Il1wjHr/QiCfsQz4VNY
sVMo7duOR/ohxNvmYB7dX9kX742tjUFwpsZPTQ3rCP2Mpw6Ttrunxd3aZEVVfdtsAn23ZxTyPW0v
s4gbs996ubMtgzSY45wpGeHiqNWfeGwqEpTx4Pnk2HuUPDRkqe/r2R7gQK8wGCyPjhkk2CfTEuAq
zAtAAtl0HpOKjOQb9N5c0EkCqam41dxMthV+zLavp6SHCnwxyF3A0ax1jTxT2QKwtVaza6sJIrvj
rvIW3ogf1yvVLzbnbOdUnJ3pBKNkqwcIa8Rpw6+uxssRFYjLbMN+mTZ+B2n85+LV1ZF1zrbrhjH6
ZhWXKPE0EF6XRU/Smpvclf38VgYK1kbTsqJfZHkLrZjtQ6RsZOKr3jrrsW7uVOl4WRPgRG2z80qd
8UDlAH5KmCXGvghiGL6k9lPjMbozpl9GeCTVtPMHz0rbMWpMDDf527eBXMVj6ECYr1F2xcIBf5gq
iisYhZfovZQHKMi8vjvh+pn9uGnb6d4pPdR2TUPoXllW9G7RqOSJ62PNGMoADSkPNchocwU5l6pW
n0gV2oB1GBT8yMyw6bt6VVG8BazPJla6eFnIzxC4thqF41q7Vq4HYr1GPPBPNi+dJWlnSt4VFkK4
gXNnxJ6tW30nA9wzbF2iW9IrFBvhwtEkdvpVCjLm3dq3Yw5EFoKN1Q7oZD03SPkMFbmptulWyync
d7JbH91+Q0rKL+ZIFGNIAQaUzlAlwl/gsltk4vsqXIPL0Hrm0FQMjm3JP2Yrulkmlxz1NIzxOpfq
yCDhPa+9ww/C1/UDli7vuNldEFM6lpD3R/t2GXuRh4siwEyZlTWTtPaNEVM6TWZ7k5tAdiTCylE5
di1jA/03naeInRGbGxIRDLgALIluWTo7LBDhI99g6Ql/oIC9+Ip6uYOP58AETVZGP7bJ6DQQrkqG
Eov1gCP64NriqDuqYwGyKvE4FNBtq4927RxmXISotkxuT4NzRkCoMGyBhUK827pUVupL/sPuR6gW
evNTVN8CJ1Su6eKTLYXw3ycz6Mmk71CJc8O2VNVDl8ouIElPlncRCRgF0dycV88ej4uBxICFVHRJ
48GShUg97WY5mC8JBA6XHbJVJHIAhvQhnL91E+DAUNbRxGVt8FFNMmhyAK3IKXlGSNgjthOAm4T1
tY1Vn4WIQfmAvSqR1V51jAwVd+jCHAROu4Y6oOC88VWZBUuGV5oZvjcc81DwQze7qsy3tqlZjKWo
24+qtlJscS4+KcJNr2sVjB/RGHanvvODPJq2fWUDBIQxCfm/aY8dbSOgfZW+KIqGo2bjdLJDq91B
J32fGsZzq/Q+FtWUr0uzRcnYMBUPUsMWrJAPHZnd5wJXTlwFkQG8K+lUIB5m597qnXxXw3jDxR7k
sABw+tGZzPGoW/rD9w1auS2ST04I+4VOZMrsmoqCAQuBaUPGBqGvHkZ6U2Ft7jfECWNWUnCvJUAO
kzSwe7pkaq36Sdfl+FhFNsBAF7YX9pbVkFeFlJyKvWqFY1ktyNhNlHvI263j+jCzmV26dlnRrmKb
JvGCPBzQ0VFYh7Arl5ugixC8cuoAPkwzA42hTdk9+Pa80ZRv2pwQceQAmyU67VbV1/aE10428Dm0
k0iv1g9eNZVMJdjz3VSZ6tWdaRj/+Yr2f5ACCxnyn1e1xfxRtX/9t49/LGpdPO+3opaQX6Ir2x4g
k0YiVICIOvxNebV/oYg/UOp7EQrfX6MOv9W1/jWEfk1BuC502whp9L/Xtc4vDspaDyF0G5AbshP0
z9S1xP9joibyUDh7QNYodQKUzFee7XfKq54oUDbbsxMadOtgYtpTq0l4NEZPCmhyg+Ii3JCd7Lj8
sEJQOfa2NcUI5eTLVVCmE7nNajtyV9Pjaps6cagBZ6zEXTSKQSPEHdRlsiLaeEWpW+HvIhBGYwEi
uN83fvnVQQILkhGFL+jeNViOuJWg5HhRFKp4jlxiwHJp0PKQAmiChFZH4gAbCsz8jU86W9fJkWkf
1TPuhQDLIEGHnNXW1kI9Dfj6YJeU1alTReOLy1vYF2xg1b5fq3KvO8AwtVeDCrPdpUyXxQbpFRo7
iFEIBKdg6r0p8QO9vUGTCT7kGK14vpgVKJyApQIA9AXILS1UN8JFnbWr98oXE/TBsZ6uUXMUx3Kq
gw8bEBqC/GROG3/pbhgQueMWrLDpYRWNc9KG2zi+KXQPGggTQhP+DhFweIHCVOKnWYMKMmzf04vN
u+3J8/n4aVQPxaIaQU5Bq3OWuwrlEShzUmqamVAndd3WH1Zf4SyEa+SdGqvXxxWUa73vBPEvHcLb
X3aHlS4xMNNhPNtumAjSDDvdWTDzrNane5iEs5sCimsTG7IYUtVmINveLqcKYwnUjMAGW0qwS4iX
N59SDXWVkgpkOFCXoNlLus3vjheasxjnac8Wpk4T/PsuB43fwM4q0aYTf52fBauHH2FQe7dWVzrH
ccI9AwerLE+LhTgwNK9IPSwud5MosIZHgLotoEbUITHfJACfvpF6hUbkhKnuZj3EvbbDm7VVZYpQ
M2BixyzLT2vh9QviNEu29T7UZEcC/QYiZ5/AmrMGeFHbnB2Hyu/Wb6p0jdByxdfVe05CDtWspf52
1qEJoAjjnfgwBg/c96AhmtKGBd5Ofq6tsS1Rdcsh6TXv0LAEusOcgWA6lhVTN2ifrLd2ctcpVqpk
LKa8xZm0I7/A2QYxYFvQTMvNdT44BeWCy77pb6kb9vd+P3ks0ay9Yo+oauEj+0gjkKgNc2teRpo6
PX7hKwcOY2CJTEHQ90BD8zx1KgkKkhVB1hMrZ40Cwx1sSI4Y+VEQ0g2ogUvriZVlCQ4Buqy3tIPA
YWdjzgQx2HeIB6tE6ojkg91A4zRcbfkwyvaucTZnFzThfNJkrXN37QCcBfO87lZZg2riKwxzaPFM
owcU/ImOHrxkN4Cq1zd9mxkXgzFSXfXOybaEgjTuiUFkazeTPS2hy/cdJLSYyrXMud1CUxe0BiMh
eWTAbVmLOo3rrBE+78BV9R3daTeyXlzBQSdpBF8Osyf6k1/POvMCohCmWmtgUFyEaL5mYr+Upg5y
t1zCAxm6+RByNXxBfA+ygbKqTETJ7e8BKxzI8UUMQBi19Qj2ojm6upzO0epWFJygxc7C6sSziox7
txA4VKz1wJE5rrIz1XJ6NpUVpMJIaE+roqjM+6v/NOsQRKtVz/WO+F17aJrZ81LXHbD+ecgXv/J5
E6+lbTECpTIKd9E6SgOR03ZBPWGnz3xS85S6nb5bKGaIYDBMUCAL5V04WSyTwjzGlAo6RplNufjy
V8ksHD1nfvJnTausYkZmI+I7iV/785kGpt8Rpcdvf7IhJa+iRhNXDqt3EyBjsrNYFbzCLeI7qiKw
GItAbsee1kMUVtvR5dfY3ISFfl+VkTyNUensAxrxYrUi+c2HkhebwZ1TTYqdibGi8zoj6ZIG4Vyf
o7naih55qoeSleTQrUTliKIEj6PRYI7RMPRJUwYdCmZMgXkVjticTK9VNcdEYOGO1Xbt/6hle5cG
q7GfLtz2vKxby+eSOGfE/hPwKiyVGIhQjFTTuK8bX8odwZGD8GnN4gRmKjpsTT2vcGlIFMYRlWi1
EfJYwGR6M+rEgPK8tuf1RbZG5QiBdWfqj+UnVpjyIKg9vDoemY7b0Jvbxg5emiWIV9Ke5RxeFqdA
9ws4pOmI9zL3ioLqhJ4MTEz492wU6hMJyiq3EARJbA2PEPjqiL3HRT5trSm76zrKdn7rRgBz/C2V
Tt8U6A3EnkrLyl3AvIV0seYmEaShZEaZnG24xrIVlyOGx2BRf9qGaUG/ZMQN7sPyPIDSAbsF1E65
225bfVEYHYb5Kif6vPhbJdFrlmq3ESjk/YynjZRN6Trw5l4ba05G5tG8EbO5DVXQ7WqlMeLFJaW6
RSKQPrSDWx968GAZPLFl32+uelGLWN56GYF5UrrtLmqM+L73p+aZDWUIbLlzcUOUYzzOpD6Dcnfe
kAt09quPtXqDxhz71duoJrqjNlo8JwqmQkf8pz8QhiMRfc9j695q1fpHd2nnXdWF3U+XWKbgwRJk
EY72t0TE/67Tk9wrrTYbUSNtK3hJAmMKHGe5gU4PApOirjg4hoK4EG7Ii3JuV8xcmWXhVrKo2gNB
clR077TXPvBIMC93MnSXIde94KkFFgpXvtN0FNNKwu2JLtabCe3hIdTesLNDvH9crgjXJMq3gXi6
oipholg/QI9mW7Q+eNMW4RjB28UC/4gsmMiVjOjTqCMsL6BCi9ogB823kT6PoisTpqWOHULEhZWr
lc1aQMqxXbGbusC9j8gy/IQN4WZTWU4I/G7Q2PXWHNzV6i4D7jwYTUzfNQMQad9qeRQbaHxNuJyN
N2SjGvNQdjmIR2xXvLkbF5mbCIJcz1C/0H1gkNUHVwnqpNrLvt4+lqAdU1R3CgyUcHGINn4SLUFj
D0PSnr+b6Z5IwPgVTKtSlR9q7Gnekkke19byIUIQN/UB5h5QSlMMnRmXzAZ5G9fo8RL87o8Yi4IE
JudjIQja9w1EBLWzzfOmpTui5pQgIvf1CO7drznPJoLxTUCwdXPjLm5dYLlAOVuW7m3ZNk/utOxd
UFHDZjPQ2FgGbKXNfp4n2JprwJ8HTy/5sEqJ7Xvq5T4k/TeNtiEJrFntN8ZAdI4lKPkAQLOdaJt0
C/hjiorQ4uOk0smsI4AzXFGpFhErDJISxQbsCBa+3b+OlhpvmmnDiRRt/2IABE0pOl78jujxp9sw
Ep1EXmPu1ozjDlpj17PI29hu3ctKZ9iYSxQltd8iBOisG/b8HtsrnJGWiV0UmSpxuxWoqlqWV5+3
kLga3BsyDclaRlk4tMokHXPYAdnPK1pK+/7JHWsFvcwS8sZy2y0byRKeBwEJOpa4BKFB0FblXTlg
Q9DsdlSIyaGmdl+2qRwLraYx17Uou2SwZms/bQ5/HUevfSLUxo7XeAjBWN1u8SrngeHW3JO1RZi6
U2F5rhFHufOlmhB4DsPo0xeSoRapAT+WumogwmjVJH2kLCfpQAQiQbKUpAAwa5+gq1pjTHHWwn3J
JgfZ0NDbck9iwhPDcBfsx1hSm3hefGGg7UbeMfIDCxxAye5J6fQPf76N/n/dGPr3pBXayX/eQd98
DNVf/3f3+wb678/6mymE/hmKNdrc36axAU/6W/9MMWAgxEA2O3TCMETk6u++kPsLiZACA6GEHNjV
HoJl9Bu5ZP/iEc8OrkPcggA79HX2258xhtAe/x5cCgMnRP+O2BlgVeJH+Ay/b58tSYZ6Ng3CqNbG
cg/911FGUJN/d1j+C0Dq1w/8j+8TRNEV3wJwZf9h8IXdLVKukOfAgiKxmvbMAN+ENOpjBBQ6aTsW
GlRe5kSbdY9e2sJ8K5dotAhIPq+xsSb1PEiBKoZ6MBHgXDAPQYgBnvcthEseIPBUIaAyNZUN+drT
3Z3V2n2JvQjkdLKOW4jYiy/DzEBlQrrKKFSPfmXBeGbhtmJgAUyThDtEv4UsmO5r1/AP14UCGDNw
wwZdx8AeOvCSQ2omQZHgxxJqlcxX6YbYzTX6T5z7bV7CJq4Bo3SoUChsqJkpg2BFoHqAR84ov2d4
NAM+eUtW+EWstfGQPtAYaVBtLlzniADG6hAp37OgmqwdpmW1dK+tZkL23a/hmYMcGkGUrpzciG1p
vrkiiCsLJ4DY6lujeedW6AOH5WMoYX2XQ5jOrbQkpn75KFElRt4BeBjsV2FGp04lZfoBeXH6E0JB
9KrrEG0IMRPiD8E4RH3GNiAw2EeU7SXduI5IDoXI9yfWplkVG0WB16L/7gkE6hIAZoBc9r5S4INT
RG+m57pv+zon0yBJESgo08gR+XJFH1YyhIpL6b255RZ+tgiZD6kuAXzAfyyH/VgFE1z/wa8eI+EF
4JhWjLraDWBJGebY9eOQNKRE6G5BEoIkofRGmZSYgeNCBnKlyoyD0Xks8NTXYsLt3kamFrhnVS+Y
ILNsVuEt5QbBHRPowqsq0H4CvScXZKdwzSxoM1FETWukkhBm4E/srGDBVISZkIWPbgT8EiYj2qlD
tisJpRkS0MANl8eKVhSV/Hx1UtDt4nM3ylv52enqaUFmZ952jUVnPx0oZe/YeoFCYR7cNMS4K7RI
oxCsEwIzVFysRgBamRRsWHTn4cWKBA55g9eA9Nppxz9wyko/qUukq1KrpeOTQIuE6Wq1mj5p52Mi
HFCI+iXkrH8cTCNYOguHf+LTAkI0/iYD7HzTgAkUHYSwGOMyyB2f7BLFcCXbCeDTUsKA61m9JsBP
kCgMBUMqgowBfYezC/tuQFAADZacvefe7ds3Z3KbN11DuNkHXu95cWAbJ4otJqxlJxhnVYLI1lZf
zNr6CIV744ysHIIece1zZBdDgxGCiY1WpgH1TJA1qYNF23s2Gw4GcFLRZ0c9ROWR8GNnt5rhzo4l
hjlms3InsTNaBgDprPAd8ef1vgcjyk4+t6AdlIsSxcYtaC7+LBFGl0iQRrGw+rEtBlHWBxj163QY
5cQvlVYcLb9ut8Mmoup76g3OlINxf7+NH/ptGM5vC+T/H8tjY+wN9r9/vqH+y/DJAeD99V/rD9Zh
RupfQF785V/ar+Gv/zr+r79chk5XX9/tZ/XxF3P9p+kD9DDY4ar9L0Ts6zv9tgljXCoAYCjY3n8w
wr9twvinEHJJAG7jV3j4P9gMx/sF2VPsVJ4TXJ98xZF/24MdkB7X1DVaJUym8EM7/DNb8HUz/097
I978SiGjSEDuH2OD/jBNa1ygYM6dzfPnLqaxih/v7y8FWMD4oU3+m40Y8PN/82Z/mBrESxN5gl/f
DKT7CQMMEkwDinH7xjp+zAGCJa8m0b/+eIvvL4/gh5MusZLPl8s3xEn8+WFndYrYZ0pjJCRSF99h
ziW+4kmVWQnop8Q7YnZuJlIoxonAY1XCc4bv29xN2n27vz53Te3kh5tsKUz5osp4ztPhiLBOAnw5
tvFnSFz8t4zHFG/8WcdTjIGlsZX4cQHjKyd5nfGsLQAs57C4C7Pr8QRgGQnPmnRIunRKHExbC5Im
7Yu2QNhg58WYaBP/3BIvkak4lDc/hwKsQ1aldvphpwgWJFXK41MU9/ETj/uEpg9LfAzi1zUd40cW
/3i8zjTUcY49J/n6+XX3BQkLn/JncvP2dri++c+Hp12bfMl/N67+09yu3yPmFFfv//Ui+SO/Ay4R
sAXOm8qQMzwsCVKKyTtCsjHI1vgCsfp6jNr4fsPJLOq4uH9X8Q8dX/ChX78Q1UvQDeHiglOQhHEX
3/5Q8Rjv7y8VDuipja8vgCmU8Ucff0NB2k2xTjZMx/sg8YovNhzTBb/zmi8J+gy8xBEHPVmSDyAb
OMI8kznPouR3d/9vy+Lvf2vw4tcC9PcF6q83R+RjwIGDqteO/lA4TgN2SiTveT6k7cl6aE9DSh/4
3i2gORKd6hzjJrPgQezdw5aveXkXfHqI0QwxnRPSpALCa5NM8oSsaD9lXCc+zn6AiZp7G1NlHps2
rb8wii06ODk5AOo9lIV/MBk59HvEaHA/nu0EUly8YDjicHLyYT/t/cRJ15Mc42GvZvzMTd7f3WQ9
gcFL2A4Ac2bjq+m0ZMM+KpzXAaneYtgDEIoO9JVgZOdO3fC3ab+dxFt0uH4HQybpbtZTd8+/vLza
bSlQY/Nc7dovN7EzJ2VHtmPHsrA+h71/kDf+QZ+GfY+byXnlTTI/w2+3XtsLfON8xPxNzIMt/CcA
Nc7JSfU+zDFIFX/BmaYAu04ck19O8j54RTLP/0lpoZuc/ByhWeTL83pS4AZAfv1ErTbsmzGevqZH
fHFDX7fT8Oic1j3bDSd2g/hxXO+dPDogTO3lOoWkkW3pmjrpj+v/rHhMeFKny9NctDn+pktxDQae
lpswl7vpwo7rlPUXDWLh0uOF3J/4NK/hK/1cnscPRImam3NkYvXRwGCO68fyrsWZvh5oJ7du2c7N
/MRL2xQQQj7chjk4sdN0WW5oDmEUF/tcPOJwY9VScf54u3+8Lnb0R5ui6suREcTtEx6brE39jOEs
4BDvoPpkZTHt1Q1cLvxseAzy/tFNxKW74V/tRbz1Xx4K1Pt1D34k9nAshst4D2jU/QgB4H4g8YoX
9PCRlhtz3vbyaG6mW/7a7Mrn6NknaDsSeZwuzW6+k0fgzsf1sceLYyXE2+u9eVb3SG/mwPXV/XDZ
Hvs+bsX1jR4ASWNVepu+ICntMcPqxN9wcuxnFOCQNRysjl3sPg9f4339FpwEFjsMpHgrcdc/+U/z
vZuRZLzp7tcThBkMUfjAw9e93iM1eUOevVN/qS/w+7eTuvn3+2H+MPgz4ly5CY3f17R5Dm/BKxdL
0qcimQ8613mL61HdkMTFqS8L+qpPZcEvEFhu5Yd9WHMEDrLrmoMSOwkfv/zziqf0j/Je7oIcOvMX
v7jJ9eLC9Z9Op/LOL9yixsU1nCr8xGToeHKDq+p6QaHxSkb8vS5jTjrebKf6S92gUP4k+FAk4wXA
4nzBc9YSlxmOLt4kOvSP056/dTde7h+qe4QX3Z89dqEIHxT8DDLz20mf2K7C9XS9kkLcRORgZ80O
o4+yNdXpmOkU7Ab2OQQ2sCWuRxgWaZjxtMZlPb4HR2fXFd/fnzKZ4k8MDc9Jwo7t1/W2tXBImvj4
VSdfTYxVGTf0dQ3Nrnv9O5bhNUVULe/3OGzYQb1jua8OkK+P2BLzFXtwcV2CSfxSZJcXrPJ49Q6P
k4frLdXi2sdk1pjgLliKJgt2S0FxUV0/eYjfw8GdiNv18brGdDirWHP+D3fnsaW81pzhe/HYeIFE
HHiygzIip56waLpB5CQQcDe+Ft+Yn+L7bR/by/by1IfTfN0EaYfalestzv/3sPt70GtFIa85ey2P
TBo2aHpSX47lwBpK4ZXIbeAD2Pl1QNCN1X+bb0r71DcoBLwjTNHR35Adx4ytYHGYS+fCPjtwTPmQ
aBUXFICdrcF6KigGe68y2Xt86W2+vvmvc1OdjULJ8Drf4cbe/I2SZXjo+gr+3Xp5xA4f5DyRLEPG
ScNQXFDiOiS89zCxShV157iecf6q1gCss9uq2TuACHyEPVFnHjt2HXPEOI7MRQt3uPTeYdXeOFet
+PZ107ICtbj824gvvXvbDfbj/eAQ5R30G6bQivkU/9ZYx1pA/K8RnHq14NKTy8gi1+FtAEhlaqMP
FjgJ81aoMtwL/y4M4GAbwQ0Fa2fXlEOpdku9oJ8Su1XzZP3ABGTdSSFjNTMY5UG9w5DsBYjqDBcH
lgBVTIiDyhimQN69J9z0EgkvZRoqh8PC24RwIN5TOo8eYcuTn1e74YEDwEbJxjn2wxB1y7unGGiQ
gKhfDVWGFIUgyfdhCPKKaAgluI9s8FfNazt6+vV9050vUQ3HL7SIp1kH38IPptAyDHUIVXRAnFFC
raLlXTvZkhvGVWa0NaIBHr2NdezOciEqO9oPvu0BRdD57nRgcObAEnAt9sivBadIJAPr7X1fWAFZ
pq+S6gyHe9MXRg6xdLxv6Az1piQkJ3oMcoZHBh26rAhUJRppBTEIN+OxYW8u+puBCk1/fyHTT2zF
gzUQnQiy5Upyr5LyEA6F/w4BujAdzqEKT+1+p23Ge33UVMf48jwINmau57qGWlAxEIKtxOteMwSm
udnNg7q5ecQ8rGNGC3CGt6i2uMj1UzdVBOyJWZuS6Q2i5KEOmiC3rapl1ezVBD0XrEPU3J1GN1EN
vSRWa0UTA9FdPWxuQePkMlV0YeDM+cA8qJqNbti5ecM2mqZlL6biP+BB66gSu4EwByH9o3drn3rl
3+EZooCGYGX2YkWV++qwvoAnahZnax5qUlW/uHPayOxUDocwPIgZBkx0EfUIFDm+h1mMDonKAhtD
Pa6xmHG8U3XbCGsm9xr8DT8Zx/F4q+O93ustAqOh5r5wZjIPWbmd+gkK9HGgERARNXVXCBTdbItw
IZwcnYKtrrHKaypaGiwZKQA2906WhBO+e1e9Bi837Vw3LdXUfGwu7HXMG5l/NdzRbzLFO5ocEVgF
X2NzZSoNps6+Qfhy/i5MT0hn761VZrpUG2nb7XY60xyqvEfUOrLdG/NSJbNqmLMRrbvpN/2TGv/0
BiMSws1Zn7EamOedo8Exgu7kNEOpQvoZrPWi6n6jM2Y2FiA+b/uxW2ozud7Dc9UxIRedOdXCHUsq
dCuUe1MeLAsO0zmpaY0NElK7MGAh4TdiiXMToJ622AgO9IfrnDsbtkxGIJbXsN1QVxS012euIjfl
PbAZ2mvklhhcLTt5YiSRPRsKbU1+GbHX36tuQ3ep8FKTbhiSJqlOo8Pv3LSgyqPqQh6yVsujWrJe
F1MaFXf1yeYAjsdQ/X7p5QOE6seo5NR1YvMD7CcTfBpgQVg62QZOWtV6Xgh4dCgWZkvLWSjp/hBZ
oL6RCuTdKrLEeQ9T0rvoUMgTg+b3EbR0Q7+jp023KprJ6C9JvTMpvLrSaUrejLqq53hxmY22gdiS
xNk/j6NKwj6437Zh136/2+8zOfY9/EXssG9nRiQMs6TOoeixwL3Db7xKAEs3MjqqTVkU3LM2DwhO
+/1D+y2SEjm9Vr8PFQoTrUYyOeHvWMfomN8VPqL6GGdXu2wiWh9x3+9jbA+HKKiwxbrMz5Q455PJ
WSU28btdf3mAAeSyBcmkzre5QtjpfCONyVz6FbK4sK9yCFvc88RiamxSkmn08Kk6nUcCz9fYOGx9
GRu75l1/5E5CjV8c949RAwPtCLXBSxnk95ec4BVGHrQOf9rDHGj/oO6TVZTOyO5mWT8uiRa0jqow
bY9j5J4ndh92ONyxd9SN7g+dSIIq8CF6LNa2q1Y/Y7frKt4UImiYHqlw9gcD2VXT3ivg8/wpNyp5
DXOYUDqmVhjRJI6bM7s2EaPUwSh/+Iuk6/dPSEf2UFQL2ZJlt4tiYO7mbZP+1oQ+h7ibtHCfPCCd
ncaynatZEu69/m93NrPd4e1vlAmzFSLFs5GAU8Nvv1WzBGBO/S6TBCJKbMjNnvxZVTgAtQxGR5Ee
UTbMZEuwJnhNfFc/cRy76uenKTOOxz+34GRb5h4L08pGa3P0wZlVl9jpZ/x24hvjn5p5+VhOet9e
GzzyOCj2Ik4MWeHs19SMceayLq2fIhBhUQREd8N7XMStcOtvdYOLHvXg7AOMZXbeFf5TMsCzmJ+4
qQHtUGM2CIQ9LFExgkRhvtuc5iPJ3U6N0ZnqTds178tMt9q0vflr4XoA0I3fnfXijfZcU1n40zPl
chRzIe8SdYZhV4WYUI34ep56U4TF3hN9h7wb8fOg727QcUR6DUWeVlcc7Xn27ENq0y9RFL8gsY64
JJC/qF2oZy43asHXLqJ4msui4kGYJ7G5O6SRaRdzQbhtgczzKjilmj4F6uqgppRXo7k7Edyev8pw
3RcGxkvD+8djcQQAHaSmchrk1ennt6fXWIp3AFPV3++9V0Qo2ifTOhu+Vq3P9cor4et5QjI3sovi
qA/13u0bi1n4uUgO6BeDNNOcXMwu1vSYvKKrcRA4Vw8mt1qNYzkZ++FX2wupB1Lf3+C18FGEyVg4
tZzZnO0OkCRmHJtpmzWBT/PxrefROCg6hmIqfe3UFMF8Zytk0zCsr3z7wIN5FvpimWyhLsGFDR9D
fkydebIi45rw/ExBYuPeT68XH7ifSFtZq9dHcAvX+BIf0N/WklWVB52KkObXjza2DR84XGoqhlog
73Zh28wLyuTUT0UoBkGG0ys2bcin3W4br234KEPgc23uOWX002CMq4oJy+Oue3e1GkTi1YONBONp
m42fxr3B6Rt/OpUMrHcO02opMw0CwxcpuOZOaAAfuVkos+rBPP4cp59gp9AuGO1qp3qD1YDiGL5y
1z+91VG/VGY5M3xzsB9xaMzPjTHFTOCORiBqL6ljgfhvcBQJIxVWN+Y/Sgz8D43FuLfOoyBmCCAU
yay+gExAvf8WIv5iPbhend1BG0I/L0EgGQomTpgpO9ILtpaDS8WuAmOH5weGq4iUOgaH532XFGfi
j1hG9+Q87M2WtgNAJ/U4ToN+fzLxu2sK2QK0iBv67nDztfe2aNkblQ08j5Mj3rxOZ+j3YVYLuJWq
d3nd0cYLlVL5GEnSbXaHQ+/L85SzNUNMbW+I3PHtGY6awPJOGi2/8wL6D3XSviZZ3yqYXr//6yNz
7l7FrxvMRNFnne56RLpkdgP3gCoktaHbSnN2GD3ikq1367y7+b1+g3IMgFA+KfUPVbUdfDRvjr7Y
z3UOr0y1/9vHuwrQsnraBorq2VYAYDqo46SKeMmVKs/I03wfFHBSeo469V3Xngqtiq4qPavZA8n/
PCjnSMWdvqCIroP9xsvwQpTV/qZRwOuzKjJklGPB5YqQ3Pora3m3uj5i+wD5Rf4y0aJ2Lb5j5BL5
WRZpdVwsXraJcpubk63b7cO2ElQaM/U6TwRE+ZjUDqrUf0+2Hie64+gXeoKYTKAroTBt2bzLaE+x
7ogtmoA34VQN2VAHf9cmpQ3l/OSvVd/3/QlaVB5cJ9f4ERz8Z7D+ogi7EhwitCYXz1OVK7NKYuas
VTczawhiayrYi1jxH4kn49lEFG3jW7/4F38Y+uzdDesCI8IJCX+akv79bGBhZrNL0vBrfuERieNf
nr/u00P41rNZdVCzDV2eNfhic3AcH8fAoPHO4YSjAehC/xsSFeMTRmQ6HUISyFmvMCRiehdvsSh7
Z0TNoAodQQLh2r95dy9LgbtudpoqeYvvHXZnyt4luRvQQhnmEwumjiIxSyp6hiFj58rxQKoa35J8
vO5uuk3ebOwC567fB3MKS77opuw6Uty30VlZyN2HDFKLPqSUnV0hJWDB00uyGc62TOBp0QeP6paQ
25c8CRPM+XC01ovCPOxbF97LuxvULBCownvookM+7FHNzmqtR1HduycEhVdCoI53CrcpWElpzb8l
H5o98vLLgCFk5stTeE/KHmFZhve2WbDlPe6d27uZM+szEyHIj8pQGJbhqV9eq+dG71U+rkVHlQJB
yyhZJ/5X6B84BYlzyBpROqcnb20nMum3vrOAD5ucwkvoeMeUW3qlXmEKc+T7MqdatE0PoSycG7GM
aPHoK3RF8G7mZq5009mxqXcW88FiXJhxwy/1Wjzy8WN8x48Z3pKzunH1bcp6EQgpkiwo+U+u/GRp
RHMuTEUXxvFuYX16T9yIykXWF6DL+d0HH/gUHoYXVnPT/bOfLb/hF0amKMswgyJYEVdfJaQyKKt0
sQBWXJUNTmcrl56rRdV7GSiiFm0OXiOSeyZMn5DMVUkQiLNtATggwnPlkftOsMeQpjGE3tsymiE1
mfHBW0/Lw9Ijqc7VobvrPrk2xWKs/OmzwFZrY3ox2o/SaNpJivEwijSiI1OR9Sf9veyla7eIp609
64jcbHPVg9FPD+HZC4JRNAhevEZORwK10L3AW5G3Er3rmiiSRJ6ggaxf8hejAWo0l+XC0QzyW5RV
JPMnqDQacKUAgZWpoMflqDXRWTQYaG0Vzr3JLpykGvnFF9G5oYM0Y/aDaHRmVZ6WcxNFK+6Nfsw3
fLj1Qy19CDqN5JojRMFnyYU80kjkqGHKJoh0tEjTxVFxcojzqdAnRoQfWndVoqMR8wx6MZJzMLJa
LrIAhMtH4f0sz2iAvNeaVQrRotGMFyzOxgwA3vHYU2QyCvEZhkgELWN/WxFjeGpfWbg2L4jPY7CN
EP6sUdVz1GC14l4bE7BIA8YlujXLq4mgOTJsE4j+1ettTA9DYRWMRiz4CFowhKeYGBnERPZyO0ss
XBUrVKJXwmPEU/rb7YeKlzFQIbxktMAmZH2EqAhvfchN6FKkYBPSnhUGigR1Ti/4TEXDDeSDaYqy
n6YzFk1H2spkLFaBTS3HRWwSNjaZpQmsA2kqy13nx7LCnN+Ez35MJnlGtHpvLov1uf9wgs+vcrxh
HVpO0subMa+XWbxhkQ7mPMwTxkTUlM4PkM0CLDvPjeA29G+hQPXnldS9pgcEI5wtYlR8e1bygXPj
LDF+ieYtl90J/4m5SnaFvcAZW5zKp3WJVwpHEkdSXTEHuHBTtXyOH8zXFwZxg2MLjwHvSI1cW7FA
2wXCBtjWD2+fyQEvDALcvkwtesBEG/62D9ftw6X6Lp4v1xZhxY62qqZLUZGQlKxd+4Ili1vsOW5E
FcbTiMrmPS57JeZxICHrAPrcHnyi5f4ZVN/Jq+gev5zg/UspakyebBAtNOVMQTO4ak6ehXpwzcTH
9q1DCHJrj7ZOWJjq0SX11oHYU6jkURpx8NtxmxCdZxgMeMdKr2LzNW3H8UBOoxyRICZs+yLkm3OW
wS3qDTiUHNJghXtZBZXuD6rqaq/HgBthzv2gi47jn5/VYG24hJx1jhHuCC4+gsxGWVzTUA5/sYEY
j1EUjRYLXhM65IBh2e5VMpmlM4TxbDa5Y8OytvhXntDKBCJjQ6y2H/r6G0HAjnmrS/KyIWbr+gTp
tEYGupalSbnB4MX5GXErzucogvEIqdaF7vCof46HcNzZYquqwc7w0QrsDr2Ln9FoJBOlOowldljX
nTe3ElM/sZVZ4OpXmMVlfq8mTvIKLz/HvtBbg3NHna6aT1ur+dQlVSrKgmtfoLiwkbqNStD6pcmN
OyJjrZqUVhXrePUN4AwIWOHOwv//nCFWDSJMZ8kiGnHsRgySnbOLS4hoWIxGSTqSgf15wHXOEpxm
eVfCRNG9jJOwsCJqzh9GuYBFyplwGVBNbwOKVbM3OWcaFNuWD2AQ1y35t5Aeo6vDz2OB0Gvq04OM
Qd1aZQ2Cy/6l+1iAD9fdzc7pPM57h8GVaA1KbuzErxjcJ4JeZ3MiVeML3Bm77hS4AcRGWZ0yBoWw
8K5t5ITZ26t/8Q4Y+msvnlszFZfNx4a4Y+G0QnEpDDAZiBDFg0EQt6dxgRH60u3cYCKJj+ClMHHg
z0e9ElsPu7E9Hbfjae9nHCOg5rq3Gi0G4lsWbyiO1D/mMB6JWEcfIkr1KsCxCrsG7hOLDAMKCsbO
kUC++FrFDBK+i90IZWM84pzBueNAKqDSfMQw7Lr3Mbt78fQnZjgcjQFMH0rhHCH1NqZlNoNWyJAw
57B9GMBdv/xb5Hy9OFxLil4eQNhZMiraHg6nHrfFSI/xjtbMx13c03GAsUrSBcsQB3qwQN4NEBqI
/r1FErzMBW3mCGfbq1ld+Ts9ETKCsaD0XPCHnwOUH3hudVqBqR/Ra1B0hLcL90H3yvpZ+tT9nS/p
JBu9fKg+1Wuid3eIoE3AkA8oJcIwJL4hJhfxXJwdoc8yjnJ/IecLap2JVJFjn0a02cP/HY+DXg81
hQcyDdmnowESMdpr4UMsXbqwiY1GO9lMIY/RAlY9s4sUhUh0hRXX2Cm84r1VCdmIxtCEk6AyiKP+
pc1dYZxjKLNOBBPFEH6xeVwJRYK9GEBEo1EaiPndnraNSGxYURRBfiqqRbuhRaitYGKDAGobsHnI
5EWUOuZDIGUjgnJWsTw34RZdbBMkkavTmuhoWO0rHlHA9JlaFMH1uAMS4YqeMPjBx4fNDGN2DExR
8mgih0kFvIGjTAcwwdRyoTcCZ7ZYpOi+8pgxJlzpEbKcxWAlRBK+dbLs9rvCBjnqO1J9cr3lEGW9
UthbDYLolTAlWOsCHhHgW+SlAaSMlgNbrSq0Z3QlrsfEkgQFmn9hBaxoGsEfGQnGRLTjSOYaTVLU
jk/KkboN4RUYA0VY9wbPNMp7lJaokxdBg456toXFj7SIXNH3kCUjrieLAdNKGQtM/t9/Z+85H1qT
HMQk5QaoFJ8kG9YGISR8a8AkeEbYsDh8Svh4xJsn81EZRVOWHwQxkk07Zg2DBuN7KC/LQAFp0cUw
10+foghvG+wDl7VybZNPNz3hmEd+vw2ONvdPXmNx8urBbtmMz9HW1vQZ0j15MGUmR1Zr/GzfBvQe
LMPNqJZFJSTix3mPV+y1cGTwP9Q2QtlDaZX5yNnHUfsxvN6Woh/+KMMZhfXtOBSisOepq09hske7
ghpl/CPRMKnlaR+8+0C0C8ABvWZwD2/hY9zwX0imP3vCvJkkuNmWews1sQvC+csirhbIR8gHtQrF
vEDeyScZgrf7wRjS6591l8Rrru54sn7obq4Gr4ydR4xBZWIEirAQvvHCrhXB7EAjkLy8KCYhE+YN
DsAf/U4yoiyHAdpFbi7klEBKZ7Qyjk1hDsPPN/VilvV5QbT1wrjRGr8zf+BU8Bkud/fK2NGiTGEw
8jW581pfPFQgc02x5/q1aJ/mC7mIXJC2K9P1T4HQEoGVL87SUtehcSQBuxTpRrBzr4rkMDt0i7na
MSr2vF/Tj9RJLt1XQmO+qA5tVFDk0DHFDEFnkCNNqhz8g61FX39BWQ57S2UiVIM5i9AvQxtXjXHg
WpSDM0o+VCCkIpdrRcDUzLbBR6eGelg9UfaAC2SkFXvrQGDsiD559w5kiAhx9UhEIGgX3BLJjc7P
c2ZHdCxt73tH6OeOzog2g1e7OjmP6mltNv/Q0BrW7UxFXZQz0Iw3HphVyXv8CtfTa3sfgUfaEaPw
2b53Tp0joeyAUaJhMCUy13beGpYkGsMoeqm1J4Qpuh4Z7rwW9XpTl8ghQnDrj2EmuDY5uPD2j2ph
QeQPZVlECPItXzgBdgHcW+iREulPZAMeLKfjrOXDnHT0HLTBQdxGy0RSEgfguoMoHaBbYh2uCG+u
AggHrVCIM9dHuDTkkQ5WY96wSdcm8D4xcIVPidg7hVRSi5YbNye0RSEs0Eyb/bzi0bmqvlagILa6
jS4Qcq0SqdSqwS/dUnj0i/gVbDoMPJDH2Zf4DvFMIKa8IrgF2R+Y4/82V7Hm/ucmQvS3LFdBLQPQ
DNjdpsA//LWqpLLbvZ8XUq29u5YEvRL/bpPNeN6mHQnuwD/h+RJhy3IEqF5ys9SF8HO3T2+d3laV
JR517+VXZjuArWd1S67fYXVblQGDWZ7GObAmCwIVy7olqBzeJttR9tsE5aSftfEaTwtczjjkia3y
YySbjyIonmseKU4EVTOyjVwS+b68NhGHVkfSK4gC++8A716LgBpj9M7kxmbdb7yvoqtJwEGcxm8j
4WJQ4fHP9UMiUf1+hzxBXPj4FpDJY/ilBDFw4/W/v0nk7fe9jscVidZKriupP2MJR8c/vZi4ufjs
C01FiQaznzwj7DIcxYRDkOB37IwtURDJQaS9BF7GGz7HCnEaSVpAVyHkKGbvQ7XsvtEraSLDeKhJ
zSXMK2kXuB7JDGho4Hjx3FRx/lSiwnsQZ90SlpTEJsleeRNjBewUs+CIHZpHF+wQHEh+Hq+jTQ81
CNcj6IrdawjocFiPSFeMAfCyLllV++6WNMKf5uLytf5a/2ad54SqHqrSqYpLX+PrUPKz1oH4VnfB
jvTFMvk4TxKP4oKMlSfpj9fhIT0Oy6vdYt2XnEaJ8dT9Zk/CILv0TbDmYd6kFUqKVKlzWJwWLsub
kgKJvibh9ZJtmp1+6E14J6U4ekR3D/PIo/Vx51nRjxs92QE0ss7sGLyxU8usRCNqksYkvi/45nW8
Gc4Hra/qYJ5Uw81o127N9ZHGT3Gt/Ywqvf14Q15l+4EbqYICdU4pCO9ex/fp2597LX0aVeKWfZCz
/DG/ozmh6X1HUlv2nUN77i0rMLONR1mkdf2zrYaN/p2NOHQfaW187F8IaDcM8BenqwFJg7qV64re
dGi3G5QvUWUfwSOmougxWeIOE2nvGOwSuN+xl7cffUoDdSsCZwzZJhy4jIF/Tjc4v0jY7T7GOyyY
Fy8/FI2F1q66zCr0f/gt8OtNKqQzrXVtAdCTuzqEBf7bJ06fTC2yaNM5jqp9ypcu31T5TjBxsuge
t4aHyQVWs9XXuj7tdPa1H10mTkNRZlqhEnRC1REvrwflCiUv9opHCFcErJnsYPi/yPQ1rNH5iAlU
L38biU9vg2L7P+cN0zcZyJr/lDcMXHFZupkBRQPAANn7f2VBV3cOHkNjt/XcTvtbsvE4fCvQpDbp
zeK4JB96KgRN70hSJT9pcuv40cmHpBJyXF/2gOhe230zBI9Ileh0W6qsKhdzXjbfagsyUqFuuaKg
PDt5x5JH7tk92k8bgxL5EE8AoCJqNF2imwcLWPUxvB4kmTet97bJA25C9HQdN6DgjSbFdfdASmJC
R+XI8d0uq15vOxyFA1lQDCTdd/H+s5Ac+wP8hRgdMU4YA01bvEN6JWmTY0JIk/im/ybf70IuM2FD
0A4or8XlNKuZJlFll2RBIC44vY+kMT02g7Lehw9zDu9jSs4qHNZreBzex5ujlT5oyXu5ZajeBafR
NPeamugZfGg4b7cGADdsN8mtPFw3zHtZ6zzQ8Ma0I3lM98QuXupRAeYKeGf9WFarXrN9nc7P+g6q
OAPZfbNwbheMbT0/WNL65u0qBk6+vHIX8knJTbupWnBvA7VKcK5PqusQ6Am6L01r03qUzWhCRl3w
A83sab6KxfXttTJTyYAi83d1r4q7uakrgGRBdP08aS3Pc3U6Wprr0GPNXadvtK2YDNAnUiS9jDf9
Q99FvXOZkQ8IR+2Rti4RVeQQPFVdMehbOTG5p5fntMH1r4BxEconk2VjL+CeB9mwNRAeRQ0W4Zqz
V26TfPN1hVf7x4radqqzjU+CyM0vvlpe9nM9Md/Dm+aPNLbTwkJry/eJXpukdLdaAO+ZIrpHOVCM
frPtQgMLWGO6K8wNd9valslBJiearI1uMy333U6Bcjzdr33pqJpKJTeJnLCjYZ5b6OvVmu5n+0OS
bWgmTsWTOT66xAJ/KcCE5d+mFFUQ3HP9eWcDVx46eyogKY8i+mKzkj0kpcU5XifvHo4+KCQjqkCa
jg8yDoXbpEJSN09WEvma6HkV9SKdcu+V6LWlatR/XOBd5S2VBFwOWXMjIy2ftPr0iSddDtDCLdoi
iEvwIJVJOtvGfpMgD1+3J//BqPLIGRBO8X7f6mDnY5FUdNch27zpP5OWR2IfyQEXEj6Rtgsks3rS
1Q2dB/lWIv+Nr31f1Jr0S4FRjzLSePYkTNF4LQcmkaZNpnnko0AkavCijt4zIOiYfbcWbq/q6uR3
eHM97wtMgQIpfItuRAUB4yfUSxwYeiDiC5KmL6g3fW4e1uJTlaJDW+2CSd3eXMOEvKJvl6AriHUc
L5KsmV9AnXkZsT6s06iEYkH9qIFjEG92IXmuJLneFoCVzxumVu9fy+me9PVzXKGVCJgh8X2tvxue
pJtWgjuJWrvfHfk8XrkI1736rP5Dp+DMo85+zt6r51y76dvHT7jExWyqhmjpHQ4cHud2Vyin43Ru
MwdsHAt8NoSjL+Tz1/xs12FngVuiKf2ZhDHgaGjASzk/xO0GFDJ+O3VUpQ5rCQY6CbX1RWsCfzw6
lqp/Qp5nWh4CL0A7NhJ2SgDJU12rm7/Xzh0Hck23yLw6s6fVYnKZ3qCag7p59K/C8wy7xQjErxtU
A0xiF2XYwTDa9jHPUI5PKMDbj/xIHY+uXt0KTt8jNihol/GeLDw+mr4c2hhoAk5UBlNK9NCtvXnq
kwOHJXS4tsA84wbND+Ra/u7a1+B8UGc774B79ePQ7zKcTdYE9Cxln9r8EMK/dG60DDvG4CsZijYL
df1lXcMW+RuHzmaJMYnpB1xYQYc/UterxDdew13eO5mDqRKf6lR+3dyrF97oUNBdB8dq86GKcFSG
lXef4/1z1CiHjaNfLUV5OVj/nMJz1nae8WvvVXCTPUZrZ1yj91SZfLM8bjWUT+D00MV9v6yH1U08
r1un6+B0qZKp+hzA2nv0q7ms9e7rSOQSZ1/73u4v6TQVbijLguehHt28Z6/it0Zreoh3S5YgdK8i
sepmUuBZBlxojOG6et1B3wL/S+3Hj5ea01Qd/qpYnlqPCLGoWc6g+tG8JhjUT/uaNjvHMfrMjqw3
mv79HLoOq1APxOuyTx8L8K/A8GiRrn3XjmBXYDwzkYJExDoISqKjGjCwyO/b/JJar3ILfEgZzynF
3rVR06tXuvd5mPe3QQOKHh4bMVsNmDwh2WSbe8B6rcHugKGNs5PfIq3T34OuvTimOUmLZCAsykk9
JwBRw1X21qeEWdn3NqxFef9Mev9ZbWCjCgrKAsxRP0/fezIL2tt+g03F2E4KPE5XTOBmuu5se4BT
+vtg1wrwKeNnaGpMWXF4CPniIyfIzASSKrGXqgdK5qCM2/dOFtcrOHgb/O0kK5M0RSbl0asmebtk
dg8cJpeb74BaRMO1LJmDPQpKla0tni0NUvj55J8Jb2SGlbyFRfgeHUlRj3bLwjUn8r/IUCO7cFw4
qgmO/lfj67zahXcD8hmNuWjgoa4RUVaPqOfJjHCFwiPJSUTP/NkH5eFrsD/rOipx+4qzo9RD13SB
UhWtDQcFyKvePTymHDHi0eLyII5PprC4RcQtUSTnBa4FOlcEJ0+MSkkJxCUsTgMg+XBKN9fqgHI4
oUoZ1elyip48fzuw1uAJIkyhGrPjiM4LQBAb0H2BYS7KBrAfRlVlySo7nIgXeyqZwx3vVy1sVFXt
lwZfu+mJpCxSOXKPPrRV2Sg0dT+bSGqJhEnEz1LFEYB7PxLPwcErBxvcDz3cXQEbQJsvdoCZP9Mi
JLxutv0/UfIC1xDeGRzMdbV8ov9vxyjbOUY7ST2YI+T/4NV947w44lgRH8Cc7l9ldlTtBtnXZpCz
+N+HwbFX/eaGhEez6NqGwRJkaZ86B8gCNyregOqEOOpEiIdswAGalXr65wjoWR8Ss7gABvhbcTxr
Gm/oQCJ+iwinZCxFjmfq/PzJ4gDtrLF3Lzbubfl5YVMiy3vZVza6xVvyr/f+vn3PccTedWkAJuqP
g72cluMS33P6758dgokKl8m6485qmTpO3103/Cjl/6ci5/9H2Jv705LK4/z1V/QPEDlAfqfpEL2T
K2V6MtQor/3vy52p+Tjl//xP/+sVfhe3/B//DtCGfyjTAKVeqVGxDKqli83zr1gi1X9wHNdtVkAM
oTSZVtD/hiUiXZAoUi6XAcqkkUC1ylt/q2OmdRK48g0anADY0aRL0v8JY94Vk+qvpZoy96ZTAwC/
XG0xDG70V5PrvK+CRg0iuymtOfbncvh64OMERvZGW4bScecXzcw+tyAkPZ6J2xi8do526dC+zggI
gVV2xTwA9NJ5oQDR2dIBWe02v49f7up83Nn78R3XG5u4UusWTTgoDZEqz4vXfC6B4QXyG1lcPf8v
5dJs2n+d039o7CS128tFH9vx9o9/V/n7d+v+fDcLbKDatgmckrT62ZgiP8Xvek1fKrTQWI/eYAhu
bmQblm+AT55pJIkDHICG63EbFOefurtwGxTrZMgtXq0XZX3b3YxzoREH5Xz7NQH/3df2gRJYZBZc
OnDF2xua6Bx2J6CV195uv6rdB4/t0KFt3/2Yr661vXXhqK9SoaqcXBBO1f2Qvksn/5Ujbu8kyDmk
H7pn5VCJ5+LkzNIyuaTrLkhMalOnvqCKr2H7RsEhnyBbNFur4o7vLH+C4QWiA0r5Zn4OmqWtrT/6
e3d5u8GkMiKn5962Ojvkp6BEWdlzHq4bOKBKO31+p3SuDZ/0UNmgCD0beF5wnb/bzSvAEVdSctE/
H/Peq0GRQ9Ghvynw4Fv/StlfZQhYvne8DUvXl842LjiXzaXzJH223Drp/ful8i1VXXndvC60IXU2
/ffT0dc9va5ystTrB0Apsa1QOwCgWd6ekzLrcwe+ZL0DZvvRGFSu1W5xDCr379312n+6KJJUhLvE
1IpVDRlwOk3rZb9cHlwzrzg7QUGqNLgWdToRhuCW0kqmGhTXjb0CWtwqQH/bx7ViMAdwwimd2D20
huKd21ZOr4JXTddwv5YabaBQvVodmKu8nbs7c5jXvVaxD64H9n9+WtA+gBZOo+LQveZkvz5Ht/vs
+MBVukHRwnC7X3bt2n5Y3z8MkIPJYXdJzhdSrXKUVqcR5NVaQMtve6RJ1Z5LvrJ6XK+8k1KGTn3t
S2/zltt+ADx3KSUb+rnnuVjkSXEc1zeD87U5mL8O3tl9tgGhB4NnrhtUBz62VnBf7jlFFzXyGi+E
Ri4kiDrNtuPezdO9YRqgQexoyn2nuXYFk3serF8lcLzwUNRnTp0SGjSSUk4nyAryP6cQ8IQh8y/s
nUl348q1pf9LzXEXEAEEEIMaFHuKVN9rEiuVKaHve/z6+mg/2/de2/WWp2/VPCkpSTDinH322Z/2
2CO+GDLTtW5Pf4kb9R9iEAveizOhDHjpxptfwUmshCM2bXY71/K9HKN1v1Sb2pzKursrW3+VlqhY
+bFJH8A75DM8aLLmZGJvAtL+OnEocpzl3ZstaCpmuSNa55iINzASq7hChBJQkarvKH6Z9HPfEgG0
fPg0ZYNEFLassx889PmFg2jtPFGuVcEJpTA+EiZXlON7V4bXXfcK2uW99J7mvFxLeD8BGsHgsf9L
TVnkpySzD9Kan2f3XRfZxq6iq9HLbpyGnFlGQEDiggJcTkpbLaMrmBOrCY1oXtSG1Kd9Ti2Xx6wP
JXeTJ1bDiK7PsEcm+XPAO6FVTZZ+tw7jBubpweZLNSl03IgMUYHqj9Y5eflGelRJZOF2w7CtqvxA
/tCq8F98EmeD+C6NrF2CH6Kxyq0rqaLqedO29le9LFuvkesO/QcsxSG3ByJO9WFpeUiyk+l/wpBd
QzpeN4nNl43ZnijWfYSMUyGzJje+6ta9uhvKZB2k30nvEf1Z3hLk6FcHF0htwQ5Qpq7BkKxKnzlQ
BM85pqzOmcUN3so4JCa7RPvM1bVKI4IfxbUY2SaQPo/ufeq45FdeSAzNWi1PxLQeJN6SoAXm0JL8
7tvI2ikGyuBhimlEpx+px/Jk4F8ApCdjX8eWXIlu15Lqki/jLqUUG8qr3Lc3RcmIyiIXnsKTuCXC
1dtzbe65gbwIbJG8d8BCSXfiNfSjkJ5nicwVoGHoHGYSj90iwM0lp3Jgy62rYQNfVX6/clyCCGC1
SX0K7au4R9VOfw2EAZLlsC0ihkULJWjLNqFmV7XhLiw+LYc2gqQr3iBytLeyPibVuLI5pyobb2SJ
sTlOV1Hyw/R8M+W8Bkd+6JxTFtYghc3OrZ4c/4oDylHZuukWDpPvyDEcy99d9UN5hFUr0jjnn4R2
rqzubmEqoghTyJpwRfQRuHc8QzS+BLZuRxCtkazuiwStYgoOs1cfIL1eMp4YoS7LQUaMcQaCjhbi
50JYHIqMvnXZv4y+tyVJn8RHJ38M0+Y64JDS/mOQ1NvFtG+lPd1aEy6NYAT5u3w4prrvDJ1W2mIe
y9rvC0/Njy/8CLb7SZu6cNXGkZQe6ASafHtCx48EEIJGoJPN23wfRfQf8XKRPUe2XaCP+rU+efKz
R+SVtrObnB6u/Hsxf9TzrzY9F4O7NslursT2Ev3n2/VhgNGRjM9j5G3a0jmq4VxKk175CBlDpg4D
NBgHpWMi+ZTt5Oqg4dXnzXLnKLMRXrkVLuJxyNLI4OzsuNuJxtompr91iK5MxHMj5mcCErktYg4C
IiVYlCKocCfi7HaI92Gg1jP3emwMjleLpoHLveP72bnETC1ml6QvfBdyWvMboiB/uSBibackqGFG
II3F0W1+kjK8j/HlVq578IpqX860KxUCc+dd28sPWINWSEM3m3Mfi03vv5LCuJpIYC7t6nFqP/mA
ndQhArE8lHl7VwaSruoBgMWh6apdlf0VAxea7jA04ZNnHsX85jW4/xqcBPyoHsU5CjjfCp8I0Opg
lpOHFjwVN7350aKLikLeNU5EKKpet22/u1DjFvApVaHOiT8/DemblyZbv7JXlS5WHR26l1+YG1cX
kpyenO8w5Ja40OQ8T3wb6/vCk5OKrtQaN0lYXIGjASg9fXYuW8dutwkbeLZRzLGTbBQ3Rd4w/pT3
M1dT1z+oC1GoC9O9FPREU5dep2J6yNH627K4s+gqFzyJ5cjlAIhuUZpl+9S5/jOMzuqul6W8hZe9
ujDp7P6XIjZ1VTVXVKlXFzKdjv1105ob8ss3MfC23wPqfKb4YObXbUGUA7feftT3UTIRJxxfyeht
pLElhfrqgqxT1FJ5bHbhjIVLL5vQYoAnq1M9Oq+tqIkU7u9Jef80A3g75vekvjv2V9HWB4u3pJtp
9NpkHfv+L7LkH9NkftSLtW3UjSxn0lYvomD1Itr6zhpRFahh1KTIHQu3hcN664g7QJV3o2I/tsy/
m4JOlXpdG7YGedIuDDzvUhEOVKQium25V2dGQ+UY7xumBqMM2cVgdlER4IBm7HrjPnMu4DMm/Ckj
E5urDYlmzPpzERXDzYWaZ5nizjEqPsjiVo7iqYzDxygW7MnbHDUDpWA87zv/JlPnvxH1Cg4OQGwH
bx4OplseMo7sWCJsFTi5AO1ZYb0NRrXJx70T29t56J7DHEtBSYqIi+YD6yj/gteytUPiR/hZo7+u
RsJHOaJ9Ek1L4VGKO18qGe7iiDHKwpKSpFhGghb9pc4Z0r1HI902y4sPxC2U/iE12SYYXrTdHio/
XSc5FkjQPsXSbH2S1osLBJL7OiFvrAkJDQj4BnkLusFEHa+nW4VimgTvpskewoBg2iDdlsVXyY3o
2wnQSmJ75H3m/QwiVi5UsJsQYRXSGjHP57Kl+mQiYE8fhKaupG+tixLJw2vQBnrGMbBleRfuZP4D
eCXcAlYeiXy/fM6R7K71EJ8zyJmzSyhsyCZJ+RH1aNHEHFppt/L0F3w+5jnEqYwNstxyo5vqWIaK
jdSxeOAngxQbUL7b4XrI6ycl4qcL5iD1itsLTcwNvdcx+BW63OCX67hLd2JmsyS+ilS0VU0MlQpt
0bb2kdPcu4T5ENm7cTQXUFA++YVq/5vkIeefuBI2FDcFOtiB3CbpbP/Y+A0g5CMrGDHq+HdGA4YU
Nk3mhRM/HWamdVn8upj7xXDL0XhUebAtQdoIGUINuJ45UkSSX/9OHLj7ayf9hzSkf9GLMulUkEnJ
HrO9P/WiBN8OlpXTizaqvjdFvW0T5zotx/92ePovfg9iAINTgkuxclyiqH7X89beWINrKvg9AxaR
/C5oz1HmARrYVc42JH95MbiYmtupUoexvfnPVaL/+dGyDuRpPr5/Lw2tf/Q//xBqB2rlr6/5mxgE
IND1PdujftXBJbvuH2KQ/5sWoK+UUjwnFzLL38UgMu1g3MFssR1HMBW/6ET/JQZBcyFP1rcRigi9
84TjBv9Jqh0v/qfHiB/v8PXxgW+jMf3pcY3o1EwXOu2m9MLk1oplCVajpNmsY0vvuf3Cx8DQQ/RZ
UxzAqVwSzReoLYHlfsAA2WZe9R6nWX+ISgahxN2TWxCNFIN+7FxpteDs4C1ovrtAh3sCIdn4ylR9
GjsT7mzRwu1UfYeWorxj19vxUwxSmuj9ZF2EyMhzlmzo3uOz7Y2agWBavQPJg1NaUqc6IelRCRPj
IWhuHUulhwKqFTHUCsYTPVkVri3ROHt4Z8gYi+esEazkWwLeuF9LfwneVCOq59HEiBdpFrlnV+fV
o5hG91GP3KHKVaxhLIXZi0EFXJtVj48yS5O911nxs7F7X23BiXT5GkBI+O6bob/XhRdyqOuOWbOW
Az56t0VFn6bgs7UTcR5NFHzV1YjqlhYjI2+rDBYSt9vmFMkWHUENHcu21czcpcpMtdckD750fcxk
bmqK/AvyIROzzkrnj6S5MLtlKdxrtxnEl1WU9qOmRLo2QeDsjJxs7rQ05b6xxp8QSxcMtjT3ziYy
dU8OgjW2V05BKQzsQuI5tJXE1ZlP7b4zKvscaHievcXSL7bd62Ld5HnLNRu6wZFM4hy6dayCN024
OBMUUU/3bTRbz7MvTn5SztE6hd03mGz5CFsnxR9WEtvdBJlmUt2o7JeBJ2Fi+LO2HBqyeeFWmbVo
U9nsjN0wC4ecmn3K2mY2IXwb7a6VOcn/tTgTe1peVXAHWQO3TXaYTTzeZJNa3oyv03vCxGvaqiGQ
Tz5J85dRTsffUy8urV7Tu5cbb3BsMhCrqviyIs/czs7SW6ux8Ca59d2mrp/cEsmDZGKFvzOwX4wb
uk+pis39UGXpuz061kEXCcg46B/nPmn9Xd91eK3SuEr2eZpWpB9FHhtCrn+agQlddWFzE41hvIsV
bs3MpxSIfti2iJ7S8VR4+uiMDTd5WKLv2UN5KjIwJE776E43IOlv3Cp+z4moRuFyMRtVwO9Izi8X
j05s/JqCTEF0IS+yXR4aMRy8WmBKTO68keGXTPy1J3VI5D3tJOmxo0ctm6RqNRc07OTw76aivx3l
dKpoOCcr3tpVM64G9eS0rIOR+3c3TdL71dvY9tzofuKn2l08fk6RmLZB/hDL5muqphtPIGFlVI5N
XPMsB+e+JjQGZ0yBiSaw2FZkNqRpAsSUnStH6VUcRbjksYv273770xYhPhuqjSF4qBb/4Ez+k4dW
CkRgugIBxBCZVrJ2f4XYEsah2hKsDFatIjH4fRQyXcX2Dcj59EqlxGJ0MXG/6UgUYTIk0IQGYBZT
w4awQglrUsM2I4Vw3gnn0s8xTFe+vxdZENxStefnOMzZQrF9AENx/lwLv9l6hYNzJe+h32SBAwlT
ZrtS3dZNQRRtJk+wXi7vt/gsh4qwB2PPq3lAf9KiZYrVMG+CI9FvW2NyNDaaj3nISujFQbZR3nLo
qU2T1iW1rE+nda3NqovwEC2eugmTrthOgzosDr7Rysu30xSvvSLCmm2lr9lYZVfdLOeN00flemDE
X9kOK7T2gNmQ+Z1uLxptT2NS18zB/JaCt5XVtanAXY/DhRJd/CxIdF6csIUqh9RTxPUuBdr0DErh
O4vrFx9LwQy+dJPk3Sm6ZOzrbtLbZMxBf1oZelYYoNTqj0D7d2kj9/A7OWd8gwAQkLABF0+o5bpI
4zdturdxKDYUwm9ZQDvR+j3dbNZsVEtrmU/6pQAm488DM7echR/T9MGWM1PcRW78AVnC2xYmwXew
jE+2EhgBO/PDrSGNoq6GoZOBm9YPdjOcC+rram4e7ci/arSwbtxxvqpIUZR+NNHfstZrQr3yuuUu
GrJDJAk8GnEGFqzFRQ69TVDewoLdGE8T2A09ovCtlFYi1ycn/JQzFAiNTabh7umSE1ggQDaPgaU3
lrqG2rSxo6u2cVl1S6ryyZpuRGcjFw1yA8/nZWoJQSn4VNK8hrXJWw+3PmKwjkUoZPAS2GSoFRTS
4C7ZUw7G6dClrv86CYKzJnxMhDp2Vn9sitchdRhNBPm51umxStDA/egLbAHKVRbi3Ai9h0pGN3NM
q7aoNyfq6VDj6CucuZdGrEO9aFFKeceSpfhFwvjJF/JcaP3W+clV02anhP6rlNgHm47+wB2OTtgz
wxQFY03NhMjtMrEbzEIqX0wRsUiMsFH5KpuZmXyPsaBBM4vLdNfxnnTMKWQSnP2hePX6EeJEMNwD
khNr1f/ME2sfehEBW+bVpYOjch+ioxNBBenSqPqYzLiDfLudjcvMxU6IHcm5xxNJ8ydaOGbazYhq
MIEHUGo8uPbAuZJ5z8VojirsoYeVI2sWgY9gHrneMdAk3oL4WvkZWZQO1Ey+CkTL6BjnkMnnnem7
cBckI7ngMvphwv4+CZPTUnbdMXDLkEdAlDtrktUN3/KnwQHmVpB0JuVlAJHVUJdFtasHzarDHCwc
vI7cVIhsYMkifIoOVi7bO0bcdmujrbPxmhi1qk/h180Kl4OdvDoEhJ8RIr3byBHtNrAi/W3Z0XQe
RoeV07Ff3H3dUPC3Wr4JQ8I4g7zpqO2l3I9xQhOSxnVwCxJ+9DZlbcfeEZlQ/iry0SdZ1crErz7W
ZIpG3qxvolyY6yR0Fmbhc2Bt08v0i766fiXstdnUuS82cEZCmGMLord06mCXhw1/iMwLZj5whadD
5pr56NljfC2W5ILmqgiF6QCLzGEKzUhEGMR07D04Iq/grCrxUOcJ1rVKjyeqSXNnA+tajTaAtZWw
54TtV70Qn1CFfPTdNL422kHWGK2kgstTK7l3neY2dMNyRy04b9LI7g72Yp2Lv6TZR7l/7kq3OtoV
J8dwYSV1he3dtXM4HYqWsWgBC/a76uqPscfxJrgZN6M1LD/itmApwUrkqcvim8jHMDT3JQ69Qe9D
4eVrWDk7CKyfWWd/K2fYOiK4dxsv2ftW+7NbQPn2fjHvPD861FOF7tDGeymRmYIOGpitR2er4vqU
zXH87jQZlaVw+js8tVi1cq9bE1gPQa4pMLihDlciJlhwEsPdXHVmn5ruNUnNaQnJWhwqDXd6lGev
wDHo9pn7nYRY0OyRFDDXV9CyKFMYR+utURzPVm++gwrdo8y+yti3x5WDEpTYwId7og1K61wWwbjK
wScd3AgbkRZP2WDv55btQZN9zUl6TOTColuTk1cxX8wVstfXmXaJl5wFiFycTgVss2PY1tWWSdhK
QaHlatPsREEe2OUoQ35mtzuQCtepYsRSQ83aiAS/PKnD/ImXliSqj24Boy7OnMPCk7qRcaJvZ1i4
ZH/4E8LFPD9YqrdvBuhInWiHo0yX9OSkM3Y/b5p2Xqhfh2A4q3y6KXPDZnSKtds1+xyo8XrM4ysr
806BqR75lLfGDs5p0gWbYpHBNuouXwJ7eV7o6gOB+x2PpdsimtiGhiVyrPCg+P6vKan44FwWd9AJ
C12b595eyL1c3Jss/jAV64yc5GDwMCazZjumyIi1/GW6UxOQ7jB0V54k42IgpcLMydsiudiT+M2O
1ZVOstek54gAeJRu48Ryt/msYI8P+Fhrm4Uq0fbYaM0TfSVHSzXD/tI94VRdEV9PMCh+ipgI/gTD
ozuau3RMPtIoPfvOsjKVg+xTHWfwNKcmZtKqh+mh6f1TlzJBzD8Vif+r3gdXbsvmZbCqs+cgG/I3
rdOY3CQx9hVxVCPRiJmmIMVEXecMi4tx72HHkmpV9wS3MZ8ViYPPPOtvMh9Y2VxtoSwyoqiHaRvy
/0rifuVyvnOqsao6J9uwKA+OwZTfj8+d37zzdO8W3zqDf1hVcALHbKy31Vw3Nx2z0nRZTlaVbOmi
GTP4R2dhMzFid6XD/ugOz4FoWoBNCnHVSeNrzWjkMPr1OfUwaaXuzneYSHtakbxSW1AGhxcz4aGd
oFjlaiZ50tzMdE/M3hnd+buyqFCbLpSNgFlFqNp3PeQUCkG1DmW+TYW3haZyLYbkfS7cVxXOtwVa
/s6XxaUitdYiy4FwJIq9Kjk+17J6GOd0NzQ5GL8+rTZOR1BSPhX0nrhRw5SQKxrTwi7dXSwX+xQN
4keqG5jZPmuBygN3PuPYzvHYGrZ3bHPbKbZlnOC2TupjWvd77uPosadmvR+7oMDbkfSbuEj8n6rM
IVJP7RpeFJbgFo+ezm3BIHC6tzL9K1gAjPZjcV2byMWINm+wkjCn0zuL7vUhqXPvBoZFK92Pgeht
r3S29hximbT0NpUaB3nls1pK39yFpbUHwkibzRh6NUySr6yAEHDwh1I+WIMzrMtG0heGOmHfNI8S
cpwz1JTNBc58mJUajmnr9DaarFLWlTMO/kMTWfhaPWmsh1iA1Cq0z+oUhOpjn18QWyG65iMIvQkF
w9ThpiPof+FCto6jHv1VZptK8AcF9fewgKhe55FhKFS6kf4ZxfHnoMuN7fms71WOYe22tcI1YBWi
DhKCr8cWSoUxoX2UoUv4tgqd4yBL84z7Idlb0mLKMrhX/1+Ka+Kf3e/9Vg6OKqUvVqZ/r8X9n6KL
S0SLP+hx/3jh3wQ5+RtKHBKaUMqhkvyjIOcIFQQXPdXFGuX8w50V/BagxymNgOdrdVmY+7sg5/3m
OoESGi2I6ST/5j8CPV0gEr83Z/kQLpTnBg56IIqc/Sc9Gw3BFc7isfTbZcuTPTbDdeXnPgswQmyD
FG7x796ifyFW/8vfpwIPtxqGNGhVfxSR+6SWLAi6hHJ0NnebsHAAeMBZXKuVh6qFDfr//n047P78
P/Q9wVvpIGG6Dj/7T3ojU0JAAVUvWHJYluQ6LwfvJXbrSIOum7K3JHLTeevnlXyZqxSWO8r3o88w
5Cvua5wctjWomi52wFIAhjJ8lYVg82OxGmLCqrIRarsEjoVdJE6mFSDl9OgBcvM2UTqFdwAnC1zy
DG5JPa6W0sK5lZVnhylctCn7JGEPoYqdoxUMesD/Eye3fWp5FDZjwDXfN2grW5hA1etkZgWNp+ZE
a4LZR+AzpnB3UWYVBFnrPGQS33SNwyQi6J+lskaWe9IZV22qkinfhnKuP7Jm4lBHJwGobuQsOIPT
FrtBQLeG2zWdDQsNvq3Y9208UdCAjWW+7+KJdoaaS65GDjZani718l3h2oJt2ljiW2hUkjLVMnNh
W7u5jDiWrILyZDXWjC1X5eR4H6Urlu/SF+pgmZ7Wz1dRfW1xHz7m9JnzPllC59TPmU73KhgIsJ8B
pt52S9agRnRM+LYUKOhHMqonaAkXF2GbaApiq8j0ncpdAuhsUWX3CS4ypLdaChzYgAR3Hmij95Dx
BLvUneM+pC60nqPFCUDq/4IrcZI6+wD0V97Wc9osmzYPBcs4muLxUMZlF1y4rPgVgkpc5zlaz9of
Z2fY6VDPIcxIoVgZM0snVroxTgpqVk7s2Q8hj85Up2w8zUFZQOdu7JF+ohxoUWo/7JhlB/XU7DPR
299W3JliC+1reVXlMizbeIZtLJl/4hYa7NYFxoCWi85SYIZRoxV+t61mhn8BtPOINpq0lT5QPz0x
6IZigftt3QbaOgy2aZ4NuBtC+nJoMyu3kCLGgFXM9700PaHPDZxiypVLKwrFWZzwsDak9lrIC3uT
OM1DDHuzwFExZC5FJD7GcU/RGu9cf1Dgr+vSIF1aS+qslt5FstOQ0TC41L29A+uFtB7LHslFZeiB
27HQo9l6zug/532feyxmDUGOJabGapc5sn2Ja2aKzBpVKdb09abbWjbrdlsYZwIRNSX/Pa3icc2V
a9N0+kECPowH92h3bUagXBcCR59DlbwGxZAtOx6rnkRtu02JY45F6lxVYYGdYnArreE6xeO5tBHZ
10NvrGBnlx5mmqVb7HdMrSWlY9Ixxu91OQCxmBeMJjZ2wHbjz7L8mHmq7ypO0H4X5EHOG9EoRXJm
mE9Xy3hxikkV2lhCugS5tbV7m9JZ9kDClr6bqdiXMqgA9obLdaI6ynjp2ppVm0bWBD5XyiZUrZNm
kzl6cndNNkecNF4lS8jy2D5s0Kx83vh6opUBOE1Qw1iYeiP9VFMBS9H+sJHgGU7YSWjWVigMLkBO
gV8wtkp8uKkf1KvFL9Ag3QZP27TQJrOIlolzGs4VKQhO570OxmbvOomaCH1p7gaycqxifrPDZW4O
/M/Ky7EpL56IxJ7go5fBBw1PizKWuPN0D+Y+m64F3Y0CZ+ekI+6z0LwCIG9Z3lV+L4ZHUzq4o/pw
wnunU+jWK5jPcbaF6snIox09Q+sb5MOPhfnWh9YF2xJOMIgOFJiZJZXoEtkUh/wxD3OLF4PXR9SY
WU4RycNsn8Im6YtV3FT9k5+p6T5aPLI+K+HYv5DExrsQyRUROhiLzyof3RdX1ewUgLWuiC6M6VBX
NSf4bdck1acG5VwDlgumpxkL9m0WpOmbqPm/Gn/GoGeDF3zMq4qmIOlntpqjvvzse3d+YkKLPo0+
S19tV6P9WTpF465kyPuy6peBL9oUBjMXzOTJD8bk0Q8vKt1fSVnVEthqyBaniLvsKsBh9HPIk7ne
Kl1wRQnPVu9Vm8VkmYOBv8kshTOMoVh3N3oV+FTGGg6p4kvEETnPI25ToMx0UXmX2o9SjfW0DwdO
IxcIIJ2/53oO0mvKCo/VtEFyaEEeW4iVJcq8HgaLcwcSOP7LvLJPpZDfwuTqMfVmZiBZlvUkbBY9
NwQq5r618wGagctNsM7phR8sv+7Erubmtjfw01CY0qSNb3MlWMgTQZK/hrrNn5U7DvqA47Q758aq
vhqz5N/zIvAXq3Iuu02dSvGc9jY9my4WEpg8xkSbNIlpc4rJu8Dohs7cRKFzOzpOJY9qMTTMHdoF
3pa4uHRpffElcptG5C8FyH+03vA/fXD916L3Ur7++2p53/8Y4h/N1z9X2ZfX/VexrPRvmhmzS1EM
39S/bB78fZVB/qY8drcpnRz3QiSlUi3Kpov+9/8SzLWlzxw8oCr28EDyA/8+vaa4hcemPZ9q02UP
wf1Pptf+5bf8oV4OHO1ISmaHObiinrwsBvzOBDG0TR60WUaEN5rMQ163ebdB1mAbfBOGFdqKSEjO
zZUuP7Klje9CS1aMFXuTnt1Sk8GRTa9J5TGKsbO5+1kDt7xPIhzCoRia+0Z6GGp49Q6eabmtnKo9
NUa096AL8d9mkElXWTJUD0kSqU/Ij4LWs2FH0s43Qxal130ZBI+2v1g7BsvFrq51gI/HAtY+1fKm
jnN9mPquRhVGjLSRuHbTUPoficc+RdftG+ybiwieFIvpUYC9dJILKLcmRs1Ni5vFbjaA3pM1Wx7z
Tknp3TiwQa8SqqZ1iuuA/YaL5pIRmRZ1LIBG8UDHG4ZbC6197tCnMmK98vi9SpLpmv7Xf1uWvGYd
RBQXh5Reo2OW98ZR83Fq/SFfj51VdLuqrJ1zmAUce11gi11EKxyKeisnp7qvOmtrtcumq8rHIcqw
io3tgiips2R+tqVbsSyAaoIYnzp1s/cdkaIouoLFs7aZnR4O9eUmXlz/G1k+Zdmzaa4C7QLQsHCt
+86TSUl3EyWc0j5lQhO7TXsbiWzYhiZjq9rkZB1WTYVm4YrNKI5Obb7FwjLzpDySedFQ1+kQdteO
nJLN5GGDDj2PrHju86vKtBtZLkm/rrHte+443cPWLMk6lu3eKtnfm8MYC51yeI+1ZvYn5EL8brYM
72UkiXCsMZ7VrtEb08fhDRYQxgeYvW+Ea0HWcSnIa9zcezvDwFxFQ7Wu1VDtBpnlh1lQAulZWbd+
lhDooROxy8c8u2+mMljlvVueHFNCmWgYdGQRkr2xAMbGOiUYs2HwJsBzbodu6vec1g2k8mxf2++0
s9kB53+5m0K2pnurd7YLD+X1MLmnShosuHExHdLwvdDEywrFokUUDL/GDq/sBXR+iKyIZFM3a/bY
UshAKmoEPyjmMYWKP1p3deMQg31h/bjIySnkbuzXaN31xDerQ4fFfZyrTbD0LGMHo80i6DIdor4G
ijV57TNcRVzqAY95z7hv09jO9ex2zL59N72qzThuA7cHFBBfNk0knnM/Ep9TqbcztcY4YgrQTnmo
UB2PxsWPt7CcMS3eKxsn1VeVWm+pKbtj5Syv87TsXdchOGI8q8kbr705mFZ9O6vbvPX8L5yXrN5M
nTgnNWsGdW5YmKDoalaqMNMhV01Sr8bJSY8Zx9J9oGf3K/aYROYYAvc1lcw3s7D+0NeFe+qLWdxG
rfdVtnF0bBLrq4qjfm9slnfSytEHL3631HKpDULij4ZUHMMxd967XmXXc+ezfh+O4lAmrr+t3S5/
qTso9wrF7s5hCwdBfHSG93oR9St7IOOxbGJysSl8r1KxaJzlpr7N66GvVqr2yoOokvm2C6XeNanP
LkMT5Q+t8Enj69kKGPRSn8re1Ae3ozpYz2mnX6gF/N08sbRR0DsfMj+YX4YajwHbrmIofi6VP+3K
gJfbTTdu5yISz7MMW8hqqiBNK9VAINO2XQd23bClrdgyqArX2oWUpcdgifN93mQWS1gTwwoR3JVu
Gh3GTIcYawUVTwgsd+0MDjOxsGdYX9rkiLdJ/bMqEvdhbCPasIrJI7sBSr72OL7bTcGBXclzSFcw
q+I6W8Sn3VTzbRQk/SnVdvM2RZnheW7NzxEt8Dp1XXIf7X561bgwd8a/7GY1WTbSrRu2IUzBmHBV
1FP3f9k7syS5kSzLbqUXUKAAUEABiLTUh81mbj7P/IGQTjrmQRWAYthWL6E31seYEVURmRktkr8l
+RdB0kkfANX37rv3vAmPbBmegqnMzwGrb2lYJbP34jD1VXfVGz/5kdZeQacVFvUxtpvs2gi/3dSh
bU5jGzKPqqb8GPi+d1tMjmTUXstDGi79rmCigwS+qGlTd6314srC41NO6FZdHZEc1SoJVkvK+mjZ
LtR4HWE3/KhdFKwzty2AMg/1FTuIg2epQxYRc5al4XObcfWsuLmLvUPKcKNMbxP3L/zzMhf+SQVd
Q1wnKrvbcTHdOWMI+K5iH6CZCNisQ9+JSJsQcPAs55TMoT5FS0FKdWrcJ+UM8JslW6ppdEhf9Zl8
GJw8emdXdog+Q9lJFJ3zHCtxkPY/wsm2ODQ9Kt7QUcEVySRISXUc/GhDt2Mon6YH21HejkG89dGy
KRbcA67+VdsOxb2fFBIfq7FvrIotwcQ2534TNXX92A29vvayHj57TcqNyF+mazpzMzdrOuzqZzXa
BSkAhaukSinh/Vy4Bx2ako7GcefXMisCxcEook+nksVjUBY+AnrJGvGAY+9gpqS+Qq1JbrgUx9ux
d1W+7S5P70w6hwavjOnnGGbBUBZSQftoeqb2RVHM94IJ8v0Ud9Y1FYbiQvJDeefxGb6MVuAeVafT
A2JksNXRDHi919Nr48jmM05l+05YRb7MNk0ZNloNVMKts/t+9mePsT83ZDPawPMDgyFL0yUe3S4G
I5Y5/YEEqv8YewVwj9xZMLRljjimcam3dl8kt3I04ra2I5wSZor2U6M6jlbNw7l2p8FhtNi3+vvM
KY8beenIOWLvZVyuUEg2cR5Xh7bHeZ5Vnbwt0oB1eHooPlhlrhlCxNXLMDTuxV0MsckzQL1wk+2D
XgGFyXv+zUiZi/nWjsVB+iY4VtngHTob9ug46BmcmJmjV+YN4ZG6xf3h1YX/TUmrgYMfMo4OcOwd
iWW02yhl9LqKeiHZXV6p+GjG1r/q7EldIdS0cHUYwD9KpnQ3SRN5L0XX69vBuiyntyR3RqGz7CFS
YXAuLiLTtmuq5j3LcQaIvmRW0mseYSZerL12tG8RouOldXMPowhlxCUAjEAbMC7xB0JMqZHPsdN6
m2aOxEtgD7ueYMy6riqWjlXxtzJGWIjKPjsyzsGQbY8siwv5kla563PYmMh7w4Gpz2kyzt9Cln9j
MJ9xBUILSOdD0rrWkQBUiNfCUbdJa7mkOVxCC3YsH2tbdyfK9eGDSxrARDsWR02FdyubtKEI8OZH
zqozFqwd1KX5wBud39d1pV+dvIh2fSQu+8zdEThChbVKjWn+2DRNgYFqyOdjVtjNprNK8NH5SFYn
mGTEttfkkivQUfaEWMTV2UX29JD0UfwR46v8MTbZ9JoNXXJnJZqyV6m8hbWxZEP5lHMlZK9ERgyq
jGM/d54TZyz5zl/d2YAok6bZtf6UhWsGpwN5W5aSf0U9Xr7LTiz3k5NMT5TMH7ktgxc/61ibooR3
wwtlzTs7IUswzNJ+H4t4JMGVDBRZbpo/SD+sb4fEj9ZpkPMZ57bzXPjOCUPqbR6I5g5p/tlvGnNc
5tG9ReJpVj5XOgHTkr7eCkS/Vu4g3k1ZgC3IhbVjlT3KYlTaZl17LYSYSKXzTmehc7dMi76Ohpxe
QPjzuryc8dPiTesxc6bbuG1ZIcmleu3YSXSLJ5StyL0/PzRDO3OTg5fxMWKm67xI7L1uyF6YCgt/
qLDiIMPFBMRo5PvOKe/GrmuJB/mMzpyGh9atLdZ3toO5dofKOrjNwhLaMVi+Tamqb9I2YaGymNmo
OHK4hLLzH3QTzD+CycR3de/M+8qL1NWw+JAZZCI2RlHlZG4f7HEVEF3FbP7ESLM6IVyLBwSxZG+G
YXxNpy4C4YDjD7iw4zCsVEXoYIILreraDtCI1knp6m3mcelsl8gGe9bgFFi5AbE4J4jTO+HH5SPW
GCxZHiaro9+ESKyDXuJjZ+vgoRc0Mqw56dp9NjYolYkK0t3sjhgpay/77i1j/Fp7g3quB0d+BH7c
PTaFHW39ru/frKWKXvuRyzQksvdRW250dyl1manLtvhGVzXc+cMkt2WaDA9+Nfbf6sSwKsG07cGM
lOhlnIrnnGr0Z0yBu/Vd5iRdFy8vcb5E29B0xSFNGZby9nlXTb0sO38g0R3nFo/O5Nr7f13T+B+E
bPj2o8pwrnEQ//MpID3+X+saq2b+9vFnWMNvM0A+7PcZoPMl8oSwmeCjVPzZlO9dZA2cL9Ijxsuu
9/+WNYIvNjMyEVGT8BJ5UuKk/03WuHwQTIkIqUPYbsSe+H9F1fCdv98iHnJiMWT0Iv5W33cCZJc/
qhq5qKwZt9SwweVl3rTVR2crseyXLkimZjureTnZaLNXha4wsGapfOhVR2QMS9x0P7tz/BM/Jtck
YnZrARu4nbLsNeh2MzYcNj1RIeWrmnaSYYibQqLRQbrH+JfA6cll+ilspa5EmS/d/qK0wjMEO1uA
nEJrxJdTx1jxfVcn0bnJQ483RByUhJA7oFyv8UTiG0j94Hp0+sjaIwV0P6fST74qYAxv6bIE/aYv
L7k4PzaSfZtVB0lmCevvGbOpkx8ELGlepnyLTGm6rZckeYaqi0uaRH/bVZu4mecbXzncom5DGXEk
TC/Jv+pDFjJraOQQntOoWth62CTpTrRLik1nUUTgJ9ubXjCsxjdF9rOZ/efcx61jX/h/Y8J1Xk3h
N1RZZi4h9rKmytsHl1PnqfEIDJqs0Wrdxyrd2IgfbL2KE3x5PEPRarEIfeOgv/gCaoZ+bTNh1PA9
vCelbx7C1FfXhPnC89xocwwbX33rqHu2zIvMz7FU5VNpNfqKv8C6K5monT3utISZS7wxoV1f+bJE
gs0x9DPD6dPbdCr6UzW25uh3Y3+N1dg820jbWBklB9RSZd2uyZ1jKqIcV4NWMRZ4GTCVqRZreJKZ
xRrsOnIJrvKf9H7MffZFj/dBZFOSo4K3Kt0O3uL9MKaMMcv4rI3C0QKH3zPeYSBZUEOaojB/HV1v
OGNiHqB/Ddb4qTijv6WipoaIl6ldG3yA5zBPsYXzwDuv8SVq3ZZJcjMszYUGqN1jnVk1cZJp3C46
ZhNtGnubvK2Hp2YKnLt4ImRxkJZF3lkNigK0V9waJlURZo3B4wZQGnbXoIX90Requuttz4CuJhD4
LfPs6ibsi548fOsN+1R28ucUFaSgl4LndKVc4+9zKVC7axNeoVtrHOF5WT40nAaPpjfySjm5H6/Q
r3vCoh7W7BXFC0JYWM/nmLMdy1KsiZfnUbyZF+XdTkya14Oxm2e5DOo0L3EKQXxBPLPGisa0K0bx
vly8//ji+dUaweWxTeVyy72I2lB0PO9T66HmtQmgQRzb7bnM6BNLHzVtFXh8G7xRokaI3sa9jk7Y
P/pYs2YRgnye0u8JShw7Zn30Pb/NWTMUxcMhq0MWlC9TelPmkIZMVSyPqujKBSabS2E++0X/Qb2V
bgLHwuA/xpCVygQECePBTaLaE9gAdd1aKG1VEC4ulkj6YJIa9by3s6w4WzLOiGrSMS4TgVW1PNr+
LI8BjJPJtleTP+mztBcogiGt/1rK4V7Yw1Ob2yAraoaiW62JDG4r2sTiMjUhzT26lfOzGKTvrNLI
kP5v7Z4WqElnptkM8fqDUDSDSaXKtxg7ToSz8DULB/uO8M18PeeduNaphtlpu0u6ZfCfXPWem18x
GMrAzGLq+ogSk7wQJaIvWSYn/4gxCLBguKxRVeP0Ff1ZvdWiz598SUfHey5Aq88WkOJQj/G+yefk
bGXt8DXsm4KI6Gx9j2IjnHVn4UQnH2bfFR3OlLUeG/NYFla6j7ErnAs38N+AUphu5/tj25G0mi4Q
t6pqoBm2DdqZGqon21oo6mRDrEjZzsgRSUHj7f18oH2Pl/ZU+k1wShJpV6syyNsTBsyAz9KCmObb
+uB4bcoWyimzvnfpENjopDFxckgN2NZyUD1Y8yFEZouZz749LOiXVdw82tXQOpt+MBxyXhO6BytY
xptwkPHJQ1/C1AjUQqIvzPO0rSwvuRumDsjdDHqBwBRYIQ+PuoJi0xgeVZ0EbyJcugVFCuzGmnAO
LP9xLp/rXOG2tlQ+YhiMGTNdAh/EdLra5nUJgQAOsqvkKlUh6qNdFsV+dj3ckmXurXERsKTeggkB
BW7kWzjH8zZLaAl8v/2pCr4nYjDj1huj58IFLRiFBba31grdtxrPJeCBnOBo5/z0E86JxqoEhlav
X9mFSoiGSciq9rQLwxyZhQwW/tYhuY558LC94XCs8m7PgN3APVPBdx5DD1RGHE/nJJbeQY0x4oCj
l++hVbfPxi6sadUGWXX2+KHsqXbds81A+6XFAHsT1PkF0tIFbGT3c7MeYN98xX/dgUVRNu10dcEd
BnVBLo+JexxUzVUwVqiSKXQb19XpXUYYCV98vxxHA2AhCtsMmmKUjE+JEIva9FhTeJN6y13jHFnl
1VAwDcX+xGA8Ll+FyeQh88v5YaESeXWbPGfxHcHnu1x26TZ3UzSHtHbjs1tq8dDHOnztCouERpva
rAziLP6BKdWHHIENZUv8Jjp5fdrcT1M1cClYhj2pwIIeM431c90O+XguC37CY72Uj1XmJOeRqvna
KqoLyJUxxDg30V2rk/lq4iG90JiW4MQRu1wXOamyrZS6WPezJW/8DoTVqg7bBihmAeOvEvKr1cr+
a6NG81hFCmk/GqL2e57WrDDvJ9BGgaOfWllX6DyD3ldYRPdjHUKO5iQ55sz+P8LBYjAflQA6Qsbk
KcN8mo8pdID31kGw3IXF5H4qOwIskurhkzuyP4VF2R9ci3BfHcS3XmiKl3zQ5qVzNBBZYRuUOx11
WFv6II0/rZk9QGbGwUIGXz9q6dcfBcLDtlZxBLtYTgGeIh4q1QhA1KWDp7qYBv/RVh0QY+yJ8e3E
kHpC66XZyIh7C9qvb0JNwfdFzQk9UJ2Rc+qocBiD4Rq2TOzdE2NqmQz0drP9d1/y132Jh3fur/uS
9c/um/7HYevlg37vSlxMhvDdLv0Fbcaviep/c+McfsUOmZ7SXDh/iAo79hfGN9KJGMN60heCXuK3
riT4wm+IkCYHz+DFs+j+K12J9P4eHBdIlxrAJ8eMe8/HIvnnriRsdDOUpRQboZvw+1IYKNnhQNZp
tFrvkzx6eWdMw4TTj6Fg6rmp8DTJhrQfxTXvvYy7blt3ZfBe1VZSrLk5/LNftlgJUJOvhm4s7/vK
wP1SWdD0+14xx7xYdTxgPVqLz8lK1XNWpF28CqgRAJa1roKSUGHRyrHvjtCwwnxr0gwXuW67r+UU
iZ8mV+lH2obV1YQbg2mvmxwY05hzliIu88l3QHc5VV5GI5fnJsCoxPEwUKN4zWZM/AmJVso3Jpfp
K1PgEJoU4aArj0/jeawCD4h2X1TvuonVo4dmvsFoBW65q6eTqFtYdNpzm00eToTjAE4VZxs//zEU
nvvqCAsUNRXQlRsHCvxNMboseYs1I6G4rXFSpVWBDhX54i6J+p+jSvsXm2FcxCEawuiMM/sNypvv
4SdcyrtESqrRvt36foDiOxeloCc0001QQcrbalWNL1ljBwe7HcgdTTNY2dgRtDvNR1RBqEikca/K
KsjBO3fSHqAJdMWVbELFZMJOyVu4bn02CL4KUxNilTYl+IomjZCqgyqC6Sv5ziZlXQTwkFuwxV7i
btHZoQjP7j7qfC7KAoJ4bIFjSKtyoxtu6h4cTWYFbKJQYI21YfuAL8e9oSs42lniAw8s6qcYm+YK
6+g3BXxkjcX72pUEzXOYz6Fu7zPbV4AoXPgZvfRvypgg6SAAypG6jUZMJyFmoEPc0U+gy5ynYjqo
LripPZM+RKI4uiWUWLcXkKyj5Yb+duuP4m6u8/esM58BV/eLTpNid5mEPY1d26Bplil4LFpFL1jM
A2AuDABJxFc0WDVUHK9WJZGOKtynvS0+BZcRNNZmqg+N8iF6W4n/Vgz9BKhpIPARhrF7n4zEiOZR
ymotBqyjCUrBaSBdcyuSJcTL1gXTnRF1/L2sY5jJdXCbzVyMDr6E7Zw35a4W5tEG+Ma3FkKY1xmz
iV1WuUUVxPQIWE5C01Eo2bw4eoy2fwv0Zqyflp8mNWLf9F9rdvZaRvuvTQNjOgkttudEfc4wPS63
LplDp/BmwgULvj0Kwg+/IJpFRZp6Gzg0HhHCxnUe3LZtvzUFJG8vqJ1DHs73HG/7EOTLJncILyy2
YjEzT986diaARBGAfkcgtRWKlt1SkBVjp9J74WTD3hMZswIMQQ70eidfvnp1ilqq8Y9FSeYgz4Vy
Q3D7NnZI1esaoHTYRM6xCNr0R7gUA591rlj+2zrZs2M83P7h4GDxH8OMXb0IsEeta/0UoppcBAq2
YDQtLtrFK0qMIVb+oV0/IZdiVdNOp7no1rqonuIwah4K34XNhOZgHztJ/b5aNPKy5ZqtxtF3iUMX
NDGiJjRn1Y8xce19NREii6vvfTLfQMcpz31lmZ0YHXao+rzgbiE2o2EOHTMbeiZ5o8nALxXEcfKN
LcM4zBvtMbOjrwA1T1WSsWKMfOc6ikmZRB6BHRezF/NzeZINLDjy+Kc+EMNa9oWhlI9OoRmzu7kH
UcfJy+qIfFqOYVd5jMgUiGdXsoChUe1V16fvC1LIfRsBqzZpNO86vJ1bUQXRWldecHID4T3Vkztc
+A9bzkBg0Kq9plIDjlbX2aH1ypuxcPepG76Wfr9aTMzqgfmi1eysIVylUoN+I0MFnFH9HAWTXhn/
yLwrL/DWY2CD7xZyM1Y2d8nMMvtCUFBWm8xYj9kcXvuBxTTO204FUO0O6LOTfUwhi1qsT23pr2U7
4kxgLhqW7Sn0wWsPh85nmVPpbmgc1lbIIvUlOxRDeB8t19DTjiLP905LLUdXCRoS0ly1LUEbR7XT
XE3NchW3/ZWU1q6sqhvTpU99qp6CWBwn3kIiKkcV94TA+zf0naN26ksjEt1yPm8nnR6LVrFeRqTb
yLeeM99CT/Lv2vBhBAyF+HNPjpOVwZa4DTiRcB/sFy+HraWPjWEEOBcvrZH3S3fn0bZZtfKuHVJn
fEn6e+U6zsqy5102sc6gJOQnrPu2s7pV5bnfjXHfEe8fgsAApe5ZINLG0LTSErqfY8tjL4MbaZMM
Qwc55f1djCGhwrjeeT7dvmVInY5cUvJoEqZCsyNOZWKxU7qL6buEdx5I4+PH3s6deUXZ2HUBD/OA
Y5gQVWLIZ2q+U5WIkQvrqyBxLvbOvbjwyATH7WZsC5jx6Fmrum7xAOqyvmfo8xUX2k07pZcwmeuh
F3rn0sfCgXx6rnMbj3FZvSctDvW84NFWg/6RseaYcRjxJLhJUvikgtvXMsaKm2XpRyf7aCML8rY8
z8y/jwsDPOOqA+b9/Qyvv6+qfWcR8oGPsb/YksllkvH/QSpvK4xgMi3Lw1DNN6JnzZCwr7TGhZ+h
XfosIhnI1uOn2sTqmn9xY+xb12NQMSwbj36kZ/VCgwnIGciLlWiFWZIKslwhy2taNjVUjJckbpFc
R4+V7e0bnYf7YW5YcTPH94EVv/gGWmAVedUuVmKzZGw86uSZH5u+ZmyVcc6ArxXT18X04mw87eI1
8oiTUbtdAoM7JB5vi/eFVZ9CsGSyS14mzxMrPeIQd7tSxTu4Sq3E8ivgAUxaRGsnavip88cJS2e0
3u4yBEfXKHNOfYdwJAl/UrwErYLWZgzXeM/kSZ1bFJui3ws69+uAjvBrXAwAEvPKb7fJ2MX80UJF
b+0FYluZtnvg7AQ7ZjWR/3UJnPAqwnSzTUIfrhHD/uiYRJFzrQKnL9alaev3hNiBOMyhZBBZZmx4
5sXZZfUwb0o/l6/MeHAuAwSh+ijbcKsdgS3AXVr/fclmy9t3gRuwRc7yGHJZzhj/HOZ6ZKmljtLv
9MPTnRNXE41fMC+vGcTjNyJhaKh1OdrZ1ikTc4sWxGIeEFrgBsMmGdfwD7JTYBPQpRiADsAN4gSz
vm2CuF0NTVW/htaCPyM3uFtwU3/PlKs/y8HJjgwZ51MaTP4dcJT0mHkjpmCs1RdaOdCNIFLJWqry
HC/JgSpufBqKPjheRMHbPOtYuiGw/Gms+5DGHEAgI3VptwvHpdtVUHbelmCEtdYqiF3jiLlcX9S6
cSnBlDRzfkywglkrzOzDJ2PQ6qoFAQdnsYrfHAb3L//uDf+6N/SZ4Px1b3j+9r+w4+aZ/ifRtctH
/t4gOl/gNBF2Zmkby9o8wQDq9wYRNy4Tq0tIjdyxK//YILpf+A3vQp8icM7Vw1/4W4NI7yh4YQhT
s/0t+JdmVs4/cKToDt0wDEkVw6SCqX7hTP3BiZsM+mLRC+ONN4VXs4rkxFGmiFXh9APzp4eBLQl9
HOVf3WKororKUx/J3C39prWmttyA3UFASeckXU26AZkpRwgIK5vq/jw4fh6t2hljJ12mD1ZViai/
KqMe6AgcDfDCCOHwgZc2Ersxwbm29UuRf2K30HKXYjHaNlnfzrvSsyAKmLgJtrMzVy/0z4Nzl825
VSSHeB61+vScue/AWo2JtbN6I2ZQVE5ln5QKjdhJM5DOG4tQUqZVXrYzXVR3mziwjNo45KbYdIIf
jUsYzMmAX7Asl+e5orRq5jAcdhnYr5DYD7zYlJgHFkCMc68Evqp4A7EddbdKDMhBnxERe5tJ51tr
ztANetL0kaX9tEdNVP22kBh4Vh3eyLc0w1K1pYee36RcxlNVijFbW4ViQIOl2/6ENjK+ERcT3jov
lY2XeMwnHMKYnrL7EAygWs1ljTaPvjVHHM9xUW1g5KUfQWLCn9O0lKRsLgNJPBhwsla0Xd1pVElW
0iXMYPcGS3YRKlZNIpqW2H6fmR/97FHgWWbE/WBfT6alB2Tgd1nyxC1mn4ANyulU0aXN+zlKSmtd
OU0stlEXF3dcjBiPdAE059RIQ18xxSSBAETEajp3eCnG72iizXBl3Kpha8UCl7TRFwdPynVyLSuR
+OcyB5VFtTjE5XlmiqpgwbsMU5yRHUo0G6Em9NcO1qmjuHoR2vfejF0DbfRBQ7FKpZisp37s8wWG
Uwoetes7FIPQRvE81EMCT7crGNZsPSX7lqFnOn4uVTN/nQELAUCWLuORWCJ5oyCXmKkXMf2sI9Mz
Pbp0Inbr05QIbGhqjTWuoiyHlUSLq6m3uIPx+7JSZKY4U70vqUZmXw6b0nam7yrMs8N/DKlGVIE+
hdd45qKJAit/86jWmtW/T+t/dlpjPQx/kRT/+rBe/9//o3803/90VP/Xh/1+UntfAt5jwhHEEtB8
yLj+flDLLwh1l+CEcGjcf8WPf4tNRF8ossKQbXjYMGVAQuK/Durgi/AD8sgSR8JvyeT//N9/WvTZ
/d3//xFQ6fj/qOSFwA18UsZC2giNl4zuH85qIhsuHuI2hgyRdA/BiD9p7/OqtRv/EjYE8FfxqtQi
r7e8XCN5ROY59+JXSrGPJySv6Fd6Me9199yFZQLieR69NTFO0ltMOoKPCXzvW9YrydQYrxqrH1qT
fo6/spJLWVuw4fK49/Z4uhCB0ku0MmOstbBIqLBfdYaAQhyZ4BOnx6z37a90pihja8bljPREZsxt
smMEkMVfB7+SnVbs9w9V66ZoQtKaKMDDyVzbFxA2nONCw9xS/vQeRgMb/AJ8sZR/S5IfG1wEJane
jPFgUnqgt1IMpVh4RyK/VejmrL+pmB5sMDTELkvm4vBHwNCYJbPQaFkVBX4PyGDlM7GRTkKkr+AM
YYUivBSgRybhoG4YAlJbke7FvR+1/YsZUvMywC9mX/bI6bNC9nGxEU59eAGXaDyLle4NiG/LEpug
Cfr3iDqX1Y9cBOOqDxCtBivl6JPCsFU2GBOh1kTC+mv0Anx0dpNX70N5GZBmpRemKz6Y/gfw6xAQ
M+5rImvY/ugoQtg146wkG1vb8auox2BaGdfKprXda4+Ei6s5UFHtfmifK1TNzsSSBZgUOVaUBZWC
kS43COb7c0FvAYTOtjK2RRbuiGG7whGH9OR1PxnX5cO+nivlnJCuYpgmzuJkgPKBXu2zdErj1RAM
dgmq6JII9ezLjTP9SooGv1KjStXFa/crS7r8ypWyZQIjvq2pydFv0EuhZVxSqORR9a9k6oLZAFPt
EIckVqvkkl6NEzGepll1L0ROVbprxyhguIh+6q+9SwQ2sX0TszYwbBWZX2yTgE0oGzbAVm0WmSDv
ro2F2LhKOgsDuNVesrbiV+62WPIM5PMljVv+LZn7t5juv0/jf3Ya/5Zjg1nw18fx3dAP1be5+cfR
isPH/X4eA33ALeBQosJT+vNKnuALRz7VMTDVgEPZ5az+7UB2vlxMXgE2MBEGIBn+QGG17C+gCxwv
iqKQUvdXuft3J/D/70TmUuDE/SP3IXR88Ku/XRpR4P5dji0nhFy2zDs3bWlqqzgZk7CqRgVaEI9v
eehWjB77DymlD3ncy9iYChS5+Na0HlAt8nvyrhFV+YNklLyBuMdmr27KfgBDs+xdUsbojfNFU+VL
UvedZw9fW9cdxTYVtJtrhp02/tqZ9Zw9Qx62BUe93CW9FX0LUwD7GeyVt7xRvGYD34yb2sJnCwex
fCSPwlLbCNJLJgGzgSadqGidZDd2FSs++CL0de+76srr8+YTt1lir8JiiS8sUP3haDt/zIolOzl4
aghu5JovRgBwVxxFn2ASu4MfDP3nwHTyBoquBJRH/CKuxfzgE/VglBtNYbFpDTihbGH/0GQ5nWQz
Z1/rXeWS41n3ODMIYntd9SIioa6HTi8wOmlCmDuM4UefkL6B3zoHJejqPto7WNfbA555hhwUVPbr
TL28hdhWHrhSYQ5lRf2mFt99j2Of8w8xwFol8ziQj7f8XavAwLDrOYg3NiHau1GRS0c9d5114aU4
GlrIeHfCM5K6rgi6R9+mmGUdCVufyyHdT60Y3oeBORoJoPzV16a69bqkQVGbrHg7Dql4L9FRXmjD
WGsDzTY9IP89ilbX23hJw0NS0jutVVc7eN0amaKbeSJeLVEIIyMogwl5VuvHlmTaYJK71PKtn7me
XJbNYeH7ERl5PaTBDwxA/n2GekD+AksvdKEUR0Hd1+NjUAPm7KP6yhXkTGYdfwe0Odw4QWa2IUgD
Ikt2hINYRuPajGW+naA5vsZG/2xCmX7rZ+PBQJzVEbNIe0gcowAABV6+IRackKi/AIJBHdwMF2iw
byn9Gf8iCc+ZtE9WAl64uICGe2nCvSA/t9fKjB+ZD5i4M7ArzAVWHF2wxYwFk0d9QRnPkEVY2tAN
ySs2+PHWlVa2Hy90Hs949hG463SsHG85zlrRezjw4dbOL9QP1HU6UTxpkIDGX1SgWXb6s5WFdglw
WzDmf1GE9C+ikMdk8jm9YIYqgFrJOoPRcWwuGKL8AiSSiCwP3S9KkXsBFi1d49OAdAGxHIIWPkYd
keotjcq47QUQZsYi4I/CbLhO7AtbzALm4czNHVOCrcMcA1yBfbBiBWy05A+wNoZlRZkh4GWmrjsW
RrgA9ROsTLXm702sW+HXPylwdo5rs018SF86zJgABHZBnz5cQHsPnBWCrdACZTFDJiVHX4HHZ5+M
efXq5iqxhpPyaxb0sD0Bvv+8Y7RaY35BK5t8aAj4FIM7NyHnlxfWS8IE5bHheHtKLfwVhSjLbdIu
XyudTEd3DMFjhu94wG4KMUFFaOcPe0iPvdOhGGdQjhOWj/BiMgxl6VE/t0ex5C2kwV6jTHWML8OU
1PrUbVjzxNZed1sELFKE4RW9FTgym8HbUlc0O7+ozlGR4rhJZ/sMe9ls2BG2qXXJFGyumJUhcG6k
5nWWuTzh8JMfXtS91h2SA3Z0dz+GcW0+JjmMd0sN0rHwU3rXBgWwnLB5XDrRfh5fuE/2Fqy40evd
jc2TtFOGgOMc9POqciib8sA6pB1ZkNZhkUiBJUfHwWOuIXJY/BayCISYwb9hAcWaxwyfXmK9IPuW
EEiXdUiUFVQADs+qj9b1qL1rS3TjQzB3wQYoBDA8TJyHeIReYGGfIp7kLLuy/qRTxMiTxR8Ja6tg
i1rv4/9j78y2I0euJftFqIV5eI15ZASDwSH5gpUkMzEPDsDhAL6+N/JWlVRqXa1Vr93Sm6RiJZNE
OPzYMdtmxT+obNPuPqtpcrDWTe9FtoWaYj+rti8PZcnlRkMT/LB7b3qqMZhhKObuGnqpn3B+dPm2
hie8ko1DDBa3fLZojah+KcoRCoZtF/V3bew5hPoxHn/6ZAsf2LwGZ8tN2ozsruP/MHAubXU750qV
MaUDnDWCT+6mDUZWP6zIKDrzGdQPUA96T6MbPSWRPqdWtY6iJMPdgrHODiHmsiORbdWfQAm1PC/a
0D96LAcvU0kENW2iH6nk4F5UvtKe8kEUryQLqgvp3/yUhsY9AnGAFEITm0VQagksx39sGFAuZRNr
7xi/W2rt44waSg6v/o0+g37vxsl0EIPCHp1EevEh5chrcrC86KamYrxGmU5UKczl0sOGu+m1MNv5
JWNRFAdttMSX7D3EkyW2cT1kNG7xgsjwytHpG9b6raw01mtul574rPbPSR52Dpmzxrj7LdmNsYO6
BnZHsuCpM7/+6IXpn6LSUJ8+meNTZ0w0veYt1udaOemm5zYD5VLxER6CvOCQq2Frs+Wg/pQCDXPl
ejb6jpHpPu3E7uA/Zl7mlRgK2+7mZsE3wB2PdUljXmzyq1k6cVe2lEEBivXbzPkGntQDA0RQnkFl
SHmcp4JukloMuJdDpgWodSAlsWcS+ruTKrEf3AKRGz6afXIk/vZVpuc4wXTKpZiJ2JYQATX8/NFs
G1qLNRGxDSEoglcBIl10kaydIHd4rb+ZSEVuGyMqHxG+aPw2Eo9MN/o2UfgpuOUEA+EI23bPxFbO
Oo5oUnNbidG6ulyLzoU7NZuOh/5xcIz0UDBhkaJM6go2PAzHbwA4ms1/L/L/7iIPeWC+8f7vt/h7
lSfFXySV37/kjwu8TQemg8WWYCxoiV+xjH8oKqwmbUsnlDH/P7Mq/vsF3vnNMoI5x2E4BItn2Nuf
igpeK2R0bu82fCX+mb9VomDPJqu/Xt91CBkGf0vHCOh6mAWffxZUcl6igeBCzV0wwRwAEOZsBWO+
7cngVZwLhM8JLRPrn2Yp0yIOhoiqM8hiXGmCY98O/UZLAwKaE62P3El49GqL3KSW69Ox19J829Hx
BHEAPucDMaL80ohcP7SC8j4Tt4jATPMdbpF8MSth6Ycq8YODOcQp4T857GQsx70SpvYZgTv/GPoi
grA/SmdhkALJMTphb5efTZPJCzdZ3EvPiFt3XgXq7ifhXZjWYiR5XWLqDYkWhG726Oqucw+yyny2
Bu2BKCuZQ+rPLkCEN72dR19sutVL1Hri3ekBxSa4SLZCSPtqqqg6YWN9EE6qrcvaDWDDuMED9v4m
P3hYo26RBfl+0mm6hdW7aLWQwqOAsip8DFHp3gYZUu4GBLYjlEvOthb2bighpgbOqki8noklCy9t
2E9iWcow6ZfcyTm8pY0Za906ZZZt0kArtrXZUPYZlGb9JGvdvQ+mjQHKTtuZXeYMd6xWhME6Tttu
OGOiEWi9cfSGrBUBzwLYNaxcBSzuOAwaTaGgTfuHyAsw4Lh+edcFMsU2VZp6SqJBu9WdPHAFeiAR
IY4CO9wuMXeunXDTtEiH4CMW6RCtBppXr5SNEZB1G9rQCwD6TUmeoCuabzgkYkqL6XIfwhhfcQhk
ZVgFrRrpLTOqDYkE7yWgG8uoStIzxDk+ROyYLxmwb3KMfvxUNUCq7M4aHlvdLbdU+dlHrP/NkTt8
s5HztiGkrmgv47p592p47I0u1ScseJYDcRTkz2NW5J/FMFIB13IxR0iS2lPs2e4VxZsCZ9slEW5x
S9hXmjnhBGujhtM8zBDjYw8ccyLCVc3d8cFLwwSbnNeyTbHOUUd0tq14eUCdJiOmWaRgW1pzv7h7
52dMU7TstY4yFoxH5T2WLF6ZvPR0CTq9XXWjT/EcUj2uwWZOakSV1e31GFcOH9mAAIQpeVcI4yf8
ZQzm5PlGosWkB/Sa9I+NHTyhNNNwSEHUP1016u42kE39A5JU/ByNM/cjyXrnTKPqwnWIxaSNMLHa
Dgp/XCpb7pODBrKjjwssCEriyQ6SlDBvNvCya9h/G3l1q/UxvupG618Ci3cqPFco9AsjzptNP1oG
QXY7O3WkVtkClQU2dXwq7dmwx+CrM3qIbqWm6bhLmr4+WkQDxiWBwyjZE0zVcGgIaGKu5hofMTb/
u+cnVDImY4/5t+MN6npFfAllPD1Kmr9IbxBK5Lkr6SCBclrmF5XmGgsWYYF9aMx0LaQmntxe7+d+
JWOPQSm4U0ahDXuf3RYeN5WUEyIau8GF2/CftV5Tvtr1eVUuUkToVSE6xexgp/qzqekEMydZHtR0
FQ77ixW9ZDFcgSxBDQ3gJxesENMkxxsT2dFRr/HUwHd+nHSFapnSiMijtG6s+F2EbAyXgUqm5STg
QBKNw9MyRUvm4rdY1x5miC8nXbO2WJdH2c7si2teh/h7vJ3K+i3FcRSq5A+IlbueIY7mmfg4dZmx
RTA9t4khjqPVUbTQUJXByDDRrRYYJoeIVgHP6G9THGlHHYwGhqau1u+ZLjE35GzpdT+Pl0Znge4t
+uynFI9c6eCc+R1/QxhFO3jw9zFLrz2lmEBStmD1MTpN6Vvbke6O9YwOc8N9wYewojVsmVjhVgOO
LdLxXU04pJLJ2ztC++K12m9B8H86SecuSlATW15Q6wH4WumLp4CNJC3tlb7uU0I6uiGB5ChB+qIp
9UVrA+yfLGRvIRprp3ETdZzm2LVCbAAUgUIfbUigEDOdkCYUqzMU5zx4d2CCKZ+RKMHtU6sPk+jM
ojRzb+dZs7Ws4X7OT6YmLbhiB0JfXBKuSjIPkU52Lmw54tqqIj/HMbFPbees7GxV9ardVzbo8NQZ
vsg0foiw3AQxv45g6MkvF+BewqiAg5PfgAjhhIRlLILhe2BSEqqZV6AezKHNBszHqsPYwkYW+2tC
mEJxjd6V5gxM0SKD/l4J2ZmA2x0XYaMsg++XwTJz403M63WYq1qkoLQlrmmEJmlSP5JsotKFzEYN
e5SiF4BP4cmfy1981Wk7ORfCpHM1TDCXxNA3+VK10C2WVsUPrrHYGGQEEgll52306tV9F61I8eBt
aWqXHV/Ijbfrx0NZlXA5MroWh9xkA2EVmD/+/p3z/3UAmolJ/j/Sz24Jbvzv+ddfrpy/f9UfV05u
j/OVc97RzaLwP66bWOgcW8dmYaAbz6Lwn9dNx/V1fPqsA/W5yf0f3DMCwi58YPbwAVLzfBn+G2qx
p6Nk/8t1k8IwkgI+35/NPfZfvBZBbQdkOWngS73iOtUxLZBW7R4mXzvLXB/WcA2+QABA3KRIBOed
ydFjw2aki+E1bWI2a0b40Vi+xr4PWLuToH1UjssOhhB8EBAljcSOQEy91r0ctvvAyJ04HoIUasAy
d0iwROvUV9uqDKJ118UDxnCPHNqQTK+QPgs4gMCgHD0XvBGJyOjF2JBdkXJfGSQk8cNhcG38T19L
JPGWNt1auT3QBtpdAB9wqcFW9ZComKsDN7SVbYCRdGF2LqacTZbjJDdlRWcAAtUiVNb3MY8AkOH3
CDIaLSMDDI7CtEZyd52XJnVO5vAzSPkuvaHWFl5kXchH4qlwCEeZur8UfONonMVdFf3Zc7qnAtIM
hNV32jMOLrfjDu11NY3t0UWxS6Po5Lbdxunz22SyL+Ljvah6ghGjG1KWiESyisnU4PKAxo4Au00T
nd6wGn8vK0mKELLyPaRwkdr35JKL5trxK9FqfznE5IISb9pVRm4unFa/tS3xXSe7Tel006RYMT7w
ZUa0T6OCnqLa3SqNe1JqPDUVzmxsM4zBwYNpte5uBPHK+mz6BFklV73m/UxSVLSgDom3et13vHpb
HrIv2WIACVW8EVWwSnKIxFrQrqOBJhhcMD+DioRAWE6Y84KeAz8adu6YPOR0DKxT5buQLxPao7n3
VaEHdoSKLdat0zn2SclK0/yhCi4ByvE2SQOFs0YFavX82Wx5IPVCP4JjMPgJ0ZSQe/ErjnxuDeJU
KPHNGzMmHLBrfsTFpbJh1sXp0m4UyU+R7VwjfMC6zbUjjr6reM4no/BB7QkpI0sF7kqDjaDGNWc3
+XlwmMIq3ti1OvXJeG0FO9e+oSKqNvTu1CXjO70n6MqSSYNrt+KdMAd47V2it2KFXvtWOQi1WJrM
sxd5MEF8+RiF0P8bPVsqcCx577QrXUAnpgwd/VHZN5m6KbZ4d1hk/ONzX/OeHPCw6SkmGbTg7k/N
vvQn3u0U3+XaQ0Xwgv3BK2sFY4Nce1cBTcmgDZMdaRm1prEDSc/vd3UyyE3BQbUhDkDrl82jAamN
hLbqydXrNliZieocMV1DNGGsfQ1PCwVU6DlrODk7uwnkjh7mrzzKkjWHw3FQ48rv4y3/ZkIP03Nm
1beGSCXOogKsK9LLwh4mCojm8lmRgwdH5vngoAT0pNt7usSID3o+nROByNZx6BJGr/utTRPbkoGK
Qm5UzQ0tNORrpadDHDepxW1ldc8C75Nw6xU/z8lIkgTvLWmNiW7PDQGeu5XmO+qP6ZfICSx6w/R9
NMuXYt5641YgNSPkjzoHrWtJarKnSV2JJLw2Rmzuu9G72TiwlpYnxAIWzVdS0jiVjLJfWAHbYBna
JswoOk3U0O7ygVW9K61PQoPkvMPhHGXmHePTVqXFWg/4FJPDXsdGsfPhD+Ip0wAHpJKcu/Fe5/Sk
wfiPQZ3E19Bxzl1sM4BVOqzC0cDN4HH5CkJ8yDiLyC1VBPSKKJrVr4qyTgpW+uqMaH1wWvoWxpYK
2pjFyfTSwn43+tzZDi13tQJ01IKW4vJmK1K8ynzMovSgWxY1CJiOimQuc62MZTXmJ3PM9KUb03yv
dHqQKILZWqbaaclrR0xjHXHwbAda9wilWMCk2/DYpn5wklzEieusokHByvViEGpTugyn8toRClkO
vV0+OmP2rFsNynkM1UkMhXEl7fSKWYPC3tYwzPfZUkaEZigg8b4VtES0hi1XVgqPc6zAo2cpCRvh
PXui/6lS8gshvfdR29/5oX9kYLunwfoICm5tkW58uHb+PXZpzKYEZjXACCzCT4FMamVy3c9HVaHd
sgEFefhi9lhBmwGw9jPJKEGjrYVe4pWh5pg91/B4KLJDgdqw7XpSVMgM5YnRnMiEqO2TsO1tMZeS
zH9O08NAG/LxIRGRvGZOH61HvewWPoa/RaACQHO839aRkcZLC0FlJezyFQGGbvLgVIPS2eD20taW
XidLOs+iVY09eBlPXrVsTBJfiond1payAhhA5LMiQdWFfXs0FcQcmShtSY4TuEBF8IRP2jmNv1RQ
bsaY8h9tdiIo2nTslkjaBjOkJHevsCv47KlAfNMhuDfa+FENP/WanShOEA7EzHig2gxaVaMlB3t0
9ql8H7BDVjAd4YQWOvxDm1E2nHgiYQN/U2UkNp7pr+LU/zFpLQybOhXb0PmZjndV7UIiI0JrblS3
URFd7jtv209XJ7sWs1T9QfsMnzz7PHnOc+56h8CuI7z7XBcCu78FQ2tsbBrgreIb5NjXCd8PROeN
lSWvMZ+bhYcQy1lQzeyyXdWqB0ru96YxvJUeg7qfc7DVDC25yiGO+95N4TdZNFOVrg27pPdMkIwO
/Ziw90jBUUKv+QJrEmUy4Z61QrzUx1vPekc6BuwOpa+csj4BPbsqAt6unr7FGgifqH4zHMIINR89
UApvlq02pdQfi8DAZcSOs8bGmherIetX2vjo2PC7kwfLdnDgeA8UCJwsyiT51cq3VIn9EMU/OlFd
uya/ukG9nYxpXHfjTOdzjSsN9ZSQ9aG5k3rz7svpW6Hr72lifqQCXIAzAXzHj7TySuvJamNSHOVw
BObnHqyQl6CTNgWKGHe+zBI700zAyGjE3KPyxcEtwN5hZtb/pJ+LMkWazb704UoR20gIp12YzqJt
nvglsAE5N9E153PPSidZ1qh7dlutRnN4lv2MSspXtfkeTkQEuU40h6l+UMMEO1GuJrriYu5niBsr
D9JTSfNCk/BHw8hYC576wddQE7ZlzZFhQ9sUF2qILrXjHfhw89rut6lIISqZZBXg1WQ4QX0IF+4X
5zKVm8N2SjRqCM0LSKlNHjoLfB9bCkb1GIs9jqU4ZTxFo2FzQwQPfpmJctoSXB0pOi+78QDoaiPi
ch87DkTB6OBa6Vbm05ZwEBA8+WQ5BAxCUu49z5tnnGC5H5gWepiX6imd7EOf+5euRS5CYr2WVeet
8hG5AXeG4gPWEvqM/T1FsF+5SYPjyOIYdiTUQ8FlttTOkbLotbVoOYI+8BXFfYxkGh4tkH6rXqUO
uJribEZ5t6bR7UsL7XcWZSH+5ky72jkUPE/jpo3SFayVZWX/XUv8B57UPNz975uJpSy5E3wvvjd/
LXr+H2/S/LV/zIsWfCjdh9duupgrfxng/5gZ7d/8ALmY61jg/uvMSBkEUyFtmN6vQhqsmr+7863f
PBNPEub8P3cef2NodOYIwL8MjZ6rI7dA3nYwMc4D8j/vKAZbGRaMehaLlnyspwKnQCW4ihLXROPI
v3k2Phua1DtoZosMLOYrHBsUJ1F80U5BkrgOKwiUnVPzBqucIX6lvyzHkA81hvHIfpnAT32qdhwi
aroGSmX9Op9hxW5u7+E1mMaGYHnO6e5XG6Kd9ESbUrulcTSsDUwcFzrRxJMRGfE6Tzw8I3bvmxlB
Ho+gE2MfJyvnlSEmb2ORT+OeLwl8E3sxAhZ9yrLl0g/i6OzjwGRNkLgjhNYezkbRPxaQVrYCgNMC
yzt3m8nstmwpu3OZBISR48C9NH1yKCZ4Sk38DcvQmaz+HsguRvtyouzSXVpa/jH5Me1UBYnnGjmt
1YbPQbk3eBdHi20+0HCxBe3PDdyUL4SMv7sJHWLsSPNlKsEzS4oPmOZUsWOPw/kdfrMy/VKzkalj
HCaFw1lF9IrMT8/rPRQPxHGbDejpPc3YvJ5M9yUQ5WvfcNMMh4r1UsrQ7EPn8AuO88o5zjE6WHjY
Y0gG+tOeko8N6jUEqO6YGeM51qbnOI8+wi77Tnf0z6J9x7O1qadbx1u81dUJzM3aabY+enBj2puy
0+hZYQz3D6Xgpt8YNEJOa0V61qGpW4/7Y5xUa9F/qgRqOiWW4UAQPWo3k7wRLifUlu4MJ7x29nDI
yBAy/UJrL+NtlSPjJ9kP34D8qdGKa+vnLuqf0tHe1Ogei5DfgiuKt7EZoIvTTitcnVUCccmSSlzs
XiyBNR8WCxbZfosTzd/gNLFR0oojVQqPyM4PVP69wED5LEaioW5h1AcA0PTjcMH5qB37h+iPzAnu
AiovnQsGxIISHwxJazoXO7f8qrQBDFYZxk90a1RU9aF1Xu1GRjtrsppX+KUWtCAhrwXBN/hTIdWK
SXqujLZ41cuGYGMkGC6HAhd0M/zAi5yfGKVIX2hCofc743SfShChitqnk2nxY6XzG0mGqTJi+9xY
12JoXmzi5nu8E4oYQz281qBXSwQPo2VVETvVjfqEIuX1QC+g6opkJ+R0KfEaPxV+hbBNcyVvGsMR
D13S1mdbZJAiBzBijUqsG40UvBt9R6Bo0uWz6i3PfQTUgpuOK5Z/zVKlHzxEyZeo6/yFomT5jFjZ
LsO+FiffS933lnLweONgX9tbY9RsUGeeS6uKacHW1VWqwuTvlXU/+JXxygQUukuC9Mfop4eMeYcA
0MYsnIToPPcXC0sRKXxzWuAHoH5mzNcTj9hdRHpztYYYVx5tAOSG8kkRui5Dp/9O1q66jnkIwDTq
E8SlVA7lvWKjR+VOzwNOBFcOjIv4/xdFCVdrAREteCaxr30HV9vT5T60t6YemGVM+uB3WJjd+9wz
Gy1q18YgXNM+9uFPUVOuhio3Q1jXAxqTSCdsLlQdmP451bzW3NXGaC292DlblYlhxS280bsUZRKZ
M4lHbiGxTKSQtb5ae96gv7RYXk5dWPVvYzQzWKRh1BuuZjbWlY4/OJ1xLfUvcksviujJnnEu9gx2
0WbEy/iL9jLCfQm0NrwYYmbB5DMWJipmQoxIAKGqGRtTpeDQltUMk8lnrEw7A2bKKuS+N4wUskTY
IuUMoumJJ01L+xefBkIw4d5Mgq1xZoBNMKNsilBfBTPcBrOIBIgkfza/yDfBDMGpZhzO+IuM48Gl
2uqODy+n+8XOoYgSOXEG6oQzWkcJI9yU/YzbmcE7YkbwsANs7vmM5SmLyKN0N6g/sF/gBEcY6Z+m
uO3eqW9337sEMz759gr8rIT5I2f8D8pAtiR8CxMoN+rpXMygoMBTON9zSqCOqg54oCd/6fkjW1X0
yxE8ahidUKxAD80QIjHjiNJmJhNFEkgRh0u+zZMRtrMzQ4w4vwMWVjPZKDR6mng1r/8SM/gos5zG
RlIAh2TNYKRkRiRl5kxLyn6Bk1qhriD+Oa/7Wtde0xmxZM+wpTTnvGhJnCIO6lZGvplN44xnkr9I
TUq5I8Nop/f3QYBPZv5FuUyMfGJ4A/U0Z7VYf4B/0oCzMRiChMIhqvCOeemTaXWg1zNT6E99Y7XI
ngClIHpws54hUz0lsvOOEfSUWabFC0yZEAefDMO7b9b+uOA6qz0Jv6pOpgrclVkn8i0vqyBaMMJD
m44hujQsfq0VmeVimfMYvhD2Q+srXJ9Nkq8diXjfet3wTikA1i14AzhenTooy2P1NnTOIfDJirHo
mRepVmIzi+HJCtcupv5LFMGNWmTzDtaft7EjKFt3a9k1tloHUQ/TGPDuauB5bAJ2R/UwL3clAtRP
+ICSVjg8Tsa8Bdbgt+2nyG7Rcbg8o/0po9xqUmuOAcAIELNKlXc60NgwR/jD9mxH8/PMVfwK51U0
0wrhEi8xrUsqETS10UiIp7HHRusMV/G826bNyV8nvxbelTmNYL0LR+4LPW1ZFAcoXFC+3at0Yu0p
jQXL83zeo9OYk31G824dLCdrdssK1Kc77967eQsvywDYZSQgZ847+jDrWdPNe3tS9tXWmnf50aix
1Z/3+3oFe4ALhflCz9PwQSk2zWGRtxdOQlGzdYnKNn1jsUwdBI//cxESFl/RZIaZoJ19BTTdxU+D
VX2z2kBtsxjDRF2HIDi56KnZmpD/cilQNYpjIRmqxMRpim9rRXdGu/OUWx97LzxNiXk0WUIu6yBm
pJ5NEDrc4nard/yQ65ieuyJxxA2tU1Gq0ZhXwIzVSitL8+a3vXcBMkALydAM3Ss9avHpv3uwfw/M
Nf8jmOol+Yy//3UR9vts8w80lev9ZpMTg3ZpuSYJ33np9cdsY/yGE8jzA0tnxYX2y0T0+z7M/Q3H
lTtnJMjBGQYBij9nG/M3jxmJsYdgBV9m6d7fWYjhaPnX2QZiL+hQxiX2bh6BjL/ONjEnVtkhZK9s
dNFVmgLvpMq+ty9jPoldTAIOOyUPaf6rYyGQ8PzGuXghHQx3D9vXvoiu6uCvxzZaDi0NmmloCz+W
zjKlVm8l+zFBDunKffSr3YETMdsB26mejdKmmq3Pn2PHr3dgYd5g9Ear0Giv8BMv02SsFC1I1lo6
IO65+Eb2FbwTp7TgxwO6f2bbLCZ4wxCWlKHdNG3GQWKLJ0jHRQW/c69AIuShfa8HV7BBKrzDFAXI
XtQMrVvwtlvXk/mZmmQtWXn4w0m/6tF5HFvnKajzZAsM13itx/ibQWp0y2qqX3o0IL3SHNHuRdIj
jrGvj3/4KtW3NQ6XnSwGo1k43kjRuha1l7bCZYGvlWWE0+kI724QQvWVbr1jcSfPeqXTY2Nb2dpB
HEogZxvyuYq8iIZDu5zuaVipNVUNQL599+Jx8O0IE6TpChNxR6KrdrbUPXdbuIsVWn/fP5UqH6y1
kZUU9AUmcUEzyPxdoGM1XlAEQhylLOI3ibw2gteXALjdZigPDIX5ruu9blhONT042NrxOGQ0Xdjr
mSe5GtsmOOu8C4mD0VOysKVvwJQFvJTx7nxpkzo+e4OZ0DciK3n2M6/AlNtrd97ozU7oY45gFcb6
D6eoLqEWTUie5CTWlGeCHWF3cghddCzMf84Gx1t2S+IC747hEWW3B3gjk1c3n9yUe8YKtzp5XjEd
UI8hL0yViN5UXQX0aMT5tjHr9wq++MLRlDjpGG51Uip6eIKSqDaRXsYtURpscp2ZcjLzmOIgqaS7
x4vQpusMJxCXoqQ2Ti5N0NGKRjjyIS3+9EXYWsaxdtP4OY8KlhK0U0BazXLI9bbELmjm3NYW0h3y
TacP8oR93NhBYy4fh1hMG4tpir0AvKUNm2ZGi0gTPBmhzdRnqrJhEmm7ZKXoxrhbTag9C6WanRNO
XKSoXtC3WiB7EhYj2OYin/tOLOKf3Kgon7CVP25tpgKo85GfU36nWmAtlmTqt7num0UKLqYh2MRa
IMnm5E4/N39ptMLn0ozsZTCZxne9IpCdaLCqF32PKwwmU/jgmHP1E8jo6J3OZvGg9Yk8gmeu+N9i
TPw6iLslAza3Df71xiNetWltG8NwZgBw2mWiu94K1jTLWhBoz30ThGtEwliCkJJsM9E6mR6MIPvh
VENxFkCkipXv9frJJIeA44SHbeXISVHqKvNXfVTqZ1K5OmUbyL00s8C5aaB0Uh45/0kV7LeBEk6G
Mhq5gYEQOKSRFGZQc4+awpytf+JJEW/tiS+G4am1srm1pAqNIw5w68J+u/lw7EG+uLVkdzUORrHi
4xw7LDFq+xqiNG9yOTTHKa+ZAPOkf8+UA28/8ZijISrkCY0PYfEZVYoVS0WhRrzU8L7AwKNgZTrV
iEHTwW5KRAssn96LpfODydx+SJZjroOWysjdv6jBc/ehSKtDABatX3Q2Np5OYy0KgH/aQsXlL5co
2f7UyzD5xnOIH0f4g7vznEZ+5NhHkYUrp7p0jhM9WAHG8ZVKw8lcjXWSHs0aUtGFreF8kml5/F3Q
U3HwgiSgYkZrtphsELom1Ry0MqVYdYQPqyFTm3IJm5e6GWx7z2MamyRDguS9b50EsFNtzC1F47Mp
pJpu8ZhzbWTGIFEzm/1NyGMJXjMazyop02vai65b4GJENDCG6ej3cMaWtJgH244f/wLmUvPsmVb4
YhPslRtXaogeIWobmkaefxBJiNNjaWH3WmC5dQjMtD2SVto2kjeacNOlPzayXzqWaKINU8P0GrR1
YCybPHW/TamPFNbUtR+uA7scv4/EYQGZ0yaGtZ1p1lmBvbEe2pSwzR4xinb1wo1dsfeDCZ5XGF6C
nJbKXgg8vi6rpf3Q6OQESon0QoKOLYyXxQ0FLH1KBhqTH99boU07YVBN99hSR/mG+T49+J3Os4Zz
pWYvkI9BsnTGwbo2LSgxpD/zWPQUr8PxK8IEmS5ObrId4ERA2lUVmQ52N1QoBDnS3ZitrN40JEI+
y5xFaCKlES/n85b3xl2auZsxx7fNm/Br3C6grUu5NPlYLrQ2t3TivEAll2MYoTrYsmngNVSFc07M
tnvSNcr8KqVbH+ZUlcZxKjkrV6nytIHVVjVmW2D57uvEcrgDHGdEhyGsXztZ169qbE32aKppkmcC
p+3OIpTNetnCWItN2rdwpgbFkwnj8K0I46i91bXdlSTjGveDSAZ/iYya05RBtTYuUGwjd6myemSD
TQfaD1KKzV1QgVEd4oYGnKmgvHVFily+m5U9flLpkl/HujMBH031ebRSnX46UsjBEs9GMSwGqdr0
m+AXF1O+ldBkkgphtBvPEMY6B/l6rtE4BIEUodwFbcCwwsRYmuBO9IaiN8rwKqe9pDmltJD+6Wb6
NOkToAmWJfSu/9X3VM/VT0VqmHgYqIOKgqk56FqLs9JDI+ISWR4Dg+8Oi3ECXJ1SqSh3qI4JKJqq
ydF4i3Gun9Jciqiww+lLhx89USxqqvKglN+xn8Aj8aT/bHL1qGscgBjkUQ7nkitYFyxw5+Irv/MJ
+Y1ithNiDqmWhdlMNL7l2vnvjwv//3RsGDjK/sNO5DuOiu7flWzMX/fHPsT4zXQsaEV0ZRj45GYg
0B8zA5OB7jA0OPr//H//8NDRHWoZfBUxjnkqYCHw58xA5honHJg82BK6hwbJP/V3pgbX+r9C15bv
mPN4Qq0Hjr6AgeefNyKFye3OqHQQbXnUyddMjiPURpgzO7aY2VuVKW2bWqq+evXYDhtJOCvfO2lk
bZo+o60C0WNfs4mfa29LnYRd72KlGJLA6lZj5k0Pc49duJt0nLMfnttGYJZVhgKZdM10Dsz+g3/j
bL1LO/GzMqL+MY20/BnsnfYIcS5xNiMJ3403dNhhnJySBjaoMsSAIaO4WvWVTXoRGDUaNPYpE6ba
WMJhVaGxH7QkPnSD3x1dNLmbU3K151BM7afJHbQnz6z7VdKEnA9VVHwp8AyPfW3FX2Nky0dj8G2s
CY0mDoblFt+coat2TQbFdoBwd40Ic2HdIrqI6J6ly8mGVNRb8I90JMhXsof5AcUAKwOqJOk/oy6H
hU2BMVX3fJevFYb9Wwk99mz30j61bVa9Bqkyn0q3HlCwJE5930qIXUw9vTpp6lgLW4v8HYp0sC7K
uNn51SDWWTOWe8vmv+pdanPyUiB4dBtDfigljZ0Lyf/Kvsu7DlC3L33MK2sB9a85pMGoLTIQhphp
yDV/tLkb30ZPuo9mzGvRalA0uO5r34YyafeBbxpXlRcJ11q/tdcefRe8LaoRmHcaPgdZUW6ixG/X
NU1Ne9Tw/N1xeV+sC6pQsDQWmM7ooj85JjuYMZLEb5gn/g95Z7Jct5J153fxHGUkMoEEBv4Hp+Vh
LzYSyQlCIiX0fY838nP4xfyBLLuoozIZsicOO6IiKqrulXDQJXLvvda3zma/lfcdSX93s1vnt7TP
iu1gOMbFMLblYSpVdgOOEQnWSF5QG9sFO0eFRMKeAdB26owSwXvRtf+A5Z5id0qqfbtEEHmpJzfG
EktkNJP7k+8PUUWuY66mJb5otsph42REGoEXbm/qunO25hJ4FJUq+U4nDgEong3vmgSB4Zmx+lVa
ZHcqlt2uadRwsEdX0oF2yh2J5u1t0RGvVA+6ureXyKVkKKMf4xLDREpSuCNFjQo3hcq17+SS2ORO
Ut/0yDIPImpIdLJ9wp1aC7DwivF2emst4U+4Cf1d4AcLKMU0+1X8mhMVLpFRMJWDYE1DMbuoExeF
jBL0wVfea9ZU9Jo7FQNh+tYvYVRqsuQN4vbsVIepfed1VnUTWohThoogq6LR1qZdwq0yWE9nRUvg
FbgY/5rwm/kl8QLisNiQbpym1GfBEpbVAn69tJYALbFEacmOUK14idcSS9CWDpfk0xyT2k0wZuW2
WSK55BLOlSwxXd4S2DWPA62yloj3XKsZ8VFOsldiE/KVo3qFq9tON+MSAVZK4V71zjRddFhjT/pI
jFdeZI7rUmTGikBJcKL0EC7MJVzM0ANE4yVwjJxFdgL+EkNmvCaSNdlg7GhgoJayOvnIEK9d03Mm
nPw1z8yuKfhkqy1MYmwSoI/fJ5oANJhjl8QunCamuI+o8JaxgOet9RKcNlhhfBOEhKmNr7lq/eSY
j2YGkJ6hJLlrabV4OqMljI0a5mvmRM/TEtTm8Pu/kMY1/6iLLnxqXxPdwPGQ7ja+Jr3Jqf+WkP3W
vqbAmUsgXIJXkx+xpMS1+M9PUinaczFMQK4RBP9KXHYRXukN5cEgiJbdMFUVO0ryVdCLAC4kgkFL
/gJLgYRp285fjYl0947jtHd+OWFImCxXY9l2TLRjxHJsmB0pJgU6DzA119DHKSMH+vhqumKDg7BE
zN6D1TTQwW2Bhg2kKCrsImkmuRmdoT/JJt1cMIOA3tzWmc53XUlndxWWAmEyfTWaLsxamAoxNUCv
VHuyQJWdoO6C0SMyMu35nq7qTMb3PGTubnHCrEA+MG3ugoK2do9TBedG19UnzRxOcNXq7n6qVP+Q
JVqdZlwUsWUOkyMN7OvnfjZs1CRtk5EvXVTsuyFYLvTMXNlLj13i84WjMXxz6BHRE2ECuQtnOHPb
dsx7INBpU1yKydDneL4Ao3lulRBDj0+pW2VR1H1xJjcCaBoH5q+BNYhNelHn+5ZYN96G0OnLkzig
FLqV5JfYC//cBmHhTzPJ1U03XtSTnC8Nokt4J5qh/1qFWfPdZCdshI45oIqsup2e62ZXBhYD9iSP
jYeSNgsfHMTWNpZ7i55XapMMbYTChjlQahSyDcw2Bmd1DPGUoJ1pNZLEeiUWebsskBQV6VwGrJJ8
QbHnzaTquF1fXRay6wk+LXr7B3FYQ3JGwlKHzjbFPLch6T64ZLhmy22fi8hZjaqSBkS5sf1RweJG
aJlLzssGF5BtR1Bta/BzYFTJHXfOURXxfBEvC8rUSOo2W1tdDQ44VVN0n6YJCviE8RI5qhDg5zn3
942GIWfEM7DVMlG39FGL2zgNFdFQbFRoEZTlfR1m7oO0+4lKTxTyoTRMsc5cXWzZSIu9Hlq8SE4u
UJ+PbMnXvG/piUK6IZLUAoAPh5VMreAb6S3l42yT6+U3U3Te4Soi7w+VZYPw4K4Dp35IugpV4TBR
yrLCwEdZ8B1l5KhLyqTwe1Z0Pz3pe9+GBfeBRnVcw+aFAeJipjoxFzCI3yJoDsihPscXfyjjFwkk
5SRbeCLUWAASXyEj86ins7TpjYfBzKJDlmKYB/Y1QicBCVBgqWs8D9zUK8ykmjvlrwjcWeS6C+/E
SBb0CdtH86HOg+IUnwaMlJI3eiFukbj0ylBRsi2+qQWsUskioagDtjIs2JWYG437CxSLMu3hR7ng
WebQQ5tBmEF6Hb/yW0aiTcAnM0+/EJ1QN7MRNwZ9H6QQPey3HbBzRKMLFIYPAZnfRlA1PD5RZJ/y
jmOuC+f0ZEQ3vO270fxmvoJm0hST5OkUTwMKvFciDQMyFwoCmBqLHN1yZS3wGk+BsWleiTaWUYNW
bl5JN66uDHcj8sxa4lSCCoElb3W3hnUz3QSADk+JvYVrzID5UmmAOuWC1qkaG649j8+5juhomPyT
ZhMuOJ6xKuJb1AXVM3N/H2qwhfeC7KPi12i11VnQ6eqifyX86GgRlzj2NmUfQuuWKO7R7W8M1fwa
wXY+ZgsqiJB4cVn6qb4gQAsUst1hdGsGcTAaEEOkyziwOawWeQmz2PVcTDQ7RG9N9rp4pRSRztA/
YeeuvqAWJcxbt+mXSnFXIrnwjVIziF90XhBNM4I/yhcQEqxUkEhlicDfTuP0e2UY7inyoGGvJErb
kfnYSQU+EfrGAlbi0zgiUXjlLcHEgb0kJsbWKA3yTMJco4u7EtY0XzEi5aOZO3N+F0MFu0kaqa7o
6QV8SeOpFOsocOSXcHCjZou4w71VgZ1+aaaYUbwCZHyfj4xY1n7FdnPjyql9nLJAIXAUw3BGslFu
wC912i+NtfChXQOGJLLRineAqBmtVkOlZmudFUl4lU3SDXYYC5sv/PD4S5ixpGw82qT0feMMyL8z
NcjLNa1j0NvG0F3wDuOXQ+YCYk1jyV2oRU+d4TkwQjqrRrUaVulpgF4S3jgpx+b6/+sq+rno8pY3
6GcQFfl7AtnHvF8+L0X2I/rNfPaO8+s4/3BtZQvb1LZDZbpkUP6zcnYFokDX8pTETg9t4F08pbCJ
j1ksZpbjvdrP+FP/VBIa6h8WqwMgM1eYHuW16/xV4Xw0bKMEx3WmGOAJoAueudAl39EjI3ckAr0D
s8/+fJe7yTnt3b0Ix0uacjfv+grXbwC096jKY80ilb6gc/CqqQSO5jBcfH8o5hSyMxO6sRoNWxki
uYccZMYnRe1uPz7ScS/g+EjLL3l3Ug5AbzXXHKmXN4MCDnP/8d8vlmbC2wkeXv7Lf7LRYwqifZjb
c/NQey7D0PcHcLs4ajMACztVMP76BiLfsXZtXgzFNzcxsuoS0lxh72yDPc+vjOXIuSWT1ysPhPM1
I9FgQ+XolWZxbM7KDDDxSTF2mnbs1Kr+K7keErg88VDd9cc/fLnER7+bp9AWjskCy5b9yGtojoVR
2lMW76IejvG1EyNRKd9m8b8RSt/f5j8vvnAYdDJfNj2bB+tImsqkjw1HwzE6Ot6jfWoTevfxWYhl
Anx0GrxL0K+BYKN+tY4O0ek2tsbZj3ZAQl/I6NxKttRJ658Ofn/vmWqVTIKRLPPO/JNn+M+To9G1
XD3bcon3W1yh7298Vxal9uIu3LUYzsML5FD1TSx0PJ59fIp/HodXkf2FEJoztMyjd6VgRIySETBg
BPEDA0xq4b/jshOG9PGB/nwiuB5LacACADicLtxvJzQ0FjlCQ8WBAvXsZB1WHmlKTG9okj4+0h+v
P0RGkOJCQ4wgldc+atCxDhkkuU3GNqiMvZc5W8s7zaNkLfPPFprji+dYGHopBG12IvDQzSMBgXCi
eZ78AcJJBF0AnQwq04/P5Y8jKEGzEbavBx19Idn8ftVQ/8mK4TxeoTElV8Se6Xm0uHc+PgrWZDqk
vz3pju0KzoAXCX4bNPajF1YnfdSkXpRsiKdNL2WQayu8chpsDy4+razEHYKVAQRIQyrLYi4N5obG
nkFngVC+4S6dg2TepFltmrsEjS/oySBs+jW1ajCtS/Q9v2CwySteaXGw87Q1GdI24gfZWJp+InMn
YgIJwIU7gFsfI1ZYEp6o55ZODv6plSLvYGKap4oA3qCFnzdCkU4ZOvX2nVMz3oHU5YqTIJuH9Kya
Da/deG1nj2BcJ4r6hK0r+A08tfOZzqRpkRaLJHljpWY1fo0r6TvrLJHeeEt02CxAlkA+adexDEkW
c1Okw2s7y5AGIIPtv0DiE9YGHkt8nSZON+7FrLyrGevVnUsKH4xfpP1EpIyKn0ixzU6yCwCTQT2u
h3Xi+82N0wX2ReWbCzVeE4eDgkSLfkOWRSP2XEy2jpGT+lddRw2BbVTk5SaVvSg3rUHlho667F9k
UEq6GeagL5kW9vm2HxQuFp1HDp1ZLCdrLMBmtrPpUJKUNPfFZc6PAq3Ld/ObX0nImVEYyJYC3MT7
GtV0LkiBAYPLv+0gQxetHfFg6wh6Yh8PyXkxz/a1W7pDvibmZmbz50mJSUlZRrpSWZUjlk5LjjbM
AQZcFMGlXDvYwgXyj6F8quSUwa8RkyZpJTBT/YuBU1Ou9bwMpCDuMdXp4wZdTeDF8wDeXRm0heLa
CHjN4PAjKfbbbUgTM4oOqe69IN7XQ1l9jyHtZAiWszbaasObMP5aElUvNqnxwmsKsjCHymshj7nk
w2w6uqN62yiIPmhB+/GRGiYHyDKa6OegKmW3Gv8oOVayK0b48AmBnxaeWRxM+UDcJyPhyWegm9X3
AWEClFoKHPB5P2Fbpfnil9GJdqA+b0HLjSTa5DyBGEGTckcTyNpPGc3sldsIZ0Ep0cpbY9ELkGG2
s/ymRZ5D6qQisdzM/g6KQ5ebAqatXNNs5RuktVGcDDISt7zTs31S40US25h/+ztUtLheGwxSnrvI
w3IMTImCjVZStaFDAIZ7LjxCYbOkxfXbWA1KAg/+oj60uXKJ3JHSsDcxBGXkkDxO04bulOB6DWb1
6KFR4PGmf4ZuMHQb976ybF4vUPOwq6syMfMTqyojiv7OdJeoW7/AAmjBOkKhjimzBwrTrZk4MMuQ
fV5excvIZ2VCzR73gbHkHI0BW4tVzpjouYmzKNiaVWrcMg6xw1UTRiZVc6GppZ05JknWg10qMZZV
RAu3xKyk+0jG5GaR951YKyCCItrGsWs+MomwLK7LqO+tIeofS5uM5E1gKBpYBqIJIhRkus+NtLt0
9QRVsOHSn9uZjYi4sNv2vpMWmdxt3pMaljtet6oy5N/7SsXtWWOUSxiy0uZPa+zIQRs0IXExyAVz
IzHGd2vULuN4CxJxwR4KGtXhoQotTDHxFMW/Er7PyFQSRXQ3z1uNrsPy+mkjegGKxu5s1J7FiDZ7
VUc+mtCpLuCeemZXlSTuZqcga8db2LoGyLt+yGhJogPe9oVh/wyMXHkHmkHLBMRrHbnCZ0FwW88H
Bw9PaxHT4DCywDqBPMRcldUsLq1F0rR+012M9NiIfpMV1BmiJEqihU2d25surXnSDd/1ayQPdTVv
3aLMgv0UiIAueVwzc3pTV9Sh3xk0F8q4OyAVp0sVlAn5wBiESORbxBP1HHkJEgRs/ZCwkuw25Y2i
Azoge4dcSRts/SaVGGmp1ODRF5nEPAOFAfpUNN+DrlMAbDKVyrNuCgvrhPHSGK7DMnR/DhYwDOKK
P9VEGJNXUfkmJaHZdWmJdZe5KUd2U1IYDdH7w8XQ+1GyrUZRhpdvegiVdT0RE64ssewlHtheNo3q
4U0CIYcu+lXF9CW3vOkQH7qWcJ+DwooUkO5Ys7QP8yJvnwK3YRjdm83PcqrGGW/sXKCDW0QQaRgT
pYe2nzdSwFx2VjHbjpfOzQgvYtPV1+tQDeASQBq4FsMjl6U1j7qAz57KsWDGo+5YnyYT/2PRpEi+
qPjIz2syr3hE7N3KVSgFgqA30YPR2RY059TSZywoPQ9GmbV0Gww3QR0GDbf2+seAMHeipl9p9aEd
tx1C3sohn7Ooo4eiTVh4fIhtLz5dDtD65HGL03B0MAhZVUyYpCAaBsvGkCqUMH13h3upJQGPnepL
zCj/zCN8nZ5szBMFWUGiasdoM1z1ZDqH69Ia5MtcJsyIBnbRFRn3k9dvxDKcpH/WRXfIoioaobVE
8+PKBr6oHAL1PbNz/XPSnj9yaEhXbGeCUa68ngHgSofjBNpx+b+Hzi5+eHoGVFGay7akEZMpaGYN
NE0nB1kkbtpGIIyA/CWgyM3c47V0euOx1WL26SuKRO5IuMyfjELD9LKipc2GCid+aIFR9DjcKvYc
aqzjp34sWH+qamZnxZmUP3unhAUxD2Y7A6vDBLyu+oqoOqDP5i/SNhHt6EHVNPIoGsGBmnP7SPs/
6xBeNhmDT4WVLLVm+qmZK2e1sWNR38Z8aMUWe3J/64+dZ259BZuBgBHWOc1u8buK/EUwpBu09DTx
o+klNkccRY1hlvS8PDfNy8s66kd3z9e3aHZdZEXfa1z8sBKQGR26GoU7oozS/oZZJOrWKZgXJG0Z
I3JdezPzUvJP1syenBfsWAt8ebBqvLptDacOmuBNgeSO59sf9F3k2BMZd9KNdpGgzb1TDd4Iuvt1
Twx8SFx1dF55YfcEvrSpGBOZ+tdM6RIib3UyC6pim3V7giyFWBUAX5r9zFoht8VA6JxXVewHrdok
xoCuHjxyk/rnHjs8yth3EZtmgVd6V5CYAgjBIRgBb9b/DNRMe+XmUOTU/6WhRARwGdP9+zii3IyN
Z9ApLRbLWbaEZs5s+4f9W+5QVYyN81jNzB9ImazK4aInYq68lFngJ1/6FgX0SRO2Fvp+xla/BQk1
rkGjpWWMM+0rBvHt5v80OggyWyj28BET9bX9V0aQ4ucGh7d4IFk1ZInS6AA9sH5LA0qsxuLevyX+
RH4ykjP0GvMzU/uyJX8L99FkxCqHOFE7QbEsXOI4sWxG04/egh2yndtufmrrQH1FASLLPXzhuF+J
KKmMizhmpSXZcfBB/c6dLRiOCb7zYILcFiN8EhldtFfIRaPzspzEQLuaBQSlbDDHt3xbDerrdE4D
BjRzFlz1fS9ha6iZ1Zo9vs62dWc7846hSz+cOl7BWk5X2RlOVVMxJNOlT3c2VL6Xsqr63h0Ahzla
jPrTgyEpJvf+kOv5dMwN8xl1N964LDaH4cTxe3SvTWrX2ERtBt72Pp4DMzpgkBThrstmgburHSfx
hcK81/h6iNnbvs/00MSSpDhQU+YXcWaWBZJdP0O+9prUYeG8GPd1zT7nt6SOPOfjfKWSMcNNG9uW
faudCUB+z4ROwaA08Ebh80sS++CyOXQeI5PbspkH6aBLZR/aogfrWH3bTjb1d6+ixbyVKHMSDFJ5
5exSK1ewAlJC6KiZ5m7YprEJV8ZDv4u9f0B0sIlBTLKTzBLY6rnhNOR5SUJW18IRNfP6jrk0ZV6Z
++DKIQduWUfcCKA+EVt4/4upu6mCDCJDG8nCpf1TxQJnqFEQXStzfUts5HzTYzi5HrtGFjDsTfTa
mZ67U7uXSfqlQBL0DRqIZ+D19T2yWLya3NoJrJ+46MwCkXIFpIYvnk20wKM1ILA7SXoLBTxCdSaw
gfKFuMGvmj9lBJiIveX63i8RzWV6qmbqo8vGJH5lo7mdi/HSypzdUCNIvup1ncwHkIbF4hODuKz5
oNrjhKq3DLlYbWvDJnHyzi3YQYQkZMcIeV8gBCDlqUo/RHOB/LgczorZiIxNG6mSnaDZ85kNprFu
Lx1ZE3ojwb5XLAFhEGwFQh37Cn6vCM6ImprHVRrRFVqrLoqQMvnEGbPFMcnp7bHkZqDzpJW66muh
TD6N8Bb7H8onvKqPpPuV+J5IbiKI/fdmY+v+1oiLnFHoNBg/S5+KeTejlHi2gKdTc+cYJVM3MpK9
RPKPILYvF5RQGPxsTTVAUjCIOnvJmqL3vxKig1O4CsNoM89ReeFFM4kFkDQgFTLap1JRtA9e3Kkd
Y9xYefQLHFFlrPOwtIsHqzAhv9tuoPOzAjzIo8FeyjswBsuZks8lkMUIWoNzhos04I0WXXIPOJSx
YTJYQ32NYwUtvZ0ycRSJTpNDnrWxscrM3v1W5XP1rS/9tt9Rolb+qrVN8KeuS4rHqrcNi/AIrAFo
k/qBjafjlFVwsqxQ2VXbO3xjrRqb2jqre6qIiTnoeZqxfAC5SG25ZpCNPVQ1SY+7NC/EPZB8AB8G
f/ltYgZ868PEbtoLZOxOfjs2bR5dm5jdrNOYsXdz3hsUI8BancoLzktDFT8Q7YHxYhrXO4itKBk2
QVbOBaFEBODsCssJv2TUC4S06mKSOxXNJDDRpcvidW/XhrEFkYTtzzURCaC3rZR1keThJM6igGL1
mf1ZQuJ75brBGoJp355PoFWuuzTEllIGiUMlNzudWgyddf7c1IFzTZJaBiMTPRuiVSi3v+i7TDho
3Kat94TgAr6CCC/Nzdx5NisK2X8tK4EkoK1sF5ZHVmEchh/LeH+LWagyTlq2nCg9YOu/TsH6GKH+
Yh92qDyvcRjW8zluZrNGEW2gk36EbF7eTaE04pM+MCiuJl5V3NeTbTanhFP5xC8jEBhIS5qclqSP
HM64W+IiXI+WX0JriZE3QwCzvaemxUnLQI6wQxQpnfw6hIAkndSyHoYefOgBTzX4BNuceMGMANsu
IoowAMLSJjPS3zFXvAGyAepmz2oRkIT4CBU8JQ9ZhJxICXidG0Jv681DQBUFB7Ot3OfCk7y/AS7i
Cyvq0KXgJxDTtqsIxTuZ+sS+9mtDA3UJ/Rsn9n3/TIVGQpAW3d79HBqo9FWH7nmDpsUlwhQJNcBd
anegPqiXTpukDYmeWJyVdp/Pp8CCS2MTOgR1rygyKJdLJo4ETKcN7byxm+u7qE8WlGeVoxk3naZ5
wp1o36ola8DPEoJlYQ+6De6fBgahGw94vVU5/pAJWRCbkB4lkQAZKj1RpQpwguAl2gpiq+9LbZiP
0ufebf/MD4CHS8BN/ZoV4NZpM6zGsopr3EmTuJY6r1yYehVfxWaqytt/5QCMOd3bVd2ayQOJ1ObI
801cBtKnEOSLGfr6uiQ0DQ3ogv+vK429tgiN6SVPnYbYWCa7F0lnstvX9kxLT+eOc/nG9O+dLDR2
TbyQ/JuMSdTac+r6erB7vuVjhSmgmUfjVxQQxoExTQbG9k9if+zmOPD9GtbX9g3NL0IaBJRDAZ0Z
gBeQlamjvOH0jcXPX87K0uRKR5gB/i2C33UiTXonKnjqiHf0fcfxQgZX4fAkMilC0uJg7qsZIca6
gRtxW/iOfup6RyMajRU3l31P9QtDGIteDMu63WSWT9MBXRapDL1qnr26qomP7sLolyMLUMtSDNl9
W3rjI+7q7Mqr0rHcGYPdwsrK+4WsGDY/81oaj303VMkmQRaR0qx27C8FYaj3drmEnBki0+CzLZh8
fKmhAW6lM9jmSqVDOJ05/lQ8LP4Mc4Od2jyNEr8iCQmSAA+D77vP1YBBG3ltNJ85JIAmkNdK7zSV
YChWFduCjCiDeVJbPtjsPmbZeQ906ujcul6TPjkNcG9q15xPsXBqF3xx0iVinQZ18dxMCbng7L0E
K8XoV2h6Ft/BSjtOBZLWRbC50ribfqRD4R1ADPTxGgMFjRLSRjBHz1Oef5kiM6t5uwu2ypgFsF31
qEeatdnJLgRLyLp66hU9bgRN/wIeIR/8ygz1XRyo4Q4G9CKWC2J7C0DCFJtxllSJss08g0Zy2r+E
ITxmyMDAgLnD38PIohfITg95CNGd21RW6tSpA5AvRCt3q6iH2Q132/PlKvWd4ZtmS+dT4sbxVea6
3mNLB+JX6Q8NZCqDOG06y20LhFMb66W23JIaHjgOyfXSK4ergorsbg779Io+m3/e2hNByFWY9k+W
ome003wlMUOO+sU2o1RvGeLK4kyhXVX0RuP5DsaJiYfFFRfGYJYteRDp/GKELi8RLdrmAf9e91h0
INxXoxFP31HOERZlYeQwoKDZ8TnlfMr4mQ4zclWZEoYee3PzXTCCs/e9loBFaVvwt0GcuB/7RDJJ
BA3bkeVjej9U2/Pi8d5h/xpZImdMOE3xpIwIJiF50+CS6VKEggVw0Leyo4jlq1Z2F5kRzrC1UzYT
K7MnbpwNtQuxsmuL6pBi82A/3dfZi2tW+qvJkA5aXD9ld5HZ5PdWSz+DZPsxa/CDoqdi8xVb/Rqb
XxZuctWajEOSyL9sp7pBHViyEyYEPveevDDMNd0hn36GnEV1I3VY/gjYP5E+WsdLmwIi5E/QJ+O9
nrz6AedUzpupwp/0KVnifNvEq9J7qj6PzTl/Rv/JedhFBlJA5UIeYtHH1RaTXXQfh6jL1mZhwWgM
YpIFIzTRiyCVmf8mAKEtdjaxurj9nAFaXO4OstyWFUgSWmLsEdZdqRSKdaud17r0shdi3CPeVSS6
1jopY/QzDuA30ON1KHmV/KR5xo48Wvw+SIuoBgkNs2jjYwVLZiSYGAcj0ER+lMY7I+HibNEe5+xw
Er7lhhMD/Zgdq78GW8GuKGmF4O2vM++LLrzsfoYojWkOqvMPYBZ4fFw2wliX6FFRpQGxv5pkbj8q
a9mU8TnrHIJbBHKvAc1GY42rgci2r8VoINJ1CV5cHG8LtLfCZRuupKKXtxWi84HvWGQ7bnD5RCZx
NF3OOUMJzDYpF7EltqmLp7WXNGQ2yMzvCRBABzTxvOBV2EYZtrCTljCjZu0qypELVn/H+mTcvri+
fxtCLvZuSMe0ukFeCXexoL8fegdMt2yRVdCetLsdkz0i/sNcXSmCVRp174h4b03tjoHrtlDuJkBd
bNgN6JMzGnKXwsrhKF5K2n6mg2My6GDtHhB1r+olo8u9mI3kk0nz8XRWE9qBLsNiZulYhAcdaVqQ
DdZpN2ViMxlzsJNVFZ4lbtSefDyd/fMoHl4YxIdIEahqxTK6fScyiVkbMdIngHoro7yItfBvgiwt
9n95FAddDs4a05KKid1rWMm7o3jp0PTtVGTbPG7EaiiZU1Yuc4i/PwqB3+joBDIkfTwxZ7bQUzDm
KF1BYRZsgRjjo7I2zc9EAH88SpyOi9CIGspGv6GXi/rudNrBw0Rj1ZxOj95bWFWO4yQD/ZWZ6m+f
Ag5FiAFSFEELyUMm9duh+jSl7WVw5ULLru4NBp6XKclpf30UaXKHlJAkRgGyOtJPVG6LKbRrwRrB
4nlA5KDRZBrG7uP7c6ydIEJYOlw0uu+2pZGr/n4uQOqVJTAJbO02ne/Moe4vaEnpg0uZsXUTe/hL
+cnr8RzUWoh4TEUUzu/H0y3NOnbbMeYFXND5FFPAOBA6/zfOCjkSf1K5GMCO7lDHeB9lioq3eWsa
IHWN8kTZFC+K1txJiVzsk6d8Wafey4Z48EBXOC7KOR4M5Rw9fFNJKqzGNLDJlq/bqNSluSR0OZSP
tF6MqxyY2ienePy8c8hXSxopzBxPvcLf3z3vcD6BKjHG3RRF5J8URsY4o23sDfrt/JOz+/NQPIfI
0giVtiF1OEeqF6OZJ8cBFbXB8ZOvVVWi8ghocI74PD85q+VC/X4hLQ9gvuXgGYJSfXwoPmEO3Buy
lQ0fMe8qrF1nU1eCUvnjB+TfHUchcORx5AXQlvX7Y5hORMJ4fqQ2yP7lia3ZXBajtj5ZyO3jK2cv
AH4Wcj4Xmrm8Orpydo+GxQuLbEfETnuefS1uMHg9BDdiBwJ1P26m9bxLLgWws/P64O7Lw7wpd91l
9VTf1M2q/5XcVdYqW5/222HTb6fN/bC5PSfKaePtmduuGI8fojX02hVw74J0+928mnbJy8fXanFn
/nZT3s5CgWdZzkJ7R2vEsHzFESDCUH3otuWmPjT70MUrsbKuscaPX51dvMVye8jO1M0nhz5enl4P
DRIGtR8fXbY/v9+nJvIYLqsq21n7eTc+xnSyHtyL7Ksr9skZDZsDjK5UM56/zE8/PvSyvL5/Elk7
+Pxqvr4oAfnkHx3ZrB0d9CZKQOciuJkuIBOeRtfjfvj28WFeBZ1/HscDDmfZLobnoy2F3TR5XFhe
tJOrJ+K5zuXKXEMK3hRrbzvvgztvX6/zT55+sTzefxyUTRfSXMvSrJK/X9bc036Te+xf1T49FJf2
SXtCjtZpfOmcGAdx+PgUrWOp2XIp8buw18Dh7ir76BQNI7EBFshoN6ydvTo1rorL+gD9f/Wz3ZJm
u+2383rc+ivSuFdQPT85Wbn89ccni2MGVapUeI2PlZVs6LVvMbfchQfntOJkxzP/4BzcTXvSn/B1
uNA39g15yV2xBiG9NqjdfsY/jRd57V46l/rgHYKNtzHPiNL55Mq8XucPftrx+jCUgTnMDVdmDLZh
uA3QmzYnrdi76bpMyR3AZETrfEVZhTiJ3k782bX5d3pXD920UGxn0YUerYO4IcZYLoLGbAWrcudt
jJ17aq2HE3ebXBoPxkN01l75IMlo6V37V2pnnRkHczOcF3fFdX2qTigoV588Ln/8pkXOif/A5b80
FIOjxyUUAObbBv0Is7Wb6bK9Mn60t/ZZfZWcelv3KrnOt9XVfD+Oq/zJ/OF+cknE8afB1qghpXQW
OzqgjWMFZsk6bqBSMLbtrjzUB/+U4dvGY6mxduUlydvrT5bX4yUOTamUtmQjadlgIOyjWxB2oUU7
bop207pYu9fQyz/5Cv25OcE+v8CDqSQ5lj7aSGJKR4zHb9igdpA3rLGaRpJhZTsybpMn4hOQaEgs
Rp/cx+PruNw+Em48jAigdd3X6/x+g5LCdhwm5mXwi8od8yIBWq4Mdx8/Lf/uKA6Sf402lOXFObp6
UUzZq0kv3YRu3Z/akeJtGQDt/v1R9LIRlx6VBRv/39dLewRvl3qx2vSUOswWsM6mcT1+UpEdPwlc
MbTZjqWxdWDBsI4e/Kiljdu1IHacGl6UM/tix/ePIBcZkFdIGt71X58Vn3PF7kQ52gLSenRWQ2UP
TF7lRqSi29WG19/oYhx/fnyUPx+/BbbGe+xhbqDaX+7gu+dgxo5K04uj0Ma2rsgHkvvOrpo7P9fG
9Zwgewldkm4/efqW3/5+ZXWx7CFzV4gJWfPt40rd62bSxtJQsiMX88oLmBT7imQtuL3T26H+82++
hOYVqv1clFMdBWF79D//4//1qKw31t/iVvlf8z6+fu/K//Zfm/cGp3/9sX/iPhzvH0LYzlI5S6xL
ztIR+h+4D+sf5vKGYe5wCMh7rWj+iQjkn1Du8B9JrwL30ruEVgN+CDsYxPg2bo3F1vRXGa28cscP
jvTYsOMlYqNg8w4eFahOMGGU6RrY+bndP/ZVXTxVuV3461HM406bIVHrLZqRXxZoZDYNavZvAAqJ
M12P9pexQvXGDF+cTjahcFYFEGSo6hHe5UzTkXlbfp8SXjOt7AiANR3T8IysJ+z/HkznXIfkJ6MT
I7Er9fZVFd2Eqm9p5/539s4sOXIj27ZTuRNAGVoH8AtEzwgy2JP5A2NmMtHD4eiBOd1RvIm9BapK
0pNVPTN93/sppaXEJgLhfs7ea806feuMC3Pc4SzQEEWkcR9Wi3FcgJEPmYk+Nk8uDJYhXqvJ3ImJ
5XldJNq+p6NfB8KYnHAASc2qk/IHQdJ8izRyIOk6OXs5+trWNHpAXEXVHGUuzG2ZFCPxPBkhTOrp
RkNuok+tV6b5yrgnv210pA++n5LVHogPa/FJCTbSTfHoW8ZdBt4vM9XLEGfD1iSFtCuyYTpNPnom
kY4LPUW04LO6G22uPwvPbJYvdpjwdNz4o5eHU+4NezMqPuljFCF50Hk7jys3NuPjq/Dbn1wfgaVF
ogoMCKjY0TvtOs2kzmMLEzpl04pyvraEg0SYkWYzAUAPH6ZeDtDKJqu5m3JRw3IvOszwKWRwgVOq
rDz7NC8yxnIDYCrOelZqTd0VQC7wSySak5yr1AUl5G6pO2+ShagButem2rWRDdmbGJQ17ke3uM3K
j0gkPxxZPeI22vailI8QEIjR+tXKGW7LKBz4js7zGGV7twCmSHq5aX56ZltuyZCsWtDxPSkWIyDh
Pu0IdJM9siMAtm2lagQlpGc5FPbJd7fPyM8X8ERkkI34IBLCiBuqErm7MRrJ9PZP3QfHBm/9OJI0
hV/yz+5Dl2rPY+zpYQoT/IFvG3yITiDFH6lvN4bWYneDlW4VswBF4Tevwih1uv0YiENR69ARsFj4
9xYNjNCOIv3D97P6F8YLSXazqT1UUK6qjzXY++MI5+bFBaz8NgsOcQ5t+n0JxB/sVqHhpYlTNhim
csVnBdHmRgHeAkoPI9lh1zzBSmvVgw8a8CzdFkAjVsR0h4XKODdR5DykSnXbnLz480R54vnP9Qrb
gmlhJZm/K9cwYdBDQN7ky9w9ebXv3qiqde9mpSmot9SFHYwHH6QAo/vENs2bhkR4hugmXwiDsKAl
adftq9lHXqNR2ToUegOKJeu9JzvyvOd58UHzMem6sDGr4S4ui39LQk5eNdktj1AtxX2ip/5WyNnl
Z4rF4Hbwp4i5mJFiJdcMhOzZwlc5DM5+LDUtNCINHJ1eCK5RDpWnQK+ITqxRr60gX8J9gc0GuzXA
czcJCy26+b/3N6I8XwtRqbvuL776G7oQJJ1iIkTfTB030SzYSdadEW3KukMfqky9CJSZNi++FO3W
kkvGRyjRlSjEB8abnnbcE3CFHnKJ29OFYk87ubwFAFfv5lpFT4LOfaMsL4DC8RiBF/d0c1VbAgpv
bD2JienpbhcaruQRV4mhOSxURB4dM/quuSnRTMDeYaZ/lIO7pfwRbwqXEM0OdGWPOKsmpmwt+WOs
rgYwb784przjyxY/k9ZXE+l/N9k7GtzZ0JOWOMUcdtjDIFi+HaLGOvYksFQgtGjRoVg7BJmIHE4H
2WmISbFGVThXBu8hI2h/buemDggcuJ8RMJY7YBYwQaZhvOSdIhUPuccr7rrEfNWtuDsaIFTNsas/
G/SsTlyecWDJQKPxUzApP9LfPEwjBfjF7IIZW6nVLd9JSiRhkfoyJH6phU3EL5VxbX4Sbokcyl0u
nTsPhM6bkgeaDvbQbtvntFf6y7Dw8SK9Ud+1PL32+lAK0pBmG6CcKknpVvOunRjwZtaaW1kcEP+2
YkU03U+ufDUT71APvrWP9Ejt8eXUJ7NxmsPK+NkSsx1+Al2Qb6Uuid6C5kEidDBaew676lSXzYEN
jnYZtN7Ykra2wrFKJJhAvTi0AxEvL2vwFqh+TyQZjv3gEXf2Cd71mp3vy8TF9QGVgkcA+8WqtyVA
SmJ81VgW9wCKjJ0oMsxJMxPUtElZUlhFeUhVXe9kMtShwS6SPApoyNLWtV0JbiDUJ6e8RdZJS61P
41u4cWCi1BKFYzINWxxvw7tpd/028q2CgNach3M/TugAJR8VVjIy2uLBHxjEku9rfdzKKXVehMTW
JBogR3Powp84jZNRhbMjs1C3JhREo9leYj45Q6NmQ2csI2Yf3/6JdrNmvr7peQQCI43sE3aqIUSC
2G8Fbbm7Ia+csOdOsSc/w+esazxZLUEMSAKhBOF9Yrmcv4LrcX8l/P42unSIqOFIKrtV45BNW2oV
CsavbguMxsDOJa5i3EtDu7DXz/J26UJrsD9xuhwiIdInC0hsXH/MhP82smnqLJBSGWdJrqPbGSTF
gbcYYj46xiDvk8QPjQVZoqWPtRc4YJHefBLcF3gHFAt8Eh/sDUtyPAub1xh20yYltgZIgyHK0lvk
ujkBgmzkx6w7g3eaq865pfY477TUxT9A1CnXJb2gmS2tW+1Ha6kIiJZj4PBCh3HyNIDN4uyyAQbx
wjNTfFv6It6lRWVSuerUjvyRd5gnZd3mvdbd1IqwXWKn1W5xF23XkfB45BmUXfgoutV0GqQBwQfx
3VFZ/dAWNoe5paeV2rLovDemuL3xKChunXrxiSo46Zk5d3M/DGvDr0qn+zzLuh9EJnhnOdmrVK2P
S0/T83OCWpWfEAqKK3oY+c1MunITQ59AFd70/hhGvrJalqwrsUuaRn0cVooXhTW5jRaLnFyS07Cb
XP1q5WJfd14M/KwtHhx/bMNOE9Qx7NHvztZKCut1RS/0Cx9m+U3xTa5MMQLIHSsbfmA99sj7KUv4
ecMf03gK3vBwXraqapJbNfv2Fp+tcTUS0RzNlWBmDeW3uURWSm9E3BP0TB7MAYRTMFDi+sF0FB3q
ikRbzEqNgdFmzV3iZ+6VKGR5BXBnHIBE9d8TZS1ocqJvUIUhrWW87g/Zil/T2wa53uSoQ6753pa4
vXdofiO2dSu9jec9aFSPvOMMJYXao+zvmxX4JkvbPruR5jt4ELP5RLoBPlM2YfcKphUbl3uWRw1x
hcmZQKyXYKp4V7b0hffA39iLjyuLbrV+b3w8sAfu3+W7pL3EW7FzCtKU2XDfr0y7YaXbcfIrf1Jk
Svga+wFTKxS8rLCsR/sLjZei9HhoJ3h5xtAkp6Lx1J2Ht/PACyY9wSvVdDirqdoBna0JmMgxDaMm
ic9oQjoMkhT5z3kD/1qkmRdCAC+eHDLEG9pF9W6xah7uZBuRZvTDa2TM1bdkrE2qn3baXmy97B8s
BCpP64UBUpY1IymQ8R1Sejb/U1+6V4EJ/M2TlXeJHSfbRwDezok+pzd1kxsXRxn594gDMChy8u20
p8z3JXWaZ9/KzIa+ESGoYOY0t2/bZDxWwGfgnnD5WMHfAs9R3SVHXABNSxMwHTelipv97KTxtVpK
SoXKX80cFaeSfUR3DDKbBXWEAlKdiU3ljnfuaH2r1VS/iFHae5/fwr0J5wDUTe/cGBIMuOEn7sms
HPGkG71dwjstk2faetmTtLC6x73fbVXn82HdrijPFA+EzmcGP7d8ojpMnyX5NrDuuXiQmy+z7RZ8
RmfumwdIJcy0zgCibHnLDXwEm/PDyG8pMzQeWZVlzI+088R2gn33oedTe0xcmsSknOGOBogZjNfU
5eM/GAV1gaCR0nvQ+ro/zViobk3il7uEWAICTAWzj8OKBkgW2erMUJsC6wEiNcsfoOZ8WIM8D6ap
cG6SZuFOM1Z5LTbITZytVvXyDTQblc+GE/eLGctqpsY8yD5o+dLfPUsDeQb++VbP3OVuHDv7mld2
ylu6wrvllHb8nAy9M5DkwBlMUomTkXKAVfKkJbNtJMajkc6VttEMXTuLuOhvSLXr96Kc0l0cz8nJ
nObJJxYQywcYtvDPUktTd4CGV1OGq+4byx0esm4sj7ajJrhJ8xw/dsTWFF5HlWzNQmLti5d8ClvD
qrB+0IFdyGc9LG4evwI28jijTfmDV4+0xua5dJnlwo4nLj4LXk09HpO9kaX1PV3k4ShTXKFVK7Sd
lc/Av9PcSb4VtUyuDtHrjYoNflrOSMv2yJc+HwbiXke9TrhWWFRZt8aQOoe5GIe3r/HG3xr8/M+B
va5Dl/88/Ak/2o/qo2E2yK0s7eaVZvLb9Gf9e39Mf76gA7rDNpmN0Lpu+Nf0By8eNjxWpbAp6b4a
TKn/EEQAFIG7KgQLgXWO+DuyBmKNx2YHcwQRFpwAhvV3iDVso/46/CFfZehCZ+VnQDf4woP8aVaZ
9h4gx4XIsNMZZDq18kpErbk6RuSsoLi1pL6qBd4xW9u72Uyzc+3x4cqbVP3SYnhzqJFRsG3Ah7lX
Loj6zZJV7c4ube+iDTDNKLguQMiMPjUOpZ3geYvq7uwWSXfWjdjbGjE7ce7a6fRtMRo6z0RgTWqF
fEg+Ugvko6AEsBK31tDuJ0K7W55pdnU7ayhk4wpQyX7WB+wQNoF9TogAFqFXdv5t3gwWdaOSEmBg
FD5+7KofqK86qAJCY+KaxGN6EU/zAndy5yWT5IjMcP2FuLi97Ugo/5oSk/+HK5dbdFTZTi/FRM5O
65CxVIx2mm2vO84uK4X7JhAg7UsihSGB+muSiueCL4j4WT5nu0po4KQ7MAsK5Ld0Lp4Bb5pWlNnu
Wmush+PMqyfZdrHWZ+9d5TIX0b+w1TPrBuZcqFBxhhogBfAPXCHwLT9si6ynVSSRRARY+Md0GCp5
ytq8fVritv2UDpcIzuUrQjtdadp5bLJMI/PS44XLhfhuoN+p+BbytH3gguC+Ad2oHkVZ209j45Pf
bZqGUqdlwfHOy6VLn6WWWlgXaM6+Fqp9nRg4n6pqJEddWjXNf5tBFYfDQYmPAgLXoQKmfoAuoxP5
82aL6/o4L98SG0VIxFCHFLzh7ifa35fcHYBuTUrpm8aiOKlxqH0vXWLQspzNc2Z3y8Zth7NB84Xz
s8bikv6Wt7No9jGi4Mj9CMquo3/Bz0NkYtoOjjJ3S2frLzYXhX3r6+oVprqLJEOryucoHunAlbN9
qmU3hLqtlidE6TlQQnPRcNhFtH0cIi4bdxnXJDAKke0Cgeg81YUhQKc7vDRsCkPkFUH0x/WydUqf
U3UEjdc4GT6Xq9Sq3b30Jv1qx6W4d4yq2VXYyqPAj9i2eeBoKhLAubsbtMF+bZLpOkwjpzin20pf
OUy6CpntLMuN9vrSxsdOL1smLlKgGgQql+OC5wUEwBypQbdmKZW6tbzS+D4JRkHbbMaI6+XNfO81
dUoEMzeSN1rQ415xqz0zj+oe6l7GADI6KhsEXQVqWCMed0trLvummvotdWvKVHSU5ksed/iS9No5
QsUwOTd1jdz76x3Qiun0WYoFm83hbi/s0tqmFndOQy+qU1+X3p7WuXX1E3ox2eyAbvNoLX4mcx5d
RsConK6W9gdXt2XrDxa/Z16JcGlfTCj4oaFMFMZ81lo7EDv9LrcXB8hBBjnQYURCGx1Hd0RVzcCO
XMw/udMUIXXe5hLr1mHoyw8+btsbcvl07kWmvptzVVwbXTu1jVujTebpiICWvhMPGHuYQtnnvHd8
o4Cp2/Qs4bZEWuW4cxaNbsKqZQJHSQy7fJgwfT5IEJKPCWiOG9gi9l2DR6EdJuApjRp4h6G8ci5D
x34LjYQTc/kFAR8TWo828ei8cHypzwsHk2viaeqGmkvxVJNJ/2ycdQokHfWREgziaOZ6Z48w/YXu
zMjzznaPnK/IXUujYqpQWdy4adrgm2IzyissFgcGyi5VIxi4G2LOCuOUXcAGIfz6RLddPljKi5G1
rz2pcvI+DJEzZmFsux0mFVaz85yln16HIKQbm+klJr0cHah0JjbqsDjZgVwmVivTwjsrV6Ne0qz2
Gtwl5pBoxZGwfpcee7eab9XUNtjNHVqY2ziBUxqC3e3bbTWhxOkVjItEjsmJ1FP1nVsZGBjTdDA6
mGpyoPzx7zfNIpy3uXDib3G3oNgx6CzsNa93L2bpJ8w0pgzzWzY+1ZlnPxSjHvFVTdHAgr9q/T3T
V8gcXgdbx2TKSFHaWtSNnonkV+nqGsfrhulZMSWJyS2OvHKX6oiZAY56fTgsu87SXqbuLlFmpe0h
6dKRSrU0+uwoYN4DWJ048ybiAcV0tIQ5J1bUIXH3qdKY4WbZ5K0fot7sGUd5tnc0Wq/vjtVsD98M
Pu3okPP7p7JcwkQ35c5baFXYQ3KHqeilNZrnJPeuSsuvY6q805g0uIrIacS/4tp9Wwy+s9lo85tR
QZUJXDyv4ajH3yPfUYAMa4gmjL+sJhu3Q+Jr3zLVRNtCz+MhHNTw20b3f0+I6Y/u35z0OE795xPi
5bP7+Pd/5w8VgM5BDpw/aLd1//en06EN8N/yIRraZCV8jma/nw75E+BW8PJY+Jom2UGOm63su4Tz
5z8EsUUmvISbbZM0x98SAdCc/uvp0ID4RdSAoygJEc//Swpg6ihou7FfbXS61ECPscie1BdBesjo
6MD2WcnSLlOPVxYK8KZbi5WSz/j7VyI9cWZ8WQ/nIfLqmlB7DOddtFZ8RY03vZbEU38mnR/9YO0y
PySTzwNsiqf0qYxnjBeRFTVssUaGHTlT4LNgJwnqPZuPkuYi3lHKgY9WSYoj5Uh36BGxpSihFLuO
qmxe66ooP3mj2wefb/LgyES+a5WY7up6zI9epi0by8uHH0tNT9Fjq/ZoE3W/1YC8b1I9bu5MFpK7
pDa1o0f76JDNHDYCz2wM9m0xzsNUzs0Z94D9lpvOasWtE7irmIeoEjQ4gvGfhk5epMecb38Pkiz6
GG16w5BswfobNcSKyBXPk9PzOcmvNXAN9g1I4exLX5XiwfIglw+952/42DE3ZTSKD0pCxg4ubf7s
zp06CvqYu0aW8j2nPgycRnkuWJc0fcgGXx46baazA+kkTJoEOpP7HZxyuWObFO/TFkV62skHlAvi
1GmZ/Ui3n61ip0/qxnVm58YpFdZew/eaLZtQjlmpyT5LT6pzoeriwZdy2tQC9EdI4c75SPUhO5iV
yWSmSad078XsEGEI5S+NjjK0jwz7kPYza0c9uhkrkzUSdqifXo8OKXAq8qgCmMNGV5w3atyt7A+G
eRs1tf3Y+7N5G2EDeMnLGvBT0+c/PHA/NwBKxB00sZRWYlQeHFV7Cs0zbgiD81IezHBkU878vfeL
ddNE0wdACCvsPNNEUFXpaz/5e9+aXqUd0YEpff1bwlmOGn7EcrHNCiq3KQdTXlz8JBb7sR7H9NgZ
VNLiQlJRqUVebArJyW2Rw8Af6/Sz40p6v9rZme0A92h6T6242AAZASI8yEy8+ExN3sdB1b+crple
FeLLLdNJdzt7cwLVJ7eOcTc0LwPZ5CvBkcbcjFGrXVxPZvdFns/3s+zYRSKDVZR0/XVYg2YdAQAZ
fdqiel3uhw4GzdZgDnvnTG586851dTOAVzr4hdZsNAQTgs2wyB+jqIp+1ROkZBb+5vyqvKEAQ6dF
5qFIHOubN6mCpG3q5QdR+uWna5kyrFM0VyFluNwJR5cdUaC3VnNhEFc9VgQKNgssZxq1xaDfGhOj
Hln3+T3nMLq1bCqtA5GA+CdFKnvHaSo5MF3vbkuz834y6jN2eay7Nx6dEYuin66FvM27n3ShEHo0
6+AxyH9T8HSsKRDyxFRHVz1P5R5LhyDDvK7Cec26b8PXDc3k/MJFc+IBkicObEFt0fuNwUQwtMdp
ep/SNvs1ap611dYbYKuGqt+mkkfITjqleKoV9IsAjR/qJEg+hI/jkgtlDbJSp83kcxh2WLLeknjg
+glaD/cqDBrtQTJvjvYiraOdZjFKvvVVmW5tv+/bvVjvtUmx7i/Xu67+de2FM28DElhvwwkTVG6q
6x2ZLFt7jpYGzyydhcBc79JGwtklWIweR62d9N4Fe267U3D/bqz1Lk7MO6k3cbJe0UvOmL+KBT0H
Ar8MRL9r7Yz1Vl81vPFISqyX/dqMmytMofI6MDGjov91QMBdvx3XU4Pb1COct9X6XQMiKJlIpso4
+hKkxXrimL4OHwLvxA0PwtsJaV3QifGNLU511+dssTjDcD8nZiLms7+ecAaw5btqPfXUWU2UIXOt
kCnl8M38Oh65X0elZT01VV8HKHJKHKYs8iGftd7tV6Q91Zp0Ikhyl+GFQcQ1KWO13rbr8C/WvjEq
vGGEuKsoo9UUshcCpso1TFA9llss23l292MeX2Mm/SAifAhFq81akV2GDPeb5JrJ9EYH0raz6ZXe
tF8m7L7324fBXiC/1mn8vVmV2dVv9uxphT/AOoH0RHez30legTYL9KJ6GlUr/YBAAA+82CqbWxsL
RRmh6c6XEToGtDLs3U0yCGLRsd5c51XvjVne2dP949IEBqEP2Wd9gjK3H6q5wHWXRIaH5SpB0hjk
rAI5lq/i8V7T6nM/ICMfu9a6JB3yKTy13QtwF/2ktWA8eh+B1jbLR66mQCLAL6zMRsIi26mJm5sY
vsbWX6z0ODdx9UI5nnmGCRhlk1UOS6ShNm9S4J1HG14ZFzKAhrueyzVl5xhe/1it3X5adieYvPpe
zMI7mIMNubyBVDYlXX5HEXjYC0dLmaO3Qe6ASmSyWq7t74BxeRvia4TmQAedlbrpU5Schvasuvga
pfVJzABUnOxkWTLb2wvU+FKrziqt1aHNaomwsLDrDSiE8TURnSvDCqo+hxM12Nuxnq07XAOFovVp
+udqZDy8Hynb3zcVzVcKx/m8H2MwZUHuYbQExFYCfCxgbmy5Lnj8i6Irqo0JzS2AWmO/Jf4iD9XY
twuL0LkFkTb1VJw9SxbXzjDXn4gxWAgLpXKPAFxQdnlL5Ll8flPfPtQYY9KArnO1H+ZVF8EwmuFz
72QMeFafRAfAYB2GOUiypy/lhL7aJ6LVQ4E+E3ocH1XoKfjsHXeqz3Wd+5g2vBpgYli1RYXDQv9L
cZGXAnn7uFgF28xMOQ49UvmjLq1SR5cDYW9Lu5ZzXlKOb760+2d9thBS9H1zAAOHZKMDR4dwo1/l
G+nq4aC27u0GWAjP+pemo9ZylB35l76janxKtE6yaj2Y76P44Cycv/L4QfxBW2iFLfwmBEk85CAC
JzVRpqQ6GgO0/ipfDSL5l01EgVnwQmOVjHSi8N8Wl5V/Riv0vgLp+SC/vCT5qihBWIetRK8aoGar
wmT2Wy9eEW8xm3chuiffHLy90a3mk/8dkG/StvurQJlij4B38v+7/dzKpvv8r5+f//X4UXUf1c/P
5s93od//A/+6CpF4dOhc6RTKSIRbNjerPwblwuL+QYbhn9ek369C/j9MsO1EKNl58reZiv9+FYIV
T6qRNtLaqbK+sr5fgdb4U15/i83+lmj945//HxD3VzHhz/Fa5MkM8BnIuw73NUARXJX+NCivdHSp
PtsuOtKIVMzIB7BR94rjZuIQAYv8hmxIUxRnKqb9cTZLi1Fby9JLGPVhFBNu07ojWdkUJRGLejkz
LYlvTZHSI6or85U12RquXDL/7ExkwjjLbwiqc71hC9V8IGRiFKZEy5mlYfuVfM9Rqz1NUjV+EOlV
yfyuw9kZxGPZv8NK6rvAqhO4XiAMbBRkVP8PsozNqwEXjDlEInJ8o4lClTHURFUQHesM8uj6Bm5q
1xoAirg8rvispyaTTGz6PE79gPfTcIf4MLnno0av7jjxQdDlTnWFqcKxp5AVnL/Y6VU4ss8mNKAT
uTdF278xNfTu8waqlOSmcfIGWcCFMNpTkuAVSQejeV30DqKeNfrJU1EtBXX4qG6gdIzaE99WuY0b
S92nY1S/S2QjhCLmnlEckfuwIXu1NcvepObOuLkZizTkdIOMhmfZ3qLb/d4IDuCqN4AAMtXb1pbf
nvkD9tVUru+amSlUB+tgR3gGhAtW1K3TAD+a+KUGRQ0nZts6VBwnjdtpWVsgRgOrHA0qexGQnCb/
6baZB1jP5xdMZzfgBwHSw42fmhLTGOObcC5ZF7j6DkLBpeWo7y7izhiXE93RfwcgzFNOlnwRk71N
ayCPxTQtOwiBr6U935N5pC3vu9Dq5p1bw/aISKLucwtvMXSIiexHf8wX090uTQ21kMRYN+gS0qe2
BLq3JLsUt1bA07Ta8MG5m4zZOvt6BGmLhCecoa2RVW+xuod08z5knBqtmjEpgJ5r4qzWNPAi3mTc
JDTZNqnkluQBGYHAdrLL+JeRZzeFlP5j6Wobw48/TNd97SxIiagEY5hzo3gFcGLWgT/7j9R+yRVN
rRkAhk2gGjYfGTmAME+95a5qXwF7pTtfg0iUIhTkf10hBORiRzUVY2iqvSWLFW+myCzuWamm7Kt1
802kww5oTygHkBKWVt8uybhv7ekwphVfcI9W2KbLZwBzBidMsm5m2mvFFunNeXrMPHlrN+IpnQWp
r3bnm99bBxGLkYyg0dwfjL0PxFkCAD1XL06f8wQiAq8azgSdw8nLsy+mYdwOcxGWBd/Sku9EXB3E
PLinRpBua6SrHyoyI5O25Y2zi3zundrUyUcGCd1FDsm516qL39g7KaqHgVjBUmHLoT3HWql+aw0+
LX2zPrcZb+q+5sbN6P6FgOdjlyTtTte074WSh1lY3TVOKigddnlNmKday2eZmZc4L6y9w5AWSpnC
T9oCr3/RLG6HeKiG6dYhS2sFYLr5ukZjlM90wJGFryTMNwBwjCUSDT8dUKPuRcRu925Ebn80/RE0
aDKaM/TFDAJCYBpKFQGk7f5G59ewKxavf7GMRdyPmqvtBg4LTdDaSBQbQHyQPCjRQE5hnszig98S
cexHXc3l+1C6kJ2tpI2e3SUlOecP7kebG9VZ75vkVZWS+17sTEdHt+Wm8+v+PAqXbAnZ4WcCxmXe
Zy+D1uprjg2aRxXJ4cQxuwA4LXyWm47+mtZeeeOmTvIDrKL1qam6/QY5sd3Grd8eNQ7LY9jYcnkl
paIgAzsT8rk5Qj8LYnGK30nkmb9MEdvA4dvKvLid/2QVnOHq1JXdfgIukwV1qtFyc4TzoclfdlH7
DOqVc8ZuGedhVlsCrk/FEj9uudkrbsVNMJiR2JOTHz+WyG7AsEuv4l4mrF+ZbVc+fqAiO3dVnr1n
vqECYGj9nZaV0ZtqhUWCQpY3C2DmX0ltRVpQs1deueU+4TLuDyNkosE+o93indR0w0dhmBbH8PV/
P+qLAikJ/b/eJJDiA01H4lcVkwI37PR2sgUUXPKWy/uCUm9aqB++y4IYjBn5PBWhngzMljdZ5KMN
CtO2978VpfCPerRSyKJ46R4soMlsp8gonX0zeSC5TSOoJoTrBKnB58kGt5JGFTC1QZPqJQYzUsef
JfBqxjBcdrGsQaSgYM17ZLJi/zBURW9vbBewOzRMBm4BkPKDIuLMhOMNUh2INJiFWxBqxb2da9FF
yCTLQ0UR7iDHnNqfjOM983N1MfK6f9c7oyQe3nnPTL1YO1Aju4miTv3U/a6D5t2x1pJevik5IdwB
+Aqk2RcPHTHOFZajfVrst7gLdHFxZUIVX5YkiQ/CaN2fdj1EryUGFABupZo5KUQEDetiKICUIngh
01IaP4RoiY33tlcGwgVBzB3c+f73T67/Mzo9a/X9Pw/t7/u0+vl//lv++bD6z1gHf+9fp1XnHysT
hQm8iTtonc3/66yKbMh3XNqlFtf63/7on6EOG0MREQvf5WFCkJmB3O9nVZskiGOCHGDa7zCNtv9W
qIMMwF/H9gQ69DXUYXFqJWP+l1rd0KUcqWom3OXS3hZ1L3aUw46tUdrHFNJ4wBEFUGgGCwohu2IQ
yny2NeWLTRUsLDliBlFJcsPseGOn1vSyuBjHFqObN0g/n22QcsEcA6AvfK/81Y3xpQaXuWVhcbGB
jsqsDXmVcpePjY/JzLaTwUPPhDi5sUYS6JCxGCYvgLo7fPHhLLPjSJRkTZVS8K+qkmDGzLbdQw2A
NoD0N0iAomIlm7sQwJW7zMCOoZGpKbnVe3DOstQ/NB+XuVGPiA2nsjybmnad0wbUeVUtO+H2j1Rm
ilBvuvekL+YNT63tYuQVnEj5SJ/lCVUHcL5pPGEJvJ2mlCQAAapN6rZEBsiIoXGJX7s4qo71HPN0
R4f63cy918n1XxB4q6Pj1tqWy4Pa2q1xaoG2BHjEk+0y+GZognu9M2CZEQYByaqt/30/giUwe/oV
Zudm1D1zm6ON2CcyYqojUg5DbEd2izAoxvdxFCKrJyejy10OWI3wONdghYa8UV1/W8vUeRjj9rG2
ZwYGoJaqiZ381Hivsx/9kgrYVDqjnq3n1QffyZ993uMUTqNL48XiNDC3v7IPuU4wUelvsRxg17y8
OgXj/XHJtasiEkR2wv5WegZSDho3zlJeFkuzqYjY7ma0gSIacgVJez8tmKCBHOds41TaRaczAF7U
CoRqw9pyiLNmZGwncSy4zQeuAx2ynAsmw7JzQcsn175dT3EF1efFPlnD+IieYQhNUZyWXAfzeduf
2poPwtDiJrUBEM4lwUC1xxEnrPMZ8vjkFGE0eh9TIQI1nqT/0aY3fodiEdVln+UBGYWgUHD2E/M4
V3daBEJPZ8TGCSRpnyAgniailliU75VGnESwzLKBtQorqHR/MxtDHM4T9sGho+qjTR+Vccnlh9n5
z6S5r5pebex0E3vlWqm62D4UPtfdmDfj4BkkQeQ9VPWNyUz+/7J3XsuNI+nWfSJ0wJvLQ4CgEylR
UsndIEolCd4kXAJ4+n+hpntOdf8zE9HXcyIq6qKMJEpg5mf2XjsyctbvhbhkCKcYqWZh4zboPYr5
xgAphkOO+CV7NzAr9EugBfzRmrvSx/YBtQxscgSi9X6cDFT4RU6nYoktRha/SvUwL9QwbRH3R4J8
Ga1BeN0ngR2JH8jznyixDrFtvXPbPpWWfh2d6B7o/srbyshm0ADD3ns2z+pRVseFJzmu5CZtALoz
J1XGym9rgl2i+kPx8ISsQSogzY6txIgw3ntSh6Xoqf6S1JdkQaeouDtqPWzEVsotp++bZfE9In7j
dAmd4smws6Pg1ZM+CyNhUk5gCIcLhr1rnhY3gH9P7tAx1DHtB286CNcGdI+6kxEoYdvaNpmWZ1bz
obRQ+xeRb/Yzb0Ze+dS96Jl2hRuLygw+FrKVO10vnnoz/kzj+bqUCUO5JrnN+lrzWQ58LlN375Tw
CJQiyApMHN6HSKJtMsvnwrG2GlVIpt0Mc8NY+OgU7/mKGY7lD7uofQqnoGremKj4JvpgZv47ZtYh
zOGXXLRovrRTpc+oFZw1GJpAS3aeIzZJz+6+LWl0BLd2aLxzOT1FxRDE7FsDrBgDEErTQG+03Jht
uZ7Veec78SFCj5t9uMU3o5o5GKV65tAvA3tKga5q003jcKySEP5UD4hvlgl5aE5DYiisK92vZnFf
Mb+9OWp8NObudYSDhjQMFU0n7TUrRM/uzSTI3Y/ZdXbN6hmhRHkmY70JGaIHvc0v+G9i+OgzCJQM
2Rkdi8jduXn6tZiPhIsA5gZxWnXqG7KuYJjqY2GNEIzV226K6D4ncwxFv759yTH2CTraRVoOAwIg
+FjmQZxq6UdkDU+LivCLmB8A/9gAk3j4NNvf47v+lnThv6QCYs//7yug/2m/Dz/+lXCB//W/slb4
NJCEVKzmYEb+bGo2mOGhWtXhyKx/989pnfMbHmh99Syv1mVAE9QlvwsXbJzQoN+gGbgmwBSXv/ob
0zp0sH+pgKDYUALhvedLc8CwrbLXX6Z1IwIKdZb0XWPVZqhTWZ1qJ5zE5vvAVtX5MqrMHAB6mmYq
D/Og1DcLBR/+LxsWLb14ab9aM8oNnyJffTM1z/5SajXed3WDgl8SRV1KIJJ6zKaMXf60122bOzm2
tVMme4Owm8b6wF1sPdgQoIMl4pp0aqcPXFjIzJDyNH6KOVOfJBpbrLHVPBEMhQuxU4rpQpjhcs66
fgYDu6aHlNMUPwvHm26sxCvvV7zGJkvLmhla299KqoMb1Yvmr35JgQFbSu3ul3Hu74vI4q069sOH
MGLtUhRpf27gwK6s2+5Gwf/xVVsWCRJ1WRCYaCh9WLhCPFLZWjuS9FIOLwutppcXvqX149Y14CtW
g2PdzWycLy75CjdKz1SKHf7ZMeYfSJ2lPHBqtndNP03M58l75bhDiLGZHasNa1YzzkaN9A8eoMcY
oPoJK3a1i0jUgdRsuDesJdqgE5W5q+zWZAHslvlhxu5J6ithTVhfKHhvG2lN7xSZs+NPqTfeJayM
L+gJRrp7VYznhbhtLmhv/qpdp+dq6LDJbAy3MvdqZJlfY1dhgIQqzdRQgIJfmoYbDhKUQlxR3+hh
1kTdwCZB0S+o4TCLIIXRv1eLMjySu5XBPOsstKeFUmXOplaXA5lfjIkGCLmb3MvUAMvx8M3uZH/W
8e4d4invj2zTEHXVunkWP7WB7U+doEAxSN9t3mpuN5+qVU4oV2EhwnA0hp6CLWXjVcDKfDeyCS+D
mU7WtvtTnxhnbNZIT5jk5OdJK6xd+VPPqGqUFEqZnErK2LtmmcW7tQogZ5H3JwLXviuLsY9WkeS8
yiVNdJO26hRhtUopkQQHVJwAx90sUNel3bgKL4mXNkL1pxpTW4WZk2U+JUPzYKWJvGlX8WYfpf2P
OnFNP16lnd4q8kx/6j2jVfqJyNK4i9jy79RVGJrqy7ClZDOA3bIJbC0XiyhTsm20ikqnVV5aFGBb
NsMqOmXi15BHlyzn+KcmtVvlqUwOlx0EfhliRkS9ypsC39RPTauzyltx7lQ38Sp5NfQ0fXF+6mAh
D8zXTtVyn7k8OlnGStq7uYpnk06gY0aC3OGv1gVBjshsJ1oP4hmQ3rqLGh9ouqKdOw3oun9qdKtV
rptS/ihRfLIJohlWMa+9ynp5l+MkclexryMNdL/mKgGO1cm+rpP9uzQnIJaZw+KrOGOVYThJy+v3
GMsYuXmzPE2rzLivYt3G7lO3N8QspVvcP6tBZhUnL944IKvWHWUf/0O9vAqZPR2ly7yKm6NCR9MQ
IXgekYvZbCaRQcdGkuxgPqhPywQ3IS3ieVuygQ/qVUINrcV60H/qqrtFd8PsH2rrVXht6P1Nukqx
Y9fRb4pVnt2S8vQqVsk2wX0qEIdVx40btOWHhLgb9OGamozgm5+r+oYIExV4+lMRXq7i8KbS4r21
CsaNn9pxfabIw63bOM/einxGaekov0Nn/tY9/19kYmE48O/v+v2QFv/qquc//THqMH/j8SdlFKMI
NjLb4qr9Y9hh/2YjM8SOYq67NnONp/192GH89vMe96DIeSolwsoJ/KdGkcxf/q1HW+bYCEL+1lX/
Dyzdr4s5aJcrochi/0c0BLiiP1/1CnDStFDINZiJKvVx2BX7dJyyNy22v9pef0iIKfDHRH+Vqfna
F5Z9gbHcYqFfy2pS75gj29mLzBWTMUYu34W1xGjfl2I/Vwk7Mcc25pC9PMuirvpyO13ZLXPS+21b
lU8NOSKBTYIPGoaqya8ESpFgNuVuDTdcjS/RopH4sQzVe+9KK6wGdPYqzEdzY2O4DRQXgyHXXtyQ
79XY6YXrw3pvWptAs1xfvnWWJS4g6ceASWW0Z9ZjkXfOzjvsvT4KtKzpyFznZNuUSWm8Opmb06ew
3KYntwZfT2h2e5ZYmDbcYYdy23jsxYRjsY6xbS5FE/vMWYttNK+WZyaor0RkmtsSSwuNUppg28zb
LtSrlERTruRbt3Doas1YCVputqCLI+27GqfFtkcVcRa2MgYJWR7hZDRcKlUzBAhXqmMd627DULSG
4OL2D3m/XJgr/QAeck9iXvHAEEY5jJaRfAoqyL3GlaYuaY+SCQt4s1oqp1xhc2Obiu8uwjxbEL5u
2Re/Iw9YLgqu+U3aleqOKNniRuVEe1HTxMGqOSqITaZZecZ6BNXaIcGDvSSLAhRBIA1MuxQIfeYM
h1IiU0lG56A9q9bCMGHCszFARz8j7XcOcV4DcmmlS8GAzO8cM0ainY761dhtbFWjwg9UsokEed2H
lLkQ3PA/3+pmN+9YF7p+xZgbRLlT75U6d7e9rmdYJDEptbTEt66oE8ZfQnNfRruz920yvJSr3MQQ
El+FM5m3c1N8T7V1mZDN3W1nEhNZk7aKWzHhcwyRrm11wpS4Zoc6YAey+NRhLfIs6DBaYUeBacS1
5Udm05zrPC9C1WGK32QZxiAk7yw5Cs+4naSGWxqj/HWcXf2CxK4LW+6tm6lz0oOpm/I417zOSXiY
DWIbIofUjJEWtr1J8xqc3jy0G1bOp9TFsoOlfF9gNY8GN7nJBJvttqN8VcpeP8YWYW2evkz7oZJf
RItgWJ3G/YyZiluCKRsKnOycNlodGPi4ZdYiA8Z+4ZdKoYQkmkW+SBKYONAeDlaivViG/Zg31bVk
T0PgSBKF7GS5TwgPyHIHPr9Vq1t2Hw+Zkn0fBcEcSQ5OW1hhoyVn0qg1lu+Wb0fsudzuSRG1fYhM
c9vFJVmMc3MnBoVNJXK5k2HYe7Ao026acsgp5BLkPERDVr4mKlrW3MrrrTKSAINGQcVMEWenElPN
FKs2O9gokFZJ4s3UkBQfqcw1SF4KFoga3LJ4h3t7fs2V9Nonj22PSULOOqrDXDkqjGNI44yCxknu
28xM/B6euc81jB60UpxtTorMzla623qsT0M/irBVhyyYUK8B1QGRoMfmWeHpR2RJ6F+5GC9TX82n
UVaeX3T60YvyF3eszvZAdt0gfvR1FEQuY09ilQgoGU4FGmVmK6SQcpjS8xRh79aHou4OBAUbO9cr
Pfzq2Q/SLovKvNrVCOunR3TZjkkIgfYU8RZ+cU1ev2IhyIuWyfXn1NUwe4kzZsKClDDCZuveOgyl
R0BY0WywJz8bfEQNQS2DJyhK0j2UMeJsCBFntU1RdlH3QIRtBakJjGON5iRN1GRKkt1WI+QfNxLX
WBUqzIKOCXVOQyHqwfNzFUZU5lgJh110T7BfvlWKBvx/5un73Mk9hpiF6nMv7OcBTXpiTS+KNb/B
LbldAPEHSg1Xf7JtYnYM8IxjB18+Qmtg1wxjEIoCiqiITPFcYj11i2GLbeeBHHt4wom3T4T7aWni
k4SJxU9qhoyqWj8nxkTlFxm1L7oUTkyqUlKOr6aCXipp8xUxId2tItNLwlboNLbpfOGmOmj5MGxU
JNY7bUqRYxgFbwidcdBoQ1htbEaXoxdtjbK7LFNaMgOHUIKU7bG11Q8lJUODZftjLIc3hALNziul
AUrf+5j05cGa8ieNaToLgFs1Lk4I2uSGQOgIpePqSo7ayFfqFOF4dJ46QBPWgrpk0edHCvAtL+Ou
a1CFzs4UyOSJGf+NMnfIL3J6wEI/U2uo+L7prUHUfA6OTW6jS/fLu+K26clst8aCNF+Zb1tFdcks
Ud/VeMLor4BSUTn7dU78OoKN0l4LNQaiYSHEnPctvP/SJCZSNAc2COd1SBEKi3aLE5yP8CpU8m6p
V567ud7befluIZv1JRZy5CyELhvFupfs8JQJaJidQs1Ophi5Y8SVvBrOWXjVWY2tG9I+T/T4I8vF
+S51EAjFqburltwLa7BO81jGIa0L4TjsiPzK1nBpKmGu6KHVebeKGdHpOOnVWxlITmaKoLDbdSQR
g/vPSRtyMAzu20Hhksx8FhDFQea5spmlngTunKc7IG4vHv5KP+4IHaMAV0El6PdyGsXB8dqUEUQ8
BpB/2k2zMM7TFZBkY5vxvAIf2HAaT+gx3sQicx8P7XcgNfpxWgh5IKeED2g+OVbY9xMa22l8LwtY
32mLh1ECrhEtNREYnCkQefJOx8LS2gMH5LgoGahQtFeOzmIXFaSTSzP/QU4Jp2RLcAyqVOzHFcND
Ja3IRa9r0kc4UBslvnJuPisWZUqNvp1IEGgmqC28k8HFHEpwIbBy1G4bGeYjsnMWQCMfi2mtCNWh
pv8YkKvSzuGtT9Ju17Cx2yQYAU8G/KJgtpTuECXKsjML5Zp0nr5T8wKrGDqaqtLrc2eSk2N5cRd4
iwPJhCcVSCW+TPJltcBx4m9zoStMsVH6Cyg6ODCZ8Js1LomcNJmKBRvzAg09jvZjLBOE2hZYuTge
71r0BJuiGKFY5OWXJPI06cfrWiOiSNcuc9oLf0TU5RP3C2oaw9mmVIazUSHGAKBLvTGI4pZjpd9C
HWh9W7WeBQC8AFyBhV8hNm/Kcimhh6AqjftSUA8gCvD5jB/RuIgt2iS+OCsJelVtmZJZk8GebhmU
TUVGU4AINt62zDn2c2bGh7RoH3KXcjCpjHxP/G10ioqiCEnDhuQVzRETbgYndOtaWMdIo0u7oE8d
u72TVe4JXIzYOqwOzl1q22GfztFJRPi1pewaIA84iJcpe60s7sYRthZHsgX+u8VgMajIv5cEsITZ
MDCO+ibeFbQcYeF4I5sKddrbakTJb7bf4yg1nkUHxKVCDgNkRtnrmC99ZnoqcSOSe0XiX8/gCOZD
ixHdSH4UQyooaGE1EA9Ya6xb1Blil7zBOU6x2hvtzovkWxaLKmjNqgyYOEqcp5Hwia6a9zUYjBA2
2bBVStXbr2ShySsd7n9DP2vcm4i2i2JvVJo85QOWHTZI/lBLnrtKBn1Zv+cEnzwMegPIXuECqyVX
EokyqEhsCMmyCXnh7lYM0WsVIWDeyaGuBGL0kXMQzcEdcvgWPwRErHYknMmJGiLJHP3E5O0lqmJu
VW/Jt7Fr3+d2eSZMsLgU3SjxCQ1YqxDtfS4dTyv2gHLD3iU7pUInf68R3Ra24HKtx1jsosZK/Vkh
yNYolmlLGCNLX9VghVXpLZcAGp/1beAx1LQ4Fp1WBMqkTFAFEEPgIZrviN55aYXDDGu2jNPgCsBS
Xi12jYHBVaeOWSqveii65lzZw/cqEbfIm6ttw0tgvaZaO09rm4dFNve60lEMOWqhI/gbYbzNwn31
ltEJSX7EnFVo2CbcpdyR0S78MqvVGweB2KbySrTGMde017aQt9FkPIxU60eD3cOuHz33EGfufYfm
zYupYaapGl7MzM4PsTOT4umRr9MkcxQQBXCqRGt8FBq+Ekkf+BmzSNc3js1GzHaq4VGMebfPEgUb
SrTEdzr+6lDLyuxYSuVFmizResIuuZ/ycq0yWVNzHpNsvLqn+nH0Xp0FmKA9oTSd7BZlf9y1gSTx
7bPpLSPMx6r3Byw2YUSE7HGRKodMrWXvuWegerPLZZ+RC3/um5lrg45VnbJu60IsDKVXl77ZqDvF
jiGxFeqTzr17zcdkDAAXye99oQw8HN7Nz7nC/01d/mIMRdgMSoNxx78fupy/xx/fi8/qT4OXf/6/
P+Yuxm/IKG2VTYb6F2wsBlATYiUxLCrmIgYt/xy7aNpvhmmZJn9PsQdchGHN72MXFz8pkhWWIgxJ
VA2lxN/asPyVcWzzGonrwbbK1gaa8ipB+WXBIsphbEVFe4ozzZ9hUEfW0aEctJX5u0bxsZgHnH1Y
pIxvRvzUVaGO6Fhp13g1GqFJbHuCoKrmGkfXPloOdmr4mneZMyyg87AZxDrDISPJCX/5Rv+u6/5V
x03CEl/Yr+MiMpv4DqHR4RfMlZ+W11++cDPurZLVlRtkwDXyfRwnXA4OQJC3asyaKXTdFhuKKRMH
T5tAHbBDNyE/HeIR3uAMoOoYB0GQC3n3NvPkEcMRtVrU7kabjO+dXhtw3BLDlI94P52azKamTNbl
h+k9OMSkIashrXr2UV3M9x2aXYxluaNo20hlP8taQjXOshoHfBL9pI+bYawjL5AYRDmPjVr5Irp3
vopxGX6YKdhZtehbtIy5Ux7IjqgUbOhWHoLfIIcSBoD1yMkd4XoiGJAdBbOZzzQRgF2NQrMuM1QX
mgTBj5q+YBhQFNd98o1vYDVusp5882B0MiQtkFaQ13AU1ZId9zw9jp0SuRsbltVdNymatquKog6V
lvkwxaoluUGUZc1O6TOBfIJEMPB11EhI3GWfLVhMJuWRDGq8jWibIUJ5IDpe7KRtn+hGWxj0Wuq1
QYPmw28n9vRzU6N3SGXSo9tIbQSB7cKubiN7pUeaUEKr9W27K2N4oeDnNiOYLgURkZ2+K+t0GwNq
1V91lk2P/5t9XTaICHwrYSlG+KKwwGNOY32XqrPgtiUtGNGEK34wzqs7/9dY7Djq6TgnK3bT05Q0
kgk+2xNn55ZaJg7SRFW90wmwTPa6WtfN1sbdF2ORWRCLSA0cMN3qZJMq3SeeFThmmpC/qhDpjaRc
0WYfXzgzSZstEeYapSnpPBHH+trcc4dp3foPqwKL61ZH62Gc7EST4sWLhLyNrZpbQ3G0mfV6JJUP
s3VMIoFnxLTssEa6kqkvWyPIRum+Nn0nuoDJ4/LdFmVxFpVD4woLjVYsT9j7+27nVV8C/AXQB4Sw
CDr6Lq6xMUF35WtSoayMhXyfncy6aykGEsqtaoo3hTRBqLiT1rErnBx0BK2LYmndsAV24STMGRrC
E7MaTF4Xj4/GTF0fjFQB3yYHCVdYy5ErcSLnGmmZ21CrGFGvglsFckQOijHiNJN2hTA8J2ZuU5tI
PzEAttQyTi+7gXkmqUsbb0y77qDzM3+FLwd2C/+mcy0TVtd+243qP/gHfyKj/+mAWcfNv54v68HI
HJbwAY+cN9bQfz4YIamUOfUkFVexcXQflToPimrvp4Mz35rs9Db29j+faetH/E+fcT2qfznRwMsi
82fEta1MTmK4bRvxQYrLf/4k/5+mcH1dHnB5BvCk1rHX//NnMRjxdUqq5Vv9rWUejsDc8jl4Jido
qi1d0u+JLX+rXvjvUGOYPEL/vlh4GH78K8bY+p/+qBTM3yzDwOvArUaf93MN88eGxvrNUQ2NK1+1
HFv7lTGmqb+BHTVdylZ9TdT6RY7q/sYuELgE+gkdSSpBCX+nVOCh/8sDymfmU6NsdVDLcv/+RY4q
JqfrHBsSSykJrazQ8vu5No14yiVxUBij/bJsauJNR2i2rTPD0BvmTULf7U+6vK0WA/GqDWDVMtKn
aHb2Zl9+aWIwfQOJXEDktctSn75NKTQ0EAnu2ZJp91jZxjbzvPygguo7RJLYdnRzxUMFBjIwSeT2
B2+caHWYOFqFqQaiuenli5plsM3Rk3EY0cskH8bkMj+DVpypd/AlGOQX/Y2oWcHDgkUP3m51WT+J
HM3YbKP2sqIYjqdpMSTVgoJYF9aq3miK/WD2T5NNJGnGnndP4indPJgwBnYO4dduF5geiBttl1bx
zTjOydbNPlWGJRsAljuJvMxhtZKs9s76ujBUdrWjArfcSpJ3M4tk0NpFB97eY3BWlMfUukQT7bX6
YpaO7QtvcU+dA74ioh7AUUMsfXup7VVjiH+L/QelAPsoBzdufo9bGx1rjya05yXU6SGRI4NCFAas
erIzRo6TIUoImBzPe8Ece58zxYDSZCahqMeXuO/kwUycx6JEqzCWlBY8i/ymg8Cwu4U6wNzhW91E
WcsszMHQNPJwxJb33FbylpV1Cy2UNAvdqs9mn3/HIY4HDcCa2/DbQEmVc8Z3ff9sgua3+meA37Dh
EEAsPS1baffxBZuAEriEZe+jEZ6q6QyIFmfT3cd5wvKviwN9uB3qm9VU1BVTz9PRfTX6O3fzWy1g
S43t6rEfki/6rQx9BWHKWdTroV5qDGrEV2/XDwv3MA81sAMZk/ENVcO60/o8oH7XwkHyI04YYH+a
CSq/FM9YZ8HDTAakibl5sBP3K69xbJgO/1CpO/KZxmQIktqYA0cW94kQ35z8bGT7eGn3FZYsvNow
lxTsy3dMlP24ya2TzEmT0nm/NDmUU47whxrS1Kyx/kjJFHK9C2ubi9Sje7VXhmNdei2VznzE2GvT
et5bnOGukkABVl/KklxfbykyH15LCV63v9d059Ba8gj1+bmgntl0aQZmf07fNCV6nwEQu5IVS98X
LnQHtDPKa8VAxaqdMB4JasgstdnWgF8sdIK+2s3fEBMfPHCuZsH0gJrkA9IEJVG21rQ/4sYotpbF
sNcjGQnRRC55z637S/ebBUJgtxArvimiWfEtMud9h4uLyMNxQGxq6ozPJzKaF5w6tmMue7d3cbjF
KQsImZRBJtInJyuSK3awWwNcPDWYRM/aKFRmGTsiVn8yx1uny6Phxc+oHQs/XRSyVQEGNJLvZ10j
VHd6u7kZ4yE69GZV7fju+R2rqEXwtA93tVYclLlgeFIy5ZnyIzuOrdAUdspy2toLbhAGyXhskrBq
zOEuTVUv1CisNlYW7/rWfo8t96rr7M4WNjiLc9vp8gZGR8pXysxsjflOMeS3YxZvc+nADmFNveEz
AKMjnnuz9Hp2wNZzsSxYvF15yav4qWWEt1+EOJLcsOK2u2syZhRsiZoHEbvCDfUV6vuxuLGRDcg0
UreOvqiBQcosC322yEQPQ4S9wDfY6k5710qDI9NbjrpU0DBFLahuGCE+E9dgmvuTPrhH4oLBveUG
c7g+p0YvMNtZav2BVY5I716wkSjn75zmA+xEBd3PWKCIR9W98nNUrwCwKF/sLn0VqIehp/e0iJ54
axR9DtKRDomtHT+6PsFaFg8gJhz7PYNiBg2eeZ5uTjOMweSRHW4wuS2hx0N2MPQcMPOUP1AoHnF6
snfvXzy0aK1FGkfijk9FJ0Iy2elgm+GaRQ0Dn/E2dZIa0ZT5DTNbtCmcpdpBDRvIOC+OReecpoIn
LzHSt6GGeOzaIuwt68lszR9pZD/SXhYoh7UHVamfMjELDu5mq9VC8bMow6upXomj5sDM30akgxtB
bAn9NIP5aTCPWE+jEEqO2NTKuC9cDBdmWl/ZdwV56e0kttopU3fSsNkx5ns2lkHXkW1gTN0jTww1
qDIjl494Y9V+qU+nxWGnZ6rPoMvenbTXsMGmT0pN49d4S+JrZfGuq92+UMYL7GAsr3i5Ap3gE7hE
DNNK81tBo9klZB6UVbEXSnpcbNA983OcVnugbddsMi0MeuyHIDR9U+v01eNAYejnBW7xbhqMbgv1
S1VzG7FcehQjG0GdvtTHFRA2NpgKyEF+IytawLEOiSMJOPFA6ROW4nC2jPlbJPF51fC/cdz4Pe2R
b2rzt3TWlFAtGRDbrPa5sPJ4K7gtZuReYZKq1obDwgly6P09MIq00iq6CDrxXqNz8RID9bPba4eG
F7Go+hFsElfNJMz8QhiMSnJhV9PflcqdS8db80ip03Zaav6IzWxeRI+spTlc+091Iu2pmLOdOZT5
A/6ICLVp12D8nOtD0uNG1V2L9Lsqj/DWSLGrNV4RX9zw1BAkc3JwMKLDpxdcxwqKzqKUQe0uLrnG
R/QUG8KZyWB1GJJrjecGvE+u7OLUbee5oSgRViNcGa+z1R/SSCJawf0b9GmT3asDrnWjYaxYOdb3
qCQyhrjhq5ywXeeakQSs2Lk6BPpyu0VYEA0xB9sKvEQ6EIwwjM6tlWE6VSNWHUm2nBzF8u4yuVR7
TBkGj9PiAeoBiAPJCuzJDASntOv0nij6hPD2MCY24Zom+qVjWL/Mhvc+EgpJ2MtZJTUGk/JCI79Z
xlSG+CNwh1j6hUG9cu6IWQ+1GVWd5jbnbuwzDKfNXe46qt+XnIX0Q8nOHMcpcOlunbEcD/Bh3rNW
4X0NhMm46Tgy9HG8CpsxSZVmp0ajXDGYqlbExtkJt0Wt886rYkA98o3NI4QZvidRsQVL+lmo2Xdz
nO8qVFMbZ7ZP65XbCkR8SBd9T45vsipzHxXrcZkZDFtzWm2WPD6mUz/siDlANJJ+xIXPScZsh2rI
yasPXRmNTWMPt5pX7qosutPtjAAK21wOSetCQCScocy7XTn2M7WbdolyShAvm3dzXNu7qMtQ7ivl
2RDKVnWjdwj4ADRc+5YrkGqnZfSUWfHWHNW7ZOynLXbSdoVI3Uc67oWueXVjGTDjudaNPGAN0ney
drexupwjozFCQNqBzIZXoxH3Rm1ekyh/aBL4tA542YRtQhAlQ3lwbX5T3fl2KMuwn7Mb9GFPukx3
FjG9WIrPXWlDTV2ubWe+CJPYEVl2N2bXEXee5WenZmPAg7btlvYW73uo6fmdkFERlt14x5BADzIp
zgnXJgTV6A7C4rdB8JQ5KUeXN+I7K1jxvMa1bqz2/htGkAfBwonRVI6DLCH/sst3wkDSG2HVGO15
O2UEsoOMJLnAtG7Zlj14jvkZLcurF2MT9XBW+KqtTH7mGcifFIQQk2EdwNfc2hFAWr6Nc4NmCe7N
E+LSfdzOmFY9WFs2FqjIvbAJ261dQzDMwxNxNdyASZ6GIMH4QdY4tmINxzWCIIrzxcG7Uz+bthRB
jTSMgUdkBT27l6CIqBQbgAtofQJN5OfWGU5CNs5dnXdfZk9LISlDxpbeahqczdARCNHOzwsKY9B1
GO3YZ+/jgSlhW7UEQ3gyLLSW+KmBon3CMz5gMCFrpSyFHfDJnD3hxZ3vNU9T4605Wyy7HC//btvt
Fpn5BbfqHQlUQWcVFClvJKicoxhXodKC0U9YAXdT/Ywb7T6vbm2l92cAO11H9UQRQKk4VXcocAOj
eCBUMeQN9dUKrIH92dWx/KXkL1vxVcue8/HZ02OP0zq5GdPmhAfk1anowRKeV6+B77LcKjbhUnn/
LUlJdE+h8wSVVRKt0WfvXR59MzR2HCgKhDmEU846MRExS/CxDSNek6ZyutEaxTsnMX7AswrFqrGt
xvSTu6FmpOUd85ofFqb5dgPZM/HjQtzFS3Y7TCRQYdKGVlTDvoo9r9/oFARh7LFFx+0WGjFxXqBm
sAO1VsjlSVaAAM8+td1pzpyQ7JcPWxxHBTYSet2TGzG6KwaSf5sCuJfQ5VPhFsOZ5fcOIUXqe5lx
yXraV0039kqT9ajqaYaFjDmJDVrWIdm1tsQ/1sH/tcd5PwypsXNEMoKLQqWE0u+S2zA8kni5cXux
bv+aYks+NM+wVez1pblCTLpxnPSYIW5AYDwHnOG16d0VrcOiS09uIwRoIYDV7nWgyNrYBslW4KnL
0JVjdj9r5b09XAwU1/D3HuELolOoQTg1cC9stIRfk11on1YtUWpNBIaQDJQ6g4tEYUQCo8w6avzO
hQdNZXlsB+PqSNYKTKk+NXQFWMwc0AJJHD00E49zVNkWumnrjDr7kPV3vi9T3n+VhkKsi47e5N7G
C7EiTUQQnTkxK4CFYvuGDkh8ye4Wi6K1zSC9xh/rWWCktDPpmO/Ghc2kM8Al0pMDQVRbUmS0XdR6
chOXJVdOdjFi5VhrM7jbV1sidWidE7hx5t8toT22grTbC4cuGjb5/2PvTHbj1u40/ipG1k2D8wAk
AW4NGkqyJku2pQ1RlmTO88y3yTKLLBp5BL9Y/05JtlWSXMqN3LdR6Oyur8skD3nG7/8NyXgiJcoJ
ZxboP/CaQQYldVLpSA5DPbmwdHCGFVT0HxDtief+5orbb8lyzNJlBWb2yKtf/Lt7HI2kRojKRCAC
mFEqsxVKR99wNJ2/0i2MCe/FTvc0Z/kt+JijIGii4EblzYL1973iJuHVjzWRg0JcgaOsyaiUfoeo
yVxZDP0Aek0ic1UZYM4gKx6TJNXG9/Uh0GtFQNmxE0QzraA8zvLbNeYCa4xGv+pIUquNRSrl2Nrh
boBNJoRey7DICakNRqbBdiEZzfzKyiT/JiDBDPabKkGZibH4GGejFXhnAD+myhjJiw9537iHdW6A
YGFG4EEtLtILE4ND6CRD2O9pBTmPJuxmDjBkPyrZGF9GjRZMTd25qApXPoiwHz/sSm0ZiTkCl/33
mG1qX+xVnuQgoiUHLFPcKdI+eJW+FX7wlVFaBE6hH6kiv6LJqefPR5Fq0UTkW7iFOeyZnUHoBdwr
NnB4L0NgFKkYgVT4V+oqKgNHUGmHIBw4lJaBH4nI1MgaEa9hiKQNnMUGNtEjR4FJlbr4+SDxiM5q
kdCRRoJtVNct/BUGr6v76omGwdnUj9Q0JHyLkA/XaXFALHEjn8ZD4hEqqItIJxENIvVpd4ZzfnGa
Vfb4hZCO4rgfRJpIWcrpWdqnxTiP9N6BIEfwSEmY0akhwkhcRZYODS4nzaxGkd83Nqk7E5zZhIsh
YSZSW5QgS43B/CfCTsYB+tW0l5KAzfiInEfK4gsjYwnT7dLdczTyUhD8Wnu9mSvnapq187xWbebj
xoElRMaK0SHunIy2lX2iWGzM+1UcS50MbjLDlQIgDoqEv4d3Rn3ohEmz1/oi1aUnI4YHI+7vQPd1
qLyQ/HxlqokkmEC2giNL91Bmi5yYLESgPjHrOIPKPRjKx7CNGnkCuYeAGdxOKiyySJ3RbPJnAIWG
95EiQmn0jnwazUUqyLaH1BqSJ5HRkt1Elo1ItRnkOHlXxWr+bvQCrA6BMeGwrJJw5J4nhdWheyc+
muh5rhGfM5ZjeA7Fyr9wHGyIwSF8P9lJSik4BKQtT4fY13e9tC1vHbuIduS2aIypognGeSP1HtZ4
dqHtlquYH5IBQPoge0vHscgBovYH5JoIUTsFRH/fotq6H6/Cg7LepzRZi0wh/IXh7CC0IXFtFTok
B+QPWQkAGFYqoMp1EMWfsaJTsKsnt8jVLRKMRJaRI1KNrJJ8I4it1gm3hBwii/wj8OFxnzUtOrcG
/KXwRGnOalMv3wWr8CTV9rIrQ/NaXGpYath6FBNXij8HRhbs9a2BVZjIYSpyFzR16KP56DiopEIR
2JTohUfspIhxyjpNPQQ5mBmhpc7zXh0+KbGu73Y5NVly06ZIGIJFZgfRoScb2WVgoycDBPKhd48l
cUWzeiRRZ6aFsmNM4x6ziMnYpZF/0mIZexp4UnzBQbY51TMn/6J2ZmJPVb1OT5W2gd8ZVwHHRMeV
FmOglhmwHiman+EmyccypXY8zwnLZHOhduNR3UhqPUviaPiIWX73IXSMwJwhdiqjaZB78MOAko0Z
rJzPFgOjIzICS8850kxmsdGv/COFWE94dXi7WE30SckUda/tHOPYyCIHCLiUi+Zj1NWqPPV1NQoX
sl/EC7scG+Rd7WlnJ5cVKeuzHF7drJXY9wvCWXMFWQtBlItDDol9brfEb7Hbq2LjPE1T84vXFDuF
1Lbzzgk4QxhYwJ262EbO4DPiHdaENalQMj7zk8Iqsf5VVuTR2naohaIN3JGk0LsCloB+nMutqSMF
EarzyKjiE33EfGLaeya1hxSmxk6ldN1B0LdagIg+qi8lAqJMTJw86OOGbcQXnNVShCNyHZ/WeWq/
Dzo7qOahZ7L3kjTE8XUZQ8yPK00/TtVKOsMvG75GrPY8j2rAR2yTDFFl3Le1Ikxtxw8RDM2J6qSx
mSyMRNFudBK/D7Exq2ckT9V7sJzzvTav4iuh9sIXgoiN8yGCvjfRFA4jRtgSOwiMNczstHMOktCV
j9D4AeUZrnQgDxwRukw1Fppq1hMSUoaFlDv6KWTn6MRzKh9CcaIF7+y2SMA7Rc0DgZn/IYm18MC0
wxDwI0k+Jx3iToJL6Ishp+0dMqpwh8C7vDpX8pDYTR0zguFAy5r0fY2FEbglPrXXve42h4oCGDBF
Rwr3jhTO6ourtcGXIMDflvI99FYnyB2cDbr6yEJbv6gSDT9AhiRZsnxboFy8nN8VYafu4GCuBzud
VpNKYvRoeJtBXegUyz+UzkjGlUTUcQd3/SaO7RHfIm98L0EyOfJTJgB0+FXyAZtlF7MX0G4KA2Xx
yfDY4bu6UU9bLa/POzrmZ3YYCe7cfv+eMv9JF2r+LrZkNiARtDoSwDA3RbcFryW0BwaY1bfpZz/K
WjJ4XXNv7I3uI4GfBKdBmWsXjadxL8/GvoPAPP2yzVrsa31WdqhBOcbQLgz4hQ5nXRHhv+1lWpVV
R0ooGswgVHyYH3k73lrYMB275B0fS16qHqQprGjPdsuzUhYXQRGp3wYavnmjofZ7eV+1x5itqYIl
XOGiEvdpLzL1hG+8YXpwZ/CmhjfokabrtO2RD6k2Mzo2+GSE7hH5HHzsiwog3QYf+6gNrr0fNA55
peixcQ8Je0hy/oANFQA3Dq+uohQHuOPAzEAHPVzj4iYfe5CzLlPOe6zdCT4fOOL2NYmzkUVEDWFy
YzfsQDHuDgmlNKMJAxZ2RkUUdYjz3iHhYPGx4nruIRaLwgEtKHrcG3Vgj5mRyJRPRq+3blpbA+gd
TPmC7SfGOgbC2n63ZCo8JmMDy63RNNtdViL7bAgc+cxXNG1PM8zoXeFG7b5E0eJG8u2IExP6COg4
WXxQY9XMBOQxyTa5Cw+rCKvxIuccokzGAUwFyY9/K5de+NkqjerLqPYN3h2F+QkXV8TO+Lxd61jP
EJQhOctRVQFDYZzni8pC3JWOOIlXmuwcdbwmcKymv/Dyyl4EtpldFLmhY+tTZ4sMpGA6Zj1sZ6n3
oSbjjf3RiGw2NEmUupi5Kxh994OqniJ4B3KJI7/2sSPx+iPdJicA3g4pGNJAEDemj2aenKpu0h6W
ntay7UP4OuA9y7pTYSfch2Gyiy+ZvMvTljcc6tE1QDbqTsvaAdrSw2GuQlFVZoY+VmdJgvX6hE/f
V7syRCAsc/Rarqc99sdzlFkx9otpf63nAd62WDs7V46Pv/6kUSVChw0bXS7OI5p5iMqkOVIkydiX
RurU0wpLl9sgT9JzObewim9Lpdkf6xqotcKDZenWEfoWWfKHw1Ae02voODZwBxtPrdGqPSNL8GfR
U0XbD5U2LOaDSEmgUqCwxXf1qNyVSb/tdzENV/dd4rdOAqVMDjvDFKwpw7T2iOAxcW+KxvzCb/Ti
AF/KVp15cVh+dGrLvRhNh6Kw5etHQKTaaRpAxZ+ymQRW66uaIqrcw9ixcie5MT01wxCBo65R5Syf
pdG3CzdA2DOJQOCgmIWpyT6qIXXZCRpqCrpZ9lNYrRVnXbNXZ3LfUDhoFB39RzGyNY37q7DDxJp+
OeADQv9qzzkPpWc5jvfLQOqsfFrEST+vlajY76NOPqSKCp8g5Cixo4OswQl3yJiW+ILlbGBXPwtH
zN2mVULxMKrhoYFi5DlRj6W9B28oucg7zwF19aCHhzLGSQnCzEWiBMbC1lQK1H7aFOPU0t1iVjPO
YDYVHmmHSEUN5DqqgjCslLUTT1PQ+e/2WUpFZDoS7Cb4225Vagvs3aWzRFZuseLh45rFABeur6R3
nS3LQHI6vAS7yotDjEiZIhStiaYpkNRNRwgqCxzAHbqTdKzPYSNLJPMoHb6X5CzT8T3ubc4bxDLt
lFwfCAlmydLIaBqMkmIcxqd79egCT2VWFtaYNBTSZxwcktl/kIanpsequrIa+Tlb57c6/vo3IIbr
Nf84B7eT1T+8Rxos4QWniVgVKtPWuqbaeItkWjDIfgQG3oMNkHvZ2FoWNvCOyvxp/DA7hsyjGvgS
O3jS6WANv4vbK7TZa4QyMAZigWGUQisyVIIn1nEGKdU6vCudcK6SBKpTd4lRVNKxh12LHDhvbmBZ
5QKeunARg6jUsCUjjnMieb2Z7vYr0qLbJRG0E0FlJNCKX9sriqNZ+mEw1XS53XdX/Md+xYXsVrzI
gu6bLXQmdIYUVnVdbfm3JvPPrKJMww6wtUG37b4dRASqm++qBmIM+IhWos4NpczOyKdCKFPYaaHN
GlQN527aYbYu5/oX7B5A3WPblxWg20xZeGVvTIrKHOWdPOzwoTXa7oOPET0OCNhTZmqdIDSJSetk
KGMja7rCiA2YFCEErciH3SzG4qLPO8Q1TcuBevH7R9T/B5sCBgdENGCzn4+qSRZ//Ue7LB/Cd9//
2bcxpb21QOgcQxHcS3mNBWe+FaaKsmkRjKSY/McPwrz8ljkW/A7gWFdsELzv8J35lv9NWUBWTBPg
jQH5e9C7J2OKkY6U0lR0tH22+Zh2nrElJ2EpisnFyzjf13G+XyoIRVtDzXcfvJuTO0BwjYIqcMAf
OKFhMH6Fu4JpwPTH/ch8NH6xz0iKwE+TOewclM3Yo01V4nEOtLKGdx4zvLqI4C+XlNkDhOUKHDZo
NnYzmhPcwo+UZKBOQEVkgvCd4qUnB/pNo5Tqx8DFVW3zwwojpvVn5Q3LjHgs30mt0h5hmk7cUb8d
soTwXbQ7XV520wIQ6251+ikr97m7cHHmSJypdNbt9RmNYxW4qCVhU0AM2jx02Uag/N/f3BTBgH3c
FMQfNjM6kS/M1Os3aeF51yCY1FG8T5V3SWD7jul4uAnvbb7Pc43BcUOlq2sKybHiOR7wfQeJY27K
AWWO8cL4Xm9s6x2WlNK/8WFArlGfUOtkSXr0yiK5oGha+IAkpF8YDUpv37LH6eamPBkVJlIUtChi
WJoWVIf1pihIJCNsiSmqj6hTK608gED3wZeHu7n0p9//2fuoCqUWhS/EPdfvg9TQt1Syc1D1DxOt
C3DP+lhhxbG5NU840mhuWLZ/3OYR0dW1PE6PDbeRPDX/pJhttRjy5qq2PAhsinnbU+lMBgrFHB7y
SdGCam1+AioBtGStE1o4rOkQ28TKbSH2WW+p5pJeG1ipzq4RDQt1MYVNolmQDk+KWtfI0g7Ibl5D
C8KXcMqq2BMhOgRhttuUQDYHAkk/TdwAIBx0CsZnIpcLW2lV2OyyNpjTPsZbbZorWq5Puqaw+0kB
s5YjBWmZEFvVqiMgZshlrCKlrCeCKsoQumvdqJ4owwgabPZkTc0By8vLwvWx9iTICGF25bGZzUrl
0ukyueAYZkGBAgFpioXfwGQgZCACTSmLovlcVQroomb2Zks9GE9L8nUEn58ypXXKngOWP2ap9aW7
4v7jiI1k115pAuyVPiBfaQXclW4AJ3o0BGqhpXvtSllATWPUKQ9bKA6GlfpAt4YumQ0rVcKomPbF
6Ho+5i1CthAJ/cJKycAE4y+alb4B1lp7OK5UD44QQCQrLcQQapwe2FmhkRiFXEKS1fYzG0eF2reQ
U2h15KP3X6ksypXiwk7q7Et8p8MYIvDxcqXPsFZSDSHaKFb6DYFfXNYFyBxeNIHSwjcRag+jFMqP
WohAMFuiqOyvtCGukInI/lhm79rVvmVY7WFysZ1BPMvORsI+O5haqx0PpTJ2P8lqJ4TJmHerRcTj
Yf8idk5JOxrnyWpTNeJugp1Ajr9BZDfIXKxWS88Io8zdqd0GzXXkV5axq8RqQQZP0r3Tymas5zAJ
PWKa0xy3WlxX8OcEOgfWCULB/yT4zmlnJqYmuLKqKnAe5i9E/LrEV2B4aZrKvpXzMaYw3JEWoVys
zqHmOecpChJ9P+u17jxRhe4z9dLhk8SgoYTTpda4oGosXzvsNcmxksvssA5zPMNHXRC47a5To6MB
e9ib0BjgZ4eu6kJ1yoX6xqDDvqOio6Z7AdtLDbEXRKWpEkbInTtB3Is7LxnmXSyXaKGIOwKkGRQI
v00dkkiDcZ6LQqhAkqRUanuZ5DU1jLiQ42N+zLyg2LG851cmYzVPcX+jEoQzP68rfs/6qaLD5QgQ
T02546SdBJ4lzzD787+kxL9dueLMO1W6arwKbIydJwBI5TAPVZMqsxvR+RaFB/l/gZiGujls3RGK
OLWWZDpoht/PYr1kYmBrEO+2Sq1lM38Mqy/EilkOwi7VM9gtKEwJGCR9GiszY8ynCiBtjzUyc2tE
KYzEVj+7cp3Bxgcma+D/eU4Jc0UL7bkcNNidUbBJjjwqlp9MamEfPX+QPrhqqJX7uVH3CWTW0Ma5
0JC0XbUcSggmnQVrpM+NES5piUcovXOkXFEWqonDjecMsMo7XHl34iSOo6lk5eo7vJSS95kNs2gK
9bwq9ko8TaGAwG4ZZ35ALhmks/gKgW4OMS52sDXIMyJr1TbXzzInxXZAB6G8pJ6iNTs5lKGToO9z
elugxKdm0EB3DPvOObE5jaDxKrJOcBKK/pPbNhHWKJrccjKB3g1ZN4+CY8Nu2WgR6WhFu1pJUlss
QZzeLRXdf2+afoEvvC5DLXEbcy9TEvlL2ivG1WqJ2EpKwP1Dz5b1cr6qy58Sazyc3VbQbb+n80z9
IL5Z/XVwW/2eH3yrtT+9wAMWgPFjV7/63fmQ397d+o4pIP781+VNIjJB7mKQ/iye+sFfrv5MitDD
f37fsKd3fvaZvv3PveC2XJbX/nD3Mu6f8miZ3P7lT9NlfLPOX2Cfzzbnx4P85U9rj/lg47DpumdB
tSzFtb9dav/mL3/CDtUQZq+rbyLewL937fMsDpK1C4Mn2GxnX3vhD8s4FtFS8ZvpY6taTUdI+/o7
HP2L4VWvfENHyzL4+t+PsCLOqZrw33vltV9Qmb/y6tOv/yxvss9rX1eccMk2eP2jP/mqXBmd+y/o
7puRhFe+k5fAv9defjOJ6ZVXP4HvnSyHtb6I84CMwp8D5ms744dlk3/9+3P8K07Jr734FHXIbf31
b9+uJKaw+0fn+PPaq+82yzZYPqfBVH7BRLPJgPOVX5QHD9Kv/1gbonevRVVe/1peyEl55bNPl5iz
LOM33xbdb8/749MKFelrP+2GgPbXPn+T3gTpMmE5f+79/4KZ7ENw7S/Xl+37j/tLRlS1TJ/t8+ov
GFEbDeZf+eIn2bC8fm4q+BVLKvW866///NbvfvRFgSe+ti/+RsOzogme6S7aL+jqz4Zw3nUYQVl9
7dNvUqm/8otOb9mhfnvCH+9c/wXd/HD5hkkyDMpnXjoHg9e/lWX65rf0pmTle0MC6puTMmuDm9v0
+rmvbLzYiZ47Vfx17fgxF+96/Zj04g++H7ROGPBp/cwlXv7FtxPMM5e4f4k/PtwaU3t1t+H+N3cn
ncdc7c3njwd3/HYZcSvx9agn3b+xBz96/HLuIeSfNf13NYxx9L2G9UzDHu+wtqdhDLVNDXu0udue
drGWbWrX433l9jSMjemmhj3e0m5Nw9SHZvbPDLG13fT2tOpusrqbip5p1eON/PY0jCVtUz98fIbY
noaxI9vUsLtjS52BT63OMf/aVuLBMvV/vZapoHSbGvjw5LQ9X41j16ZGTZ85tG1P415apNfPi9vT
rhcX6fWj6vY07IVFev2UvDXNEufsTYPs0QF9e9r1wlq2jg1sT7NeWMmewBLb07IXjmNPEJGtaZn+
wn5xDYzZnla9sICt4UBb06p7IOKne/unENQWNO2+Prxpmn9SV96CZmmK5rwwafyWfP07soDlqvj8
vvmOS9617joDf0tv0/rBEviTTT1GAtbdSvkHYVT3pfdN32y9Xr8NH+yu2L+pTT+hCmxD4773kJ9O
HuvHStK/0tu7rvcH9amXJjf8arLk8w+w+9soaVJch85uvSBL/4WR8n1U/lGtWhFrNnWqdTLOFvQl
oQmwUDDgRIKYwSJ9+e4o/Ie9UVuGkQxBGDYBggpbcOM3veBJ5mUPCvp3bzjOrpckFA8P/ulPJldo
/txPRBMIGxcdLv7dIfIPbe7T2/90HN8397/ezN5O364P6jVO18MjyE+afl8DvtvV/0HtRXJm4prz
4Ls8A2L+nFG1BeNHtHBFytrUaR+RubajWY+ySp75cE94ZFvRsHsm2qbv9ZjCth3tuuPBbWzXQ07k
VjTqsQDwmV74mLi3He16JBd+pl1POYP/uy17aUmg1i9+ch3fLsu//g8AAAD//w==</cx:binary>
              </cx:geoCache>
            </cx:geography>
          </cx:layoutPr>
        </cx:series>
      </cx:plotAreaRegion>
    </cx:plotArea>
    <cx:legend pos="b" align="ctr" overlay="0">
      <cx:txPr>
        <a:bodyPr spcFirstLastPara="1" vertOverflow="ellipsis" horzOverflow="overflow" wrap="square" lIns="0" tIns="0" rIns="0" bIns="0" anchor="ctr" anchorCtr="1"/>
        <a:lstStyle/>
        <a:p>
          <a:pPr algn="ctr" rtl="0">
            <a:defRPr>
              <a:solidFill>
                <a:sysClr val="windowText" lastClr="000000"/>
              </a:solidFill>
            </a:defRPr>
          </a:pPr>
          <a:endParaRPr lang="es-ES" sz="900" b="0" i="0" u="none" strike="noStrike" baseline="0">
            <a:solidFill>
              <a:sysClr val="windowText" lastClr="000000"/>
            </a:solidFill>
            <a:latin typeface="Verdana" panose="020B0604030504040204" pitchFamily="34" charset="0"/>
          </a:endParaRPr>
        </a:p>
      </cx:txPr>
    </cx:legend>
  </cx:chart>
  <cx:fmtOvrs>
    <cx:fmtOvr idx="15">
      <cx:spPr>
        <a:solidFill>
          <a:srgbClr val="00BCB8"/>
        </a:solidFill>
        <a:ln>
          <a:solidFill>
            <a:schemeClr val="bg1"/>
          </a:solidFill>
        </a:ln>
      </cx:spPr>
    </cx:fmtOvr>
    <cx:fmtOvr idx="18">
      <cx:spPr>
        <a:solidFill>
          <a:srgbClr val="FF0000"/>
        </a:solidFill>
        <a:ln>
          <a:solidFill>
            <a:schemeClr val="bg1"/>
          </a:solidFill>
        </a:ln>
      </cx:spPr>
    </cx:fmtOvr>
    <cx:fmtOvr idx="10">
      <cx:spPr>
        <a:solidFill>
          <a:srgbClr val="ACCB0F"/>
        </a:solidFill>
        <a:ln>
          <a:solidFill>
            <a:schemeClr val="bg1"/>
          </a:solidFill>
        </a:ln>
      </cx:spPr>
    </cx:fmtOvr>
    <cx:fmtOvr idx="2">
      <cx:spPr>
        <a:solidFill>
          <a:schemeClr val="accent4"/>
        </a:solidFill>
        <a:ln>
          <a:solidFill>
            <a:schemeClr val="bg1"/>
          </a:solidFill>
        </a:ln>
      </cx:spPr>
    </cx:fmtOvr>
    <cx:fmtOvr idx="16">
      <cx:spPr>
        <a:solidFill>
          <a:schemeClr val="accent2">
            <a:lumMod val="75000"/>
          </a:schemeClr>
        </a:solidFill>
        <a:ln>
          <a:solidFill>
            <a:schemeClr val="bg1"/>
          </a:solidFill>
        </a:ln>
      </cx:spPr>
    </cx:fmtOvr>
    <cx:fmtOvr idx="8">
      <cx:spPr>
        <a:solidFill>
          <a:srgbClr val="EA7432"/>
        </a:solidFill>
        <a:ln>
          <a:solidFill>
            <a:schemeClr val="bg1"/>
          </a:solidFill>
        </a:ln>
      </cx:spPr>
    </cx:fmtOvr>
    <cx:fmtOvr idx="6">
      <cx:spPr>
        <a:solidFill>
          <a:schemeClr val="accent5"/>
        </a:solidFill>
        <a:ln>
          <a:solidFill>
            <a:schemeClr val="bg1"/>
          </a:solidFill>
        </a:ln>
      </cx:spPr>
    </cx:fmtOvr>
    <cx:fmtOvr idx="14">
      <cx:spPr>
        <a:solidFill>
          <a:srgbClr val="2CAE2C"/>
        </a:solidFill>
        <a:ln>
          <a:solidFill>
            <a:schemeClr val="bg1"/>
          </a:solidFill>
        </a:ln>
      </cx:spPr>
    </cx:fmtOvr>
    <cx:fmtOvr idx="0">
      <cx:spPr>
        <a:solidFill>
          <a:srgbClr val="0BA17D"/>
        </a:solidFill>
        <a:ln>
          <a:solidFill>
            <a:schemeClr val="bg1"/>
          </a:solidFill>
        </a:ln>
      </cx:spPr>
    </cx:fmtOvr>
    <cx:fmtOvr idx="5">
      <cx:spPr>
        <a:solidFill>
          <a:srgbClr val="5C81A2"/>
        </a:solidFill>
        <a:ln>
          <a:solidFill>
            <a:schemeClr val="bg1"/>
          </a:solidFill>
        </a:ln>
      </cx:spPr>
    </cx:fmtOvr>
    <cx:fmtOvr idx="12">
      <cx:spPr>
        <a:solidFill>
          <a:srgbClr val="137D7B"/>
        </a:solidFill>
        <a:ln>
          <a:solidFill>
            <a:schemeClr val="bg1"/>
          </a:solidFill>
        </a:ln>
      </cx:spPr>
    </cx:fmtOvr>
    <cx:fmtOvr idx="9">
      <cx:spPr>
        <a:solidFill>
          <a:srgbClr val="C00000"/>
        </a:solidFill>
        <a:ln>
          <a:solidFill>
            <a:schemeClr val="bg1"/>
          </a:solidFill>
        </a:ln>
      </cx:spPr>
    </cx:fmtOvr>
    <cx:fmtOvr idx="7">
      <cx:spPr>
        <a:solidFill>
          <a:schemeClr val="accent5">
            <a:lumMod val="75000"/>
          </a:schemeClr>
        </a:solidFill>
        <a:ln>
          <a:solidFill>
            <a:schemeClr val="bg1"/>
          </a:solidFill>
        </a:ln>
      </cx:spPr>
    </cx:fmtOvr>
    <cx:fmtOvr idx="17">
      <cx:spPr>
        <a:solidFill>
          <a:srgbClr val="A27CF8"/>
        </a:solidFill>
        <a:ln>
          <a:solidFill>
            <a:schemeClr val="bg1"/>
          </a:solidFill>
        </a:ln>
      </cx:spPr>
    </cx:fmtOvr>
    <cx:fmtOvr idx="19">
      <cx:spPr>
        <a:solidFill>
          <a:srgbClr val="9CCB07"/>
        </a:solidFill>
        <a:ln>
          <a:solidFill>
            <a:schemeClr val="bg1"/>
          </a:solidFill>
        </a:ln>
      </cx:spPr>
    </cx:fmtOvr>
    <cx:fmtOvr idx="1">
      <cx:spPr>
        <a:solidFill>
          <a:schemeClr val="accent6"/>
        </a:solidFill>
        <a:ln>
          <a:solidFill>
            <a:schemeClr val="bg1"/>
          </a:solidFill>
        </a:ln>
      </cx:spPr>
    </cx:fmtOvr>
    <cx:fmtOvr idx="11">
      <cx:spPr>
        <a:solidFill>
          <a:srgbClr val="7030A0"/>
        </a:solidFill>
        <a:ln>
          <a:solidFill>
            <a:schemeClr val="bg1"/>
          </a:solidFill>
        </a:ln>
      </cx:spPr>
    </cx:fmtOvr>
    <cx:fmtOvr idx="3">
      <cx:spPr>
        <a:solidFill>
          <a:srgbClr val="FB5B5B"/>
        </a:solidFill>
        <a:ln>
          <a:solidFill>
            <a:schemeClr val="bg1"/>
          </a:solidFill>
        </a:ln>
      </cx:spPr>
    </cx:fmtOvr>
    <cx:fmtOvr idx="4">
      <cx:spPr>
        <a:ln>
          <a:solidFill>
            <a:schemeClr val="bg1"/>
          </a:solidFill>
        </a:ln>
      </cx:spPr>
    </cx:fmtOvr>
    <cx:fmtOvr idx="13">
      <cx:spPr>
        <a:solidFill>
          <a:srgbClr val="F9619B"/>
        </a:solidFill>
        <a:ln>
          <a:solidFill>
            <a:schemeClr val="bg1"/>
          </a:solidFill>
        </a:ln>
      </cx:spPr>
    </cx:fmtOvr>
  </cx:fmtOvrs>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4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dk1">
            <a:lumMod val="50000"/>
            <a:lumOff val="50000"/>
          </a:scheme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4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dk1">
            <a:lumMod val="50000"/>
            <a:lumOff val="50000"/>
          </a:scheme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4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dk1">
            <a:lumMod val="50000"/>
            <a:lumOff val="50000"/>
          </a:scheme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8" Type="http://schemas.openxmlformats.org/officeDocument/2006/relationships/image" Target="../media/image9.png"/><Relationship Id="rId3" Type="http://schemas.microsoft.com/office/2007/relationships/hdphoto" Target="../media/hdphoto1.wdp"/><Relationship Id="rId7" Type="http://schemas.microsoft.com/office/2007/relationships/hdphoto" Target="../media/hdphoto3.wdp"/><Relationship Id="rId2" Type="http://schemas.openxmlformats.org/officeDocument/2006/relationships/image" Target="../media/image6.png"/><Relationship Id="rId1" Type="http://schemas.microsoft.com/office/2014/relationships/chartEx" Target="../charts/chartEx4.xml"/><Relationship Id="rId6" Type="http://schemas.openxmlformats.org/officeDocument/2006/relationships/image" Target="../media/image8.png"/><Relationship Id="rId5" Type="http://schemas.microsoft.com/office/2007/relationships/hdphoto" Target="../media/hdphoto2.wdp"/><Relationship Id="rId4" Type="http://schemas.openxmlformats.org/officeDocument/2006/relationships/image" Target="../media/image7.png"/></Relationships>
</file>

<file path=xl/drawings/_rels/drawing11.xml.rels><?xml version="1.0" encoding="UTF-8" standalone="yes"?>
<Relationships xmlns="http://schemas.openxmlformats.org/package/2006/relationships"><Relationship Id="rId8" Type="http://schemas.microsoft.com/office/2007/relationships/hdphoto" Target="../media/hdphoto7.wdp"/><Relationship Id="rId3" Type="http://schemas.openxmlformats.org/officeDocument/2006/relationships/image" Target="../media/image15.svg"/><Relationship Id="rId7" Type="http://schemas.openxmlformats.org/officeDocument/2006/relationships/image" Target="../media/image17.png"/><Relationship Id="rId12"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hyperlink" Target="#'Mapa de inicio'!&#193;rea_de_impresi&#243;n"/><Relationship Id="rId6" Type="http://schemas.openxmlformats.org/officeDocument/2006/relationships/hyperlink" Target="#'Matriz DT-NN'!T&#237;tulos_a_imprimir"/><Relationship Id="rId11" Type="http://schemas.openxmlformats.org/officeDocument/2006/relationships/hyperlink" Target="#'AA_DT-NN'!&#193;rea_de_impresi&#243;n"/><Relationship Id="rId5" Type="http://schemas.openxmlformats.org/officeDocument/2006/relationships/image" Target="../media/image16.png"/><Relationship Id="rId10" Type="http://schemas.openxmlformats.org/officeDocument/2006/relationships/image" Target="../media/image18.png"/><Relationship Id="rId4" Type="http://schemas.openxmlformats.org/officeDocument/2006/relationships/hyperlink" Target="#'SI_DT-NN'!&#193;rea_de_impresi&#243;n"/><Relationship Id="rId9" Type="http://schemas.openxmlformats.org/officeDocument/2006/relationships/hyperlink" Target="#'SF_DT-NN'!&#193;rea_de_impresi&#243;n"/></Relationships>
</file>

<file path=xl/drawings/_rels/drawing12.xml.rels><?xml version="1.0" encoding="UTF-8" standalone="yes"?>
<Relationships xmlns="http://schemas.openxmlformats.org/package/2006/relationships"><Relationship Id="rId3" Type="http://schemas.openxmlformats.org/officeDocument/2006/relationships/image" Target="../media/image16.png"/><Relationship Id="rId2" Type="http://schemas.microsoft.com/office/2007/relationships/hdphoto" Target="../media/hdphoto7.wdp"/><Relationship Id="rId1" Type="http://schemas.openxmlformats.org/officeDocument/2006/relationships/image" Target="../media/image17.png"/><Relationship Id="rId5" Type="http://schemas.openxmlformats.org/officeDocument/2006/relationships/image" Target="../media/image19.png"/><Relationship Id="rId4" Type="http://schemas.openxmlformats.org/officeDocument/2006/relationships/image" Target="../media/image18.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5.svg"/><Relationship Id="rId2" Type="http://schemas.openxmlformats.org/officeDocument/2006/relationships/image" Target="../media/image14.png"/><Relationship Id="rId1" Type="http://schemas.openxmlformats.org/officeDocument/2006/relationships/hyperlink" Target="#'C. DT-NN'!&#193;rea_de_impresi&#243;n"/></Relationships>
</file>

<file path=xl/drawings/_rels/drawing14.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5.xml.rels><?xml version="1.0" encoding="UTF-8" standalone="yes"?>
<Relationships xmlns="http://schemas.openxmlformats.org/package/2006/relationships"><Relationship Id="rId3" Type="http://schemas.openxmlformats.org/officeDocument/2006/relationships/image" Target="../media/image21.svg"/><Relationship Id="rId2" Type="http://schemas.openxmlformats.org/officeDocument/2006/relationships/image" Target="../media/image20.png"/><Relationship Id="rId1" Type="http://schemas.openxmlformats.org/officeDocument/2006/relationships/hyperlink" Target="#'C. DT-NN'!&#193;rea_de_impresi&#243;n"/></Relationships>
</file>

<file path=xl/drawings/_rels/drawing16.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7.xml.rels><?xml version="1.0" encoding="UTF-8" standalone="yes"?>
<Relationships xmlns="http://schemas.openxmlformats.org/package/2006/relationships"><Relationship Id="rId3" Type="http://schemas.openxmlformats.org/officeDocument/2006/relationships/image" Target="../media/image23.svg"/><Relationship Id="rId2" Type="http://schemas.openxmlformats.org/officeDocument/2006/relationships/image" Target="../media/image22.png"/><Relationship Id="rId1" Type="http://schemas.openxmlformats.org/officeDocument/2006/relationships/hyperlink" Target="#'C. DT-NN'!&#193;rea_de_impresi&#243;n"/></Relationships>
</file>

<file path=xl/drawings/_rels/drawing18.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9.xml.rels><?xml version="1.0" encoding="UTF-8" standalone="yes"?>
<Relationships xmlns="http://schemas.openxmlformats.org/package/2006/relationships"><Relationship Id="rId3" Type="http://schemas.openxmlformats.org/officeDocument/2006/relationships/image" Target="../media/image24.svg"/><Relationship Id="rId2" Type="http://schemas.openxmlformats.org/officeDocument/2006/relationships/image" Target="../media/image20.png"/><Relationship Id="rId1" Type="http://schemas.openxmlformats.org/officeDocument/2006/relationships/hyperlink" Target="#'C. DT-NN'!&#193;rea_de_impresi&#243;n"/></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6.xml.rels><?xml version="1.0" encoding="UTF-8" standalone="yes"?>
<Relationships xmlns="http://schemas.openxmlformats.org/package/2006/relationships"><Relationship Id="rId8" Type="http://schemas.microsoft.com/office/2007/relationships/hdphoto" Target="../media/hdphoto3.wdp"/><Relationship Id="rId3" Type="http://schemas.openxmlformats.org/officeDocument/2006/relationships/image" Target="../media/image6.png"/><Relationship Id="rId7" Type="http://schemas.openxmlformats.org/officeDocument/2006/relationships/image" Target="../media/image8.png"/><Relationship Id="rId2" Type="http://schemas.openxmlformats.org/officeDocument/2006/relationships/image" Target="../media/image5.png"/><Relationship Id="rId1" Type="http://schemas.microsoft.com/office/2014/relationships/chartEx" Target="../charts/chartEx1.xml"/><Relationship Id="rId6" Type="http://schemas.microsoft.com/office/2007/relationships/hdphoto" Target="../media/hdphoto2.wdp"/><Relationship Id="rId5" Type="http://schemas.openxmlformats.org/officeDocument/2006/relationships/image" Target="../media/image7.png"/><Relationship Id="rId4" Type="http://schemas.microsoft.com/office/2007/relationships/hdphoto" Target="../media/hdphoto1.wdp"/><Relationship Id="rId9" Type="http://schemas.openxmlformats.org/officeDocument/2006/relationships/image" Target="../media/image9.png"/></Relationships>
</file>

<file path=xl/drawings/_rels/drawing7.xml.rels><?xml version="1.0" encoding="UTF-8" standalone="yes"?>
<Relationships xmlns="http://schemas.openxmlformats.org/package/2006/relationships"><Relationship Id="rId2" Type="http://schemas.microsoft.com/office/2014/relationships/chartEx" Target="../charts/chartEx2.xml"/><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3" Type="http://schemas.openxmlformats.org/officeDocument/2006/relationships/hyperlink" Target="#'C. MAG'!A1"/><Relationship Id="rId18" Type="http://schemas.openxmlformats.org/officeDocument/2006/relationships/hyperlink" Target="#'C. SAN'!A1"/><Relationship Id="rId26" Type="http://schemas.openxmlformats.org/officeDocument/2006/relationships/hyperlink" Target="#'Control CQH'!A1"/><Relationship Id="rId39" Type="http://schemas.openxmlformats.org/officeDocument/2006/relationships/hyperlink" Target="#'Control NN'!A1"/><Relationship Id="rId21" Type="http://schemas.openxmlformats.org/officeDocument/2006/relationships/hyperlink" Target="#'C. VAC'!A1"/><Relationship Id="rId34" Type="http://schemas.openxmlformats.org/officeDocument/2006/relationships/hyperlink" Target="#'Control NTS'!A1"/><Relationship Id="rId7" Type="http://schemas.openxmlformats.org/officeDocument/2006/relationships/hyperlink" Target="#'C. CAU'!&#193;rea_de_impresi&#243;n"/><Relationship Id="rId12" Type="http://schemas.openxmlformats.org/officeDocument/2006/relationships/hyperlink" Target="#'C. E.CAF'!A1"/><Relationship Id="rId17" Type="http://schemas.openxmlformats.org/officeDocument/2006/relationships/hyperlink" Target="#'C. PUT'!A1"/><Relationship Id="rId25" Type="http://schemas.openxmlformats.org/officeDocument/2006/relationships/hyperlink" Target="#'Control BSA'!A1"/><Relationship Id="rId33" Type="http://schemas.openxmlformats.org/officeDocument/2006/relationships/hyperlink" Target="#'Control MTL'!A1"/><Relationship Id="rId38" Type="http://schemas.openxmlformats.org/officeDocument/2006/relationships/hyperlink" Target="#'Control URA'!A1"/><Relationship Id="rId2" Type="http://schemas.openxmlformats.org/officeDocument/2006/relationships/image" Target="../media/image10.png"/><Relationship Id="rId16" Type="http://schemas.openxmlformats.org/officeDocument/2006/relationships/hyperlink" Target="#'C. NAR'!A1"/><Relationship Id="rId20" Type="http://schemas.openxmlformats.org/officeDocument/2006/relationships/hyperlink" Target="#'C. URB'!A1"/><Relationship Id="rId29" Type="http://schemas.openxmlformats.org/officeDocument/2006/relationships/hyperlink" Target="#'Control COR'!A1"/><Relationship Id="rId1" Type="http://schemas.openxmlformats.org/officeDocument/2006/relationships/hyperlink" Target="#'C. NSA'!A1"/><Relationship Id="rId6" Type="http://schemas.openxmlformats.org/officeDocument/2006/relationships/hyperlink" Target="#'C. CAQ-HUI'!&#193;rea_de_impresi&#243;n"/><Relationship Id="rId11" Type="http://schemas.openxmlformats.org/officeDocument/2006/relationships/hyperlink" Target="#'C. CES-GUAJ'!A1"/><Relationship Id="rId24" Type="http://schemas.openxmlformats.org/officeDocument/2006/relationships/hyperlink" Target="#'Control ATL'!A1"/><Relationship Id="rId32" Type="http://schemas.openxmlformats.org/officeDocument/2006/relationships/hyperlink" Target="#'Control MGM'!A1"/><Relationship Id="rId37" Type="http://schemas.openxmlformats.org/officeDocument/2006/relationships/hyperlink" Target="#'Control SUC'!A1"/><Relationship Id="rId5" Type="http://schemas.openxmlformats.org/officeDocument/2006/relationships/hyperlink" Target="#'C. ALT'!&#193;rea_de_impresi&#243;n"/><Relationship Id="rId15" Type="http://schemas.openxmlformats.org/officeDocument/2006/relationships/hyperlink" Target="#'C. MET'!A1"/><Relationship Id="rId23" Type="http://schemas.openxmlformats.org/officeDocument/2006/relationships/hyperlink" Target="#'Control ANT'!A1"/><Relationship Id="rId28" Type="http://schemas.openxmlformats.org/officeDocument/2006/relationships/hyperlink" Target="#'Control CGJ'!A1"/><Relationship Id="rId36" Type="http://schemas.openxmlformats.org/officeDocument/2006/relationships/hyperlink" Target="#'Control STD'!A1"/><Relationship Id="rId10" Type="http://schemas.openxmlformats.org/officeDocument/2006/relationships/hyperlink" Target="#'C. COR'!A1"/><Relationship Id="rId19" Type="http://schemas.openxmlformats.org/officeDocument/2006/relationships/hyperlink" Target="#'C. SUC'!A1"/><Relationship Id="rId31" Type="http://schemas.openxmlformats.org/officeDocument/2006/relationships/hyperlink" Target="#'Control MAG'!A1"/><Relationship Id="rId4" Type="http://schemas.openxmlformats.org/officeDocument/2006/relationships/hyperlink" Target="#'C. BOL-SA'!&#193;rea_de_impresi&#243;n"/><Relationship Id="rId9" Type="http://schemas.openxmlformats.org/officeDocument/2006/relationships/hyperlink" Target="#'C. CHO'!A1"/><Relationship Id="rId14" Type="http://schemas.openxmlformats.org/officeDocument/2006/relationships/hyperlink" Target="#'C. MGM'!A1"/><Relationship Id="rId22" Type="http://schemas.openxmlformats.org/officeDocument/2006/relationships/hyperlink" Target="#'C. NN'!A1"/><Relationship Id="rId27" Type="http://schemas.openxmlformats.org/officeDocument/2006/relationships/hyperlink" Target="#'Control CTR'!A1"/><Relationship Id="rId30" Type="http://schemas.openxmlformats.org/officeDocument/2006/relationships/hyperlink" Target="#'Control EJE'!A1"/><Relationship Id="rId35" Type="http://schemas.openxmlformats.org/officeDocument/2006/relationships/hyperlink" Target="#'Control PUT'!A1"/><Relationship Id="rId8" Type="http://schemas.openxmlformats.org/officeDocument/2006/relationships/hyperlink" Target="#'C. CTR'!A1"/><Relationship Id="rId3" Type="http://schemas.openxmlformats.org/officeDocument/2006/relationships/hyperlink" Target="#'C. ANT'!&#193;rea_de_impresi&#243;n"/></Relationships>
</file>

<file path=xl/drawings/_rels/drawing9.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hyperlink" Target="#'C. DT-NN'!&#193;rea_de_impresi&#243;n"/><Relationship Id="rId7" Type="http://schemas.microsoft.com/office/2007/relationships/hdphoto" Target="../media/hdphoto5.wdp"/><Relationship Id="rId2" Type="http://schemas.microsoft.com/office/2014/relationships/chartEx" Target="../charts/chartEx3.xml"/><Relationship Id="rId1" Type="http://schemas.openxmlformats.org/officeDocument/2006/relationships/image" Target="../media/image5.png"/><Relationship Id="rId6" Type="http://schemas.openxmlformats.org/officeDocument/2006/relationships/image" Target="../media/image12.png"/><Relationship Id="rId5" Type="http://schemas.microsoft.com/office/2007/relationships/hdphoto" Target="../media/hdphoto4.wdp"/><Relationship Id="rId4" Type="http://schemas.openxmlformats.org/officeDocument/2006/relationships/image" Target="../media/image11.png"/><Relationship Id="rId9" Type="http://schemas.microsoft.com/office/2007/relationships/hdphoto" Target="../media/hdphoto6.wdp"/></Relationships>
</file>

<file path=xl/drawings/drawing1.xml><?xml version="1.0" encoding="utf-8"?>
<xdr:wsDr xmlns:xdr="http://schemas.openxmlformats.org/drawingml/2006/spreadsheetDrawing" xmlns:a="http://schemas.openxmlformats.org/drawingml/2006/main">
  <xdr:twoCellAnchor>
    <xdr:from>
      <xdr:col>11</xdr:col>
      <xdr:colOff>1035230</xdr:colOff>
      <xdr:row>355</xdr:row>
      <xdr:rowOff>1085</xdr:rowOff>
    </xdr:from>
    <xdr:to>
      <xdr:col>15</xdr:col>
      <xdr:colOff>2375535</xdr:colOff>
      <xdr:row>382</xdr:row>
      <xdr:rowOff>108585</xdr:rowOff>
    </xdr:to>
    <xdr:graphicFrame macro="">
      <xdr:nvGraphicFramePr>
        <xdr:cNvPr id="2" name="Gráfico 1">
          <a:extLst>
            <a:ext uri="{FF2B5EF4-FFF2-40B4-BE49-F238E27FC236}">
              <a16:creationId xmlns:a16="http://schemas.microsoft.com/office/drawing/2014/main" id="{2E95477C-356F-4DBB-AC59-FA4933FC0B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215780</xdr:colOff>
      <xdr:row>385</xdr:row>
      <xdr:rowOff>47624</xdr:rowOff>
    </xdr:from>
    <xdr:to>
      <xdr:col>11</xdr:col>
      <xdr:colOff>1781176</xdr:colOff>
      <xdr:row>421</xdr:row>
      <xdr:rowOff>11719</xdr:rowOff>
    </xdr:to>
    <xdr:graphicFrame macro="">
      <xdr:nvGraphicFramePr>
        <xdr:cNvPr id="3" name="Gráfico 2">
          <a:extLst>
            <a:ext uri="{FF2B5EF4-FFF2-40B4-BE49-F238E27FC236}">
              <a16:creationId xmlns:a16="http://schemas.microsoft.com/office/drawing/2014/main" id="{6A41E253-59D0-40BD-80B4-F78E9B1303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6</xdr:row>
      <xdr:rowOff>15875</xdr:rowOff>
    </xdr:from>
    <xdr:to>
      <xdr:col>2</xdr:col>
      <xdr:colOff>1579563</xdr:colOff>
      <xdr:row>49</xdr:row>
      <xdr:rowOff>134938</xdr:rowOff>
    </xdr:to>
    <mc:AlternateContent xmlns:mc="http://schemas.openxmlformats.org/markup-compatibility/2006">
      <mc:Choice xmlns:cx6="http://schemas.microsoft.com/office/drawing/2016/5/12/chartex" Requires="cx6">
        <xdr:graphicFrame macro="">
          <xdr:nvGraphicFramePr>
            <xdr:cNvPr id="2" name="Gráfico 24">
              <a:extLst>
                <a:ext uri="{FF2B5EF4-FFF2-40B4-BE49-F238E27FC236}">
                  <a16:creationId xmlns:a16="http://schemas.microsoft.com/office/drawing/2014/main" id="{DE997FA2-359C-499B-B673-B2C4857489C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0" y="1035050"/>
              <a:ext cx="8408988" cy="8653463"/>
            </a:xfrm>
            <a:prstGeom prst="rect">
              <a:avLst/>
            </a:prstGeom>
            <a:solidFill>
              <a:prstClr val="white"/>
            </a:solidFill>
            <a:ln w="1">
              <a:solidFill>
                <a:prstClr val="green"/>
              </a:solidFill>
            </a:ln>
          </xdr:spPr>
          <xdr:txBody>
            <a:bodyPr vertOverflow="clip" horzOverflow="clip"/>
            <a:lstStyle/>
            <a:p>
              <a:r>
                <a:rPr lang="es-CO" sz="1100"/>
                <a:t>Este gráfico no está disponible en su versión de Excel.
Si edita esta forma o guarda el libro en un formato de archivo diferente, el gráfico no se podrá utilizar.</a:t>
              </a:r>
            </a:p>
          </xdr:txBody>
        </xdr:sp>
      </mc:Fallback>
    </mc:AlternateContent>
    <xdr:clientData/>
  </xdr:twoCellAnchor>
  <xdr:twoCellAnchor editAs="oneCell">
    <xdr:from>
      <xdr:col>1</xdr:col>
      <xdr:colOff>357187</xdr:colOff>
      <xdr:row>14</xdr:row>
      <xdr:rowOff>24412</xdr:rowOff>
    </xdr:from>
    <xdr:to>
      <xdr:col>1</xdr:col>
      <xdr:colOff>801687</xdr:colOff>
      <xdr:row>18</xdr:row>
      <xdr:rowOff>111124</xdr:rowOff>
    </xdr:to>
    <xdr:pic>
      <xdr:nvPicPr>
        <xdr:cNvPr id="4" name="Imagen 3">
          <a:extLst>
            <a:ext uri="{FF2B5EF4-FFF2-40B4-BE49-F238E27FC236}">
              <a16:creationId xmlns:a16="http://schemas.microsoft.com/office/drawing/2014/main" id="{E8D3C81F-FA46-4290-BEAE-75C77D52D726}"/>
            </a:ext>
          </a:extLst>
        </xdr:cNvPr>
        <xdr:cNvPicPr>
          <a:picLocks noChangeAspect="1" noChangeArrowheads="1"/>
        </xdr:cNvPicPr>
      </xdr:nvPicPr>
      <xdr:blipFill rotWithShape="1">
        <a:blip xmlns:r="http://schemas.openxmlformats.org/officeDocument/2006/relationships" r:embed="rId2" cstate="print">
          <a:clrChange>
            <a:clrFrom>
              <a:srgbClr val="FFFFFF"/>
            </a:clrFrom>
            <a:clrTo>
              <a:srgbClr val="FFFFFF">
                <a:alpha val="0"/>
              </a:srgbClr>
            </a:clrTo>
          </a:clrChange>
          <a:extLst>
            <a:ext uri="{BEBA8EAE-BF5A-486C-A8C5-ECC9F3942E4B}">
              <a14:imgProps xmlns:a14="http://schemas.microsoft.com/office/drawing/2010/main">
                <a14:imgLayer r:embed="rId3">
                  <a14:imgEffect>
                    <a14:backgroundRemoval t="5860" b="50662" l="7313" r="32313">
                      <a14:foregroundMark x1="25340" y1="6616" x2="25340" y2="6616"/>
                      <a14:foregroundMark x1="12925" y1="24197" x2="12925" y2="24197"/>
                      <a14:foregroundMark x1="11224" y1="22117" x2="11224" y2="22117"/>
                      <a14:foregroundMark x1="7313" y1="33459" x2="7313" y2="33459"/>
                      <a14:foregroundMark x1="23469" y1="48393" x2="23469" y2="48393"/>
                      <a14:foregroundMark x1="32143" y1="48960" x2="32143" y2="48960"/>
                      <a14:foregroundMark x1="23810" y1="50662" x2="23810" y2="50662"/>
                      <a14:foregroundMark x1="27381" y1="44423" x2="27381" y2="44423"/>
                      <a14:foregroundMark x1="12075" y1="24764" x2="12075" y2="24764"/>
                      <a14:foregroundMark x1="12415" y1="22873" x2="12415" y2="22873"/>
                      <a14:foregroundMark x1="12415" y1="20794" x2="12415" y2="20794"/>
                    </a14:backgroundRemoval>
                  </a14:imgEffect>
                  <a14:imgEffect>
                    <a14:brightnessContrast bright="40000" contrast="40000"/>
                  </a14:imgEffect>
                </a14:imgLayer>
              </a14:imgProps>
            </a:ext>
            <a:ext uri="{28A0092B-C50C-407E-A947-70E740481C1C}">
              <a14:useLocalDpi xmlns:a14="http://schemas.microsoft.com/office/drawing/2010/main" val="0"/>
            </a:ext>
          </a:extLst>
        </a:blip>
        <a:srcRect l="6616" t="4311" r="64779" b="47834"/>
        <a:stretch/>
      </xdr:blipFill>
      <xdr:spPr bwMode="auto">
        <a:xfrm>
          <a:off x="2536507" y="2478052"/>
          <a:ext cx="444500" cy="7267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1382514</xdr:colOff>
      <xdr:row>24</xdr:row>
      <xdr:rowOff>49387</xdr:rowOff>
    </xdr:from>
    <xdr:to>
      <xdr:col>1</xdr:col>
      <xdr:colOff>1714500</xdr:colOff>
      <xdr:row>26</xdr:row>
      <xdr:rowOff>252027</xdr:rowOff>
    </xdr:to>
    <xdr:pic>
      <xdr:nvPicPr>
        <xdr:cNvPr id="5" name="Imagen 4">
          <a:extLst>
            <a:ext uri="{FF2B5EF4-FFF2-40B4-BE49-F238E27FC236}">
              <a16:creationId xmlns:a16="http://schemas.microsoft.com/office/drawing/2014/main" id="{DEFCA68E-DBDE-4A91-A0F4-1EB4F8BAE75D}"/>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5822" b="98399" l="9012" r="89826">
                      <a14:foregroundMark x1="80814" y1="7132" x2="80814" y2="7132"/>
                      <a14:foregroundMark x1="21512" y1="92140" x2="21512" y2="92140"/>
                      <a14:foregroundMark x1="12209" y1="97380" x2="12209" y2="97380"/>
                      <a14:foregroundMark x1="9302" y1="98399" x2="9302" y2="98399"/>
                      <a14:foregroundMark x1="69477" y1="5822" x2="69477" y2="5822"/>
                      <a14:foregroundMark x1="66570" y1="66376" x2="66570" y2="66376"/>
                      <a14:backgroundMark x1="66279" y1="65648" x2="66279" y2="65648"/>
                    </a14:backgroundRemoval>
                  </a14:imgEffect>
                  <a14:imgEffect>
                    <a14:sharpenSoften amount="50000"/>
                  </a14:imgEffect>
                  <a14:imgEffect>
                    <a14:brightnessContrast bright="-20000" contrast="40000"/>
                  </a14:imgEffect>
                </a14:imgLayer>
              </a14:imgProps>
            </a:ext>
          </a:extLst>
        </a:blip>
        <a:stretch>
          <a:fillRect/>
        </a:stretch>
      </xdr:blipFill>
      <xdr:spPr>
        <a:xfrm>
          <a:off x="3561834" y="4103227"/>
          <a:ext cx="331986" cy="522680"/>
        </a:xfrm>
        <a:prstGeom prst="rect">
          <a:avLst/>
        </a:prstGeom>
      </xdr:spPr>
    </xdr:pic>
    <xdr:clientData/>
  </xdr:twoCellAnchor>
  <xdr:twoCellAnchor editAs="oneCell">
    <xdr:from>
      <xdr:col>1</xdr:col>
      <xdr:colOff>1552832</xdr:colOff>
      <xdr:row>15</xdr:row>
      <xdr:rowOff>150448</xdr:rowOff>
    </xdr:from>
    <xdr:to>
      <xdr:col>1</xdr:col>
      <xdr:colOff>1827083</xdr:colOff>
      <xdr:row>19</xdr:row>
      <xdr:rowOff>132328</xdr:rowOff>
    </xdr:to>
    <xdr:pic>
      <xdr:nvPicPr>
        <xdr:cNvPr id="6" name="Imagen 5">
          <a:extLst>
            <a:ext uri="{FF2B5EF4-FFF2-40B4-BE49-F238E27FC236}">
              <a16:creationId xmlns:a16="http://schemas.microsoft.com/office/drawing/2014/main" id="{F68570FB-0C3D-42ED-A398-0C2CA19F7E70}"/>
            </a:ext>
          </a:extLst>
        </xdr:cNvPr>
        <xdr:cNvPicPr>
          <a:picLocks noChangeAspect="1"/>
        </xdr:cNvPicPr>
      </xdr:nvPicPr>
      <xdr:blipFill rotWithShape="1">
        <a:blip xmlns:r="http://schemas.openxmlformats.org/officeDocument/2006/relationships" r:embed="rId6">
          <a:extLst>
            <a:ext uri="{BEBA8EAE-BF5A-486C-A8C5-ECC9F3942E4B}">
              <a14:imgProps xmlns:a14="http://schemas.microsoft.com/office/drawing/2010/main">
                <a14:imgLayer r:embed="rId7">
                  <a14:imgEffect>
                    <a14:backgroundRemoval t="9961" b="98034" l="9956" r="89602">
                      <a14:foregroundMark x1="44248" y1="93709" x2="44248" y2="93709"/>
                      <a14:foregroundMark x1="50885" y1="98034" x2="50885" y2="98034"/>
                      <a14:foregroundMark x1="34735" y1="76278" x2="34735" y2="76278"/>
                      <a14:foregroundMark x1="33850" y1="75754" x2="33850" y2="75754"/>
                      <a14:foregroundMark x1="31858" y1="79161" x2="31858" y2="79161"/>
                    </a14:backgroundRemoval>
                  </a14:imgEffect>
                </a14:imgLayer>
              </a14:imgProps>
            </a:ext>
          </a:extLst>
        </a:blip>
        <a:srcRect l="26471" t="9731" r="16667"/>
        <a:stretch/>
      </xdr:blipFill>
      <xdr:spPr>
        <a:xfrm rot="21410936">
          <a:off x="3732152" y="2764108"/>
          <a:ext cx="274251" cy="621960"/>
        </a:xfrm>
        <a:prstGeom prst="rect">
          <a:avLst/>
        </a:prstGeom>
      </xdr:spPr>
    </xdr:pic>
    <xdr:clientData/>
  </xdr:twoCellAnchor>
  <xdr:twoCellAnchor editAs="oneCell">
    <xdr:from>
      <xdr:col>1</xdr:col>
      <xdr:colOff>2460625</xdr:colOff>
      <xdr:row>47</xdr:row>
      <xdr:rowOff>87321</xdr:rowOff>
    </xdr:from>
    <xdr:to>
      <xdr:col>1</xdr:col>
      <xdr:colOff>2762250</xdr:colOff>
      <xdr:row>49</xdr:row>
      <xdr:rowOff>88940</xdr:rowOff>
    </xdr:to>
    <xdr:pic>
      <xdr:nvPicPr>
        <xdr:cNvPr id="27" name="Imagen 26">
          <a:extLst>
            <a:ext uri="{FF2B5EF4-FFF2-40B4-BE49-F238E27FC236}">
              <a16:creationId xmlns:a16="http://schemas.microsoft.com/office/drawing/2014/main" id="{DE754332-AA51-4F60-9BB7-F5FC3346805C}"/>
            </a:ext>
          </a:extLst>
        </xdr:cNvPr>
        <xdr:cNvPicPr>
          <a:picLocks noChangeAspect="1"/>
        </xdr:cNvPicPr>
      </xdr:nvPicPr>
      <xdr:blipFill>
        <a:blip xmlns:r="http://schemas.openxmlformats.org/officeDocument/2006/relationships" r:embed="rId8">
          <a:clrChange>
            <a:clrFrom>
              <a:srgbClr val="FFFFFF"/>
            </a:clrFrom>
            <a:clrTo>
              <a:srgbClr val="FFFFFF">
                <a:alpha val="0"/>
              </a:srgbClr>
            </a:clrTo>
          </a:clrChange>
        </a:blip>
        <a:stretch>
          <a:fillRect/>
        </a:stretch>
      </xdr:blipFill>
      <xdr:spPr>
        <a:xfrm>
          <a:off x="4639945" y="9277041"/>
          <a:ext cx="301625" cy="321659"/>
        </a:xfrm>
        <a:prstGeom prst="rect">
          <a:avLst/>
        </a:prstGeom>
      </xdr:spPr>
    </xdr:pic>
    <xdr:clientData/>
  </xdr:twoCellAnchor>
  <xdr:twoCellAnchor>
    <xdr:from>
      <xdr:col>1</xdr:col>
      <xdr:colOff>1341439</xdr:colOff>
      <xdr:row>25</xdr:row>
      <xdr:rowOff>87313</xdr:rowOff>
    </xdr:from>
    <xdr:to>
      <xdr:col>1</xdr:col>
      <xdr:colOff>1778000</xdr:colOff>
      <xdr:row>26</xdr:row>
      <xdr:rowOff>134939</xdr:rowOff>
    </xdr:to>
    <xdr:sp macro="" textlink="">
      <xdr:nvSpPr>
        <xdr:cNvPr id="29" name="CuadroTexto 28">
          <a:extLst>
            <a:ext uri="{FF2B5EF4-FFF2-40B4-BE49-F238E27FC236}">
              <a16:creationId xmlns:a16="http://schemas.microsoft.com/office/drawing/2014/main" id="{7DF9106E-5F6E-4CFE-BFC1-017D7D1A16FC}"/>
            </a:ext>
          </a:extLst>
        </xdr:cNvPr>
        <xdr:cNvSpPr txBox="1"/>
      </xdr:nvSpPr>
      <xdr:spPr>
        <a:xfrm>
          <a:off x="3520759" y="4301173"/>
          <a:ext cx="436561" cy="2076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400" b="1">
              <a:latin typeface="Verdana" panose="020B0604030504040204" pitchFamily="34" charset="0"/>
              <a:ea typeface="Verdana" panose="020B0604030504040204" pitchFamily="34" charset="0"/>
            </a:rPr>
            <a:t>21</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51856</xdr:colOff>
      <xdr:row>5</xdr:row>
      <xdr:rowOff>171450</xdr:rowOff>
    </xdr:from>
    <xdr:to>
      <xdr:col>0</xdr:col>
      <xdr:colOff>519856</xdr:colOff>
      <xdr:row>8</xdr:row>
      <xdr:rowOff>39375</xdr:rowOff>
    </xdr:to>
    <xdr:pic>
      <xdr:nvPicPr>
        <xdr:cNvPr id="31" name="Gráfico 30" descr="Círculo con flecha a la izquierda con relleno sólido">
          <a:hlinkClick xmlns:r="http://schemas.openxmlformats.org/officeDocument/2006/relationships" r:id="rId1"/>
          <a:extLst>
            <a:ext uri="{FF2B5EF4-FFF2-40B4-BE49-F238E27FC236}">
              <a16:creationId xmlns:a16="http://schemas.microsoft.com/office/drawing/2014/main" id="{C17A951C-CCB2-4A7C-8270-D572CDBB6C2E}"/>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51856" y="1019175"/>
          <a:ext cx="468000" cy="468000"/>
        </a:xfrm>
        <a:prstGeom prst="rect">
          <a:avLst/>
        </a:prstGeom>
      </xdr:spPr>
    </xdr:pic>
    <xdr:clientData/>
  </xdr:twoCellAnchor>
  <xdr:twoCellAnchor>
    <xdr:from>
      <xdr:col>0</xdr:col>
      <xdr:colOff>389466</xdr:colOff>
      <xdr:row>26</xdr:row>
      <xdr:rowOff>67733</xdr:rowOff>
    </xdr:from>
    <xdr:to>
      <xdr:col>1</xdr:col>
      <xdr:colOff>1439334</xdr:colOff>
      <xdr:row>40</xdr:row>
      <xdr:rowOff>83844</xdr:rowOff>
    </xdr:to>
    <xdr:grpSp>
      <xdr:nvGrpSpPr>
        <xdr:cNvPr id="78" name="Grupo 77">
          <a:hlinkClick xmlns:r="http://schemas.openxmlformats.org/officeDocument/2006/relationships" r:id="rId4"/>
          <a:extLst>
            <a:ext uri="{FF2B5EF4-FFF2-40B4-BE49-F238E27FC236}">
              <a16:creationId xmlns:a16="http://schemas.microsoft.com/office/drawing/2014/main" id="{4BDA540D-6645-2FB4-9433-5F8512294F83}"/>
            </a:ext>
          </a:extLst>
        </xdr:cNvPr>
        <xdr:cNvGrpSpPr/>
      </xdr:nvGrpSpPr>
      <xdr:grpSpPr>
        <a:xfrm>
          <a:off x="389466" y="4758796"/>
          <a:ext cx="3383493" cy="2028267"/>
          <a:chOff x="309562" y="4437452"/>
          <a:chExt cx="3333750" cy="2076297"/>
        </a:xfrm>
      </xdr:grpSpPr>
      <xdr:grpSp>
        <xdr:nvGrpSpPr>
          <xdr:cNvPr id="53" name="Grupo 52">
            <a:extLst>
              <a:ext uri="{FF2B5EF4-FFF2-40B4-BE49-F238E27FC236}">
                <a16:creationId xmlns:a16="http://schemas.microsoft.com/office/drawing/2014/main" id="{74AD879B-8BB9-42C4-47D3-CFE283AE85D3}"/>
              </a:ext>
            </a:extLst>
          </xdr:cNvPr>
          <xdr:cNvGrpSpPr/>
        </xdr:nvGrpSpPr>
        <xdr:grpSpPr>
          <a:xfrm>
            <a:off x="1737317" y="4722813"/>
            <a:ext cx="1905995" cy="1754187"/>
            <a:chOff x="2134193" y="5009058"/>
            <a:chExt cx="1319609" cy="1302246"/>
          </a:xfrm>
        </xdr:grpSpPr>
        <xdr:sp macro="" textlink="">
          <xdr:nvSpPr>
            <xdr:cNvPr id="49" name="Forma libre: forma 48">
              <a:extLst>
                <a:ext uri="{FF2B5EF4-FFF2-40B4-BE49-F238E27FC236}">
                  <a16:creationId xmlns:a16="http://schemas.microsoft.com/office/drawing/2014/main" id="{D68A6261-B709-2EAD-2D48-74AD6183BC96}"/>
                </a:ext>
              </a:extLst>
            </xdr:cNvPr>
            <xdr:cNvSpPr/>
          </xdr:nvSpPr>
          <xdr:spPr>
            <a:xfrm>
              <a:off x="2835844" y="5529956"/>
              <a:ext cx="201240" cy="141684"/>
            </a:xfrm>
            <a:custGeom>
              <a:avLst/>
              <a:gdLst>
                <a:gd name="connsiteX0" fmla="*/ 0 w 201240"/>
                <a:gd name="connsiteY0" fmla="*/ 0 h 141684"/>
                <a:gd name="connsiteX1" fmla="*/ 141684 w 201240"/>
                <a:gd name="connsiteY1" fmla="*/ 141684 h 141684"/>
                <a:gd name="connsiteX2" fmla="*/ 201240 w 201240"/>
                <a:gd name="connsiteY2" fmla="*/ 0 h 141684"/>
              </a:gdLst>
              <a:ahLst/>
              <a:cxnLst>
                <a:cxn ang="0">
                  <a:pos x="connsiteX0" y="connsiteY0"/>
                </a:cxn>
                <a:cxn ang="0">
                  <a:pos x="connsiteX1" y="connsiteY1"/>
                </a:cxn>
                <a:cxn ang="0">
                  <a:pos x="connsiteX2" y="connsiteY2"/>
                </a:cxn>
              </a:cxnLst>
              <a:rect l="l" t="t" r="r" b="b"/>
              <a:pathLst>
                <a:path w="201240" h="141684">
                  <a:moveTo>
                    <a:pt x="0" y="0"/>
                  </a:moveTo>
                  <a:lnTo>
                    <a:pt x="141684" y="141684"/>
                  </a:lnTo>
                  <a:cubicBezTo>
                    <a:pt x="176446" y="102207"/>
                    <a:pt x="197358" y="52456"/>
                    <a:pt x="201240" y="0"/>
                  </a:cubicBezTo>
                  <a:close/>
                </a:path>
              </a:pathLst>
            </a:custGeom>
            <a:solidFill>
              <a:srgbClr val="FF0000"/>
            </a:solidFill>
            <a:ln w="17363" cap="flat">
              <a:noFill/>
              <a:prstDash val="solid"/>
              <a:miter/>
            </a:ln>
          </xdr:spPr>
          <xdr:txBody>
            <a:bodyPr rtlCol="0" anchor="ctr"/>
            <a:lstStyle/>
            <a:p>
              <a:endParaRPr lang="es-CO"/>
            </a:p>
          </xdr:txBody>
        </xdr:sp>
        <xdr:sp macro="" textlink="">
          <xdr:nvSpPr>
            <xdr:cNvPr id="50" name="Forma libre: forma 49">
              <a:extLst>
                <a:ext uri="{FF2B5EF4-FFF2-40B4-BE49-F238E27FC236}">
                  <a16:creationId xmlns:a16="http://schemas.microsoft.com/office/drawing/2014/main" id="{94144329-88CA-0152-F49D-AA6A1F421B14}"/>
                </a:ext>
              </a:extLst>
            </xdr:cNvPr>
            <xdr:cNvSpPr/>
          </xdr:nvSpPr>
          <xdr:spPr>
            <a:xfrm>
              <a:off x="2550213" y="5270375"/>
              <a:ext cx="402832" cy="485609"/>
            </a:xfrm>
            <a:custGeom>
              <a:avLst/>
              <a:gdLst>
                <a:gd name="connsiteX0" fmla="*/ 226421 w 402832"/>
                <a:gd name="connsiteY0" fmla="*/ 249337 h 485609"/>
                <a:gd name="connsiteX1" fmla="*/ 226421 w 402832"/>
                <a:gd name="connsiteY1" fmla="*/ 0 h 485609"/>
                <a:gd name="connsiteX2" fmla="*/ 582 w 402832"/>
                <a:gd name="connsiteY2" fmla="*/ 259187 h 485609"/>
                <a:gd name="connsiteX3" fmla="*/ 259769 w 402832"/>
                <a:gd name="connsiteY3" fmla="*/ 485028 h 485609"/>
                <a:gd name="connsiteX4" fmla="*/ 402832 w 402832"/>
                <a:gd name="connsiteY4" fmla="*/ 425748 h 48560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02832" h="485609">
                  <a:moveTo>
                    <a:pt x="226421" y="249337"/>
                  </a:moveTo>
                  <a:lnTo>
                    <a:pt x="226421" y="0"/>
                  </a:lnTo>
                  <a:cubicBezTo>
                    <a:pt x="92484" y="9208"/>
                    <a:pt x="-8627" y="125250"/>
                    <a:pt x="582" y="259187"/>
                  </a:cubicBezTo>
                  <a:cubicBezTo>
                    <a:pt x="9790" y="393124"/>
                    <a:pt x="125832" y="494235"/>
                    <a:pt x="259769" y="485028"/>
                  </a:cubicBezTo>
                  <a:cubicBezTo>
                    <a:pt x="312644" y="481392"/>
                    <a:pt x="362881" y="460575"/>
                    <a:pt x="402832" y="425748"/>
                  </a:cubicBezTo>
                  <a:close/>
                </a:path>
              </a:pathLst>
            </a:custGeom>
            <a:solidFill>
              <a:srgbClr val="00B050"/>
            </a:solidFill>
            <a:ln w="17363" cap="flat">
              <a:noFill/>
              <a:prstDash val="solid"/>
              <a:miter/>
            </a:ln>
          </xdr:spPr>
          <xdr:txBody>
            <a:bodyPr rtlCol="0" anchor="ctr"/>
            <a:lstStyle/>
            <a:p>
              <a:endParaRPr lang="es-CO"/>
            </a:p>
          </xdr:txBody>
        </xdr:sp>
        <xdr:sp macro="" textlink="">
          <xdr:nvSpPr>
            <xdr:cNvPr id="51" name="Forma libre: forma 50">
              <a:extLst>
                <a:ext uri="{FF2B5EF4-FFF2-40B4-BE49-F238E27FC236}">
                  <a16:creationId xmlns:a16="http://schemas.microsoft.com/office/drawing/2014/main" id="{870F7822-BE37-7404-B7B5-752AADEA451A}"/>
                </a:ext>
              </a:extLst>
            </xdr:cNvPr>
            <xdr:cNvSpPr/>
          </xdr:nvSpPr>
          <xdr:spPr>
            <a:xfrm>
              <a:off x="2811361" y="5270375"/>
              <a:ext cx="225722" cy="224854"/>
            </a:xfrm>
            <a:custGeom>
              <a:avLst/>
              <a:gdLst>
                <a:gd name="connsiteX0" fmla="*/ 0 w 225722"/>
                <a:gd name="connsiteY0" fmla="*/ 224855 h 224854"/>
                <a:gd name="connsiteX1" fmla="*/ 225723 w 225722"/>
                <a:gd name="connsiteY1" fmla="*/ 224855 h 224854"/>
                <a:gd name="connsiteX2" fmla="*/ 0 w 225722"/>
                <a:gd name="connsiteY2" fmla="*/ 0 h 224854"/>
              </a:gdLst>
              <a:ahLst/>
              <a:cxnLst>
                <a:cxn ang="0">
                  <a:pos x="connsiteX0" y="connsiteY0"/>
                </a:cxn>
                <a:cxn ang="0">
                  <a:pos x="connsiteX1" y="connsiteY1"/>
                </a:cxn>
                <a:cxn ang="0">
                  <a:pos x="connsiteX2" y="connsiteY2"/>
                </a:cxn>
              </a:cxnLst>
              <a:rect l="l" t="t" r="r" b="b"/>
              <a:pathLst>
                <a:path w="225722" h="224854">
                  <a:moveTo>
                    <a:pt x="0" y="224855"/>
                  </a:moveTo>
                  <a:lnTo>
                    <a:pt x="225723" y="224855"/>
                  </a:lnTo>
                  <a:cubicBezTo>
                    <a:pt x="216933" y="104169"/>
                    <a:pt x="120718" y="8324"/>
                    <a:pt x="0" y="0"/>
                  </a:cubicBezTo>
                  <a:close/>
                </a:path>
              </a:pathLst>
            </a:custGeom>
            <a:solidFill>
              <a:srgbClr val="FFFF00"/>
            </a:solidFill>
            <a:ln w="17363" cap="flat">
              <a:noFill/>
              <a:prstDash val="solid"/>
              <a:miter/>
            </a:ln>
          </xdr:spPr>
          <xdr:txBody>
            <a:bodyPr rtlCol="0" anchor="ctr"/>
            <a:lstStyle/>
            <a:p>
              <a:endParaRPr lang="es-CO"/>
            </a:p>
          </xdr:txBody>
        </xdr:sp>
        <xdr:sp macro="" textlink="">
          <xdr:nvSpPr>
            <xdr:cNvPr id="52" name="Forma libre: forma 51">
              <a:extLst>
                <a:ext uri="{FF2B5EF4-FFF2-40B4-BE49-F238E27FC236}">
                  <a16:creationId xmlns:a16="http://schemas.microsoft.com/office/drawing/2014/main" id="{74ACC55E-77E5-D584-B15D-6CC43EC9FC76}"/>
                </a:ext>
              </a:extLst>
            </xdr:cNvPr>
            <xdr:cNvSpPr/>
          </xdr:nvSpPr>
          <xdr:spPr>
            <a:xfrm>
              <a:off x="2134193" y="5009058"/>
              <a:ext cx="1319609" cy="1302246"/>
            </a:xfrm>
            <a:custGeom>
              <a:avLst/>
              <a:gdLst>
                <a:gd name="connsiteX0" fmla="*/ 1145977 w 1319609"/>
                <a:gd name="connsiteY0" fmla="*/ 190996 h 1302246"/>
                <a:gd name="connsiteX1" fmla="*/ 1145977 w 1319609"/>
                <a:gd name="connsiteY1" fmla="*/ 816074 h 1302246"/>
                <a:gd name="connsiteX2" fmla="*/ 173633 w 1319609"/>
                <a:gd name="connsiteY2" fmla="*/ 816074 h 1302246"/>
                <a:gd name="connsiteX3" fmla="*/ 173633 w 1319609"/>
                <a:gd name="connsiteY3" fmla="*/ 190996 h 1302246"/>
                <a:gd name="connsiteX4" fmla="*/ 1284883 w 1319609"/>
                <a:gd name="connsiteY4" fmla="*/ 850801 h 1302246"/>
                <a:gd name="connsiteX5" fmla="*/ 1250156 w 1319609"/>
                <a:gd name="connsiteY5" fmla="*/ 850801 h 1302246"/>
                <a:gd name="connsiteX6" fmla="*/ 1250156 w 1319609"/>
                <a:gd name="connsiteY6" fmla="*/ 138906 h 1302246"/>
                <a:gd name="connsiteX7" fmla="*/ 1284883 w 1319609"/>
                <a:gd name="connsiteY7" fmla="*/ 138906 h 1302246"/>
                <a:gd name="connsiteX8" fmla="*/ 1319609 w 1319609"/>
                <a:gd name="connsiteY8" fmla="*/ 104180 h 1302246"/>
                <a:gd name="connsiteX9" fmla="*/ 1284883 w 1319609"/>
                <a:gd name="connsiteY9" fmla="*/ 69453 h 1302246"/>
                <a:gd name="connsiteX10" fmla="*/ 694531 w 1319609"/>
                <a:gd name="connsiteY10" fmla="*/ 69453 h 1302246"/>
                <a:gd name="connsiteX11" fmla="*/ 694531 w 1319609"/>
                <a:gd name="connsiteY11" fmla="*/ 34727 h 1302246"/>
                <a:gd name="connsiteX12" fmla="*/ 659805 w 1319609"/>
                <a:gd name="connsiteY12" fmla="*/ 0 h 1302246"/>
                <a:gd name="connsiteX13" fmla="*/ 625078 w 1319609"/>
                <a:gd name="connsiteY13" fmla="*/ 34727 h 1302246"/>
                <a:gd name="connsiteX14" fmla="*/ 625078 w 1319609"/>
                <a:gd name="connsiteY14" fmla="*/ 69453 h 1302246"/>
                <a:gd name="connsiteX15" fmla="*/ 34727 w 1319609"/>
                <a:gd name="connsiteY15" fmla="*/ 69453 h 1302246"/>
                <a:gd name="connsiteX16" fmla="*/ 0 w 1319609"/>
                <a:gd name="connsiteY16" fmla="*/ 104180 h 1302246"/>
                <a:gd name="connsiteX17" fmla="*/ 34727 w 1319609"/>
                <a:gd name="connsiteY17" fmla="*/ 138906 h 1302246"/>
                <a:gd name="connsiteX18" fmla="*/ 69453 w 1319609"/>
                <a:gd name="connsiteY18" fmla="*/ 138906 h 1302246"/>
                <a:gd name="connsiteX19" fmla="*/ 69453 w 1319609"/>
                <a:gd name="connsiteY19" fmla="*/ 850801 h 1302246"/>
                <a:gd name="connsiteX20" fmla="*/ 34727 w 1319609"/>
                <a:gd name="connsiteY20" fmla="*/ 850801 h 1302246"/>
                <a:gd name="connsiteX21" fmla="*/ 0 w 1319609"/>
                <a:gd name="connsiteY21" fmla="*/ 885527 h 1302246"/>
                <a:gd name="connsiteX22" fmla="*/ 34727 w 1319609"/>
                <a:gd name="connsiteY22" fmla="*/ 920254 h 1302246"/>
                <a:gd name="connsiteX23" fmla="*/ 565001 w 1319609"/>
                <a:gd name="connsiteY23" fmla="*/ 920254 h 1302246"/>
                <a:gd name="connsiteX24" fmla="*/ 297607 w 1319609"/>
                <a:gd name="connsiteY24" fmla="*/ 1187649 h 1302246"/>
                <a:gd name="connsiteX25" fmla="*/ 297867 w 1319609"/>
                <a:gd name="connsiteY25" fmla="*/ 1237047 h 1302246"/>
                <a:gd name="connsiteX26" fmla="*/ 347266 w 1319609"/>
                <a:gd name="connsiteY26" fmla="*/ 1236787 h 1302246"/>
                <a:gd name="connsiteX27" fmla="*/ 625078 w 1319609"/>
                <a:gd name="connsiteY27" fmla="*/ 958974 h 1302246"/>
                <a:gd name="connsiteX28" fmla="*/ 625078 w 1319609"/>
                <a:gd name="connsiteY28" fmla="*/ 1267520 h 1302246"/>
                <a:gd name="connsiteX29" fmla="*/ 659805 w 1319609"/>
                <a:gd name="connsiteY29" fmla="*/ 1302246 h 1302246"/>
                <a:gd name="connsiteX30" fmla="*/ 694531 w 1319609"/>
                <a:gd name="connsiteY30" fmla="*/ 1267520 h 1302246"/>
                <a:gd name="connsiteX31" fmla="*/ 694531 w 1319609"/>
                <a:gd name="connsiteY31" fmla="*/ 958453 h 1302246"/>
                <a:gd name="connsiteX32" fmla="*/ 972344 w 1319609"/>
                <a:gd name="connsiteY32" fmla="*/ 1236266 h 1302246"/>
                <a:gd name="connsiteX33" fmla="*/ 1021482 w 1319609"/>
                <a:gd name="connsiteY33" fmla="*/ 1236266 h 1302246"/>
                <a:gd name="connsiteX34" fmla="*/ 1021482 w 1319609"/>
                <a:gd name="connsiteY34" fmla="*/ 1187128 h 1302246"/>
                <a:gd name="connsiteX35" fmla="*/ 754608 w 1319609"/>
                <a:gd name="connsiteY35" fmla="*/ 920254 h 1302246"/>
                <a:gd name="connsiteX36" fmla="*/ 1284883 w 1319609"/>
                <a:gd name="connsiteY36" fmla="*/ 920254 h 1302246"/>
                <a:gd name="connsiteX37" fmla="*/ 1319609 w 1319609"/>
                <a:gd name="connsiteY37" fmla="*/ 885527 h 1302246"/>
                <a:gd name="connsiteX38" fmla="*/ 1284883 w 1319609"/>
                <a:gd name="connsiteY38" fmla="*/ 850801 h 130224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Lst>
              <a:rect l="l" t="t" r="r" b="b"/>
              <a:pathLst>
                <a:path w="1319609" h="1302246">
                  <a:moveTo>
                    <a:pt x="1145977" y="190996"/>
                  </a:moveTo>
                  <a:lnTo>
                    <a:pt x="1145977" y="816074"/>
                  </a:lnTo>
                  <a:lnTo>
                    <a:pt x="173633" y="816074"/>
                  </a:lnTo>
                  <a:lnTo>
                    <a:pt x="173633" y="190996"/>
                  </a:lnTo>
                  <a:close/>
                  <a:moveTo>
                    <a:pt x="1284883" y="850801"/>
                  </a:moveTo>
                  <a:lnTo>
                    <a:pt x="1250156" y="850801"/>
                  </a:lnTo>
                  <a:lnTo>
                    <a:pt x="1250156" y="138906"/>
                  </a:lnTo>
                  <a:lnTo>
                    <a:pt x="1284883" y="138906"/>
                  </a:lnTo>
                  <a:cubicBezTo>
                    <a:pt x="1304062" y="138906"/>
                    <a:pt x="1319609" y="123359"/>
                    <a:pt x="1319609" y="104180"/>
                  </a:cubicBezTo>
                  <a:cubicBezTo>
                    <a:pt x="1319609" y="85000"/>
                    <a:pt x="1304062" y="69453"/>
                    <a:pt x="1284883" y="69453"/>
                  </a:cubicBezTo>
                  <a:lnTo>
                    <a:pt x="694531" y="69453"/>
                  </a:lnTo>
                  <a:lnTo>
                    <a:pt x="694531" y="34727"/>
                  </a:lnTo>
                  <a:cubicBezTo>
                    <a:pt x="694531" y="15547"/>
                    <a:pt x="678984" y="0"/>
                    <a:pt x="659805" y="0"/>
                  </a:cubicBezTo>
                  <a:cubicBezTo>
                    <a:pt x="640625" y="0"/>
                    <a:pt x="625078" y="15547"/>
                    <a:pt x="625078" y="34727"/>
                  </a:cubicBezTo>
                  <a:lnTo>
                    <a:pt x="625078" y="69453"/>
                  </a:lnTo>
                  <a:lnTo>
                    <a:pt x="34727" y="69453"/>
                  </a:lnTo>
                  <a:cubicBezTo>
                    <a:pt x="15547" y="69453"/>
                    <a:pt x="0" y="85000"/>
                    <a:pt x="0" y="104180"/>
                  </a:cubicBezTo>
                  <a:cubicBezTo>
                    <a:pt x="0" y="123359"/>
                    <a:pt x="15547" y="138906"/>
                    <a:pt x="34727" y="138906"/>
                  </a:cubicBezTo>
                  <a:lnTo>
                    <a:pt x="69453" y="138906"/>
                  </a:lnTo>
                  <a:lnTo>
                    <a:pt x="69453" y="850801"/>
                  </a:lnTo>
                  <a:lnTo>
                    <a:pt x="34727" y="850801"/>
                  </a:lnTo>
                  <a:cubicBezTo>
                    <a:pt x="15547" y="850801"/>
                    <a:pt x="0" y="866348"/>
                    <a:pt x="0" y="885527"/>
                  </a:cubicBezTo>
                  <a:cubicBezTo>
                    <a:pt x="0" y="904707"/>
                    <a:pt x="15547" y="920254"/>
                    <a:pt x="34727" y="920254"/>
                  </a:cubicBezTo>
                  <a:lnTo>
                    <a:pt x="565001" y="920254"/>
                  </a:lnTo>
                  <a:lnTo>
                    <a:pt x="297607" y="1187649"/>
                  </a:lnTo>
                  <a:cubicBezTo>
                    <a:pt x="284037" y="1201362"/>
                    <a:pt x="284154" y="1223478"/>
                    <a:pt x="297867" y="1237047"/>
                  </a:cubicBezTo>
                  <a:cubicBezTo>
                    <a:pt x="311581" y="1250616"/>
                    <a:pt x="333696" y="1250500"/>
                    <a:pt x="347266" y="1236787"/>
                  </a:cubicBezTo>
                  <a:lnTo>
                    <a:pt x="625078" y="958974"/>
                  </a:lnTo>
                  <a:lnTo>
                    <a:pt x="625078" y="1267520"/>
                  </a:lnTo>
                  <a:cubicBezTo>
                    <a:pt x="625078" y="1286699"/>
                    <a:pt x="640625" y="1302246"/>
                    <a:pt x="659805" y="1302246"/>
                  </a:cubicBezTo>
                  <a:cubicBezTo>
                    <a:pt x="678984" y="1302246"/>
                    <a:pt x="694531" y="1286699"/>
                    <a:pt x="694531" y="1267520"/>
                  </a:cubicBezTo>
                  <a:lnTo>
                    <a:pt x="694531" y="958453"/>
                  </a:lnTo>
                  <a:lnTo>
                    <a:pt x="972344" y="1236266"/>
                  </a:lnTo>
                  <a:cubicBezTo>
                    <a:pt x="985913" y="1249835"/>
                    <a:pt x="1007912" y="1249835"/>
                    <a:pt x="1021482" y="1236266"/>
                  </a:cubicBezTo>
                  <a:cubicBezTo>
                    <a:pt x="1035051" y="1222696"/>
                    <a:pt x="1035051" y="1200697"/>
                    <a:pt x="1021482" y="1187128"/>
                  </a:cubicBezTo>
                  <a:lnTo>
                    <a:pt x="754608" y="920254"/>
                  </a:lnTo>
                  <a:lnTo>
                    <a:pt x="1284883" y="920254"/>
                  </a:lnTo>
                  <a:cubicBezTo>
                    <a:pt x="1304062" y="920254"/>
                    <a:pt x="1319609" y="904707"/>
                    <a:pt x="1319609" y="885527"/>
                  </a:cubicBezTo>
                  <a:cubicBezTo>
                    <a:pt x="1319609" y="866348"/>
                    <a:pt x="1304062" y="850801"/>
                    <a:pt x="1284883" y="850801"/>
                  </a:cubicBezTo>
                  <a:close/>
                </a:path>
              </a:pathLst>
            </a:custGeom>
            <a:solidFill>
              <a:srgbClr val="0C3C27"/>
            </a:solidFill>
            <a:ln w="17363" cap="flat">
              <a:noFill/>
              <a:prstDash val="solid"/>
              <a:miter/>
            </a:ln>
          </xdr:spPr>
          <xdr:txBody>
            <a:bodyPr rtlCol="0" anchor="ctr"/>
            <a:lstStyle/>
            <a:p>
              <a:endParaRPr lang="es-CO"/>
            </a:p>
          </xdr:txBody>
        </xdr:sp>
      </xdr:grpSp>
      <xdr:pic>
        <xdr:nvPicPr>
          <xdr:cNvPr id="41" name="Imagen 40">
            <a:extLst>
              <a:ext uri="{FF2B5EF4-FFF2-40B4-BE49-F238E27FC236}">
                <a16:creationId xmlns:a16="http://schemas.microsoft.com/office/drawing/2014/main" id="{94B03B04-E332-ED15-84D3-98EBF3F7C7F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flipH="1">
            <a:off x="309562" y="4437452"/>
            <a:ext cx="1674812" cy="2076297"/>
          </a:xfrm>
          <a:prstGeom prst="rect">
            <a:avLst/>
          </a:prstGeom>
          <a:ln>
            <a:noFill/>
          </a:ln>
          <a:effectLst>
            <a:outerShdw blurRad="50800" dist="38100" dir="13500000" algn="br" rotWithShape="0">
              <a:prstClr val="black">
                <a:alpha val="40000"/>
              </a:prstClr>
            </a:outerShdw>
          </a:effectLst>
        </xdr:spPr>
      </xdr:pic>
    </xdr:grpSp>
    <xdr:clientData/>
  </xdr:twoCellAnchor>
  <xdr:twoCellAnchor>
    <xdr:from>
      <xdr:col>1</xdr:col>
      <xdr:colOff>296330</xdr:colOff>
      <xdr:row>10</xdr:row>
      <xdr:rowOff>67734</xdr:rowOff>
    </xdr:from>
    <xdr:to>
      <xdr:col>2</xdr:col>
      <xdr:colOff>1582204</xdr:colOff>
      <xdr:row>24</xdr:row>
      <xdr:rowOff>74643</xdr:rowOff>
    </xdr:to>
    <xdr:grpSp>
      <xdr:nvGrpSpPr>
        <xdr:cNvPr id="76" name="Grupo 75">
          <a:hlinkClick xmlns:r="http://schemas.openxmlformats.org/officeDocument/2006/relationships" r:id="rId6"/>
          <a:extLst>
            <a:ext uri="{FF2B5EF4-FFF2-40B4-BE49-F238E27FC236}">
              <a16:creationId xmlns:a16="http://schemas.microsoft.com/office/drawing/2014/main" id="{DF67EE46-1B6B-366B-33D5-EAA7F0BAF766}"/>
            </a:ext>
          </a:extLst>
        </xdr:cNvPr>
        <xdr:cNvGrpSpPr/>
      </xdr:nvGrpSpPr>
      <xdr:grpSpPr>
        <a:xfrm>
          <a:off x="2629955" y="2032265"/>
          <a:ext cx="3548062" cy="2078597"/>
          <a:chOff x="2738438" y="1833562"/>
          <a:chExt cx="3151186" cy="2181789"/>
        </a:xfrm>
      </xdr:grpSpPr>
      <xdr:grpSp>
        <xdr:nvGrpSpPr>
          <xdr:cNvPr id="75" name="Grupo 74">
            <a:extLst>
              <a:ext uri="{FF2B5EF4-FFF2-40B4-BE49-F238E27FC236}">
                <a16:creationId xmlns:a16="http://schemas.microsoft.com/office/drawing/2014/main" id="{15B2E879-CFDE-AE06-575F-3F3808DD460D}"/>
              </a:ext>
            </a:extLst>
          </xdr:cNvPr>
          <xdr:cNvGrpSpPr/>
        </xdr:nvGrpSpPr>
        <xdr:grpSpPr>
          <a:xfrm>
            <a:off x="2738438" y="1912938"/>
            <a:ext cx="1567075" cy="2024062"/>
            <a:chOff x="2957297" y="2071028"/>
            <a:chExt cx="1348216" cy="1739634"/>
          </a:xfrm>
        </xdr:grpSpPr>
        <xdr:sp macro="" textlink="">
          <xdr:nvSpPr>
            <xdr:cNvPr id="66" name="Forma libre: forma 65">
              <a:extLst>
                <a:ext uri="{FF2B5EF4-FFF2-40B4-BE49-F238E27FC236}">
                  <a16:creationId xmlns:a16="http://schemas.microsoft.com/office/drawing/2014/main" id="{A5D5D37A-3B98-2B98-4B32-E310CEFE0BFE}"/>
                </a:ext>
              </a:extLst>
            </xdr:cNvPr>
            <xdr:cNvSpPr/>
          </xdr:nvSpPr>
          <xdr:spPr>
            <a:xfrm>
              <a:off x="2957297" y="2071028"/>
              <a:ext cx="1348216" cy="1739634"/>
            </a:xfrm>
            <a:custGeom>
              <a:avLst/>
              <a:gdLst>
                <a:gd name="connsiteX0" fmla="*/ 130473 w 1348216"/>
                <a:gd name="connsiteY0" fmla="*/ 260945 h 1739634"/>
                <a:gd name="connsiteX1" fmla="*/ 369672 w 1348216"/>
                <a:gd name="connsiteY1" fmla="*/ 260945 h 1739634"/>
                <a:gd name="connsiteX2" fmla="*/ 369672 w 1348216"/>
                <a:gd name="connsiteY2" fmla="*/ 391418 h 1739634"/>
                <a:gd name="connsiteX3" fmla="*/ 978544 w 1348216"/>
                <a:gd name="connsiteY3" fmla="*/ 391418 h 1739634"/>
                <a:gd name="connsiteX4" fmla="*/ 978544 w 1348216"/>
                <a:gd name="connsiteY4" fmla="*/ 260945 h 1739634"/>
                <a:gd name="connsiteX5" fmla="*/ 1217744 w 1348216"/>
                <a:gd name="connsiteY5" fmla="*/ 260945 h 1739634"/>
                <a:gd name="connsiteX6" fmla="*/ 1217744 w 1348216"/>
                <a:gd name="connsiteY6" fmla="*/ 1609162 h 1739634"/>
                <a:gd name="connsiteX7" fmla="*/ 130473 w 1348216"/>
                <a:gd name="connsiteY7" fmla="*/ 1609162 h 1739634"/>
                <a:gd name="connsiteX8" fmla="*/ 130473 w 1348216"/>
                <a:gd name="connsiteY8" fmla="*/ 260945 h 1739634"/>
                <a:gd name="connsiteX9" fmla="*/ 676283 w 1348216"/>
                <a:gd name="connsiteY9" fmla="*/ 86982 h 1739634"/>
                <a:gd name="connsiteX10" fmla="*/ 739345 w 1348216"/>
                <a:gd name="connsiteY10" fmla="*/ 152218 h 1739634"/>
                <a:gd name="connsiteX11" fmla="*/ 674108 w 1348216"/>
                <a:gd name="connsiteY11" fmla="*/ 217454 h 1739634"/>
                <a:gd name="connsiteX12" fmla="*/ 608872 w 1348216"/>
                <a:gd name="connsiteY12" fmla="*/ 152218 h 1739634"/>
                <a:gd name="connsiteX13" fmla="*/ 676283 w 1348216"/>
                <a:gd name="connsiteY13" fmla="*/ 86982 h 1739634"/>
                <a:gd name="connsiteX14" fmla="*/ 0 w 1348216"/>
                <a:gd name="connsiteY14" fmla="*/ 217454 h 1739634"/>
                <a:gd name="connsiteX15" fmla="*/ 0 w 1348216"/>
                <a:gd name="connsiteY15" fmla="*/ 1652653 h 1739634"/>
                <a:gd name="connsiteX16" fmla="*/ 86982 w 1348216"/>
                <a:gd name="connsiteY16" fmla="*/ 1739634 h 1739634"/>
                <a:gd name="connsiteX17" fmla="*/ 1261235 w 1348216"/>
                <a:gd name="connsiteY17" fmla="*/ 1739634 h 1739634"/>
                <a:gd name="connsiteX18" fmla="*/ 1348217 w 1348216"/>
                <a:gd name="connsiteY18" fmla="*/ 1652653 h 1739634"/>
                <a:gd name="connsiteX19" fmla="*/ 1348217 w 1348216"/>
                <a:gd name="connsiteY19" fmla="*/ 217454 h 1739634"/>
                <a:gd name="connsiteX20" fmla="*/ 1261235 w 1348216"/>
                <a:gd name="connsiteY20" fmla="*/ 130473 h 1739634"/>
                <a:gd name="connsiteX21" fmla="*/ 891563 w 1348216"/>
                <a:gd name="connsiteY21" fmla="*/ 130473 h 1739634"/>
                <a:gd name="connsiteX22" fmla="*/ 891563 w 1348216"/>
                <a:gd name="connsiteY22" fmla="*/ 86982 h 1739634"/>
                <a:gd name="connsiteX23" fmla="*/ 804581 w 1348216"/>
                <a:gd name="connsiteY23" fmla="*/ 0 h 1739634"/>
                <a:gd name="connsiteX24" fmla="*/ 543636 w 1348216"/>
                <a:gd name="connsiteY24" fmla="*/ 0 h 1739634"/>
                <a:gd name="connsiteX25" fmla="*/ 456654 w 1348216"/>
                <a:gd name="connsiteY25" fmla="*/ 86982 h 1739634"/>
                <a:gd name="connsiteX26" fmla="*/ 456654 w 1348216"/>
                <a:gd name="connsiteY26" fmla="*/ 130473 h 1739634"/>
                <a:gd name="connsiteX27" fmla="*/ 86982 w 1348216"/>
                <a:gd name="connsiteY27" fmla="*/ 130473 h 1739634"/>
                <a:gd name="connsiteX28" fmla="*/ 0 w 1348216"/>
                <a:gd name="connsiteY28" fmla="*/ 217454 h 17396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Lst>
              <a:rect l="l" t="t" r="r" b="b"/>
              <a:pathLst>
                <a:path w="1348216" h="1739634">
                  <a:moveTo>
                    <a:pt x="130473" y="260945"/>
                  </a:moveTo>
                  <a:lnTo>
                    <a:pt x="369672" y="260945"/>
                  </a:lnTo>
                  <a:lnTo>
                    <a:pt x="369672" y="391418"/>
                  </a:lnTo>
                  <a:lnTo>
                    <a:pt x="978544" y="391418"/>
                  </a:lnTo>
                  <a:lnTo>
                    <a:pt x="978544" y="260945"/>
                  </a:lnTo>
                  <a:lnTo>
                    <a:pt x="1217744" y="260945"/>
                  </a:lnTo>
                  <a:lnTo>
                    <a:pt x="1217744" y="1609162"/>
                  </a:lnTo>
                  <a:lnTo>
                    <a:pt x="130473" y="1609162"/>
                  </a:lnTo>
                  <a:lnTo>
                    <a:pt x="130473" y="260945"/>
                  </a:lnTo>
                  <a:close/>
                  <a:moveTo>
                    <a:pt x="676283" y="86982"/>
                  </a:moveTo>
                  <a:cubicBezTo>
                    <a:pt x="711076" y="86982"/>
                    <a:pt x="739345" y="117425"/>
                    <a:pt x="739345" y="152218"/>
                  </a:cubicBezTo>
                  <a:cubicBezTo>
                    <a:pt x="739345" y="189185"/>
                    <a:pt x="711076" y="217454"/>
                    <a:pt x="674108" y="217454"/>
                  </a:cubicBezTo>
                  <a:cubicBezTo>
                    <a:pt x="637141" y="217454"/>
                    <a:pt x="608872" y="189185"/>
                    <a:pt x="608872" y="152218"/>
                  </a:cubicBezTo>
                  <a:cubicBezTo>
                    <a:pt x="608872" y="115251"/>
                    <a:pt x="637141" y="86982"/>
                    <a:pt x="676283" y="86982"/>
                  </a:cubicBezTo>
                  <a:close/>
                  <a:moveTo>
                    <a:pt x="0" y="217454"/>
                  </a:moveTo>
                  <a:lnTo>
                    <a:pt x="0" y="1652653"/>
                  </a:lnTo>
                  <a:cubicBezTo>
                    <a:pt x="0" y="1700492"/>
                    <a:pt x="39142" y="1739634"/>
                    <a:pt x="86982" y="1739634"/>
                  </a:cubicBezTo>
                  <a:lnTo>
                    <a:pt x="1261235" y="1739634"/>
                  </a:lnTo>
                  <a:cubicBezTo>
                    <a:pt x="1309075" y="1739634"/>
                    <a:pt x="1348217" y="1700492"/>
                    <a:pt x="1348217" y="1652653"/>
                  </a:cubicBezTo>
                  <a:lnTo>
                    <a:pt x="1348217" y="217454"/>
                  </a:lnTo>
                  <a:cubicBezTo>
                    <a:pt x="1348217" y="169614"/>
                    <a:pt x="1309075" y="130473"/>
                    <a:pt x="1261235" y="130473"/>
                  </a:cubicBezTo>
                  <a:lnTo>
                    <a:pt x="891563" y="130473"/>
                  </a:lnTo>
                  <a:lnTo>
                    <a:pt x="891563" y="86982"/>
                  </a:lnTo>
                  <a:cubicBezTo>
                    <a:pt x="891563" y="39142"/>
                    <a:pt x="852421" y="0"/>
                    <a:pt x="804581" y="0"/>
                  </a:cubicBezTo>
                  <a:lnTo>
                    <a:pt x="543636" y="0"/>
                  </a:lnTo>
                  <a:cubicBezTo>
                    <a:pt x="495796" y="0"/>
                    <a:pt x="456654" y="39142"/>
                    <a:pt x="456654" y="86982"/>
                  </a:cubicBezTo>
                  <a:lnTo>
                    <a:pt x="456654" y="130473"/>
                  </a:lnTo>
                  <a:lnTo>
                    <a:pt x="86982" y="130473"/>
                  </a:lnTo>
                  <a:cubicBezTo>
                    <a:pt x="39142" y="130473"/>
                    <a:pt x="0" y="169614"/>
                    <a:pt x="0" y="217454"/>
                  </a:cubicBezTo>
                  <a:close/>
                </a:path>
              </a:pathLst>
            </a:custGeom>
            <a:solidFill>
              <a:srgbClr val="0C3C27"/>
            </a:solidFill>
            <a:ln w="21729" cap="flat">
              <a:noFill/>
              <a:prstDash val="solid"/>
              <a:miter/>
            </a:ln>
          </xdr:spPr>
          <xdr:txBody>
            <a:bodyPr rtlCol="0" anchor="ctr"/>
            <a:lstStyle/>
            <a:p>
              <a:endParaRPr lang="es-CO"/>
            </a:p>
          </xdr:txBody>
        </xdr:sp>
        <xdr:sp macro="" textlink="">
          <xdr:nvSpPr>
            <xdr:cNvPr id="67" name="Forma libre: forma 66">
              <a:extLst>
                <a:ext uri="{FF2B5EF4-FFF2-40B4-BE49-F238E27FC236}">
                  <a16:creationId xmlns:a16="http://schemas.microsoft.com/office/drawing/2014/main" id="{78DD98C7-346D-4216-98B9-7BE41180981C}"/>
                </a:ext>
              </a:extLst>
            </xdr:cNvPr>
            <xdr:cNvSpPr/>
          </xdr:nvSpPr>
          <xdr:spPr>
            <a:xfrm>
              <a:off x="3218242" y="2636409"/>
              <a:ext cx="369672" cy="86981"/>
            </a:xfrm>
            <a:custGeom>
              <a:avLst/>
              <a:gdLst>
                <a:gd name="connsiteX0" fmla="*/ 0 w 369672"/>
                <a:gd name="connsiteY0" fmla="*/ 0 h 86981"/>
                <a:gd name="connsiteX1" fmla="*/ 369672 w 369672"/>
                <a:gd name="connsiteY1" fmla="*/ 0 h 86981"/>
                <a:gd name="connsiteX2" fmla="*/ 369672 w 369672"/>
                <a:gd name="connsiteY2" fmla="*/ 86982 h 86981"/>
                <a:gd name="connsiteX3" fmla="*/ 0 w 369672"/>
                <a:gd name="connsiteY3" fmla="*/ 86982 h 86981"/>
              </a:gdLst>
              <a:ahLst/>
              <a:cxnLst>
                <a:cxn ang="0">
                  <a:pos x="connsiteX0" y="connsiteY0"/>
                </a:cxn>
                <a:cxn ang="0">
                  <a:pos x="connsiteX1" y="connsiteY1"/>
                </a:cxn>
                <a:cxn ang="0">
                  <a:pos x="connsiteX2" y="connsiteY2"/>
                </a:cxn>
                <a:cxn ang="0">
                  <a:pos x="connsiteX3" y="connsiteY3"/>
                </a:cxn>
              </a:cxnLst>
              <a:rect l="l" t="t" r="r" b="b"/>
              <a:pathLst>
                <a:path w="369672" h="86981">
                  <a:moveTo>
                    <a:pt x="0" y="0"/>
                  </a:moveTo>
                  <a:lnTo>
                    <a:pt x="369672" y="0"/>
                  </a:lnTo>
                  <a:lnTo>
                    <a:pt x="369672" y="86982"/>
                  </a:lnTo>
                  <a:lnTo>
                    <a:pt x="0" y="86982"/>
                  </a:lnTo>
                  <a:close/>
                </a:path>
              </a:pathLst>
            </a:custGeom>
            <a:solidFill>
              <a:schemeClr val="accent4"/>
            </a:solidFill>
            <a:ln w="21729" cap="flat">
              <a:noFill/>
              <a:prstDash val="solid"/>
              <a:miter/>
            </a:ln>
          </xdr:spPr>
          <xdr:txBody>
            <a:bodyPr rtlCol="0" anchor="ctr"/>
            <a:lstStyle/>
            <a:p>
              <a:endParaRPr lang="es-CO"/>
            </a:p>
          </xdr:txBody>
        </xdr:sp>
        <xdr:sp macro="" textlink="">
          <xdr:nvSpPr>
            <xdr:cNvPr id="68" name="Forma libre: forma 67">
              <a:extLst>
                <a:ext uri="{FF2B5EF4-FFF2-40B4-BE49-F238E27FC236}">
                  <a16:creationId xmlns:a16="http://schemas.microsoft.com/office/drawing/2014/main" id="{23D839B2-366C-23AC-5506-CD33E45A6D01}"/>
                </a:ext>
              </a:extLst>
            </xdr:cNvPr>
            <xdr:cNvSpPr/>
          </xdr:nvSpPr>
          <xdr:spPr>
            <a:xfrm>
              <a:off x="3218242" y="2897354"/>
              <a:ext cx="369672" cy="86981"/>
            </a:xfrm>
            <a:custGeom>
              <a:avLst/>
              <a:gdLst>
                <a:gd name="connsiteX0" fmla="*/ 0 w 369672"/>
                <a:gd name="connsiteY0" fmla="*/ 0 h 86981"/>
                <a:gd name="connsiteX1" fmla="*/ 369672 w 369672"/>
                <a:gd name="connsiteY1" fmla="*/ 0 h 86981"/>
                <a:gd name="connsiteX2" fmla="*/ 369672 w 369672"/>
                <a:gd name="connsiteY2" fmla="*/ 86982 h 86981"/>
                <a:gd name="connsiteX3" fmla="*/ 0 w 369672"/>
                <a:gd name="connsiteY3" fmla="*/ 86982 h 86981"/>
              </a:gdLst>
              <a:ahLst/>
              <a:cxnLst>
                <a:cxn ang="0">
                  <a:pos x="connsiteX0" y="connsiteY0"/>
                </a:cxn>
                <a:cxn ang="0">
                  <a:pos x="connsiteX1" y="connsiteY1"/>
                </a:cxn>
                <a:cxn ang="0">
                  <a:pos x="connsiteX2" y="connsiteY2"/>
                </a:cxn>
                <a:cxn ang="0">
                  <a:pos x="connsiteX3" y="connsiteY3"/>
                </a:cxn>
              </a:cxnLst>
              <a:rect l="l" t="t" r="r" b="b"/>
              <a:pathLst>
                <a:path w="369672" h="86981">
                  <a:moveTo>
                    <a:pt x="0" y="0"/>
                  </a:moveTo>
                  <a:lnTo>
                    <a:pt x="369672" y="0"/>
                  </a:lnTo>
                  <a:lnTo>
                    <a:pt x="369672" y="86982"/>
                  </a:lnTo>
                  <a:lnTo>
                    <a:pt x="0" y="86982"/>
                  </a:lnTo>
                  <a:close/>
                </a:path>
              </a:pathLst>
            </a:custGeom>
            <a:solidFill>
              <a:schemeClr val="accent4"/>
            </a:solidFill>
            <a:ln w="21729" cap="flat">
              <a:noFill/>
              <a:prstDash val="solid"/>
              <a:miter/>
            </a:ln>
          </xdr:spPr>
          <xdr:txBody>
            <a:bodyPr rtlCol="0" anchor="ctr"/>
            <a:lstStyle/>
            <a:p>
              <a:endParaRPr lang="es-CO"/>
            </a:p>
          </xdr:txBody>
        </xdr:sp>
        <xdr:sp macro="" textlink="">
          <xdr:nvSpPr>
            <xdr:cNvPr id="69" name="Forma libre: forma 68">
              <a:extLst>
                <a:ext uri="{FF2B5EF4-FFF2-40B4-BE49-F238E27FC236}">
                  <a16:creationId xmlns:a16="http://schemas.microsoft.com/office/drawing/2014/main" id="{117A3F33-D04E-5C02-5ED1-032882C16FA5}"/>
                </a:ext>
              </a:extLst>
            </xdr:cNvPr>
            <xdr:cNvSpPr/>
          </xdr:nvSpPr>
          <xdr:spPr>
            <a:xfrm>
              <a:off x="3218242" y="3158299"/>
              <a:ext cx="369672" cy="86981"/>
            </a:xfrm>
            <a:custGeom>
              <a:avLst/>
              <a:gdLst>
                <a:gd name="connsiteX0" fmla="*/ 0 w 369672"/>
                <a:gd name="connsiteY0" fmla="*/ 0 h 86981"/>
                <a:gd name="connsiteX1" fmla="*/ 369672 w 369672"/>
                <a:gd name="connsiteY1" fmla="*/ 0 h 86981"/>
                <a:gd name="connsiteX2" fmla="*/ 369672 w 369672"/>
                <a:gd name="connsiteY2" fmla="*/ 86982 h 86981"/>
                <a:gd name="connsiteX3" fmla="*/ 0 w 369672"/>
                <a:gd name="connsiteY3" fmla="*/ 86982 h 86981"/>
              </a:gdLst>
              <a:ahLst/>
              <a:cxnLst>
                <a:cxn ang="0">
                  <a:pos x="connsiteX0" y="connsiteY0"/>
                </a:cxn>
                <a:cxn ang="0">
                  <a:pos x="connsiteX1" y="connsiteY1"/>
                </a:cxn>
                <a:cxn ang="0">
                  <a:pos x="connsiteX2" y="connsiteY2"/>
                </a:cxn>
                <a:cxn ang="0">
                  <a:pos x="connsiteX3" y="connsiteY3"/>
                </a:cxn>
              </a:cxnLst>
              <a:rect l="l" t="t" r="r" b="b"/>
              <a:pathLst>
                <a:path w="369672" h="86981">
                  <a:moveTo>
                    <a:pt x="0" y="0"/>
                  </a:moveTo>
                  <a:lnTo>
                    <a:pt x="369672" y="0"/>
                  </a:lnTo>
                  <a:lnTo>
                    <a:pt x="369672" y="86982"/>
                  </a:lnTo>
                  <a:lnTo>
                    <a:pt x="0" y="86982"/>
                  </a:lnTo>
                  <a:close/>
                </a:path>
              </a:pathLst>
            </a:custGeom>
            <a:solidFill>
              <a:schemeClr val="accent4"/>
            </a:solidFill>
            <a:ln w="21729" cap="flat">
              <a:noFill/>
              <a:prstDash val="solid"/>
              <a:miter/>
            </a:ln>
          </xdr:spPr>
          <xdr:txBody>
            <a:bodyPr rtlCol="0" anchor="ctr"/>
            <a:lstStyle/>
            <a:p>
              <a:endParaRPr lang="es-CO"/>
            </a:p>
          </xdr:txBody>
        </xdr:sp>
        <xdr:sp macro="" textlink="">
          <xdr:nvSpPr>
            <xdr:cNvPr id="70" name="Forma libre: forma 69">
              <a:extLst>
                <a:ext uri="{FF2B5EF4-FFF2-40B4-BE49-F238E27FC236}">
                  <a16:creationId xmlns:a16="http://schemas.microsoft.com/office/drawing/2014/main" id="{EA3F321E-768D-D4EE-6953-14537693C618}"/>
                </a:ext>
              </a:extLst>
            </xdr:cNvPr>
            <xdr:cNvSpPr/>
          </xdr:nvSpPr>
          <xdr:spPr>
            <a:xfrm>
              <a:off x="3218242" y="3419244"/>
              <a:ext cx="369672" cy="86981"/>
            </a:xfrm>
            <a:custGeom>
              <a:avLst/>
              <a:gdLst>
                <a:gd name="connsiteX0" fmla="*/ 0 w 369672"/>
                <a:gd name="connsiteY0" fmla="*/ 0 h 86981"/>
                <a:gd name="connsiteX1" fmla="*/ 369672 w 369672"/>
                <a:gd name="connsiteY1" fmla="*/ 0 h 86981"/>
                <a:gd name="connsiteX2" fmla="*/ 369672 w 369672"/>
                <a:gd name="connsiteY2" fmla="*/ 86982 h 86981"/>
                <a:gd name="connsiteX3" fmla="*/ 0 w 369672"/>
                <a:gd name="connsiteY3" fmla="*/ 86982 h 86981"/>
              </a:gdLst>
              <a:ahLst/>
              <a:cxnLst>
                <a:cxn ang="0">
                  <a:pos x="connsiteX0" y="connsiteY0"/>
                </a:cxn>
                <a:cxn ang="0">
                  <a:pos x="connsiteX1" y="connsiteY1"/>
                </a:cxn>
                <a:cxn ang="0">
                  <a:pos x="connsiteX2" y="connsiteY2"/>
                </a:cxn>
                <a:cxn ang="0">
                  <a:pos x="connsiteX3" y="connsiteY3"/>
                </a:cxn>
              </a:cxnLst>
              <a:rect l="l" t="t" r="r" b="b"/>
              <a:pathLst>
                <a:path w="369672" h="86981">
                  <a:moveTo>
                    <a:pt x="0" y="0"/>
                  </a:moveTo>
                  <a:lnTo>
                    <a:pt x="369672" y="0"/>
                  </a:lnTo>
                  <a:lnTo>
                    <a:pt x="369672" y="86982"/>
                  </a:lnTo>
                  <a:lnTo>
                    <a:pt x="0" y="86982"/>
                  </a:lnTo>
                  <a:close/>
                </a:path>
              </a:pathLst>
            </a:custGeom>
            <a:solidFill>
              <a:schemeClr val="accent4"/>
            </a:solidFill>
            <a:ln w="21729" cap="flat">
              <a:noFill/>
              <a:prstDash val="solid"/>
              <a:miter/>
            </a:ln>
          </xdr:spPr>
          <xdr:txBody>
            <a:bodyPr rtlCol="0" anchor="ctr"/>
            <a:lstStyle/>
            <a:p>
              <a:endParaRPr lang="es-CO"/>
            </a:p>
          </xdr:txBody>
        </xdr:sp>
        <xdr:sp macro="" textlink="">
          <xdr:nvSpPr>
            <xdr:cNvPr id="71" name="Forma libre: forma 70">
              <a:extLst>
                <a:ext uri="{FF2B5EF4-FFF2-40B4-BE49-F238E27FC236}">
                  <a16:creationId xmlns:a16="http://schemas.microsoft.com/office/drawing/2014/main" id="{8103F0CD-0CC0-5247-A0C4-87A335C2A3D7}"/>
                </a:ext>
              </a:extLst>
            </xdr:cNvPr>
            <xdr:cNvSpPr/>
          </xdr:nvSpPr>
          <xdr:spPr>
            <a:xfrm>
              <a:off x="3737958" y="2542904"/>
              <a:ext cx="291388" cy="234850"/>
            </a:xfrm>
            <a:custGeom>
              <a:avLst/>
              <a:gdLst>
                <a:gd name="connsiteX0" fmla="*/ 0 w 291388"/>
                <a:gd name="connsiteY0" fmla="*/ 132647 h 234850"/>
                <a:gd name="connsiteX1" fmla="*/ 45665 w 291388"/>
                <a:gd name="connsiteY1" fmla="*/ 86982 h 234850"/>
                <a:gd name="connsiteX2" fmla="*/ 102203 w 291388"/>
                <a:gd name="connsiteY2" fmla="*/ 143520 h 234850"/>
                <a:gd name="connsiteX3" fmla="*/ 245723 w 291388"/>
                <a:gd name="connsiteY3" fmla="*/ 0 h 234850"/>
                <a:gd name="connsiteX4" fmla="*/ 291389 w 291388"/>
                <a:gd name="connsiteY4" fmla="*/ 45665 h 234850"/>
                <a:gd name="connsiteX5" fmla="*/ 102203 w 291388"/>
                <a:gd name="connsiteY5" fmla="*/ 234851 h 2348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91388" h="234850">
                  <a:moveTo>
                    <a:pt x="0" y="132647"/>
                  </a:moveTo>
                  <a:lnTo>
                    <a:pt x="45665" y="86982"/>
                  </a:lnTo>
                  <a:lnTo>
                    <a:pt x="102203" y="143520"/>
                  </a:lnTo>
                  <a:lnTo>
                    <a:pt x="245723" y="0"/>
                  </a:lnTo>
                  <a:lnTo>
                    <a:pt x="291389" y="45665"/>
                  </a:lnTo>
                  <a:lnTo>
                    <a:pt x="102203" y="234851"/>
                  </a:lnTo>
                  <a:close/>
                </a:path>
              </a:pathLst>
            </a:custGeom>
            <a:solidFill>
              <a:schemeClr val="accent5"/>
            </a:solidFill>
            <a:ln w="21729" cap="flat">
              <a:noFill/>
              <a:prstDash val="solid"/>
              <a:miter/>
            </a:ln>
          </xdr:spPr>
          <xdr:txBody>
            <a:bodyPr rtlCol="0" anchor="ctr"/>
            <a:lstStyle/>
            <a:p>
              <a:endParaRPr lang="es-CO"/>
            </a:p>
          </xdr:txBody>
        </xdr:sp>
        <xdr:sp macro="" textlink="">
          <xdr:nvSpPr>
            <xdr:cNvPr id="72" name="Forma libre: forma 71">
              <a:extLst>
                <a:ext uri="{FF2B5EF4-FFF2-40B4-BE49-F238E27FC236}">
                  <a16:creationId xmlns:a16="http://schemas.microsoft.com/office/drawing/2014/main" id="{8E1CA0A7-C4FE-CAD8-E81E-8A0A3DCE3CDB}"/>
                </a:ext>
              </a:extLst>
            </xdr:cNvPr>
            <xdr:cNvSpPr/>
          </xdr:nvSpPr>
          <xdr:spPr>
            <a:xfrm>
              <a:off x="3737958" y="2803849"/>
              <a:ext cx="291388" cy="234850"/>
            </a:xfrm>
            <a:custGeom>
              <a:avLst/>
              <a:gdLst>
                <a:gd name="connsiteX0" fmla="*/ 0 w 291388"/>
                <a:gd name="connsiteY0" fmla="*/ 132647 h 234850"/>
                <a:gd name="connsiteX1" fmla="*/ 45665 w 291388"/>
                <a:gd name="connsiteY1" fmla="*/ 86982 h 234850"/>
                <a:gd name="connsiteX2" fmla="*/ 102203 w 291388"/>
                <a:gd name="connsiteY2" fmla="*/ 143520 h 234850"/>
                <a:gd name="connsiteX3" fmla="*/ 245723 w 291388"/>
                <a:gd name="connsiteY3" fmla="*/ 0 h 234850"/>
                <a:gd name="connsiteX4" fmla="*/ 291389 w 291388"/>
                <a:gd name="connsiteY4" fmla="*/ 45665 h 234850"/>
                <a:gd name="connsiteX5" fmla="*/ 102203 w 291388"/>
                <a:gd name="connsiteY5" fmla="*/ 234851 h 2348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91388" h="234850">
                  <a:moveTo>
                    <a:pt x="0" y="132647"/>
                  </a:moveTo>
                  <a:lnTo>
                    <a:pt x="45665" y="86982"/>
                  </a:lnTo>
                  <a:lnTo>
                    <a:pt x="102203" y="143520"/>
                  </a:lnTo>
                  <a:lnTo>
                    <a:pt x="245723" y="0"/>
                  </a:lnTo>
                  <a:lnTo>
                    <a:pt x="291389" y="45665"/>
                  </a:lnTo>
                  <a:lnTo>
                    <a:pt x="102203" y="234851"/>
                  </a:lnTo>
                  <a:close/>
                </a:path>
              </a:pathLst>
            </a:custGeom>
            <a:solidFill>
              <a:schemeClr val="accent5"/>
            </a:solidFill>
            <a:ln w="21729" cap="flat">
              <a:noFill/>
              <a:prstDash val="solid"/>
              <a:miter/>
            </a:ln>
          </xdr:spPr>
          <xdr:txBody>
            <a:bodyPr rtlCol="0" anchor="ctr"/>
            <a:lstStyle/>
            <a:p>
              <a:endParaRPr lang="es-CO"/>
            </a:p>
          </xdr:txBody>
        </xdr:sp>
        <xdr:sp macro="" textlink="">
          <xdr:nvSpPr>
            <xdr:cNvPr id="73" name="Forma libre: forma 72">
              <a:extLst>
                <a:ext uri="{FF2B5EF4-FFF2-40B4-BE49-F238E27FC236}">
                  <a16:creationId xmlns:a16="http://schemas.microsoft.com/office/drawing/2014/main" id="{1CF611FE-5739-6136-DA82-982022852897}"/>
                </a:ext>
              </a:extLst>
            </xdr:cNvPr>
            <xdr:cNvSpPr/>
          </xdr:nvSpPr>
          <xdr:spPr>
            <a:xfrm>
              <a:off x="3737958" y="3064794"/>
              <a:ext cx="291388" cy="234850"/>
            </a:xfrm>
            <a:custGeom>
              <a:avLst/>
              <a:gdLst>
                <a:gd name="connsiteX0" fmla="*/ 0 w 291388"/>
                <a:gd name="connsiteY0" fmla="*/ 132647 h 234850"/>
                <a:gd name="connsiteX1" fmla="*/ 45665 w 291388"/>
                <a:gd name="connsiteY1" fmla="*/ 86982 h 234850"/>
                <a:gd name="connsiteX2" fmla="*/ 102203 w 291388"/>
                <a:gd name="connsiteY2" fmla="*/ 143520 h 234850"/>
                <a:gd name="connsiteX3" fmla="*/ 245723 w 291388"/>
                <a:gd name="connsiteY3" fmla="*/ 0 h 234850"/>
                <a:gd name="connsiteX4" fmla="*/ 291389 w 291388"/>
                <a:gd name="connsiteY4" fmla="*/ 45665 h 234850"/>
                <a:gd name="connsiteX5" fmla="*/ 102203 w 291388"/>
                <a:gd name="connsiteY5" fmla="*/ 234851 h 2348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91388" h="234850">
                  <a:moveTo>
                    <a:pt x="0" y="132647"/>
                  </a:moveTo>
                  <a:lnTo>
                    <a:pt x="45665" y="86982"/>
                  </a:lnTo>
                  <a:lnTo>
                    <a:pt x="102203" y="143520"/>
                  </a:lnTo>
                  <a:lnTo>
                    <a:pt x="245723" y="0"/>
                  </a:lnTo>
                  <a:lnTo>
                    <a:pt x="291389" y="45665"/>
                  </a:lnTo>
                  <a:lnTo>
                    <a:pt x="102203" y="234851"/>
                  </a:lnTo>
                  <a:close/>
                </a:path>
              </a:pathLst>
            </a:custGeom>
            <a:solidFill>
              <a:schemeClr val="accent5"/>
            </a:solidFill>
            <a:ln w="21729" cap="flat">
              <a:noFill/>
              <a:prstDash val="solid"/>
              <a:miter/>
            </a:ln>
          </xdr:spPr>
          <xdr:txBody>
            <a:bodyPr rtlCol="0" anchor="ctr"/>
            <a:lstStyle/>
            <a:p>
              <a:endParaRPr lang="es-CO"/>
            </a:p>
          </xdr:txBody>
        </xdr:sp>
        <xdr:sp macro="" textlink="">
          <xdr:nvSpPr>
            <xdr:cNvPr id="74" name="Forma libre: forma 73">
              <a:extLst>
                <a:ext uri="{FF2B5EF4-FFF2-40B4-BE49-F238E27FC236}">
                  <a16:creationId xmlns:a16="http://schemas.microsoft.com/office/drawing/2014/main" id="{A25EED10-167E-BEDA-0406-1ACCA6FF3A47}"/>
                </a:ext>
              </a:extLst>
            </xdr:cNvPr>
            <xdr:cNvSpPr/>
          </xdr:nvSpPr>
          <xdr:spPr>
            <a:xfrm>
              <a:off x="3737958" y="3325739"/>
              <a:ext cx="291388" cy="234850"/>
            </a:xfrm>
            <a:custGeom>
              <a:avLst/>
              <a:gdLst>
                <a:gd name="connsiteX0" fmla="*/ 0 w 291388"/>
                <a:gd name="connsiteY0" fmla="*/ 132647 h 234850"/>
                <a:gd name="connsiteX1" fmla="*/ 45665 w 291388"/>
                <a:gd name="connsiteY1" fmla="*/ 86982 h 234850"/>
                <a:gd name="connsiteX2" fmla="*/ 102203 w 291388"/>
                <a:gd name="connsiteY2" fmla="*/ 143520 h 234850"/>
                <a:gd name="connsiteX3" fmla="*/ 245723 w 291388"/>
                <a:gd name="connsiteY3" fmla="*/ 0 h 234850"/>
                <a:gd name="connsiteX4" fmla="*/ 291389 w 291388"/>
                <a:gd name="connsiteY4" fmla="*/ 45666 h 234850"/>
                <a:gd name="connsiteX5" fmla="*/ 102203 w 291388"/>
                <a:gd name="connsiteY5" fmla="*/ 234851 h 2348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91388" h="234850">
                  <a:moveTo>
                    <a:pt x="0" y="132647"/>
                  </a:moveTo>
                  <a:lnTo>
                    <a:pt x="45665" y="86982"/>
                  </a:lnTo>
                  <a:lnTo>
                    <a:pt x="102203" y="143520"/>
                  </a:lnTo>
                  <a:lnTo>
                    <a:pt x="245723" y="0"/>
                  </a:lnTo>
                  <a:lnTo>
                    <a:pt x="291389" y="45666"/>
                  </a:lnTo>
                  <a:lnTo>
                    <a:pt x="102203" y="234851"/>
                  </a:lnTo>
                  <a:close/>
                </a:path>
              </a:pathLst>
            </a:custGeom>
            <a:solidFill>
              <a:schemeClr val="accent5"/>
            </a:solidFill>
            <a:ln w="21729" cap="flat">
              <a:noFill/>
              <a:prstDash val="solid"/>
              <a:miter/>
            </a:ln>
          </xdr:spPr>
          <xdr:txBody>
            <a:bodyPr rtlCol="0" anchor="ctr"/>
            <a:lstStyle/>
            <a:p>
              <a:endParaRPr lang="es-CO"/>
            </a:p>
          </xdr:txBody>
        </xdr:sp>
      </xdr:grpSp>
      <xdr:pic>
        <xdr:nvPicPr>
          <xdr:cNvPr id="64" name="Imagen 63">
            <a:extLst>
              <a:ext uri="{FF2B5EF4-FFF2-40B4-BE49-F238E27FC236}">
                <a16:creationId xmlns:a16="http://schemas.microsoft.com/office/drawing/2014/main" id="{9FA8DD70-232F-F5C6-32EE-6743ACC2DEAD}"/>
              </a:ext>
            </a:extLst>
          </xdr:cNvPr>
          <xdr:cNvPicPr>
            <a:picLocks noChangeAspect="1"/>
          </xdr:cNvPicPr>
        </xdr:nvPicPr>
        <xdr:blipFill rotWithShape="1">
          <a:blip xmlns:r="http://schemas.openxmlformats.org/officeDocument/2006/relationships" r:embed="rId7">
            <a:extLst>
              <a:ext uri="{BEBA8EAE-BF5A-486C-A8C5-ECC9F3942E4B}">
                <a14:imgProps xmlns:a14="http://schemas.microsoft.com/office/drawing/2010/main">
                  <a14:imgLayer r:embed="rId8">
                    <a14:imgEffect>
                      <a14:backgroundRemoval t="9769" b="91517" l="5363" r="89590">
                        <a14:foregroundMark x1="5678" y1="43959" x2="5678" y2="43959"/>
                        <a14:foregroundMark x1="46372" y1="38046" x2="46372" y2="38046"/>
                        <a14:foregroundMark x1="68770" y1="29563" x2="68770" y2="29563"/>
                        <a14:foregroundMark x1="51104" y1="14139" x2="51104" y2="14139"/>
                        <a14:foregroundMark x1="28076" y1="86632" x2="28076" y2="86632"/>
                        <a14:foregroundMark x1="70032" y1="83805" x2="70032" y2="83805"/>
                        <a14:foregroundMark x1="57098" y1="89974" x2="57098" y2="89974"/>
                        <a14:foregroundMark x1="46372" y1="91517" x2="46372" y2="91517"/>
                        <a14:foregroundMark x1="29022" y1="87147" x2="29022" y2="87147"/>
                        <a14:foregroundMark x1="70662" y1="84319" x2="70662" y2="84319"/>
                        <a14:foregroundMark x1="68454" y1="28021" x2="68454" y2="28021"/>
                        <a14:foregroundMark x1="49842" y1="12596" x2="49842" y2="12596"/>
                      </a14:backgroundRemoval>
                    </a14:imgEffect>
                  </a14:imgLayer>
                </a14:imgProps>
              </a:ext>
            </a:extLst>
          </a:blip>
          <a:srcRect t="7310" r="8504" b="5848"/>
          <a:stretch/>
        </xdr:blipFill>
        <xdr:spPr>
          <a:xfrm flipH="1">
            <a:off x="4016373" y="1833562"/>
            <a:ext cx="1873251" cy="2181789"/>
          </a:xfrm>
          <a:prstGeom prst="rect">
            <a:avLst/>
          </a:prstGeom>
          <a:effectLst>
            <a:outerShdw blurRad="50800" dist="38100" dir="18900000" algn="bl" rotWithShape="0">
              <a:prstClr val="black">
                <a:alpha val="40000"/>
              </a:prstClr>
            </a:outerShdw>
          </a:effectLst>
        </xdr:spPr>
      </xdr:pic>
    </xdr:grpSp>
    <xdr:clientData/>
  </xdr:twoCellAnchor>
  <xdr:twoCellAnchor>
    <xdr:from>
      <xdr:col>2</xdr:col>
      <xdr:colOff>321732</xdr:colOff>
      <xdr:row>26</xdr:row>
      <xdr:rowOff>76200</xdr:rowOff>
    </xdr:from>
    <xdr:to>
      <xdr:col>3</xdr:col>
      <xdr:colOff>1908174</xdr:colOff>
      <xdr:row>40</xdr:row>
      <xdr:rowOff>84664</xdr:rowOff>
    </xdr:to>
    <xdr:grpSp>
      <xdr:nvGrpSpPr>
        <xdr:cNvPr id="77" name="Grupo 76">
          <a:hlinkClick xmlns:r="http://schemas.openxmlformats.org/officeDocument/2006/relationships" r:id="rId9"/>
          <a:extLst>
            <a:ext uri="{FF2B5EF4-FFF2-40B4-BE49-F238E27FC236}">
              <a16:creationId xmlns:a16="http://schemas.microsoft.com/office/drawing/2014/main" id="{B049EC5A-5A3E-63A2-C749-671CEA82BCAB}"/>
            </a:ext>
          </a:extLst>
        </xdr:cNvPr>
        <xdr:cNvGrpSpPr/>
      </xdr:nvGrpSpPr>
      <xdr:grpSpPr>
        <a:xfrm>
          <a:off x="4917545" y="4767263"/>
          <a:ext cx="3848629" cy="2020620"/>
          <a:chOff x="4273847" y="4481350"/>
          <a:chExt cx="3547766" cy="2043275"/>
        </a:xfrm>
      </xdr:grpSpPr>
      <xdr:grpSp>
        <xdr:nvGrpSpPr>
          <xdr:cNvPr id="61" name="Grupo 60">
            <a:extLst>
              <a:ext uri="{FF2B5EF4-FFF2-40B4-BE49-F238E27FC236}">
                <a16:creationId xmlns:a16="http://schemas.microsoft.com/office/drawing/2014/main" id="{6750FEA0-762A-767C-014F-B694A1312EB0}"/>
              </a:ext>
            </a:extLst>
          </xdr:cNvPr>
          <xdr:cNvGrpSpPr/>
        </xdr:nvGrpSpPr>
        <xdr:grpSpPr>
          <a:xfrm>
            <a:off x="4273847" y="4683128"/>
            <a:ext cx="1869778" cy="1758655"/>
            <a:chOff x="4273846" y="4669482"/>
            <a:chExt cx="1715493" cy="1692921"/>
          </a:xfrm>
        </xdr:grpSpPr>
        <xdr:sp macro="" textlink="">
          <xdr:nvSpPr>
            <xdr:cNvPr id="57" name="Forma libre: forma 56">
              <a:extLst>
                <a:ext uri="{FF2B5EF4-FFF2-40B4-BE49-F238E27FC236}">
                  <a16:creationId xmlns:a16="http://schemas.microsoft.com/office/drawing/2014/main" id="{BA23460D-6AA0-5615-A3E4-8E2E13851552}"/>
                </a:ext>
              </a:extLst>
            </xdr:cNvPr>
            <xdr:cNvSpPr/>
          </xdr:nvSpPr>
          <xdr:spPr>
            <a:xfrm>
              <a:off x="4273846" y="4669482"/>
              <a:ext cx="1715493" cy="1692921"/>
            </a:xfrm>
            <a:custGeom>
              <a:avLst/>
              <a:gdLst>
                <a:gd name="connsiteX0" fmla="*/ 1489771 w 1715493"/>
                <a:gd name="connsiteY0" fmla="*/ 248295 h 1692921"/>
                <a:gd name="connsiteX1" fmla="*/ 1489771 w 1715493"/>
                <a:gd name="connsiteY1" fmla="*/ 1060897 h 1692921"/>
                <a:gd name="connsiteX2" fmla="*/ 225723 w 1715493"/>
                <a:gd name="connsiteY2" fmla="*/ 1060897 h 1692921"/>
                <a:gd name="connsiteX3" fmla="*/ 225723 w 1715493"/>
                <a:gd name="connsiteY3" fmla="*/ 248295 h 1692921"/>
                <a:gd name="connsiteX4" fmla="*/ 0 w 1715493"/>
                <a:gd name="connsiteY4" fmla="*/ 1151186 h 1692921"/>
                <a:gd name="connsiteX5" fmla="*/ 45145 w 1715493"/>
                <a:gd name="connsiteY5" fmla="*/ 1196331 h 1692921"/>
                <a:gd name="connsiteX6" fmla="*/ 734502 w 1715493"/>
                <a:gd name="connsiteY6" fmla="*/ 1196331 h 1692921"/>
                <a:gd name="connsiteX7" fmla="*/ 387566 w 1715493"/>
                <a:gd name="connsiteY7" fmla="*/ 1543267 h 1692921"/>
                <a:gd name="connsiteX8" fmla="*/ 387566 w 1715493"/>
                <a:gd name="connsiteY8" fmla="*/ 1607146 h 1692921"/>
                <a:gd name="connsiteX9" fmla="*/ 451446 w 1715493"/>
                <a:gd name="connsiteY9" fmla="*/ 1607146 h 1692921"/>
                <a:gd name="connsiteX10" fmla="*/ 812602 w 1715493"/>
                <a:gd name="connsiteY10" fmla="*/ 1245990 h 1692921"/>
                <a:gd name="connsiteX11" fmla="*/ 812602 w 1715493"/>
                <a:gd name="connsiteY11" fmla="*/ 1647777 h 1692921"/>
                <a:gd name="connsiteX12" fmla="*/ 857747 w 1715493"/>
                <a:gd name="connsiteY12" fmla="*/ 1692921 h 1692921"/>
                <a:gd name="connsiteX13" fmla="*/ 902891 w 1715493"/>
                <a:gd name="connsiteY13" fmla="*/ 1647777 h 1692921"/>
                <a:gd name="connsiteX14" fmla="*/ 902891 w 1715493"/>
                <a:gd name="connsiteY14" fmla="*/ 1246667 h 1692921"/>
                <a:gd name="connsiteX15" fmla="*/ 1264048 w 1715493"/>
                <a:gd name="connsiteY15" fmla="*/ 1607824 h 1692921"/>
                <a:gd name="connsiteX16" fmla="*/ 1328266 w 1715493"/>
                <a:gd name="connsiteY16" fmla="*/ 1608162 h 1692921"/>
                <a:gd name="connsiteX17" fmla="*/ 1328605 w 1715493"/>
                <a:gd name="connsiteY17" fmla="*/ 1543944 h 1692921"/>
                <a:gd name="connsiteX18" fmla="*/ 980991 w 1715493"/>
                <a:gd name="connsiteY18" fmla="*/ 1196331 h 1692921"/>
                <a:gd name="connsiteX19" fmla="*/ 1670349 w 1715493"/>
                <a:gd name="connsiteY19" fmla="*/ 1196331 h 1692921"/>
                <a:gd name="connsiteX20" fmla="*/ 1715493 w 1715493"/>
                <a:gd name="connsiteY20" fmla="*/ 1151186 h 1692921"/>
                <a:gd name="connsiteX21" fmla="*/ 1670349 w 1715493"/>
                <a:gd name="connsiteY21" fmla="*/ 1106042 h 1692921"/>
                <a:gd name="connsiteX22" fmla="*/ 1625204 w 1715493"/>
                <a:gd name="connsiteY22" fmla="*/ 1106042 h 1692921"/>
                <a:gd name="connsiteX23" fmla="*/ 1625204 w 1715493"/>
                <a:gd name="connsiteY23" fmla="*/ 180578 h 1692921"/>
                <a:gd name="connsiteX24" fmla="*/ 1670349 w 1715493"/>
                <a:gd name="connsiteY24" fmla="*/ 180578 h 1692921"/>
                <a:gd name="connsiteX25" fmla="*/ 1715493 w 1715493"/>
                <a:gd name="connsiteY25" fmla="*/ 135434 h 1692921"/>
                <a:gd name="connsiteX26" fmla="*/ 1670349 w 1715493"/>
                <a:gd name="connsiteY26" fmla="*/ 90289 h 1692921"/>
                <a:gd name="connsiteX27" fmla="*/ 902891 w 1715493"/>
                <a:gd name="connsiteY27" fmla="*/ 90289 h 1692921"/>
                <a:gd name="connsiteX28" fmla="*/ 902891 w 1715493"/>
                <a:gd name="connsiteY28" fmla="*/ 45145 h 1692921"/>
                <a:gd name="connsiteX29" fmla="*/ 857747 w 1715493"/>
                <a:gd name="connsiteY29" fmla="*/ 0 h 1692921"/>
                <a:gd name="connsiteX30" fmla="*/ 812602 w 1715493"/>
                <a:gd name="connsiteY30" fmla="*/ 45145 h 1692921"/>
                <a:gd name="connsiteX31" fmla="*/ 812602 w 1715493"/>
                <a:gd name="connsiteY31" fmla="*/ 90289 h 1692921"/>
                <a:gd name="connsiteX32" fmla="*/ 45145 w 1715493"/>
                <a:gd name="connsiteY32" fmla="*/ 90289 h 1692921"/>
                <a:gd name="connsiteX33" fmla="*/ 0 w 1715493"/>
                <a:gd name="connsiteY33" fmla="*/ 135434 h 1692921"/>
                <a:gd name="connsiteX34" fmla="*/ 45145 w 1715493"/>
                <a:gd name="connsiteY34" fmla="*/ 180578 h 1692921"/>
                <a:gd name="connsiteX35" fmla="*/ 90289 w 1715493"/>
                <a:gd name="connsiteY35" fmla="*/ 180578 h 1692921"/>
                <a:gd name="connsiteX36" fmla="*/ 90289 w 1715493"/>
                <a:gd name="connsiteY36" fmla="*/ 1106042 h 1692921"/>
                <a:gd name="connsiteX37" fmla="*/ 45145 w 1715493"/>
                <a:gd name="connsiteY37" fmla="*/ 1106042 h 1692921"/>
                <a:gd name="connsiteX38" fmla="*/ 0 w 1715493"/>
                <a:gd name="connsiteY38" fmla="*/ 1151186 h 169292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Lst>
              <a:rect l="l" t="t" r="r" b="b"/>
              <a:pathLst>
                <a:path w="1715493" h="1692921">
                  <a:moveTo>
                    <a:pt x="1489771" y="248295"/>
                  </a:moveTo>
                  <a:lnTo>
                    <a:pt x="1489771" y="1060897"/>
                  </a:lnTo>
                  <a:lnTo>
                    <a:pt x="225723" y="1060897"/>
                  </a:lnTo>
                  <a:lnTo>
                    <a:pt x="225723" y="248295"/>
                  </a:lnTo>
                  <a:close/>
                  <a:moveTo>
                    <a:pt x="0" y="1151186"/>
                  </a:moveTo>
                  <a:cubicBezTo>
                    <a:pt x="0" y="1176120"/>
                    <a:pt x="20211" y="1196331"/>
                    <a:pt x="45145" y="1196331"/>
                  </a:cubicBezTo>
                  <a:lnTo>
                    <a:pt x="734502" y="1196331"/>
                  </a:lnTo>
                  <a:lnTo>
                    <a:pt x="387566" y="1543267"/>
                  </a:lnTo>
                  <a:cubicBezTo>
                    <a:pt x="369926" y="1560907"/>
                    <a:pt x="369926" y="1589506"/>
                    <a:pt x="387566" y="1607146"/>
                  </a:cubicBezTo>
                  <a:cubicBezTo>
                    <a:pt x="405206" y="1624787"/>
                    <a:pt x="433805" y="1624787"/>
                    <a:pt x="451446" y="1607146"/>
                  </a:cubicBezTo>
                  <a:lnTo>
                    <a:pt x="812602" y="1245990"/>
                  </a:lnTo>
                  <a:lnTo>
                    <a:pt x="812602" y="1647777"/>
                  </a:lnTo>
                  <a:cubicBezTo>
                    <a:pt x="812602" y="1672710"/>
                    <a:pt x="832813" y="1692921"/>
                    <a:pt x="857747" y="1692921"/>
                  </a:cubicBezTo>
                  <a:cubicBezTo>
                    <a:pt x="882680" y="1692921"/>
                    <a:pt x="902891" y="1672710"/>
                    <a:pt x="902891" y="1647777"/>
                  </a:cubicBezTo>
                  <a:lnTo>
                    <a:pt x="902891" y="1246667"/>
                  </a:lnTo>
                  <a:lnTo>
                    <a:pt x="1264048" y="1607824"/>
                  </a:lnTo>
                  <a:cubicBezTo>
                    <a:pt x="1281688" y="1625651"/>
                    <a:pt x="1310438" y="1625802"/>
                    <a:pt x="1328266" y="1608162"/>
                  </a:cubicBezTo>
                  <a:cubicBezTo>
                    <a:pt x="1346094" y="1590522"/>
                    <a:pt x="1346245" y="1561772"/>
                    <a:pt x="1328605" y="1543944"/>
                  </a:cubicBezTo>
                  <a:lnTo>
                    <a:pt x="980991" y="1196331"/>
                  </a:lnTo>
                  <a:lnTo>
                    <a:pt x="1670349" y="1196331"/>
                  </a:lnTo>
                  <a:cubicBezTo>
                    <a:pt x="1695282" y="1196331"/>
                    <a:pt x="1715493" y="1176120"/>
                    <a:pt x="1715493" y="1151186"/>
                  </a:cubicBezTo>
                  <a:cubicBezTo>
                    <a:pt x="1715493" y="1126253"/>
                    <a:pt x="1695282" y="1106042"/>
                    <a:pt x="1670349" y="1106042"/>
                  </a:cubicBezTo>
                  <a:lnTo>
                    <a:pt x="1625204" y="1106042"/>
                  </a:lnTo>
                  <a:lnTo>
                    <a:pt x="1625204" y="180578"/>
                  </a:lnTo>
                  <a:lnTo>
                    <a:pt x="1670349" y="180578"/>
                  </a:lnTo>
                  <a:cubicBezTo>
                    <a:pt x="1695282" y="180578"/>
                    <a:pt x="1715493" y="160367"/>
                    <a:pt x="1715493" y="135434"/>
                  </a:cubicBezTo>
                  <a:cubicBezTo>
                    <a:pt x="1715493" y="110500"/>
                    <a:pt x="1695282" y="90289"/>
                    <a:pt x="1670349" y="90289"/>
                  </a:cubicBezTo>
                  <a:lnTo>
                    <a:pt x="902891" y="90289"/>
                  </a:lnTo>
                  <a:lnTo>
                    <a:pt x="902891" y="45145"/>
                  </a:lnTo>
                  <a:cubicBezTo>
                    <a:pt x="902891" y="20211"/>
                    <a:pt x="882680" y="0"/>
                    <a:pt x="857747" y="0"/>
                  </a:cubicBezTo>
                  <a:cubicBezTo>
                    <a:pt x="832813" y="0"/>
                    <a:pt x="812602" y="20211"/>
                    <a:pt x="812602" y="45145"/>
                  </a:cubicBezTo>
                  <a:lnTo>
                    <a:pt x="812602" y="90289"/>
                  </a:lnTo>
                  <a:lnTo>
                    <a:pt x="45145" y="90289"/>
                  </a:lnTo>
                  <a:cubicBezTo>
                    <a:pt x="20211" y="90289"/>
                    <a:pt x="0" y="110500"/>
                    <a:pt x="0" y="135434"/>
                  </a:cubicBezTo>
                  <a:cubicBezTo>
                    <a:pt x="0" y="160367"/>
                    <a:pt x="20211" y="180578"/>
                    <a:pt x="45145" y="180578"/>
                  </a:cubicBezTo>
                  <a:lnTo>
                    <a:pt x="90289" y="180578"/>
                  </a:lnTo>
                  <a:lnTo>
                    <a:pt x="90289" y="1106042"/>
                  </a:lnTo>
                  <a:lnTo>
                    <a:pt x="45145" y="1106042"/>
                  </a:lnTo>
                  <a:cubicBezTo>
                    <a:pt x="20211" y="1106042"/>
                    <a:pt x="0" y="1126253"/>
                    <a:pt x="0" y="1151186"/>
                  </a:cubicBezTo>
                  <a:close/>
                </a:path>
              </a:pathLst>
            </a:custGeom>
            <a:solidFill>
              <a:srgbClr val="0C3C27"/>
            </a:solidFill>
            <a:ln w="22523" cap="flat">
              <a:noFill/>
              <a:prstDash val="solid"/>
              <a:miter/>
            </a:ln>
          </xdr:spPr>
          <xdr:txBody>
            <a:bodyPr rtlCol="0" anchor="ctr"/>
            <a:lstStyle/>
            <a:p>
              <a:endParaRPr lang="es-CO"/>
            </a:p>
          </xdr:txBody>
        </xdr:sp>
        <xdr:sp macro="" textlink="">
          <xdr:nvSpPr>
            <xdr:cNvPr id="58" name="Forma libre: forma 57">
              <a:extLst>
                <a:ext uri="{FF2B5EF4-FFF2-40B4-BE49-F238E27FC236}">
                  <a16:creationId xmlns:a16="http://schemas.microsoft.com/office/drawing/2014/main" id="{D343A649-A7C8-664C-0736-795F09F9CD5E}"/>
                </a:ext>
              </a:extLst>
            </xdr:cNvPr>
            <xdr:cNvSpPr/>
          </xdr:nvSpPr>
          <xdr:spPr>
            <a:xfrm>
              <a:off x="4770437" y="5008066"/>
              <a:ext cx="180578" cy="632023"/>
            </a:xfrm>
            <a:custGeom>
              <a:avLst/>
              <a:gdLst>
                <a:gd name="connsiteX0" fmla="*/ 0 w 180578"/>
                <a:gd name="connsiteY0" fmla="*/ 0 h 632023"/>
                <a:gd name="connsiteX1" fmla="*/ 180578 w 180578"/>
                <a:gd name="connsiteY1" fmla="*/ 0 h 632023"/>
                <a:gd name="connsiteX2" fmla="*/ 180578 w 180578"/>
                <a:gd name="connsiteY2" fmla="*/ 632024 h 632023"/>
                <a:gd name="connsiteX3" fmla="*/ 0 w 180578"/>
                <a:gd name="connsiteY3" fmla="*/ 632024 h 632023"/>
              </a:gdLst>
              <a:ahLst/>
              <a:cxnLst>
                <a:cxn ang="0">
                  <a:pos x="connsiteX0" y="connsiteY0"/>
                </a:cxn>
                <a:cxn ang="0">
                  <a:pos x="connsiteX1" y="connsiteY1"/>
                </a:cxn>
                <a:cxn ang="0">
                  <a:pos x="connsiteX2" y="connsiteY2"/>
                </a:cxn>
                <a:cxn ang="0">
                  <a:pos x="connsiteX3" y="connsiteY3"/>
                </a:cxn>
              </a:cxnLst>
              <a:rect l="l" t="t" r="r" b="b"/>
              <a:pathLst>
                <a:path w="180578" h="632023">
                  <a:moveTo>
                    <a:pt x="0" y="0"/>
                  </a:moveTo>
                  <a:lnTo>
                    <a:pt x="180578" y="0"/>
                  </a:lnTo>
                  <a:lnTo>
                    <a:pt x="180578" y="632024"/>
                  </a:lnTo>
                  <a:lnTo>
                    <a:pt x="0" y="632024"/>
                  </a:lnTo>
                  <a:close/>
                </a:path>
              </a:pathLst>
            </a:custGeom>
            <a:solidFill>
              <a:srgbClr val="00B050"/>
            </a:solidFill>
            <a:ln w="22523" cap="flat">
              <a:noFill/>
              <a:prstDash val="solid"/>
              <a:miter/>
            </a:ln>
          </xdr:spPr>
          <xdr:txBody>
            <a:bodyPr rtlCol="0" anchor="ctr"/>
            <a:lstStyle/>
            <a:p>
              <a:endParaRPr lang="es-CO"/>
            </a:p>
          </xdr:txBody>
        </xdr:sp>
        <xdr:sp macro="" textlink="">
          <xdr:nvSpPr>
            <xdr:cNvPr id="59" name="Forma libre: forma 58">
              <a:extLst>
                <a:ext uri="{FF2B5EF4-FFF2-40B4-BE49-F238E27FC236}">
                  <a16:creationId xmlns:a16="http://schemas.microsoft.com/office/drawing/2014/main" id="{DA765957-CB53-5BD1-57C4-64313F88F26F}"/>
                </a:ext>
              </a:extLst>
            </xdr:cNvPr>
            <xdr:cNvSpPr/>
          </xdr:nvSpPr>
          <xdr:spPr>
            <a:xfrm>
              <a:off x="5041304" y="5211216"/>
              <a:ext cx="180578" cy="428873"/>
            </a:xfrm>
            <a:custGeom>
              <a:avLst/>
              <a:gdLst>
                <a:gd name="connsiteX0" fmla="*/ 0 w 180578"/>
                <a:gd name="connsiteY0" fmla="*/ 0 h 428873"/>
                <a:gd name="connsiteX1" fmla="*/ 180578 w 180578"/>
                <a:gd name="connsiteY1" fmla="*/ 0 h 428873"/>
                <a:gd name="connsiteX2" fmla="*/ 180578 w 180578"/>
                <a:gd name="connsiteY2" fmla="*/ 428873 h 428873"/>
                <a:gd name="connsiteX3" fmla="*/ 0 w 180578"/>
                <a:gd name="connsiteY3" fmla="*/ 428873 h 428873"/>
              </a:gdLst>
              <a:ahLst/>
              <a:cxnLst>
                <a:cxn ang="0">
                  <a:pos x="connsiteX0" y="connsiteY0"/>
                </a:cxn>
                <a:cxn ang="0">
                  <a:pos x="connsiteX1" y="connsiteY1"/>
                </a:cxn>
                <a:cxn ang="0">
                  <a:pos x="connsiteX2" y="connsiteY2"/>
                </a:cxn>
                <a:cxn ang="0">
                  <a:pos x="connsiteX3" y="connsiteY3"/>
                </a:cxn>
              </a:cxnLst>
              <a:rect l="l" t="t" r="r" b="b"/>
              <a:pathLst>
                <a:path w="180578" h="428873">
                  <a:moveTo>
                    <a:pt x="0" y="0"/>
                  </a:moveTo>
                  <a:lnTo>
                    <a:pt x="180578" y="0"/>
                  </a:lnTo>
                  <a:lnTo>
                    <a:pt x="180578" y="428873"/>
                  </a:lnTo>
                  <a:lnTo>
                    <a:pt x="0" y="428873"/>
                  </a:lnTo>
                  <a:close/>
                </a:path>
              </a:pathLst>
            </a:custGeom>
            <a:solidFill>
              <a:srgbClr val="FFFF00"/>
            </a:solidFill>
            <a:ln w="22523" cap="flat">
              <a:noFill/>
              <a:prstDash val="solid"/>
              <a:miter/>
            </a:ln>
          </xdr:spPr>
          <xdr:txBody>
            <a:bodyPr rtlCol="0" anchor="ctr"/>
            <a:lstStyle/>
            <a:p>
              <a:endParaRPr lang="es-CO"/>
            </a:p>
          </xdr:txBody>
        </xdr:sp>
        <xdr:sp macro="" textlink="">
          <xdr:nvSpPr>
            <xdr:cNvPr id="60" name="Forma libre: forma 59">
              <a:extLst>
                <a:ext uri="{FF2B5EF4-FFF2-40B4-BE49-F238E27FC236}">
                  <a16:creationId xmlns:a16="http://schemas.microsoft.com/office/drawing/2014/main" id="{8226BD47-42E3-618C-C87A-0FD219CA1106}"/>
                </a:ext>
              </a:extLst>
            </xdr:cNvPr>
            <xdr:cNvSpPr/>
          </xdr:nvSpPr>
          <xdr:spPr>
            <a:xfrm>
              <a:off x="5312171" y="5369222"/>
              <a:ext cx="180578" cy="270867"/>
            </a:xfrm>
            <a:custGeom>
              <a:avLst/>
              <a:gdLst>
                <a:gd name="connsiteX0" fmla="*/ 0 w 180578"/>
                <a:gd name="connsiteY0" fmla="*/ 0 h 270867"/>
                <a:gd name="connsiteX1" fmla="*/ 180578 w 180578"/>
                <a:gd name="connsiteY1" fmla="*/ 0 h 270867"/>
                <a:gd name="connsiteX2" fmla="*/ 180578 w 180578"/>
                <a:gd name="connsiteY2" fmla="*/ 270867 h 270867"/>
                <a:gd name="connsiteX3" fmla="*/ 0 w 180578"/>
                <a:gd name="connsiteY3" fmla="*/ 270867 h 270867"/>
              </a:gdLst>
              <a:ahLst/>
              <a:cxnLst>
                <a:cxn ang="0">
                  <a:pos x="connsiteX0" y="connsiteY0"/>
                </a:cxn>
                <a:cxn ang="0">
                  <a:pos x="connsiteX1" y="connsiteY1"/>
                </a:cxn>
                <a:cxn ang="0">
                  <a:pos x="connsiteX2" y="connsiteY2"/>
                </a:cxn>
                <a:cxn ang="0">
                  <a:pos x="connsiteX3" y="connsiteY3"/>
                </a:cxn>
              </a:cxnLst>
              <a:rect l="l" t="t" r="r" b="b"/>
              <a:pathLst>
                <a:path w="180578" h="270867">
                  <a:moveTo>
                    <a:pt x="0" y="0"/>
                  </a:moveTo>
                  <a:lnTo>
                    <a:pt x="180578" y="0"/>
                  </a:lnTo>
                  <a:lnTo>
                    <a:pt x="180578" y="270867"/>
                  </a:lnTo>
                  <a:lnTo>
                    <a:pt x="0" y="270867"/>
                  </a:lnTo>
                  <a:close/>
                </a:path>
              </a:pathLst>
            </a:custGeom>
            <a:solidFill>
              <a:srgbClr val="FF0000"/>
            </a:solidFill>
            <a:ln w="22523" cap="flat">
              <a:noFill/>
              <a:prstDash val="solid"/>
              <a:miter/>
            </a:ln>
          </xdr:spPr>
          <xdr:txBody>
            <a:bodyPr rtlCol="0" anchor="ctr"/>
            <a:lstStyle/>
            <a:p>
              <a:endParaRPr lang="es-CO"/>
            </a:p>
          </xdr:txBody>
        </xdr:sp>
      </xdr:grpSp>
      <xdr:pic>
        <xdr:nvPicPr>
          <xdr:cNvPr id="42" name="Imagen 41" descr="Imagen que contiene ratón&#10;&#10;Descripción generada automáticamente">
            <a:extLst>
              <a:ext uri="{FF2B5EF4-FFF2-40B4-BE49-F238E27FC236}">
                <a16:creationId xmlns:a16="http://schemas.microsoft.com/office/drawing/2014/main" id="{F325EA31-C2D2-C7D8-C86E-261DF7D63A86}"/>
              </a:ext>
            </a:extLst>
          </xdr:cNvPr>
          <xdr:cNvPicPr>
            <a:picLocks noChangeAspect="1"/>
          </xdr:cNvPicPr>
        </xdr:nvPicPr>
        <xdr:blipFill rotWithShape="1">
          <a:blip xmlns:r="http://schemas.openxmlformats.org/officeDocument/2006/relationships" r:embed="rId10"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rcRect l="1" t="4789" r="1075" b="1945"/>
          <a:stretch/>
        </xdr:blipFill>
        <xdr:spPr bwMode="auto">
          <a:xfrm>
            <a:off x="5834063" y="4481350"/>
            <a:ext cx="1987550" cy="2043275"/>
          </a:xfrm>
          <a:prstGeom prst="rect">
            <a:avLst/>
          </a:prstGeom>
          <a:noFill/>
          <a:ln>
            <a:noFill/>
          </a:ln>
          <a:effectLst>
            <a:outerShdw blurRad="50800" dist="38100" dir="18900000" algn="bl" rotWithShape="0">
              <a:prstClr val="black">
                <a:alpha val="40000"/>
              </a:prstClr>
            </a:outerShdw>
          </a:effectLst>
          <a:extLst>
            <a:ext uri="{53640926-AAD7-44D8-BBD7-CCE9431645EC}">
              <a14:shadowObscured xmlns:a14="http://schemas.microsoft.com/office/drawing/2010/main"/>
            </a:ext>
          </a:extLst>
        </xdr:spPr>
      </xdr:pic>
    </xdr:grpSp>
    <xdr:clientData/>
  </xdr:twoCellAnchor>
  <xdr:twoCellAnchor>
    <xdr:from>
      <xdr:col>1</xdr:col>
      <xdr:colOff>615424</xdr:colOff>
      <xdr:row>42</xdr:row>
      <xdr:rowOff>67732</xdr:rowOff>
    </xdr:from>
    <xdr:to>
      <xdr:col>2</xdr:col>
      <xdr:colOff>1282175</xdr:colOff>
      <xdr:row>57</xdr:row>
      <xdr:rowOff>67731</xdr:rowOff>
    </xdr:to>
    <xdr:grpSp>
      <xdr:nvGrpSpPr>
        <xdr:cNvPr id="91" name="Grupo 90">
          <a:hlinkClick xmlns:r="http://schemas.openxmlformats.org/officeDocument/2006/relationships" r:id="rId11"/>
          <a:extLst>
            <a:ext uri="{FF2B5EF4-FFF2-40B4-BE49-F238E27FC236}">
              <a16:creationId xmlns:a16="http://schemas.microsoft.com/office/drawing/2014/main" id="{7A39821F-0FFD-B2C8-7527-4FEBDD144E26}"/>
            </a:ext>
          </a:extLst>
        </xdr:cNvPr>
        <xdr:cNvGrpSpPr/>
      </xdr:nvGrpSpPr>
      <xdr:grpSpPr>
        <a:xfrm>
          <a:off x="2949049" y="7437701"/>
          <a:ext cx="2928939" cy="2143124"/>
          <a:chOff x="2349501" y="7048501"/>
          <a:chExt cx="2532063" cy="2217729"/>
        </a:xfrm>
      </xdr:grpSpPr>
      <xdr:grpSp>
        <xdr:nvGrpSpPr>
          <xdr:cNvPr id="90" name="Grupo 89">
            <a:extLst>
              <a:ext uri="{FF2B5EF4-FFF2-40B4-BE49-F238E27FC236}">
                <a16:creationId xmlns:a16="http://schemas.microsoft.com/office/drawing/2014/main" id="{ED19DC64-2ACC-308A-E939-D1461328ABF0}"/>
              </a:ext>
            </a:extLst>
          </xdr:cNvPr>
          <xdr:cNvGrpSpPr/>
        </xdr:nvGrpSpPr>
        <xdr:grpSpPr>
          <a:xfrm>
            <a:off x="3075118" y="7310438"/>
            <a:ext cx="1806446" cy="1770062"/>
            <a:chOff x="3090993" y="7424868"/>
            <a:chExt cx="1600070" cy="1560382"/>
          </a:xfrm>
        </xdr:grpSpPr>
        <xdr:sp macro="" textlink="">
          <xdr:nvSpPr>
            <xdr:cNvPr id="84" name="Forma libre: forma 83">
              <a:extLst>
                <a:ext uri="{FF2B5EF4-FFF2-40B4-BE49-F238E27FC236}">
                  <a16:creationId xmlns:a16="http://schemas.microsoft.com/office/drawing/2014/main" id="{9DA85556-E887-6746-DE48-76004D8FD7CD}"/>
                </a:ext>
              </a:extLst>
            </xdr:cNvPr>
            <xdr:cNvSpPr/>
          </xdr:nvSpPr>
          <xdr:spPr>
            <a:xfrm>
              <a:off x="3090993" y="7424868"/>
              <a:ext cx="1600070" cy="1560382"/>
            </a:xfrm>
            <a:custGeom>
              <a:avLst/>
              <a:gdLst>
                <a:gd name="connsiteX0" fmla="*/ 117078 w 1326886"/>
                <a:gd name="connsiteY0" fmla="*/ 0 h 1326886"/>
                <a:gd name="connsiteX1" fmla="*/ 0 w 1326886"/>
                <a:gd name="connsiteY1" fmla="*/ 0 h 1326886"/>
                <a:gd name="connsiteX2" fmla="*/ 0 w 1326886"/>
                <a:gd name="connsiteY2" fmla="*/ 1326886 h 1326886"/>
                <a:gd name="connsiteX3" fmla="*/ 1326886 w 1326886"/>
                <a:gd name="connsiteY3" fmla="*/ 1326886 h 1326886"/>
                <a:gd name="connsiteX4" fmla="*/ 1326886 w 1326886"/>
                <a:gd name="connsiteY4" fmla="*/ 1209808 h 1326886"/>
                <a:gd name="connsiteX5" fmla="*/ 117078 w 1326886"/>
                <a:gd name="connsiteY5" fmla="*/ 1209808 h 132688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326886" h="1326886">
                  <a:moveTo>
                    <a:pt x="117078" y="0"/>
                  </a:moveTo>
                  <a:lnTo>
                    <a:pt x="0" y="0"/>
                  </a:lnTo>
                  <a:lnTo>
                    <a:pt x="0" y="1326886"/>
                  </a:lnTo>
                  <a:lnTo>
                    <a:pt x="1326886" y="1326886"/>
                  </a:lnTo>
                  <a:lnTo>
                    <a:pt x="1326886" y="1209808"/>
                  </a:lnTo>
                  <a:lnTo>
                    <a:pt x="117078" y="1209808"/>
                  </a:lnTo>
                  <a:close/>
                </a:path>
              </a:pathLst>
            </a:custGeom>
            <a:solidFill>
              <a:srgbClr val="0C3C27"/>
            </a:solidFill>
            <a:ln w="19447" cap="flat">
              <a:noFill/>
              <a:prstDash val="solid"/>
              <a:miter/>
            </a:ln>
          </xdr:spPr>
          <xdr:txBody>
            <a:bodyPr rtlCol="0" anchor="ctr"/>
            <a:lstStyle/>
            <a:p>
              <a:endParaRPr lang="es-CO"/>
            </a:p>
          </xdr:txBody>
        </xdr:sp>
        <xdr:sp macro="" textlink="">
          <xdr:nvSpPr>
            <xdr:cNvPr id="85" name="Forma libre: forma 84">
              <a:extLst>
                <a:ext uri="{FF2B5EF4-FFF2-40B4-BE49-F238E27FC236}">
                  <a16:creationId xmlns:a16="http://schemas.microsoft.com/office/drawing/2014/main" id="{8D3DC6B2-EAB5-F5B7-E332-FDDD1EF2BA32}"/>
                </a:ext>
              </a:extLst>
            </xdr:cNvPr>
            <xdr:cNvSpPr/>
          </xdr:nvSpPr>
          <xdr:spPr>
            <a:xfrm>
              <a:off x="3373358" y="7906751"/>
              <a:ext cx="258834" cy="803138"/>
            </a:xfrm>
            <a:custGeom>
              <a:avLst/>
              <a:gdLst>
                <a:gd name="connsiteX0" fmla="*/ 0 w 214643"/>
                <a:gd name="connsiteY0" fmla="*/ 0 h 682956"/>
                <a:gd name="connsiteX1" fmla="*/ 214643 w 214643"/>
                <a:gd name="connsiteY1" fmla="*/ 0 h 682956"/>
                <a:gd name="connsiteX2" fmla="*/ 214643 w 214643"/>
                <a:gd name="connsiteY2" fmla="*/ 682956 h 682956"/>
                <a:gd name="connsiteX3" fmla="*/ 0 w 214643"/>
                <a:gd name="connsiteY3" fmla="*/ 682956 h 682956"/>
              </a:gdLst>
              <a:ahLst/>
              <a:cxnLst>
                <a:cxn ang="0">
                  <a:pos x="connsiteX0" y="connsiteY0"/>
                </a:cxn>
                <a:cxn ang="0">
                  <a:pos x="connsiteX1" y="connsiteY1"/>
                </a:cxn>
                <a:cxn ang="0">
                  <a:pos x="connsiteX2" y="connsiteY2"/>
                </a:cxn>
                <a:cxn ang="0">
                  <a:pos x="connsiteX3" y="connsiteY3"/>
                </a:cxn>
              </a:cxnLst>
              <a:rect l="l" t="t" r="r" b="b"/>
              <a:pathLst>
                <a:path w="214643" h="682956">
                  <a:moveTo>
                    <a:pt x="0" y="0"/>
                  </a:moveTo>
                  <a:lnTo>
                    <a:pt x="214643" y="0"/>
                  </a:lnTo>
                  <a:lnTo>
                    <a:pt x="214643" y="682956"/>
                  </a:lnTo>
                  <a:lnTo>
                    <a:pt x="0" y="682956"/>
                  </a:lnTo>
                  <a:close/>
                </a:path>
              </a:pathLst>
            </a:custGeom>
            <a:solidFill>
              <a:schemeClr val="accent5">
                <a:lumMod val="50000"/>
              </a:schemeClr>
            </a:solidFill>
            <a:ln w="19447" cap="flat">
              <a:noFill/>
              <a:prstDash val="solid"/>
              <a:miter/>
            </a:ln>
          </xdr:spPr>
          <xdr:txBody>
            <a:bodyPr rtlCol="0" anchor="ctr"/>
            <a:lstStyle/>
            <a:p>
              <a:endParaRPr lang="es-CO"/>
            </a:p>
          </xdr:txBody>
        </xdr:sp>
        <xdr:sp macro="" textlink="">
          <xdr:nvSpPr>
            <xdr:cNvPr id="86" name="Forma libre: forma 85">
              <a:extLst>
                <a:ext uri="{FF2B5EF4-FFF2-40B4-BE49-F238E27FC236}">
                  <a16:creationId xmlns:a16="http://schemas.microsoft.com/office/drawing/2014/main" id="{D1D31B11-108B-6129-3940-3D1D5513E9F4}"/>
                </a:ext>
              </a:extLst>
            </xdr:cNvPr>
            <xdr:cNvSpPr/>
          </xdr:nvSpPr>
          <xdr:spPr>
            <a:xfrm>
              <a:off x="3726315" y="7424868"/>
              <a:ext cx="258834" cy="1285020"/>
            </a:xfrm>
            <a:custGeom>
              <a:avLst/>
              <a:gdLst>
                <a:gd name="connsiteX0" fmla="*/ 0 w 214643"/>
                <a:gd name="connsiteY0" fmla="*/ 0 h 1092729"/>
                <a:gd name="connsiteX1" fmla="*/ 214643 w 214643"/>
                <a:gd name="connsiteY1" fmla="*/ 0 h 1092729"/>
                <a:gd name="connsiteX2" fmla="*/ 214643 w 214643"/>
                <a:gd name="connsiteY2" fmla="*/ 1092730 h 1092729"/>
                <a:gd name="connsiteX3" fmla="*/ 0 w 214643"/>
                <a:gd name="connsiteY3" fmla="*/ 1092730 h 1092729"/>
              </a:gdLst>
              <a:ahLst/>
              <a:cxnLst>
                <a:cxn ang="0">
                  <a:pos x="connsiteX0" y="connsiteY0"/>
                </a:cxn>
                <a:cxn ang="0">
                  <a:pos x="connsiteX1" y="connsiteY1"/>
                </a:cxn>
                <a:cxn ang="0">
                  <a:pos x="connsiteX2" y="connsiteY2"/>
                </a:cxn>
                <a:cxn ang="0">
                  <a:pos x="connsiteX3" y="connsiteY3"/>
                </a:cxn>
              </a:cxnLst>
              <a:rect l="l" t="t" r="r" b="b"/>
              <a:pathLst>
                <a:path w="214643" h="1092729">
                  <a:moveTo>
                    <a:pt x="0" y="0"/>
                  </a:moveTo>
                  <a:lnTo>
                    <a:pt x="214643" y="0"/>
                  </a:lnTo>
                  <a:lnTo>
                    <a:pt x="214643" y="1092730"/>
                  </a:lnTo>
                  <a:lnTo>
                    <a:pt x="0" y="1092730"/>
                  </a:lnTo>
                  <a:close/>
                </a:path>
              </a:pathLst>
            </a:custGeom>
            <a:solidFill>
              <a:schemeClr val="accent6">
                <a:lumMod val="50000"/>
              </a:schemeClr>
            </a:solidFill>
            <a:ln w="19447" cap="flat">
              <a:solidFill>
                <a:schemeClr val="accent6">
                  <a:lumMod val="50000"/>
                </a:schemeClr>
              </a:solidFill>
              <a:prstDash val="solid"/>
              <a:miter/>
            </a:ln>
          </xdr:spPr>
          <xdr:txBody>
            <a:bodyPr rtlCol="0" anchor="ctr"/>
            <a:lstStyle/>
            <a:p>
              <a:endParaRPr lang="es-CO"/>
            </a:p>
          </xdr:txBody>
        </xdr:sp>
        <xdr:sp macro="" textlink="">
          <xdr:nvSpPr>
            <xdr:cNvPr id="87" name="Forma libre: forma 86">
              <a:extLst>
                <a:ext uri="{FF2B5EF4-FFF2-40B4-BE49-F238E27FC236}">
                  <a16:creationId xmlns:a16="http://schemas.microsoft.com/office/drawing/2014/main" id="{EEFB9944-1D95-9432-E4C2-9152FA9E4472}"/>
                </a:ext>
              </a:extLst>
            </xdr:cNvPr>
            <xdr:cNvSpPr/>
          </xdr:nvSpPr>
          <xdr:spPr>
            <a:xfrm>
              <a:off x="4079271" y="7906751"/>
              <a:ext cx="258834" cy="803138"/>
            </a:xfrm>
            <a:custGeom>
              <a:avLst/>
              <a:gdLst>
                <a:gd name="connsiteX0" fmla="*/ 0 w 214643"/>
                <a:gd name="connsiteY0" fmla="*/ 0 h 682956"/>
                <a:gd name="connsiteX1" fmla="*/ 214643 w 214643"/>
                <a:gd name="connsiteY1" fmla="*/ 0 h 682956"/>
                <a:gd name="connsiteX2" fmla="*/ 214643 w 214643"/>
                <a:gd name="connsiteY2" fmla="*/ 682956 h 682956"/>
                <a:gd name="connsiteX3" fmla="*/ 0 w 214643"/>
                <a:gd name="connsiteY3" fmla="*/ 682956 h 682956"/>
              </a:gdLst>
              <a:ahLst/>
              <a:cxnLst>
                <a:cxn ang="0">
                  <a:pos x="connsiteX0" y="connsiteY0"/>
                </a:cxn>
                <a:cxn ang="0">
                  <a:pos x="connsiteX1" y="connsiteY1"/>
                </a:cxn>
                <a:cxn ang="0">
                  <a:pos x="connsiteX2" y="connsiteY2"/>
                </a:cxn>
                <a:cxn ang="0">
                  <a:pos x="connsiteX3" y="connsiteY3"/>
                </a:cxn>
              </a:cxnLst>
              <a:rect l="l" t="t" r="r" b="b"/>
              <a:pathLst>
                <a:path w="214643" h="682956">
                  <a:moveTo>
                    <a:pt x="0" y="0"/>
                  </a:moveTo>
                  <a:lnTo>
                    <a:pt x="214643" y="0"/>
                  </a:lnTo>
                  <a:lnTo>
                    <a:pt x="214643" y="682956"/>
                  </a:lnTo>
                  <a:lnTo>
                    <a:pt x="0" y="682956"/>
                  </a:lnTo>
                  <a:close/>
                </a:path>
              </a:pathLst>
            </a:custGeom>
            <a:solidFill>
              <a:schemeClr val="accent4"/>
            </a:solidFill>
            <a:ln w="19447" cap="flat">
              <a:noFill/>
              <a:prstDash val="solid"/>
              <a:miter/>
            </a:ln>
          </xdr:spPr>
          <xdr:txBody>
            <a:bodyPr rtlCol="0" anchor="ctr"/>
            <a:lstStyle/>
            <a:p>
              <a:endParaRPr lang="es-CO"/>
            </a:p>
          </xdr:txBody>
        </xdr:sp>
        <xdr:sp macro="" textlink="">
          <xdr:nvSpPr>
            <xdr:cNvPr id="88" name="Forma libre: forma 87">
              <a:extLst>
                <a:ext uri="{FF2B5EF4-FFF2-40B4-BE49-F238E27FC236}">
                  <a16:creationId xmlns:a16="http://schemas.microsoft.com/office/drawing/2014/main" id="{AA6E8704-B817-955B-6F02-B0D393E97F96}"/>
                </a:ext>
              </a:extLst>
            </xdr:cNvPr>
            <xdr:cNvSpPr/>
          </xdr:nvSpPr>
          <xdr:spPr>
            <a:xfrm>
              <a:off x="4432229" y="8296846"/>
              <a:ext cx="258834" cy="413042"/>
            </a:xfrm>
            <a:custGeom>
              <a:avLst/>
              <a:gdLst>
                <a:gd name="connsiteX0" fmla="*/ 0 w 214643"/>
                <a:gd name="connsiteY0" fmla="*/ 0 h 351234"/>
                <a:gd name="connsiteX1" fmla="*/ 214643 w 214643"/>
                <a:gd name="connsiteY1" fmla="*/ 0 h 351234"/>
                <a:gd name="connsiteX2" fmla="*/ 214643 w 214643"/>
                <a:gd name="connsiteY2" fmla="*/ 351235 h 351234"/>
                <a:gd name="connsiteX3" fmla="*/ 0 w 214643"/>
                <a:gd name="connsiteY3" fmla="*/ 351235 h 351234"/>
              </a:gdLst>
              <a:ahLst/>
              <a:cxnLst>
                <a:cxn ang="0">
                  <a:pos x="connsiteX0" y="connsiteY0"/>
                </a:cxn>
                <a:cxn ang="0">
                  <a:pos x="connsiteX1" y="connsiteY1"/>
                </a:cxn>
                <a:cxn ang="0">
                  <a:pos x="connsiteX2" y="connsiteY2"/>
                </a:cxn>
                <a:cxn ang="0">
                  <a:pos x="connsiteX3" y="connsiteY3"/>
                </a:cxn>
              </a:cxnLst>
              <a:rect l="l" t="t" r="r" b="b"/>
              <a:pathLst>
                <a:path w="214643" h="351234">
                  <a:moveTo>
                    <a:pt x="0" y="0"/>
                  </a:moveTo>
                  <a:lnTo>
                    <a:pt x="214643" y="0"/>
                  </a:lnTo>
                  <a:lnTo>
                    <a:pt x="214643" y="351235"/>
                  </a:lnTo>
                  <a:lnTo>
                    <a:pt x="0" y="351235"/>
                  </a:lnTo>
                  <a:close/>
                </a:path>
              </a:pathLst>
            </a:custGeom>
            <a:solidFill>
              <a:schemeClr val="accent2"/>
            </a:solidFill>
            <a:ln w="19447" cap="flat">
              <a:noFill/>
              <a:prstDash val="solid"/>
              <a:miter/>
            </a:ln>
          </xdr:spPr>
          <xdr:txBody>
            <a:bodyPr rtlCol="0" anchor="ctr"/>
            <a:lstStyle/>
            <a:p>
              <a:endParaRPr lang="es-CO"/>
            </a:p>
          </xdr:txBody>
        </xdr:sp>
      </xdr:grpSp>
      <xdr:pic>
        <xdr:nvPicPr>
          <xdr:cNvPr id="43" name="Imagen 42" descr="Imagen que contiene dibujo, luz&#10;&#10;El contenido generado por IA puede ser incorrecto.">
            <a:extLst>
              <a:ext uri="{FF2B5EF4-FFF2-40B4-BE49-F238E27FC236}">
                <a16:creationId xmlns:a16="http://schemas.microsoft.com/office/drawing/2014/main" id="{8B837809-6C5A-A558-BDA2-B3ACAB42601F}"/>
              </a:ext>
            </a:extLst>
          </xdr:cNvPr>
          <xdr:cNvPicPr>
            <a:picLocks noChangeAspect="1"/>
          </xdr:cNvPicPr>
        </xdr:nvPicPr>
        <xdr:blipFill>
          <a:blip xmlns:r="http://schemas.openxmlformats.org/officeDocument/2006/relationships" r:embed="rId12"/>
          <a:stretch>
            <a:fillRect/>
          </a:stretch>
        </xdr:blipFill>
        <xdr:spPr>
          <a:xfrm flipH="1">
            <a:off x="2349501" y="7048501"/>
            <a:ext cx="866650" cy="2217729"/>
          </a:xfrm>
          <a:prstGeom prst="rect">
            <a:avLst/>
          </a:prstGeom>
          <a:effectLst>
            <a:outerShdw blurRad="50800" dist="38100" dir="13500000" algn="br" rotWithShape="0">
              <a:prstClr val="black">
                <a:alpha val="40000"/>
              </a:prstClr>
            </a:outerShdw>
          </a:effec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251460</xdr:colOff>
      <xdr:row>2</xdr:row>
      <xdr:rowOff>7620</xdr:rowOff>
    </xdr:from>
    <xdr:to>
      <xdr:col>3</xdr:col>
      <xdr:colOff>444073</xdr:colOff>
      <xdr:row>18</xdr:row>
      <xdr:rowOff>56439</xdr:rowOff>
    </xdr:to>
    <xdr:pic>
      <xdr:nvPicPr>
        <xdr:cNvPr id="2" name="Imagen 1">
          <a:extLst>
            <a:ext uri="{FF2B5EF4-FFF2-40B4-BE49-F238E27FC236}">
              <a16:creationId xmlns:a16="http://schemas.microsoft.com/office/drawing/2014/main" id="{B462D92F-91AC-448C-A934-287236BA6569}"/>
            </a:ext>
          </a:extLst>
        </xdr:cNvPr>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backgroundRemoval t="9769" b="91517" l="5363" r="89590">
                      <a14:foregroundMark x1="5678" y1="43959" x2="5678" y2="43959"/>
                      <a14:foregroundMark x1="46372" y1="38046" x2="46372" y2="38046"/>
                      <a14:foregroundMark x1="68770" y1="29563" x2="68770" y2="29563"/>
                      <a14:foregroundMark x1="51104" y1="14139" x2="51104" y2="14139"/>
                      <a14:foregroundMark x1="28076" y1="86632" x2="28076" y2="86632"/>
                      <a14:foregroundMark x1="70032" y1="83805" x2="70032" y2="83805"/>
                      <a14:foregroundMark x1="57098" y1="89974" x2="57098" y2="89974"/>
                      <a14:foregroundMark x1="46372" y1="91517" x2="46372" y2="91517"/>
                      <a14:foregroundMark x1="29022" y1="87147" x2="29022" y2="87147"/>
                      <a14:foregroundMark x1="70662" y1="84319" x2="70662" y2="84319"/>
                      <a14:foregroundMark x1="68454" y1="28021" x2="68454" y2="28021"/>
                      <a14:foregroundMark x1="49842" y1="12596" x2="49842" y2="12596"/>
                    </a14:backgroundRemoval>
                  </a14:imgEffect>
                </a14:imgLayer>
              </a14:imgProps>
            </a:ext>
          </a:extLst>
        </a:blip>
        <a:srcRect t="7310" r="8504" b="5848"/>
        <a:stretch/>
      </xdr:blipFill>
      <xdr:spPr>
        <a:xfrm flipH="1">
          <a:off x="251460" y="266700"/>
          <a:ext cx="2021413" cy="2121459"/>
        </a:xfrm>
        <a:prstGeom prst="rect">
          <a:avLst/>
        </a:prstGeom>
        <a:effectLst>
          <a:outerShdw blurRad="50800" dist="38100" dir="18900000" algn="bl" rotWithShape="0">
            <a:prstClr val="black">
              <a:alpha val="40000"/>
            </a:prstClr>
          </a:outerShdw>
        </a:effectLst>
      </xdr:spPr>
    </xdr:pic>
    <xdr:clientData/>
  </xdr:twoCellAnchor>
  <xdr:twoCellAnchor>
    <xdr:from>
      <xdr:col>3</xdr:col>
      <xdr:colOff>586740</xdr:colOff>
      <xdr:row>2</xdr:row>
      <xdr:rowOff>114300</xdr:rowOff>
    </xdr:from>
    <xdr:to>
      <xdr:col>6</xdr:col>
      <xdr:colOff>381179</xdr:colOff>
      <xdr:row>18</xdr:row>
      <xdr:rowOff>58021</xdr:rowOff>
    </xdr:to>
    <xdr:pic>
      <xdr:nvPicPr>
        <xdr:cNvPr id="3" name="Imagen 2">
          <a:extLst>
            <a:ext uri="{FF2B5EF4-FFF2-40B4-BE49-F238E27FC236}">
              <a16:creationId xmlns:a16="http://schemas.microsoft.com/office/drawing/2014/main" id="{733AEF8F-B078-49BC-AF88-108BBC6E735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flipH="1">
          <a:off x="2415540" y="373380"/>
          <a:ext cx="1623239" cy="2016361"/>
        </a:xfrm>
        <a:prstGeom prst="rect">
          <a:avLst/>
        </a:prstGeom>
        <a:ln>
          <a:noFill/>
        </a:ln>
        <a:effectLst>
          <a:outerShdw blurRad="50800" dist="38100" dir="13500000" algn="br" rotWithShape="0">
            <a:prstClr val="black">
              <a:alpha val="40000"/>
            </a:prstClr>
          </a:outerShdw>
        </a:effectLst>
      </xdr:spPr>
    </xdr:pic>
    <xdr:clientData/>
  </xdr:twoCellAnchor>
  <xdr:twoCellAnchor>
    <xdr:from>
      <xdr:col>6</xdr:col>
      <xdr:colOff>396240</xdr:colOff>
      <xdr:row>1</xdr:row>
      <xdr:rowOff>91440</xdr:rowOff>
    </xdr:from>
    <xdr:to>
      <xdr:col>10</xdr:col>
      <xdr:colOff>31231</xdr:colOff>
      <xdr:row>17</xdr:row>
      <xdr:rowOff>27514</xdr:rowOff>
    </xdr:to>
    <xdr:pic>
      <xdr:nvPicPr>
        <xdr:cNvPr id="4" name="Imagen 3" descr="Imagen que contiene ratón&#10;&#10;Descripción generada automáticamente">
          <a:extLst>
            <a:ext uri="{FF2B5EF4-FFF2-40B4-BE49-F238E27FC236}">
              <a16:creationId xmlns:a16="http://schemas.microsoft.com/office/drawing/2014/main" id="{615E0240-BB53-4396-8E46-6717FFC91996}"/>
            </a:ext>
          </a:extLst>
        </xdr:cNvPr>
        <xdr:cNvPicPr>
          <a:picLocks noChangeAspect="1"/>
        </xdr:cNvPicPr>
      </xdr:nvPicPr>
      <xdr:blipFill rotWithShape="1">
        <a:blip xmlns:r="http://schemas.openxmlformats.org/officeDocument/2006/relationships" r:embed="rId4"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rcRect l="1" t="4789" r="1075" b="1945"/>
        <a:stretch/>
      </xdr:blipFill>
      <xdr:spPr bwMode="auto">
        <a:xfrm>
          <a:off x="4053840" y="220980"/>
          <a:ext cx="2073391" cy="2008714"/>
        </a:xfrm>
        <a:prstGeom prst="rect">
          <a:avLst/>
        </a:prstGeom>
        <a:noFill/>
        <a:ln>
          <a:noFill/>
        </a:ln>
        <a:effectLst>
          <a:outerShdw blurRad="50800" dist="38100" dir="18900000" algn="bl" rotWithShape="0">
            <a:prstClr val="black">
              <a:alpha val="40000"/>
            </a:prstClr>
          </a:outerShdw>
        </a:effectLst>
        <a:extLst>
          <a:ext uri="{53640926-AAD7-44D8-BBD7-CCE9431645EC}">
            <a14:shadowObscured xmlns:a14="http://schemas.microsoft.com/office/drawing/2010/main"/>
          </a:ext>
        </a:extLst>
      </xdr:spPr>
    </xdr:pic>
    <xdr:clientData/>
  </xdr:twoCellAnchor>
  <xdr:twoCellAnchor>
    <xdr:from>
      <xdr:col>9</xdr:col>
      <xdr:colOff>563880</xdr:colOff>
      <xdr:row>1</xdr:row>
      <xdr:rowOff>53340</xdr:rowOff>
    </xdr:from>
    <xdr:to>
      <xdr:col>11</xdr:col>
      <xdr:colOff>296637</xdr:colOff>
      <xdr:row>17</xdr:row>
      <xdr:rowOff>123824</xdr:rowOff>
    </xdr:to>
    <xdr:pic>
      <xdr:nvPicPr>
        <xdr:cNvPr id="5" name="Imagen 4" descr="Imagen que contiene dibujo, luz&#10;&#10;El contenido generado por IA puede ser incorrecto.">
          <a:extLst>
            <a:ext uri="{FF2B5EF4-FFF2-40B4-BE49-F238E27FC236}">
              <a16:creationId xmlns:a16="http://schemas.microsoft.com/office/drawing/2014/main" id="{847D920E-3E6A-49F6-9725-EBF1C00DD782}"/>
            </a:ext>
          </a:extLst>
        </xdr:cNvPr>
        <xdr:cNvPicPr>
          <a:picLocks noChangeAspect="1"/>
        </xdr:cNvPicPr>
      </xdr:nvPicPr>
      <xdr:blipFill>
        <a:blip xmlns:r="http://schemas.openxmlformats.org/officeDocument/2006/relationships" r:embed="rId5"/>
        <a:stretch>
          <a:fillRect/>
        </a:stretch>
      </xdr:blipFill>
      <xdr:spPr>
        <a:xfrm flipH="1">
          <a:off x="6050280" y="182880"/>
          <a:ext cx="951957" cy="2143124"/>
        </a:xfrm>
        <a:prstGeom prst="rect">
          <a:avLst/>
        </a:prstGeom>
        <a:effectLst>
          <a:outerShdw blurRad="50800" dist="38100" dir="13500000" algn="br" rotWithShape="0">
            <a:prstClr val="black">
              <a:alpha val="40000"/>
            </a:prstClr>
          </a:outerShdw>
        </a:effec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93437</xdr:colOff>
      <xdr:row>6</xdr:row>
      <xdr:rowOff>34109</xdr:rowOff>
    </xdr:from>
    <xdr:to>
      <xdr:col>0</xdr:col>
      <xdr:colOff>624841</xdr:colOff>
      <xdr:row>8</xdr:row>
      <xdr:rowOff>1106</xdr:rowOff>
    </xdr:to>
    <xdr:pic>
      <xdr:nvPicPr>
        <xdr:cNvPr id="2" name="Gráfico 13" descr="Círculo con flecha a la izquierda con relleno sólido">
          <a:hlinkClick xmlns:r="http://schemas.openxmlformats.org/officeDocument/2006/relationships" r:id="rId1"/>
          <a:extLst>
            <a:ext uri="{FF2B5EF4-FFF2-40B4-BE49-F238E27FC236}">
              <a16:creationId xmlns:a16="http://schemas.microsoft.com/office/drawing/2014/main" id="{5923373B-3581-422C-98EC-BD620593F69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3437" y="948509"/>
          <a:ext cx="531404" cy="53087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absoluteAnchor>
    <xdr:pos x="177801" y="1367971"/>
    <xdr:ext cx="7560000" cy="6480000"/>
    <xdr:graphicFrame macro="">
      <xdr:nvGraphicFramePr>
        <xdr:cNvPr id="2" name="Gráfico 2">
          <a:extLst>
            <a:ext uri="{FF2B5EF4-FFF2-40B4-BE49-F238E27FC236}">
              <a16:creationId xmlns:a16="http://schemas.microsoft.com/office/drawing/2014/main" id="{FF1DAFCC-CD01-41AD-9F8F-2D45B87A434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c:userShapes xmlns:c="http://schemas.openxmlformats.org/drawingml/2006/chart">
  <cdr:relSizeAnchor xmlns:cdr="http://schemas.openxmlformats.org/drawingml/2006/chartDrawing">
    <cdr:from>
      <cdr:x>0</cdr:x>
      <cdr:y>0</cdr:y>
    </cdr:from>
    <cdr:to>
      <cdr:x>0.09302</cdr:x>
      <cdr:y>0.11111</cdr:y>
    </cdr:to>
    <cdr:pic>
      <cdr:nvPicPr>
        <cdr:cNvPr id="4" name="Gráfico 3" descr="Círculo con flecha a la izquierda con relleno sólido">
          <a:hlinkClick xmlns:a="http://schemas.openxmlformats.org/drawingml/2006/main" xmlns:r="http://schemas.openxmlformats.org/officeDocument/2006/relationships" r:id="rId1"/>
          <a:extLst xmlns:a="http://schemas.openxmlformats.org/drawingml/2006/main">
            <a:ext uri="{FF2B5EF4-FFF2-40B4-BE49-F238E27FC236}">
              <a16:creationId xmlns:a16="http://schemas.microsoft.com/office/drawing/2014/main" id="{E621181D-6AC3-7A80-EE24-90A475B53775}"/>
            </a:ext>
          </a:extLst>
        </cdr:cNvPr>
        <cdr:cNvPicPr>
          <a:picLocks xmlns:a="http://schemas.openxmlformats.org/drawingml/2006/main"/>
        </cdr:cNvPicPr>
      </cdr:nvPicPr>
      <cdr:blipFill>
        <a:blip xmlns:a="http://schemas.openxmlformats.org/drawingml/2006/main"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xmlns:a="http://schemas.openxmlformats.org/drawingml/2006/main">
          <a:fillRect/>
        </a:stretch>
      </cdr:blipFill>
      <cdr:spPr>
        <a:xfrm xmlns:a="http://schemas.openxmlformats.org/drawingml/2006/main">
          <a:off x="0" y="0"/>
          <a:ext cx="720000" cy="720000"/>
        </a:xfrm>
        <a:prstGeom xmlns:a="http://schemas.openxmlformats.org/drawingml/2006/main" prst="rect">
          <a:avLst/>
        </a:prstGeom>
      </cdr:spPr>
    </cdr:pic>
  </cdr:relSizeAnchor>
</c:userShapes>
</file>

<file path=xl/drawings/drawing16.xml><?xml version="1.0" encoding="utf-8"?>
<xdr:wsDr xmlns:xdr="http://schemas.openxmlformats.org/drawingml/2006/spreadsheetDrawing" xmlns:a="http://schemas.openxmlformats.org/drawingml/2006/main">
  <xdr:absoluteAnchor>
    <xdr:pos x="175879" y="1257749"/>
    <xdr:ext cx="7560000" cy="6480000"/>
    <xdr:graphicFrame macro="">
      <xdr:nvGraphicFramePr>
        <xdr:cNvPr id="2" name="Gráfico 1">
          <a:extLst>
            <a:ext uri="{FF2B5EF4-FFF2-40B4-BE49-F238E27FC236}">
              <a16:creationId xmlns:a16="http://schemas.microsoft.com/office/drawing/2014/main" id="{00A7D4FD-B02A-428A-8AC0-AA4B4C5491C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c:userShapes xmlns:c="http://schemas.openxmlformats.org/drawingml/2006/chart">
  <cdr:relSizeAnchor xmlns:cdr="http://schemas.openxmlformats.org/drawingml/2006/chartDrawing">
    <cdr:from>
      <cdr:x>0</cdr:x>
      <cdr:y>0</cdr:y>
    </cdr:from>
    <cdr:to>
      <cdr:x>0.09302</cdr:x>
      <cdr:y>0.11111</cdr:y>
    </cdr:to>
    <cdr:pic>
      <cdr:nvPicPr>
        <cdr:cNvPr id="6" name="Gráfico 1" descr="Círculo con flecha a la izquierda con relleno sólido">
          <a:hlinkClick xmlns:a="http://schemas.openxmlformats.org/drawingml/2006/main" xmlns:r="http://schemas.openxmlformats.org/officeDocument/2006/relationships" r:id="rId1"/>
          <a:extLst xmlns:a="http://schemas.openxmlformats.org/drawingml/2006/main">
            <a:ext uri="{FF2B5EF4-FFF2-40B4-BE49-F238E27FC236}">
              <a16:creationId xmlns:a16="http://schemas.microsoft.com/office/drawing/2014/main" id="{4E3420E3-15EC-D1DD-238A-132EF8CE3D22}"/>
            </a:ext>
          </a:extLst>
        </cdr:cNvPr>
        <cdr:cNvPicPr>
          <a:picLocks xmlns:a="http://schemas.openxmlformats.org/drawingml/2006/main"/>
        </cdr:cNvPicPr>
      </cdr:nvPicPr>
      <cdr:blipFill>
        <a:blip xmlns:a="http://schemas.openxmlformats.org/drawingml/2006/main"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xmlns:a="http://schemas.openxmlformats.org/drawingml/2006/main">
          <a:fillRect/>
        </a:stretch>
      </cdr:blipFill>
      <cdr:spPr>
        <a:xfrm xmlns:a="http://schemas.openxmlformats.org/drawingml/2006/main">
          <a:off x="0" y="0"/>
          <a:ext cx="720000" cy="720000"/>
        </a:xfrm>
        <a:prstGeom xmlns:a="http://schemas.openxmlformats.org/drawingml/2006/main" prst="rect">
          <a:avLst/>
        </a:prstGeom>
      </cdr:spPr>
    </cdr:pic>
  </cdr:relSizeAnchor>
</c:userShapes>
</file>

<file path=xl/drawings/drawing18.xml><?xml version="1.0" encoding="utf-8"?>
<xdr:wsDr xmlns:xdr="http://schemas.openxmlformats.org/drawingml/2006/spreadsheetDrawing" xmlns:a="http://schemas.openxmlformats.org/drawingml/2006/main">
  <xdr:absoluteAnchor>
    <xdr:pos x="76200" y="1110343"/>
    <xdr:ext cx="16278225" cy="14020800"/>
    <xdr:graphicFrame macro="">
      <xdr:nvGraphicFramePr>
        <xdr:cNvPr id="2" name="Gráfico 1">
          <a:extLst>
            <a:ext uri="{FF2B5EF4-FFF2-40B4-BE49-F238E27FC236}">
              <a16:creationId xmlns:a16="http://schemas.microsoft.com/office/drawing/2014/main" id="{ED881393-6FEE-408E-BEED-606CBB0CFE3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c:userShapes xmlns:c="http://schemas.openxmlformats.org/drawingml/2006/chart">
  <cdr:relSizeAnchor xmlns:cdr="http://schemas.openxmlformats.org/drawingml/2006/chartDrawing">
    <cdr:from>
      <cdr:x>6.09984E-8</cdr:x>
      <cdr:y>7.13226E-8</cdr:y>
    </cdr:from>
    <cdr:to>
      <cdr:x>0.04392</cdr:x>
      <cdr:y>0.05135</cdr:y>
    </cdr:to>
    <cdr:pic>
      <cdr:nvPicPr>
        <cdr:cNvPr id="3" name="Gráfico 1" descr="Círculo con flecha a la izquierda con relleno sólido">
          <a:hlinkClick xmlns:a="http://schemas.openxmlformats.org/drawingml/2006/main" xmlns:r="http://schemas.openxmlformats.org/officeDocument/2006/relationships" r:id="rId1"/>
          <a:extLst xmlns:a="http://schemas.openxmlformats.org/drawingml/2006/main">
            <a:ext uri="{FF2B5EF4-FFF2-40B4-BE49-F238E27FC236}">
              <a16:creationId xmlns:a16="http://schemas.microsoft.com/office/drawing/2014/main" id="{A33C1E4A-2232-4A01-B4FF-24E8B9E255DA}"/>
            </a:ext>
          </a:extLst>
        </cdr:cNvPr>
        <cdr:cNvPicPr>
          <a:picLocks xmlns:a="http://schemas.openxmlformats.org/drawingml/2006/main"/>
        </cdr:cNvPicPr>
      </cdr:nvPicPr>
      <cdr:blipFill>
        <a:blip xmlns:a="http://schemas.openxmlformats.org/drawingml/2006/main"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xmlns:a="http://schemas.openxmlformats.org/drawingml/2006/main">
          <a:fillRect/>
        </a:stretch>
      </cdr:blipFill>
      <cdr:spPr>
        <a:xfrm xmlns:a="http://schemas.openxmlformats.org/drawingml/2006/main">
          <a:off x="1" y="1"/>
          <a:ext cx="720000" cy="720000"/>
        </a:xfrm>
        <a:prstGeom xmlns:a="http://schemas.openxmlformats.org/drawingml/2006/main" prst="rect">
          <a:avLst/>
        </a:prstGeom>
      </cdr:spPr>
    </cdr:pic>
  </cdr:relSizeAnchor>
</c:userShapes>
</file>

<file path=xl/drawings/drawing2.xml><?xml version="1.0" encoding="utf-8"?>
<xdr:wsDr xmlns:xdr="http://schemas.openxmlformats.org/drawingml/2006/spreadsheetDrawing" xmlns:a="http://schemas.openxmlformats.org/drawingml/2006/main">
  <xdr:twoCellAnchor>
    <xdr:from>
      <xdr:col>0</xdr:col>
      <xdr:colOff>571502</xdr:colOff>
      <xdr:row>72</xdr:row>
      <xdr:rowOff>0</xdr:rowOff>
    </xdr:from>
    <xdr:to>
      <xdr:col>10</xdr:col>
      <xdr:colOff>239485</xdr:colOff>
      <xdr:row>120</xdr:row>
      <xdr:rowOff>163286</xdr:rowOff>
    </xdr:to>
    <xdr:graphicFrame macro="">
      <xdr:nvGraphicFramePr>
        <xdr:cNvPr id="2" name="Gráfico 1">
          <a:extLst>
            <a:ext uri="{FF2B5EF4-FFF2-40B4-BE49-F238E27FC236}">
              <a16:creationId xmlns:a16="http://schemas.microsoft.com/office/drawing/2014/main" id="{8CD37232-CBA9-45F5-A854-61686B1EA9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3472542</xdr:colOff>
      <xdr:row>40</xdr:row>
      <xdr:rowOff>142876</xdr:rowOff>
    </xdr:from>
    <xdr:to>
      <xdr:col>8</xdr:col>
      <xdr:colOff>489856</xdr:colOff>
      <xdr:row>77</xdr:row>
      <xdr:rowOff>65316</xdr:rowOff>
    </xdr:to>
    <xdr:graphicFrame macro="">
      <xdr:nvGraphicFramePr>
        <xdr:cNvPr id="2" name="Gráfico 1">
          <a:extLst>
            <a:ext uri="{FF2B5EF4-FFF2-40B4-BE49-F238E27FC236}">
              <a16:creationId xmlns:a16="http://schemas.microsoft.com/office/drawing/2014/main" id="{5142F837-20DE-426E-AF43-BA48553B6A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276225</xdr:colOff>
      <xdr:row>25</xdr:row>
      <xdr:rowOff>119063</xdr:rowOff>
    </xdr:from>
    <xdr:to>
      <xdr:col>6</xdr:col>
      <xdr:colOff>428625</xdr:colOff>
      <xdr:row>48</xdr:row>
      <xdr:rowOff>9525</xdr:rowOff>
    </xdr:to>
    <xdr:graphicFrame macro="">
      <xdr:nvGraphicFramePr>
        <xdr:cNvPr id="2" name="Gráfico 4">
          <a:extLst>
            <a:ext uri="{FF2B5EF4-FFF2-40B4-BE49-F238E27FC236}">
              <a16:creationId xmlns:a16="http://schemas.microsoft.com/office/drawing/2014/main" id="{63C620C0-EFD3-40C1-B430-24987273AD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47625</xdr:colOff>
      <xdr:row>26</xdr:row>
      <xdr:rowOff>0</xdr:rowOff>
    </xdr:from>
    <xdr:to>
      <xdr:col>14</xdr:col>
      <xdr:colOff>590550</xdr:colOff>
      <xdr:row>48</xdr:row>
      <xdr:rowOff>61912</xdr:rowOff>
    </xdr:to>
    <xdr:graphicFrame macro="">
      <xdr:nvGraphicFramePr>
        <xdr:cNvPr id="3" name="Gráfico 5">
          <a:extLst>
            <a:ext uri="{FF2B5EF4-FFF2-40B4-BE49-F238E27FC236}">
              <a16:creationId xmlns:a16="http://schemas.microsoft.com/office/drawing/2014/main" id="{D8D115F6-54EB-4E19-AF62-39300FB9D8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48</xdr:row>
      <xdr:rowOff>109537</xdr:rowOff>
    </xdr:from>
    <xdr:to>
      <xdr:col>7</xdr:col>
      <xdr:colOff>647700</xdr:colOff>
      <xdr:row>71</xdr:row>
      <xdr:rowOff>85725</xdr:rowOff>
    </xdr:to>
    <xdr:graphicFrame macro="">
      <xdr:nvGraphicFramePr>
        <xdr:cNvPr id="4" name="Gráfico 3">
          <a:extLst>
            <a:ext uri="{FF2B5EF4-FFF2-40B4-BE49-F238E27FC236}">
              <a16:creationId xmlns:a16="http://schemas.microsoft.com/office/drawing/2014/main" id="{C909D6F3-AA53-4AC2-BD74-19A4A7C5AA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742950</xdr:colOff>
      <xdr:row>48</xdr:row>
      <xdr:rowOff>95250</xdr:rowOff>
    </xdr:from>
    <xdr:to>
      <xdr:col>17</xdr:col>
      <xdr:colOff>485775</xdr:colOff>
      <xdr:row>71</xdr:row>
      <xdr:rowOff>71438</xdr:rowOff>
    </xdr:to>
    <xdr:graphicFrame macro="">
      <xdr:nvGraphicFramePr>
        <xdr:cNvPr id="5" name="Gráfico 4">
          <a:extLst>
            <a:ext uri="{FF2B5EF4-FFF2-40B4-BE49-F238E27FC236}">
              <a16:creationId xmlns:a16="http://schemas.microsoft.com/office/drawing/2014/main" id="{45BE14A7-9CB9-42D8-B2B0-669B2A0218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259080</xdr:colOff>
      <xdr:row>1</xdr:row>
      <xdr:rowOff>30480</xdr:rowOff>
    </xdr:from>
    <xdr:to>
      <xdr:col>15</xdr:col>
      <xdr:colOff>312420</xdr:colOff>
      <xdr:row>14</xdr:row>
      <xdr:rowOff>91440</xdr:rowOff>
    </xdr:to>
    <mc:AlternateContent xmlns:mc="http://schemas.openxmlformats.org/markup-compatibility/2006" xmlns:a14="http://schemas.microsoft.com/office/drawing/2010/main">
      <mc:Choice Requires="a14">
        <xdr:graphicFrame macro="">
          <xdr:nvGraphicFramePr>
            <xdr:cNvPr id="2" name="DIRECCIÓN TERRITORIAL">
              <a:extLst>
                <a:ext uri="{FF2B5EF4-FFF2-40B4-BE49-F238E27FC236}">
                  <a16:creationId xmlns:a16="http://schemas.microsoft.com/office/drawing/2014/main" id="{7463ED8C-36B1-FEC8-5DFB-5573E6F1DF06}"/>
                </a:ext>
              </a:extLst>
            </xdr:cNvPr>
            <xdr:cNvGraphicFramePr/>
          </xdr:nvGraphicFramePr>
          <xdr:xfrm>
            <a:off x="0" y="0"/>
            <a:ext cx="0" cy="0"/>
          </xdr:xfrm>
          <a:graphic>
            <a:graphicData uri="http://schemas.microsoft.com/office/drawing/2010/slicer">
              <sle:slicer xmlns:sle="http://schemas.microsoft.com/office/drawing/2010/slicer" name="DIRECCIÓN TERRITORIAL"/>
            </a:graphicData>
          </a:graphic>
        </xdr:graphicFrame>
      </mc:Choice>
      <mc:Fallback xmlns="">
        <xdr:sp macro="" textlink="">
          <xdr:nvSpPr>
            <xdr:cNvPr id="0" name=""/>
            <xdr:cNvSpPr>
              <a:spLocks noTextEdit="1"/>
            </xdr:cNvSpPr>
          </xdr:nvSpPr>
          <xdr:spPr>
            <a:xfrm>
              <a:off x="2087880" y="160020"/>
              <a:ext cx="5227320" cy="174498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3</xdr:col>
      <xdr:colOff>15240</xdr:colOff>
      <xdr:row>15</xdr:row>
      <xdr:rowOff>114300</xdr:rowOff>
    </xdr:from>
    <xdr:to>
      <xdr:col>15</xdr:col>
      <xdr:colOff>297180</xdr:colOff>
      <xdr:row>32</xdr:row>
      <xdr:rowOff>68580</xdr:rowOff>
    </xdr:to>
    <mc:AlternateContent xmlns:mc="http://schemas.openxmlformats.org/markup-compatibility/2006" xmlns:a14="http://schemas.microsoft.com/office/drawing/2010/main">
      <mc:Choice Requires="a14">
        <xdr:graphicFrame macro="">
          <xdr:nvGraphicFramePr>
            <xdr:cNvPr id="3" name="DEPARTAMENTO">
              <a:extLst>
                <a:ext uri="{FF2B5EF4-FFF2-40B4-BE49-F238E27FC236}">
                  <a16:creationId xmlns:a16="http://schemas.microsoft.com/office/drawing/2014/main" id="{4CEA2917-DBF8-0FD5-1C67-C7D75AD26058}"/>
                </a:ext>
              </a:extLst>
            </xdr:cNvPr>
            <xdr:cNvGraphicFramePr/>
          </xdr:nvGraphicFramePr>
          <xdr:xfrm>
            <a:off x="0" y="0"/>
            <a:ext cx="0" cy="0"/>
          </xdr:xfrm>
          <a:graphic>
            <a:graphicData uri="http://schemas.microsoft.com/office/drawing/2010/slicer">
              <sle:slicer xmlns:sle="http://schemas.microsoft.com/office/drawing/2010/slicer" name="DEPARTAMENTO"/>
            </a:graphicData>
          </a:graphic>
        </xdr:graphicFrame>
      </mc:Choice>
      <mc:Fallback xmlns="">
        <xdr:sp macro="" textlink="">
          <xdr:nvSpPr>
            <xdr:cNvPr id="0" name=""/>
            <xdr:cNvSpPr>
              <a:spLocks noTextEdit="1"/>
            </xdr:cNvSpPr>
          </xdr:nvSpPr>
          <xdr:spPr>
            <a:xfrm>
              <a:off x="2324100" y="2057400"/>
              <a:ext cx="4975860" cy="215646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6</xdr:row>
      <xdr:rowOff>15875</xdr:rowOff>
    </xdr:from>
    <xdr:to>
      <xdr:col>2</xdr:col>
      <xdr:colOff>1579563</xdr:colOff>
      <xdr:row>49</xdr:row>
      <xdr:rowOff>134938</xdr:rowOff>
    </xdr:to>
    <mc:AlternateContent xmlns:mc="http://schemas.openxmlformats.org/markup-compatibility/2006">
      <mc:Choice xmlns:cx6="http://schemas.microsoft.com/office/drawing/2016/5/12/chartex" Requires="cx6">
        <xdr:graphicFrame macro="">
          <xdr:nvGraphicFramePr>
            <xdr:cNvPr id="5" name="Gráfico 24">
              <a:extLst>
                <a:ext uri="{FF2B5EF4-FFF2-40B4-BE49-F238E27FC236}">
                  <a16:creationId xmlns:a16="http://schemas.microsoft.com/office/drawing/2014/main" id="{9865F920-C4ED-42FC-960D-1AE8CEF4448B}"/>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0" y="968375"/>
              <a:ext cx="7885113" cy="7681913"/>
            </a:xfrm>
            <a:prstGeom prst="rect">
              <a:avLst/>
            </a:prstGeom>
            <a:solidFill>
              <a:prstClr val="white"/>
            </a:solidFill>
            <a:ln w="1">
              <a:solidFill>
                <a:prstClr val="green"/>
              </a:solidFill>
            </a:ln>
          </xdr:spPr>
          <xdr:txBody>
            <a:bodyPr vertOverflow="clip" horzOverflow="clip"/>
            <a:lstStyle/>
            <a:p>
              <a:r>
                <a:rPr lang="es-CO" sz="1100"/>
                <a:t>Este gráfico no está disponible en su versión de Excel.
Si edita esta forma o guarda el libro en un formato de archivo diferente, el gráfico no se podrá utilizar.</a:t>
              </a:r>
            </a:p>
          </xdr:txBody>
        </xdr:sp>
      </mc:Fallback>
    </mc:AlternateContent>
    <xdr:clientData/>
  </xdr:twoCellAnchor>
  <xdr:twoCellAnchor editAs="oneCell">
    <xdr:from>
      <xdr:col>0</xdr:col>
      <xdr:colOff>609600</xdr:colOff>
      <xdr:row>0</xdr:row>
      <xdr:rowOff>9525</xdr:rowOff>
    </xdr:from>
    <xdr:to>
      <xdr:col>0</xdr:col>
      <xdr:colOff>1624330</xdr:colOff>
      <xdr:row>6</xdr:row>
      <xdr:rowOff>106226</xdr:rowOff>
    </xdr:to>
    <xdr:pic>
      <xdr:nvPicPr>
        <xdr:cNvPr id="2" name="Imagen 1" descr="Logotipo&#10;&#10;Descripción generada automáticamente">
          <a:extLst>
            <a:ext uri="{FF2B5EF4-FFF2-40B4-BE49-F238E27FC236}">
              <a16:creationId xmlns:a16="http://schemas.microsoft.com/office/drawing/2014/main" id="{1D661848-8D8D-4D39-90F2-5CDFA5F6C4E6}"/>
            </a:ext>
          </a:extLst>
        </xdr:cNvPr>
        <xdr:cNvPicPr>
          <a:picLocks noChangeAspect="1"/>
        </xdr:cNvPicPr>
      </xdr:nvPicPr>
      <xdr:blipFill>
        <a:blip xmlns:r="http://schemas.openxmlformats.org/officeDocument/2006/relationships" r:embed="rId2"/>
        <a:stretch>
          <a:fillRect/>
        </a:stretch>
      </xdr:blipFill>
      <xdr:spPr>
        <a:xfrm>
          <a:off x="609600" y="9525"/>
          <a:ext cx="1014730" cy="989330"/>
        </a:xfrm>
        <a:prstGeom prst="rect">
          <a:avLst/>
        </a:prstGeom>
      </xdr:spPr>
    </xdr:pic>
    <xdr:clientData/>
  </xdr:twoCellAnchor>
  <xdr:twoCellAnchor editAs="oneCell">
    <xdr:from>
      <xdr:col>1</xdr:col>
      <xdr:colOff>357187</xdr:colOff>
      <xdr:row>14</xdr:row>
      <xdr:rowOff>24412</xdr:rowOff>
    </xdr:from>
    <xdr:to>
      <xdr:col>1</xdr:col>
      <xdr:colOff>801687</xdr:colOff>
      <xdr:row>18</xdr:row>
      <xdr:rowOff>111124</xdr:rowOff>
    </xdr:to>
    <xdr:pic>
      <xdr:nvPicPr>
        <xdr:cNvPr id="10" name="Imagen 9">
          <a:extLst>
            <a:ext uri="{FF2B5EF4-FFF2-40B4-BE49-F238E27FC236}">
              <a16:creationId xmlns:a16="http://schemas.microsoft.com/office/drawing/2014/main" id="{5C3DA136-5169-9E5D-35C2-C103FD0B8F56}"/>
            </a:ext>
          </a:extLst>
        </xdr:cNvPr>
        <xdr:cNvPicPr>
          <a:picLocks noChangeAspect="1" noChangeArrowheads="1"/>
        </xdr:cNvPicPr>
      </xdr:nvPicPr>
      <xdr:blipFill rotWithShape="1">
        <a:blip xmlns:r="http://schemas.openxmlformats.org/officeDocument/2006/relationships" r:embed="rId3" cstate="print">
          <a:clrChange>
            <a:clrFrom>
              <a:srgbClr val="FFFFFF"/>
            </a:clrFrom>
            <a:clrTo>
              <a:srgbClr val="FFFFFF">
                <a:alpha val="0"/>
              </a:srgbClr>
            </a:clrTo>
          </a:clrChange>
          <a:extLst>
            <a:ext uri="{BEBA8EAE-BF5A-486C-A8C5-ECC9F3942E4B}">
              <a14:imgProps xmlns:a14="http://schemas.microsoft.com/office/drawing/2010/main">
                <a14:imgLayer r:embed="rId4">
                  <a14:imgEffect>
                    <a14:backgroundRemoval t="5860" b="50662" l="7313" r="32313">
                      <a14:foregroundMark x1="25340" y1="6616" x2="25340" y2="6616"/>
                      <a14:foregroundMark x1="12925" y1="24197" x2="12925" y2="24197"/>
                      <a14:foregroundMark x1="11224" y1="22117" x2="11224" y2="22117"/>
                      <a14:foregroundMark x1="7313" y1="33459" x2="7313" y2="33459"/>
                      <a14:foregroundMark x1="23469" y1="48393" x2="23469" y2="48393"/>
                      <a14:foregroundMark x1="32143" y1="48960" x2="32143" y2="48960"/>
                      <a14:foregroundMark x1="23810" y1="50662" x2="23810" y2="50662"/>
                      <a14:foregroundMark x1="27381" y1="44423" x2="27381" y2="44423"/>
                      <a14:foregroundMark x1="12075" y1="24764" x2="12075" y2="24764"/>
                      <a14:foregroundMark x1="12415" y1="22873" x2="12415" y2="22873"/>
                      <a14:foregroundMark x1="12415" y1="20794" x2="12415" y2="20794"/>
                    </a14:backgroundRemoval>
                  </a14:imgEffect>
                  <a14:imgEffect>
                    <a14:brightnessContrast bright="40000" contrast="40000"/>
                  </a14:imgEffect>
                </a14:imgLayer>
              </a14:imgProps>
            </a:ext>
            <a:ext uri="{28A0092B-C50C-407E-A947-70E740481C1C}">
              <a14:useLocalDpi xmlns:a14="http://schemas.microsoft.com/office/drawing/2010/main" val="0"/>
            </a:ext>
          </a:extLst>
        </a:blip>
        <a:srcRect l="6616" t="4311" r="64779" b="47834"/>
        <a:stretch/>
      </xdr:blipFill>
      <xdr:spPr bwMode="auto">
        <a:xfrm>
          <a:off x="2540000" y="2453287"/>
          <a:ext cx="444500" cy="7217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1382514</xdr:colOff>
      <xdr:row>24</xdr:row>
      <xdr:rowOff>49387</xdr:rowOff>
    </xdr:from>
    <xdr:to>
      <xdr:col>1</xdr:col>
      <xdr:colOff>1714500</xdr:colOff>
      <xdr:row>26</xdr:row>
      <xdr:rowOff>252027</xdr:rowOff>
    </xdr:to>
    <xdr:pic>
      <xdr:nvPicPr>
        <xdr:cNvPr id="15" name="Imagen 14">
          <a:extLst>
            <a:ext uri="{FF2B5EF4-FFF2-40B4-BE49-F238E27FC236}">
              <a16:creationId xmlns:a16="http://schemas.microsoft.com/office/drawing/2014/main" id="{12CA9038-6071-C573-BE1C-A4526FBDACA1}"/>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ackgroundRemoval t="5822" b="98399" l="9012" r="89826">
                      <a14:foregroundMark x1="80814" y1="7132" x2="80814" y2="7132"/>
                      <a14:foregroundMark x1="21512" y1="92140" x2="21512" y2="92140"/>
                      <a14:foregroundMark x1="12209" y1="97380" x2="12209" y2="97380"/>
                      <a14:foregroundMark x1="9302" y1="98399" x2="9302" y2="98399"/>
                      <a14:foregroundMark x1="69477" y1="5822" x2="69477" y2="5822"/>
                      <a14:foregroundMark x1="66570" y1="66376" x2="66570" y2="66376"/>
                      <a14:backgroundMark x1="66279" y1="65648" x2="66279" y2="65648"/>
                    </a14:backgroundRemoval>
                  </a14:imgEffect>
                  <a14:imgEffect>
                    <a14:sharpenSoften amount="50000"/>
                  </a14:imgEffect>
                  <a14:imgEffect>
                    <a14:brightnessContrast bright="-20000" contrast="40000"/>
                  </a14:imgEffect>
                </a14:imgLayer>
              </a14:imgProps>
            </a:ext>
          </a:extLst>
        </a:blip>
        <a:stretch>
          <a:fillRect/>
        </a:stretch>
      </xdr:blipFill>
      <xdr:spPr>
        <a:xfrm>
          <a:off x="3565327" y="4065762"/>
          <a:ext cx="331986" cy="520140"/>
        </a:xfrm>
        <a:prstGeom prst="rect">
          <a:avLst/>
        </a:prstGeom>
      </xdr:spPr>
    </xdr:pic>
    <xdr:clientData/>
  </xdr:twoCellAnchor>
  <xdr:twoCellAnchor editAs="oneCell">
    <xdr:from>
      <xdr:col>1</xdr:col>
      <xdr:colOff>1552832</xdr:colOff>
      <xdr:row>15</xdr:row>
      <xdr:rowOff>150448</xdr:rowOff>
    </xdr:from>
    <xdr:to>
      <xdr:col>1</xdr:col>
      <xdr:colOff>1827083</xdr:colOff>
      <xdr:row>19</xdr:row>
      <xdr:rowOff>132328</xdr:rowOff>
    </xdr:to>
    <xdr:pic>
      <xdr:nvPicPr>
        <xdr:cNvPr id="6" name="Imagen 5">
          <a:extLst>
            <a:ext uri="{FF2B5EF4-FFF2-40B4-BE49-F238E27FC236}">
              <a16:creationId xmlns:a16="http://schemas.microsoft.com/office/drawing/2014/main" id="{B5C57A68-1346-FA34-39D2-F70912C09E42}"/>
            </a:ext>
          </a:extLst>
        </xdr:cNvPr>
        <xdr:cNvPicPr>
          <a:picLocks noChangeAspect="1"/>
        </xdr:cNvPicPr>
      </xdr:nvPicPr>
      <xdr:blipFill rotWithShape="1">
        <a:blip xmlns:r="http://schemas.openxmlformats.org/officeDocument/2006/relationships" r:embed="rId7">
          <a:extLst>
            <a:ext uri="{BEBA8EAE-BF5A-486C-A8C5-ECC9F3942E4B}">
              <a14:imgProps xmlns:a14="http://schemas.microsoft.com/office/drawing/2010/main">
                <a14:imgLayer r:embed="rId8">
                  <a14:imgEffect>
                    <a14:backgroundRemoval t="9961" b="98034" l="9956" r="89602">
                      <a14:foregroundMark x1="44248" y1="93709" x2="44248" y2="93709"/>
                      <a14:foregroundMark x1="50885" y1="98034" x2="50885" y2="98034"/>
                      <a14:foregroundMark x1="34735" y1="76278" x2="34735" y2="76278"/>
                      <a14:foregroundMark x1="33850" y1="75754" x2="33850" y2="75754"/>
                      <a14:foregroundMark x1="31858" y1="79161" x2="31858" y2="79161"/>
                    </a14:backgroundRemoval>
                  </a14:imgEffect>
                </a14:imgLayer>
              </a14:imgProps>
            </a:ext>
          </a:extLst>
        </a:blip>
        <a:srcRect l="26471" t="9731" r="16667"/>
        <a:stretch/>
      </xdr:blipFill>
      <xdr:spPr>
        <a:xfrm rot="21410936">
          <a:off x="3735645" y="2738073"/>
          <a:ext cx="274251" cy="616880"/>
        </a:xfrm>
        <a:prstGeom prst="rect">
          <a:avLst/>
        </a:prstGeom>
      </xdr:spPr>
    </xdr:pic>
    <xdr:clientData/>
  </xdr:twoCellAnchor>
  <xdr:twoCellAnchor>
    <xdr:from>
      <xdr:col>0</xdr:col>
      <xdr:colOff>1039813</xdr:colOff>
      <xdr:row>39</xdr:row>
      <xdr:rowOff>31750</xdr:rowOff>
    </xdr:from>
    <xdr:to>
      <xdr:col>0</xdr:col>
      <xdr:colOff>2111375</xdr:colOff>
      <xdr:row>40</xdr:row>
      <xdr:rowOff>87313</xdr:rowOff>
    </xdr:to>
    <xdr:sp macro="" textlink="">
      <xdr:nvSpPr>
        <xdr:cNvPr id="7" name="CuadroTexto 6">
          <a:extLst>
            <a:ext uri="{FF2B5EF4-FFF2-40B4-BE49-F238E27FC236}">
              <a16:creationId xmlns:a16="http://schemas.microsoft.com/office/drawing/2014/main" id="{ABD9DBD5-2A02-CF80-AC0B-DE12A76E554C}"/>
            </a:ext>
          </a:extLst>
        </xdr:cNvPr>
        <xdr:cNvSpPr txBox="1"/>
      </xdr:nvSpPr>
      <xdr:spPr>
        <a:xfrm>
          <a:off x="1039813" y="7858125"/>
          <a:ext cx="1071562" cy="21431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800" b="1">
              <a:latin typeface="Verdana" panose="020B0604030504040204" pitchFamily="34" charset="0"/>
              <a:ea typeface="Verdana" panose="020B0604030504040204" pitchFamily="34" charset="0"/>
            </a:rPr>
            <a:t>1. DT </a:t>
          </a:r>
          <a:r>
            <a:rPr lang="es-CO" sz="800" b="1" i="0" baseline="0">
              <a:latin typeface="Verdana" panose="020B0604030504040204" pitchFamily="34" charset="0"/>
              <a:ea typeface="Verdana" panose="020B0604030504040204" pitchFamily="34" charset="0"/>
            </a:rPr>
            <a:t>Antioquia</a:t>
          </a:r>
        </a:p>
      </xdr:txBody>
    </xdr:sp>
    <xdr:clientData/>
  </xdr:twoCellAnchor>
  <xdr:twoCellAnchor>
    <xdr:from>
      <xdr:col>1</xdr:col>
      <xdr:colOff>771525</xdr:colOff>
      <xdr:row>39</xdr:row>
      <xdr:rowOff>17463</xdr:rowOff>
    </xdr:from>
    <xdr:to>
      <xdr:col>1</xdr:col>
      <xdr:colOff>1843087</xdr:colOff>
      <xdr:row>40</xdr:row>
      <xdr:rowOff>73026</xdr:rowOff>
    </xdr:to>
    <xdr:sp macro="" textlink="">
      <xdr:nvSpPr>
        <xdr:cNvPr id="8" name="CuadroTexto 7">
          <a:extLst>
            <a:ext uri="{FF2B5EF4-FFF2-40B4-BE49-F238E27FC236}">
              <a16:creationId xmlns:a16="http://schemas.microsoft.com/office/drawing/2014/main" id="{3938E2B4-1F0F-4520-BA4D-4F28DFDB193B}"/>
            </a:ext>
          </a:extLst>
        </xdr:cNvPr>
        <xdr:cNvSpPr txBox="1"/>
      </xdr:nvSpPr>
      <xdr:spPr>
        <a:xfrm>
          <a:off x="2954338" y="7843838"/>
          <a:ext cx="1071562" cy="21431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800" b="1">
              <a:latin typeface="Verdana" panose="020B0604030504040204" pitchFamily="34" charset="0"/>
              <a:ea typeface="Verdana" panose="020B0604030504040204" pitchFamily="34" charset="0"/>
            </a:rPr>
            <a:t>2. DT </a:t>
          </a:r>
          <a:r>
            <a:rPr lang="es-CO" sz="800" b="1" i="0" baseline="0">
              <a:latin typeface="Verdana" panose="020B0604030504040204" pitchFamily="34" charset="0"/>
              <a:ea typeface="Verdana" panose="020B0604030504040204" pitchFamily="34" charset="0"/>
            </a:rPr>
            <a:t>Atlántico</a:t>
          </a:r>
        </a:p>
      </xdr:txBody>
    </xdr:sp>
    <xdr:clientData/>
  </xdr:twoCellAnchor>
  <xdr:twoCellAnchor>
    <xdr:from>
      <xdr:col>1</xdr:col>
      <xdr:colOff>2678111</xdr:colOff>
      <xdr:row>39</xdr:row>
      <xdr:rowOff>34924</xdr:rowOff>
    </xdr:from>
    <xdr:to>
      <xdr:col>2</xdr:col>
      <xdr:colOff>682625</xdr:colOff>
      <xdr:row>40</xdr:row>
      <xdr:rowOff>79375</xdr:rowOff>
    </xdr:to>
    <xdr:sp macro="" textlink="">
      <xdr:nvSpPr>
        <xdr:cNvPr id="9" name="CuadroTexto 8">
          <a:extLst>
            <a:ext uri="{FF2B5EF4-FFF2-40B4-BE49-F238E27FC236}">
              <a16:creationId xmlns:a16="http://schemas.microsoft.com/office/drawing/2014/main" id="{73485157-D07C-4A16-87B3-415B413C7787}"/>
            </a:ext>
          </a:extLst>
        </xdr:cNvPr>
        <xdr:cNvSpPr txBox="1"/>
      </xdr:nvSpPr>
      <xdr:spPr>
        <a:xfrm>
          <a:off x="4860924" y="7861299"/>
          <a:ext cx="1711326" cy="203201"/>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800" b="1">
              <a:latin typeface="Verdana" panose="020B0604030504040204" pitchFamily="34" charset="0"/>
              <a:ea typeface="Verdana" panose="020B0604030504040204" pitchFamily="34" charset="0"/>
            </a:rPr>
            <a:t>3. DT </a:t>
          </a:r>
          <a:r>
            <a:rPr lang="es-CO" sz="800" b="1" i="0" baseline="0">
              <a:latin typeface="Verdana" panose="020B0604030504040204" pitchFamily="34" charset="0"/>
              <a:ea typeface="Verdana" panose="020B0604030504040204" pitchFamily="34" charset="0"/>
            </a:rPr>
            <a:t>Bolívar y San Andrés</a:t>
          </a:r>
        </a:p>
      </xdr:txBody>
    </xdr:sp>
    <xdr:clientData/>
  </xdr:twoCellAnchor>
  <xdr:twoCellAnchor>
    <xdr:from>
      <xdr:col>0</xdr:col>
      <xdr:colOff>1028700</xdr:colOff>
      <xdr:row>40</xdr:row>
      <xdr:rowOff>92073</xdr:rowOff>
    </xdr:from>
    <xdr:to>
      <xdr:col>1</xdr:col>
      <xdr:colOff>557213</xdr:colOff>
      <xdr:row>41</xdr:row>
      <xdr:rowOff>136524</xdr:rowOff>
    </xdr:to>
    <xdr:sp macro="" textlink="">
      <xdr:nvSpPr>
        <xdr:cNvPr id="16" name="CuadroTexto 15">
          <a:extLst>
            <a:ext uri="{FF2B5EF4-FFF2-40B4-BE49-F238E27FC236}">
              <a16:creationId xmlns:a16="http://schemas.microsoft.com/office/drawing/2014/main" id="{56323BC8-55BD-47A6-8FC4-168308076C81}"/>
            </a:ext>
          </a:extLst>
        </xdr:cNvPr>
        <xdr:cNvSpPr txBox="1"/>
      </xdr:nvSpPr>
      <xdr:spPr>
        <a:xfrm>
          <a:off x="1028700" y="8077198"/>
          <a:ext cx="1711326" cy="203201"/>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800" b="1">
              <a:latin typeface="Verdana" panose="020B0604030504040204" pitchFamily="34" charset="0"/>
              <a:ea typeface="Verdana" panose="020B0604030504040204" pitchFamily="34" charset="0"/>
            </a:rPr>
            <a:t>4. DT </a:t>
          </a:r>
          <a:r>
            <a:rPr lang="es-CO" sz="800" b="1" i="0" baseline="0">
              <a:latin typeface="Verdana" panose="020B0604030504040204" pitchFamily="34" charset="0"/>
              <a:ea typeface="Verdana" panose="020B0604030504040204" pitchFamily="34" charset="0"/>
            </a:rPr>
            <a:t>Caquetá - Huila</a:t>
          </a:r>
        </a:p>
      </xdr:txBody>
    </xdr:sp>
    <xdr:clientData/>
  </xdr:twoCellAnchor>
  <xdr:twoCellAnchor>
    <xdr:from>
      <xdr:col>1</xdr:col>
      <xdr:colOff>765175</xdr:colOff>
      <xdr:row>40</xdr:row>
      <xdr:rowOff>98426</xdr:rowOff>
    </xdr:from>
    <xdr:to>
      <xdr:col>1</xdr:col>
      <xdr:colOff>1836737</xdr:colOff>
      <xdr:row>41</xdr:row>
      <xdr:rowOff>153989</xdr:rowOff>
    </xdr:to>
    <xdr:sp macro="" textlink="">
      <xdr:nvSpPr>
        <xdr:cNvPr id="17" name="CuadroTexto 16">
          <a:extLst>
            <a:ext uri="{FF2B5EF4-FFF2-40B4-BE49-F238E27FC236}">
              <a16:creationId xmlns:a16="http://schemas.microsoft.com/office/drawing/2014/main" id="{1E0C2CCF-4ADC-40B3-8E57-FD3D2E213622}"/>
            </a:ext>
          </a:extLst>
        </xdr:cNvPr>
        <xdr:cNvSpPr txBox="1"/>
      </xdr:nvSpPr>
      <xdr:spPr>
        <a:xfrm>
          <a:off x="2947988" y="8083551"/>
          <a:ext cx="1071562" cy="21431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800" b="1">
              <a:latin typeface="Verdana" panose="020B0604030504040204" pitchFamily="34" charset="0"/>
              <a:ea typeface="Verdana" panose="020B0604030504040204" pitchFamily="34" charset="0"/>
            </a:rPr>
            <a:t>5. DT </a:t>
          </a:r>
          <a:r>
            <a:rPr lang="es-CO" sz="800" b="1" i="0" baseline="0">
              <a:latin typeface="Verdana" panose="020B0604030504040204" pitchFamily="34" charset="0"/>
              <a:ea typeface="Verdana" panose="020B0604030504040204" pitchFamily="34" charset="0"/>
            </a:rPr>
            <a:t>Cauca</a:t>
          </a:r>
        </a:p>
      </xdr:txBody>
    </xdr:sp>
    <xdr:clientData/>
  </xdr:twoCellAnchor>
  <xdr:twoCellAnchor>
    <xdr:from>
      <xdr:col>1</xdr:col>
      <xdr:colOff>2687640</xdr:colOff>
      <xdr:row>40</xdr:row>
      <xdr:rowOff>100013</xdr:rowOff>
    </xdr:from>
    <xdr:to>
      <xdr:col>2</xdr:col>
      <xdr:colOff>52390</xdr:colOff>
      <xdr:row>41</xdr:row>
      <xdr:rowOff>155576</xdr:rowOff>
    </xdr:to>
    <xdr:sp macro="" textlink="">
      <xdr:nvSpPr>
        <xdr:cNvPr id="18" name="CuadroTexto 17">
          <a:extLst>
            <a:ext uri="{FF2B5EF4-FFF2-40B4-BE49-F238E27FC236}">
              <a16:creationId xmlns:a16="http://schemas.microsoft.com/office/drawing/2014/main" id="{A55A138D-7EF6-4F20-8440-AA2A3E62F618}"/>
            </a:ext>
          </a:extLst>
        </xdr:cNvPr>
        <xdr:cNvSpPr txBox="1"/>
      </xdr:nvSpPr>
      <xdr:spPr>
        <a:xfrm>
          <a:off x="4870453" y="8085138"/>
          <a:ext cx="1071562" cy="21431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800" b="1">
              <a:latin typeface="Verdana" panose="020B0604030504040204" pitchFamily="34" charset="0"/>
              <a:ea typeface="Verdana" panose="020B0604030504040204" pitchFamily="34" charset="0"/>
            </a:rPr>
            <a:t>6. DT </a:t>
          </a:r>
          <a:r>
            <a:rPr lang="es-CO" sz="800" b="1" i="0" baseline="0">
              <a:latin typeface="Verdana" panose="020B0604030504040204" pitchFamily="34" charset="0"/>
              <a:ea typeface="Verdana" panose="020B0604030504040204" pitchFamily="34" charset="0"/>
            </a:rPr>
            <a:t>Central</a:t>
          </a:r>
        </a:p>
      </xdr:txBody>
    </xdr:sp>
    <xdr:clientData/>
  </xdr:twoCellAnchor>
  <xdr:twoCellAnchor>
    <xdr:from>
      <xdr:col>0</xdr:col>
      <xdr:colOff>1030287</xdr:colOff>
      <xdr:row>42</xdr:row>
      <xdr:rowOff>14286</xdr:rowOff>
    </xdr:from>
    <xdr:to>
      <xdr:col>1</xdr:col>
      <xdr:colOff>558800</xdr:colOff>
      <xdr:row>43</xdr:row>
      <xdr:rowOff>58737</xdr:rowOff>
    </xdr:to>
    <xdr:sp macro="" textlink="">
      <xdr:nvSpPr>
        <xdr:cNvPr id="19" name="CuadroTexto 18">
          <a:extLst>
            <a:ext uri="{FF2B5EF4-FFF2-40B4-BE49-F238E27FC236}">
              <a16:creationId xmlns:a16="http://schemas.microsoft.com/office/drawing/2014/main" id="{FBF10E86-9566-4773-8E87-2225DCEA3A62}"/>
            </a:ext>
          </a:extLst>
        </xdr:cNvPr>
        <xdr:cNvSpPr txBox="1"/>
      </xdr:nvSpPr>
      <xdr:spPr>
        <a:xfrm>
          <a:off x="1030287" y="8316911"/>
          <a:ext cx="1711326" cy="203201"/>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800" b="1">
              <a:latin typeface="Verdana" panose="020B0604030504040204" pitchFamily="34" charset="0"/>
              <a:ea typeface="Verdana" panose="020B0604030504040204" pitchFamily="34" charset="0"/>
            </a:rPr>
            <a:t>7. DT </a:t>
          </a:r>
          <a:r>
            <a:rPr lang="es-CO" sz="800" b="1" i="0" baseline="0">
              <a:latin typeface="Verdana" panose="020B0604030504040204" pitchFamily="34" charset="0"/>
              <a:ea typeface="Verdana" panose="020B0604030504040204" pitchFamily="34" charset="0"/>
            </a:rPr>
            <a:t>Cesar - La Guajira</a:t>
          </a:r>
        </a:p>
      </xdr:txBody>
    </xdr:sp>
    <xdr:clientData/>
  </xdr:twoCellAnchor>
  <xdr:twoCellAnchor>
    <xdr:from>
      <xdr:col>1</xdr:col>
      <xdr:colOff>758823</xdr:colOff>
      <xdr:row>42</xdr:row>
      <xdr:rowOff>12702</xdr:rowOff>
    </xdr:from>
    <xdr:to>
      <xdr:col>1</xdr:col>
      <xdr:colOff>1830385</xdr:colOff>
      <xdr:row>43</xdr:row>
      <xdr:rowOff>68265</xdr:rowOff>
    </xdr:to>
    <xdr:sp macro="" textlink="">
      <xdr:nvSpPr>
        <xdr:cNvPr id="20" name="CuadroTexto 19">
          <a:extLst>
            <a:ext uri="{FF2B5EF4-FFF2-40B4-BE49-F238E27FC236}">
              <a16:creationId xmlns:a16="http://schemas.microsoft.com/office/drawing/2014/main" id="{A1937729-2D84-4B1F-BF91-4166F95CFB2D}"/>
            </a:ext>
          </a:extLst>
        </xdr:cNvPr>
        <xdr:cNvSpPr txBox="1"/>
      </xdr:nvSpPr>
      <xdr:spPr>
        <a:xfrm>
          <a:off x="2941636" y="8315327"/>
          <a:ext cx="1071562" cy="21431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800" b="1">
              <a:latin typeface="Verdana" panose="020B0604030504040204" pitchFamily="34" charset="0"/>
              <a:ea typeface="Verdana" panose="020B0604030504040204" pitchFamily="34" charset="0"/>
            </a:rPr>
            <a:t>8. DT </a:t>
          </a:r>
          <a:r>
            <a:rPr lang="es-CO" sz="800" b="1" i="0" baseline="0">
              <a:latin typeface="Verdana" panose="020B0604030504040204" pitchFamily="34" charset="0"/>
              <a:ea typeface="Verdana" panose="020B0604030504040204" pitchFamily="34" charset="0"/>
            </a:rPr>
            <a:t>Chocó</a:t>
          </a:r>
        </a:p>
      </xdr:txBody>
    </xdr:sp>
    <xdr:clientData/>
  </xdr:twoCellAnchor>
  <xdr:twoCellAnchor>
    <xdr:from>
      <xdr:col>1</xdr:col>
      <xdr:colOff>2681285</xdr:colOff>
      <xdr:row>41</xdr:row>
      <xdr:rowOff>157164</xdr:rowOff>
    </xdr:from>
    <xdr:to>
      <xdr:col>2</xdr:col>
      <xdr:colOff>46035</xdr:colOff>
      <xdr:row>43</xdr:row>
      <xdr:rowOff>53977</xdr:rowOff>
    </xdr:to>
    <xdr:sp macro="" textlink="">
      <xdr:nvSpPr>
        <xdr:cNvPr id="21" name="CuadroTexto 20">
          <a:extLst>
            <a:ext uri="{FF2B5EF4-FFF2-40B4-BE49-F238E27FC236}">
              <a16:creationId xmlns:a16="http://schemas.microsoft.com/office/drawing/2014/main" id="{4BE9022C-6FB8-4F9B-A7CD-1574D428F310}"/>
            </a:ext>
          </a:extLst>
        </xdr:cNvPr>
        <xdr:cNvSpPr txBox="1"/>
      </xdr:nvSpPr>
      <xdr:spPr>
        <a:xfrm>
          <a:off x="4864098" y="8301039"/>
          <a:ext cx="1071562" cy="21431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800" b="1">
              <a:latin typeface="Verdana" panose="020B0604030504040204" pitchFamily="34" charset="0"/>
              <a:ea typeface="Verdana" panose="020B0604030504040204" pitchFamily="34" charset="0"/>
            </a:rPr>
            <a:t>9. DT </a:t>
          </a:r>
          <a:r>
            <a:rPr lang="es-CO" sz="800" b="1" i="0" baseline="0">
              <a:latin typeface="Verdana" panose="020B0604030504040204" pitchFamily="34" charset="0"/>
              <a:ea typeface="Verdana" panose="020B0604030504040204" pitchFamily="34" charset="0"/>
            </a:rPr>
            <a:t>Córdoba</a:t>
          </a:r>
        </a:p>
      </xdr:txBody>
    </xdr:sp>
    <xdr:clientData/>
  </xdr:twoCellAnchor>
  <xdr:twoCellAnchor>
    <xdr:from>
      <xdr:col>0</xdr:col>
      <xdr:colOff>1031868</xdr:colOff>
      <xdr:row>43</xdr:row>
      <xdr:rowOff>71440</xdr:rowOff>
    </xdr:from>
    <xdr:to>
      <xdr:col>1</xdr:col>
      <xdr:colOff>560381</xdr:colOff>
      <xdr:row>44</xdr:row>
      <xdr:rowOff>100016</xdr:rowOff>
    </xdr:to>
    <xdr:sp macro="" textlink="">
      <xdr:nvSpPr>
        <xdr:cNvPr id="22" name="CuadroTexto 21">
          <a:extLst>
            <a:ext uri="{FF2B5EF4-FFF2-40B4-BE49-F238E27FC236}">
              <a16:creationId xmlns:a16="http://schemas.microsoft.com/office/drawing/2014/main" id="{74950FCB-EFD3-44E6-AE2B-2E3B7E52D141}"/>
            </a:ext>
          </a:extLst>
        </xdr:cNvPr>
        <xdr:cNvSpPr txBox="1"/>
      </xdr:nvSpPr>
      <xdr:spPr>
        <a:xfrm>
          <a:off x="1031868" y="8532815"/>
          <a:ext cx="1711326" cy="203201"/>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800" b="1">
              <a:latin typeface="Verdana" panose="020B0604030504040204" pitchFamily="34" charset="0"/>
              <a:ea typeface="Verdana" panose="020B0604030504040204" pitchFamily="34" charset="0"/>
            </a:rPr>
            <a:t>10. DT </a:t>
          </a:r>
          <a:r>
            <a:rPr lang="es-CO" sz="800" b="1" i="0" baseline="0">
              <a:latin typeface="Verdana" panose="020B0604030504040204" pitchFamily="34" charset="0"/>
              <a:ea typeface="Verdana" panose="020B0604030504040204" pitchFamily="34" charset="0"/>
            </a:rPr>
            <a:t>Eje Cafetero</a:t>
          </a:r>
        </a:p>
      </xdr:txBody>
    </xdr:sp>
    <xdr:clientData/>
  </xdr:twoCellAnchor>
  <xdr:twoCellAnchor>
    <xdr:from>
      <xdr:col>1</xdr:col>
      <xdr:colOff>2689222</xdr:colOff>
      <xdr:row>43</xdr:row>
      <xdr:rowOff>77789</xdr:rowOff>
    </xdr:from>
    <xdr:to>
      <xdr:col>2</xdr:col>
      <xdr:colOff>222249</xdr:colOff>
      <xdr:row>44</xdr:row>
      <xdr:rowOff>127001</xdr:rowOff>
    </xdr:to>
    <xdr:sp macro="" textlink="">
      <xdr:nvSpPr>
        <xdr:cNvPr id="23" name="CuadroTexto 22">
          <a:extLst>
            <a:ext uri="{FF2B5EF4-FFF2-40B4-BE49-F238E27FC236}">
              <a16:creationId xmlns:a16="http://schemas.microsoft.com/office/drawing/2014/main" id="{5F63BAA0-C2DB-4F25-B102-CEBEE8798703}"/>
            </a:ext>
          </a:extLst>
        </xdr:cNvPr>
        <xdr:cNvSpPr txBox="1"/>
      </xdr:nvSpPr>
      <xdr:spPr>
        <a:xfrm>
          <a:off x="4872035" y="8539164"/>
          <a:ext cx="1239839" cy="2238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800" b="1">
              <a:latin typeface="Verdana" panose="020B0604030504040204" pitchFamily="34" charset="0"/>
              <a:ea typeface="Verdana" panose="020B0604030504040204" pitchFamily="34" charset="0"/>
            </a:rPr>
            <a:t>12. DT </a:t>
          </a:r>
          <a:r>
            <a:rPr lang="es-CO" sz="800" b="1" i="0" baseline="0">
              <a:latin typeface="Verdana" panose="020B0604030504040204" pitchFamily="34" charset="0"/>
              <a:ea typeface="Verdana" panose="020B0604030504040204" pitchFamily="34" charset="0"/>
            </a:rPr>
            <a:t>Magdalena</a:t>
          </a:r>
        </a:p>
      </xdr:txBody>
    </xdr:sp>
    <xdr:clientData/>
  </xdr:twoCellAnchor>
  <xdr:twoCellAnchor>
    <xdr:from>
      <xdr:col>1</xdr:col>
      <xdr:colOff>763578</xdr:colOff>
      <xdr:row>43</xdr:row>
      <xdr:rowOff>88903</xdr:rowOff>
    </xdr:from>
    <xdr:to>
      <xdr:col>1</xdr:col>
      <xdr:colOff>2474904</xdr:colOff>
      <xdr:row>44</xdr:row>
      <xdr:rowOff>117479</xdr:rowOff>
    </xdr:to>
    <xdr:sp macro="" textlink="">
      <xdr:nvSpPr>
        <xdr:cNvPr id="24" name="CuadroTexto 23">
          <a:extLst>
            <a:ext uri="{FF2B5EF4-FFF2-40B4-BE49-F238E27FC236}">
              <a16:creationId xmlns:a16="http://schemas.microsoft.com/office/drawing/2014/main" id="{6469F12C-FE08-45BF-8FD8-1E1BCF8314B0}"/>
            </a:ext>
          </a:extLst>
        </xdr:cNvPr>
        <xdr:cNvSpPr txBox="1"/>
      </xdr:nvSpPr>
      <xdr:spPr>
        <a:xfrm>
          <a:off x="2946391" y="8550278"/>
          <a:ext cx="1711326" cy="203201"/>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800" b="1">
              <a:latin typeface="Verdana" panose="020B0604030504040204" pitchFamily="34" charset="0"/>
              <a:ea typeface="Verdana" panose="020B0604030504040204" pitchFamily="34" charset="0"/>
            </a:rPr>
            <a:t>11. DT </a:t>
          </a:r>
          <a:r>
            <a:rPr lang="es-CO" sz="800" b="1" i="0" baseline="0">
              <a:latin typeface="Verdana" panose="020B0604030504040204" pitchFamily="34" charset="0"/>
              <a:ea typeface="Verdana" panose="020B0604030504040204" pitchFamily="34" charset="0"/>
            </a:rPr>
            <a:t>Magdalena Medio</a:t>
          </a:r>
        </a:p>
      </xdr:txBody>
    </xdr:sp>
    <xdr:clientData/>
  </xdr:twoCellAnchor>
  <xdr:twoCellAnchor>
    <xdr:from>
      <xdr:col>0</xdr:col>
      <xdr:colOff>1019165</xdr:colOff>
      <xdr:row>44</xdr:row>
      <xdr:rowOff>47625</xdr:rowOff>
    </xdr:from>
    <xdr:to>
      <xdr:col>1</xdr:col>
      <xdr:colOff>507999</xdr:colOff>
      <xdr:row>46</xdr:row>
      <xdr:rowOff>111119</xdr:rowOff>
    </xdr:to>
    <xdr:sp macro="" textlink="">
      <xdr:nvSpPr>
        <xdr:cNvPr id="25" name="CuadroTexto 24">
          <a:extLst>
            <a:ext uri="{FF2B5EF4-FFF2-40B4-BE49-F238E27FC236}">
              <a16:creationId xmlns:a16="http://schemas.microsoft.com/office/drawing/2014/main" id="{E76A576F-2207-4ECD-8B32-03B700830E84}"/>
            </a:ext>
          </a:extLst>
        </xdr:cNvPr>
        <xdr:cNvSpPr txBox="1"/>
      </xdr:nvSpPr>
      <xdr:spPr>
        <a:xfrm>
          <a:off x="1019165" y="8683625"/>
          <a:ext cx="1671647" cy="380994"/>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800" b="1">
              <a:latin typeface="Verdana" panose="020B0604030504040204" pitchFamily="34" charset="0"/>
              <a:ea typeface="Verdana" panose="020B0604030504040204" pitchFamily="34" charset="0"/>
            </a:rPr>
            <a:t>13. DT </a:t>
          </a:r>
          <a:r>
            <a:rPr lang="es-CO" sz="800" b="1" i="0" baseline="0">
              <a:latin typeface="Verdana" panose="020B0604030504040204" pitchFamily="34" charset="0"/>
              <a:ea typeface="Verdana" panose="020B0604030504040204" pitchFamily="34" charset="0"/>
            </a:rPr>
            <a:t>Meta y Llanos Orientales</a:t>
          </a:r>
        </a:p>
      </xdr:txBody>
    </xdr:sp>
    <xdr:clientData/>
  </xdr:twoCellAnchor>
  <xdr:twoCellAnchor>
    <xdr:from>
      <xdr:col>1</xdr:col>
      <xdr:colOff>2679693</xdr:colOff>
      <xdr:row>44</xdr:row>
      <xdr:rowOff>111123</xdr:rowOff>
    </xdr:from>
    <xdr:to>
      <xdr:col>2</xdr:col>
      <xdr:colOff>1246188</xdr:colOff>
      <xdr:row>46</xdr:row>
      <xdr:rowOff>55563</xdr:rowOff>
    </xdr:to>
    <xdr:sp macro="" textlink="">
      <xdr:nvSpPr>
        <xdr:cNvPr id="26" name="CuadroTexto 25">
          <a:extLst>
            <a:ext uri="{FF2B5EF4-FFF2-40B4-BE49-F238E27FC236}">
              <a16:creationId xmlns:a16="http://schemas.microsoft.com/office/drawing/2014/main" id="{4ACAC2FB-29D0-473B-B02F-4EDC338C7533}"/>
            </a:ext>
          </a:extLst>
        </xdr:cNvPr>
        <xdr:cNvSpPr txBox="1"/>
      </xdr:nvSpPr>
      <xdr:spPr>
        <a:xfrm>
          <a:off x="4862506" y="8747123"/>
          <a:ext cx="2273307" cy="26194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800" b="1">
              <a:latin typeface="Verdana" panose="020B0604030504040204" pitchFamily="34" charset="0"/>
              <a:ea typeface="Verdana" panose="020B0604030504040204" pitchFamily="34" charset="0"/>
            </a:rPr>
            <a:t>15. DT </a:t>
          </a:r>
          <a:r>
            <a:rPr lang="es-CO" sz="800" b="1" i="0" baseline="0">
              <a:latin typeface="Verdana" panose="020B0604030504040204" pitchFamily="34" charset="0"/>
              <a:ea typeface="Verdana" panose="020B0604030504040204" pitchFamily="34" charset="0"/>
            </a:rPr>
            <a:t>Norte de Santander y Arauca</a:t>
          </a:r>
        </a:p>
      </xdr:txBody>
    </xdr:sp>
    <xdr:clientData/>
  </xdr:twoCellAnchor>
  <xdr:twoCellAnchor>
    <xdr:from>
      <xdr:col>0</xdr:col>
      <xdr:colOff>1031872</xdr:colOff>
      <xdr:row>46</xdr:row>
      <xdr:rowOff>63503</xdr:rowOff>
    </xdr:from>
    <xdr:to>
      <xdr:col>1</xdr:col>
      <xdr:colOff>63499</xdr:colOff>
      <xdr:row>47</xdr:row>
      <xdr:rowOff>95249</xdr:rowOff>
    </xdr:to>
    <xdr:sp macro="" textlink="">
      <xdr:nvSpPr>
        <xdr:cNvPr id="27" name="CuadroTexto 26">
          <a:extLst>
            <a:ext uri="{FF2B5EF4-FFF2-40B4-BE49-F238E27FC236}">
              <a16:creationId xmlns:a16="http://schemas.microsoft.com/office/drawing/2014/main" id="{F3D280D6-2ED9-4101-B3BA-5904E5F3CDED}"/>
            </a:ext>
          </a:extLst>
        </xdr:cNvPr>
        <xdr:cNvSpPr txBox="1"/>
      </xdr:nvSpPr>
      <xdr:spPr>
        <a:xfrm>
          <a:off x="1031872" y="9017003"/>
          <a:ext cx="1214440" cy="190496"/>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800" b="1">
              <a:latin typeface="Verdana" panose="020B0604030504040204" pitchFamily="34" charset="0"/>
              <a:ea typeface="Verdana" panose="020B0604030504040204" pitchFamily="34" charset="0"/>
            </a:rPr>
            <a:t>16. DT </a:t>
          </a:r>
          <a:r>
            <a:rPr lang="es-CO" sz="800" b="1" i="0" baseline="0">
              <a:latin typeface="Verdana" panose="020B0604030504040204" pitchFamily="34" charset="0"/>
              <a:ea typeface="Verdana" panose="020B0604030504040204" pitchFamily="34" charset="0"/>
            </a:rPr>
            <a:t>Putumayo</a:t>
          </a:r>
        </a:p>
      </xdr:txBody>
    </xdr:sp>
    <xdr:clientData/>
  </xdr:twoCellAnchor>
  <xdr:twoCellAnchor>
    <xdr:from>
      <xdr:col>1</xdr:col>
      <xdr:colOff>761999</xdr:colOff>
      <xdr:row>44</xdr:row>
      <xdr:rowOff>134940</xdr:rowOff>
    </xdr:from>
    <xdr:to>
      <xdr:col>1</xdr:col>
      <xdr:colOff>1833561</xdr:colOff>
      <xdr:row>46</xdr:row>
      <xdr:rowOff>31753</xdr:rowOff>
    </xdr:to>
    <xdr:sp macro="" textlink="">
      <xdr:nvSpPr>
        <xdr:cNvPr id="28" name="CuadroTexto 27">
          <a:extLst>
            <a:ext uri="{FF2B5EF4-FFF2-40B4-BE49-F238E27FC236}">
              <a16:creationId xmlns:a16="http://schemas.microsoft.com/office/drawing/2014/main" id="{C519DE76-DC4F-48AA-9377-5A1769F42B2A}"/>
            </a:ext>
          </a:extLst>
        </xdr:cNvPr>
        <xdr:cNvSpPr txBox="1"/>
      </xdr:nvSpPr>
      <xdr:spPr>
        <a:xfrm>
          <a:off x="2944812" y="8770940"/>
          <a:ext cx="1071562" cy="21431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800" b="1">
              <a:latin typeface="Verdana" panose="020B0604030504040204" pitchFamily="34" charset="0"/>
              <a:ea typeface="Verdana" panose="020B0604030504040204" pitchFamily="34" charset="0"/>
            </a:rPr>
            <a:t>14. DT </a:t>
          </a:r>
          <a:r>
            <a:rPr lang="es-CO" sz="800" b="1" i="0" baseline="0">
              <a:latin typeface="Verdana" panose="020B0604030504040204" pitchFamily="34" charset="0"/>
              <a:ea typeface="Verdana" panose="020B0604030504040204" pitchFamily="34" charset="0"/>
            </a:rPr>
            <a:t>Nariño</a:t>
          </a:r>
        </a:p>
      </xdr:txBody>
    </xdr:sp>
    <xdr:clientData/>
  </xdr:twoCellAnchor>
  <xdr:twoCellAnchor>
    <xdr:from>
      <xdr:col>1</xdr:col>
      <xdr:colOff>755648</xdr:colOff>
      <xdr:row>46</xdr:row>
      <xdr:rowOff>49215</xdr:rowOff>
    </xdr:from>
    <xdr:to>
      <xdr:col>1</xdr:col>
      <xdr:colOff>1970088</xdr:colOff>
      <xdr:row>47</xdr:row>
      <xdr:rowOff>80961</xdr:rowOff>
    </xdr:to>
    <xdr:sp macro="" textlink="">
      <xdr:nvSpPr>
        <xdr:cNvPr id="29" name="CuadroTexto 28">
          <a:extLst>
            <a:ext uri="{FF2B5EF4-FFF2-40B4-BE49-F238E27FC236}">
              <a16:creationId xmlns:a16="http://schemas.microsoft.com/office/drawing/2014/main" id="{761743FB-58D5-4975-9254-8B8EA0CD1C32}"/>
            </a:ext>
          </a:extLst>
        </xdr:cNvPr>
        <xdr:cNvSpPr txBox="1"/>
      </xdr:nvSpPr>
      <xdr:spPr>
        <a:xfrm>
          <a:off x="2938461" y="9002715"/>
          <a:ext cx="1214440" cy="190496"/>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800" b="1">
              <a:latin typeface="Verdana" panose="020B0604030504040204" pitchFamily="34" charset="0"/>
              <a:ea typeface="Verdana" panose="020B0604030504040204" pitchFamily="34" charset="0"/>
            </a:rPr>
            <a:t>17. DT </a:t>
          </a:r>
          <a:r>
            <a:rPr lang="es-CO" sz="800" b="1" i="0" baseline="0">
              <a:latin typeface="Verdana" panose="020B0604030504040204" pitchFamily="34" charset="0"/>
              <a:ea typeface="Verdana" panose="020B0604030504040204" pitchFamily="34" charset="0"/>
            </a:rPr>
            <a:t>Santander</a:t>
          </a:r>
        </a:p>
      </xdr:txBody>
    </xdr:sp>
    <xdr:clientData/>
  </xdr:twoCellAnchor>
  <xdr:twoCellAnchor>
    <xdr:from>
      <xdr:col>1</xdr:col>
      <xdr:colOff>2678108</xdr:colOff>
      <xdr:row>46</xdr:row>
      <xdr:rowOff>58743</xdr:rowOff>
    </xdr:from>
    <xdr:to>
      <xdr:col>2</xdr:col>
      <xdr:colOff>185736</xdr:colOff>
      <xdr:row>47</xdr:row>
      <xdr:rowOff>90489</xdr:rowOff>
    </xdr:to>
    <xdr:sp macro="" textlink="">
      <xdr:nvSpPr>
        <xdr:cNvPr id="30" name="CuadroTexto 29">
          <a:extLst>
            <a:ext uri="{FF2B5EF4-FFF2-40B4-BE49-F238E27FC236}">
              <a16:creationId xmlns:a16="http://schemas.microsoft.com/office/drawing/2014/main" id="{FF2FCB94-E704-42D3-AA10-4B20EEC5A563}"/>
            </a:ext>
          </a:extLst>
        </xdr:cNvPr>
        <xdr:cNvSpPr txBox="1"/>
      </xdr:nvSpPr>
      <xdr:spPr>
        <a:xfrm>
          <a:off x="4860921" y="9012243"/>
          <a:ext cx="1214440" cy="190496"/>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800" b="1">
              <a:latin typeface="Verdana" panose="020B0604030504040204" pitchFamily="34" charset="0"/>
              <a:ea typeface="Verdana" panose="020B0604030504040204" pitchFamily="34" charset="0"/>
            </a:rPr>
            <a:t>18. DT </a:t>
          </a:r>
          <a:r>
            <a:rPr lang="es-CO" sz="800" b="1" i="0" baseline="0">
              <a:latin typeface="Verdana" panose="020B0604030504040204" pitchFamily="34" charset="0"/>
              <a:ea typeface="Verdana" panose="020B0604030504040204" pitchFamily="34" charset="0"/>
            </a:rPr>
            <a:t>Sucre</a:t>
          </a:r>
        </a:p>
      </xdr:txBody>
    </xdr:sp>
    <xdr:clientData/>
  </xdr:twoCellAnchor>
  <xdr:twoCellAnchor>
    <xdr:from>
      <xdr:col>0</xdr:col>
      <xdr:colOff>1027104</xdr:colOff>
      <xdr:row>47</xdr:row>
      <xdr:rowOff>122242</xdr:rowOff>
    </xdr:from>
    <xdr:to>
      <xdr:col>1</xdr:col>
      <xdr:colOff>555617</xdr:colOff>
      <xdr:row>49</xdr:row>
      <xdr:rowOff>7943</xdr:rowOff>
    </xdr:to>
    <xdr:sp macro="" textlink="">
      <xdr:nvSpPr>
        <xdr:cNvPr id="31" name="CuadroTexto 30">
          <a:extLst>
            <a:ext uri="{FF2B5EF4-FFF2-40B4-BE49-F238E27FC236}">
              <a16:creationId xmlns:a16="http://schemas.microsoft.com/office/drawing/2014/main" id="{DFDA1647-BA23-4BC4-B987-5773F4F09564}"/>
            </a:ext>
          </a:extLst>
        </xdr:cNvPr>
        <xdr:cNvSpPr txBox="1"/>
      </xdr:nvSpPr>
      <xdr:spPr>
        <a:xfrm>
          <a:off x="1027104" y="9234492"/>
          <a:ext cx="1711326" cy="203201"/>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800" b="1">
              <a:latin typeface="Verdana" panose="020B0604030504040204" pitchFamily="34" charset="0"/>
              <a:ea typeface="Verdana" panose="020B0604030504040204" pitchFamily="34" charset="0"/>
            </a:rPr>
            <a:t>19. DT </a:t>
          </a:r>
          <a:r>
            <a:rPr lang="es-CO" sz="800" b="1" i="0" baseline="0">
              <a:latin typeface="Verdana" panose="020B0604030504040204" pitchFamily="34" charset="0"/>
              <a:ea typeface="Verdana" panose="020B0604030504040204" pitchFamily="34" charset="0"/>
            </a:rPr>
            <a:t>Urabá - Darién</a:t>
          </a:r>
        </a:p>
      </xdr:txBody>
    </xdr:sp>
    <xdr:clientData/>
  </xdr:twoCellAnchor>
  <xdr:twoCellAnchor>
    <xdr:from>
      <xdr:col>1</xdr:col>
      <xdr:colOff>757232</xdr:colOff>
      <xdr:row>47</xdr:row>
      <xdr:rowOff>130179</xdr:rowOff>
    </xdr:from>
    <xdr:to>
      <xdr:col>1</xdr:col>
      <xdr:colOff>2230437</xdr:colOff>
      <xdr:row>48</xdr:row>
      <xdr:rowOff>150814</xdr:rowOff>
    </xdr:to>
    <xdr:sp macro="" textlink="">
      <xdr:nvSpPr>
        <xdr:cNvPr id="32" name="CuadroTexto 31">
          <a:extLst>
            <a:ext uri="{FF2B5EF4-FFF2-40B4-BE49-F238E27FC236}">
              <a16:creationId xmlns:a16="http://schemas.microsoft.com/office/drawing/2014/main" id="{5B806D7B-894C-4B73-8B25-A2E5ECEEB0FF}"/>
            </a:ext>
          </a:extLst>
        </xdr:cNvPr>
        <xdr:cNvSpPr txBox="1"/>
      </xdr:nvSpPr>
      <xdr:spPr>
        <a:xfrm>
          <a:off x="2940045" y="9242429"/>
          <a:ext cx="1473205" cy="179385"/>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800" b="1">
              <a:latin typeface="Verdana" panose="020B0604030504040204" pitchFamily="34" charset="0"/>
              <a:ea typeface="Verdana" panose="020B0604030504040204" pitchFamily="34" charset="0"/>
            </a:rPr>
            <a:t>20. DT </a:t>
          </a:r>
          <a:r>
            <a:rPr lang="es-CO" sz="800" b="1" i="0" baseline="0">
              <a:latin typeface="Verdana" panose="020B0604030504040204" pitchFamily="34" charset="0"/>
              <a:ea typeface="Verdana" panose="020B0604030504040204" pitchFamily="34" charset="0"/>
            </a:rPr>
            <a:t>Valle del Cauca</a:t>
          </a:r>
        </a:p>
      </xdr:txBody>
    </xdr:sp>
    <xdr:clientData/>
  </xdr:twoCellAnchor>
  <xdr:twoCellAnchor editAs="oneCell">
    <xdr:from>
      <xdr:col>1</xdr:col>
      <xdr:colOff>2460625</xdr:colOff>
      <xdr:row>47</xdr:row>
      <xdr:rowOff>87321</xdr:rowOff>
    </xdr:from>
    <xdr:to>
      <xdr:col>1</xdr:col>
      <xdr:colOff>2762250</xdr:colOff>
      <xdr:row>49</xdr:row>
      <xdr:rowOff>88940</xdr:rowOff>
    </xdr:to>
    <xdr:pic>
      <xdr:nvPicPr>
        <xdr:cNvPr id="34" name="Imagen 33">
          <a:extLst>
            <a:ext uri="{FF2B5EF4-FFF2-40B4-BE49-F238E27FC236}">
              <a16:creationId xmlns:a16="http://schemas.microsoft.com/office/drawing/2014/main" id="{7DF85AA8-D5E7-6537-8513-0760F2CB45EB}"/>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blip>
        <a:stretch>
          <a:fillRect/>
        </a:stretch>
      </xdr:blipFill>
      <xdr:spPr>
        <a:xfrm>
          <a:off x="4643438" y="9199571"/>
          <a:ext cx="301625" cy="319119"/>
        </a:xfrm>
        <a:prstGeom prst="rect">
          <a:avLst/>
        </a:prstGeom>
      </xdr:spPr>
    </xdr:pic>
    <xdr:clientData/>
  </xdr:twoCellAnchor>
  <xdr:twoCellAnchor>
    <xdr:from>
      <xdr:col>1</xdr:col>
      <xdr:colOff>2671758</xdr:colOff>
      <xdr:row>47</xdr:row>
      <xdr:rowOff>147642</xdr:rowOff>
    </xdr:from>
    <xdr:to>
      <xdr:col>2</xdr:col>
      <xdr:colOff>438151</xdr:colOff>
      <xdr:row>49</xdr:row>
      <xdr:rowOff>9527</xdr:rowOff>
    </xdr:to>
    <xdr:sp macro="" textlink="">
      <xdr:nvSpPr>
        <xdr:cNvPr id="35" name="CuadroTexto 34">
          <a:extLst>
            <a:ext uri="{FF2B5EF4-FFF2-40B4-BE49-F238E27FC236}">
              <a16:creationId xmlns:a16="http://schemas.microsoft.com/office/drawing/2014/main" id="{2755545E-89A6-44EC-BFAE-3521B3D36E19}"/>
            </a:ext>
          </a:extLst>
        </xdr:cNvPr>
        <xdr:cNvSpPr txBox="1"/>
      </xdr:nvSpPr>
      <xdr:spPr>
        <a:xfrm>
          <a:off x="4854571" y="9259892"/>
          <a:ext cx="1473205" cy="179385"/>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800" b="1">
              <a:latin typeface="Verdana" panose="020B0604030504040204" pitchFamily="34" charset="0"/>
              <a:ea typeface="Verdana" panose="020B0604030504040204" pitchFamily="34" charset="0"/>
            </a:rPr>
            <a:t>21. Nivel</a:t>
          </a:r>
          <a:r>
            <a:rPr lang="es-CO" sz="800" b="1" baseline="0">
              <a:latin typeface="Verdana" panose="020B0604030504040204" pitchFamily="34" charset="0"/>
              <a:ea typeface="Verdana" panose="020B0604030504040204" pitchFamily="34" charset="0"/>
            </a:rPr>
            <a:t> Nacional</a:t>
          </a:r>
          <a:endParaRPr lang="es-CO" sz="800" b="1" i="0" baseline="0">
            <a:latin typeface="Verdana" panose="020B0604030504040204" pitchFamily="34" charset="0"/>
            <a:ea typeface="Verdana" panose="020B0604030504040204" pitchFamily="34" charset="0"/>
          </a:endParaRPr>
        </a:p>
      </xdr:txBody>
    </xdr:sp>
    <xdr:clientData/>
  </xdr:twoCellAnchor>
  <xdr:twoCellAnchor>
    <xdr:from>
      <xdr:col>1</xdr:col>
      <xdr:colOff>1341439</xdr:colOff>
      <xdr:row>25</xdr:row>
      <xdr:rowOff>87313</xdr:rowOff>
    </xdr:from>
    <xdr:to>
      <xdr:col>1</xdr:col>
      <xdr:colOff>1778000</xdr:colOff>
      <xdr:row>26</xdr:row>
      <xdr:rowOff>134939</xdr:rowOff>
    </xdr:to>
    <xdr:sp macro="" textlink="">
      <xdr:nvSpPr>
        <xdr:cNvPr id="36" name="CuadroTexto 35">
          <a:extLst>
            <a:ext uri="{FF2B5EF4-FFF2-40B4-BE49-F238E27FC236}">
              <a16:creationId xmlns:a16="http://schemas.microsoft.com/office/drawing/2014/main" id="{CF1BE33F-5E3D-EC20-4E87-A03A4ADD6EA1}"/>
            </a:ext>
          </a:extLst>
        </xdr:cNvPr>
        <xdr:cNvSpPr txBox="1"/>
      </xdr:nvSpPr>
      <xdr:spPr>
        <a:xfrm>
          <a:off x="3524252" y="4262438"/>
          <a:ext cx="436561" cy="206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400" b="1">
              <a:latin typeface="Verdana" panose="020B0604030504040204" pitchFamily="34" charset="0"/>
              <a:ea typeface="Verdana" panose="020B0604030504040204" pitchFamily="34" charset="0"/>
            </a:rPr>
            <a:t>21</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609600</xdr:colOff>
      <xdr:row>0</xdr:row>
      <xdr:rowOff>9525</xdr:rowOff>
    </xdr:from>
    <xdr:to>
      <xdr:col>0</xdr:col>
      <xdr:colOff>1624330</xdr:colOff>
      <xdr:row>5</xdr:row>
      <xdr:rowOff>160655</xdr:rowOff>
    </xdr:to>
    <xdr:pic>
      <xdr:nvPicPr>
        <xdr:cNvPr id="2" name="Imagen 1" descr="Logotipo&#10;&#10;Descripción generada automáticamente">
          <a:extLst>
            <a:ext uri="{FF2B5EF4-FFF2-40B4-BE49-F238E27FC236}">
              <a16:creationId xmlns:a16="http://schemas.microsoft.com/office/drawing/2014/main" id="{CC89C4BD-4423-4A20-AF77-BC0E9059F7CB}"/>
            </a:ext>
          </a:extLst>
        </xdr:cNvPr>
        <xdr:cNvPicPr>
          <a:picLocks noChangeAspect="1"/>
        </xdr:cNvPicPr>
      </xdr:nvPicPr>
      <xdr:blipFill>
        <a:blip xmlns:r="http://schemas.openxmlformats.org/officeDocument/2006/relationships" r:embed="rId1"/>
        <a:stretch>
          <a:fillRect/>
        </a:stretch>
      </xdr:blipFill>
      <xdr:spPr>
        <a:xfrm>
          <a:off x="609600" y="9525"/>
          <a:ext cx="1014730" cy="989330"/>
        </a:xfrm>
        <a:prstGeom prst="rect">
          <a:avLst/>
        </a:prstGeom>
      </xdr:spPr>
    </xdr:pic>
    <xdr:clientData/>
  </xdr:twoCellAnchor>
  <xdr:twoCellAnchor editAs="absolute">
    <xdr:from>
      <xdr:col>9</xdr:col>
      <xdr:colOff>114439</xdr:colOff>
      <xdr:row>62</xdr:row>
      <xdr:rowOff>83242</xdr:rowOff>
    </xdr:from>
    <xdr:to>
      <xdr:col>16</xdr:col>
      <xdr:colOff>226669</xdr:colOff>
      <xdr:row>73</xdr:row>
      <xdr:rowOff>132183</xdr:rowOff>
    </xdr:to>
    <mc:AlternateContent xmlns:mc="http://schemas.openxmlformats.org/markup-compatibility/2006" xmlns:sle15="http://schemas.microsoft.com/office/drawing/2012/slicer">
      <mc:Choice Requires="sle15">
        <xdr:graphicFrame macro="">
          <xdr:nvGraphicFramePr>
            <xdr:cNvPr id="17" name="SEDE">
              <a:extLst>
                <a:ext uri="{FF2B5EF4-FFF2-40B4-BE49-F238E27FC236}">
                  <a16:creationId xmlns:a16="http://schemas.microsoft.com/office/drawing/2014/main" id="{3D9E9FBE-FBA6-45A4-19CA-6E5022C1983A}"/>
                </a:ext>
              </a:extLst>
            </xdr:cNvPr>
            <xdr:cNvGraphicFramePr/>
          </xdr:nvGraphicFramePr>
          <xdr:xfrm>
            <a:off x="0" y="0"/>
            <a:ext cx="0" cy="0"/>
          </xdr:xfrm>
          <a:graphic>
            <a:graphicData uri="http://schemas.microsoft.com/office/drawing/2010/slicer">
              <sle:slicer xmlns:sle="http://schemas.microsoft.com/office/drawing/2010/slicer" name="SEDE"/>
            </a:graphicData>
          </a:graphic>
        </xdr:graphicFrame>
      </mc:Choice>
      <mc:Fallback xmlns="">
        <xdr:sp macro="" textlink="">
          <xdr:nvSpPr>
            <xdr:cNvPr id="0" name=""/>
            <xdr:cNvSpPr>
              <a:spLocks noTextEdit="1"/>
            </xdr:cNvSpPr>
          </xdr:nvSpPr>
          <xdr:spPr>
            <a:xfrm>
              <a:off x="13982839" y="11600328"/>
              <a:ext cx="6001401" cy="1605598"/>
            </a:xfrm>
            <a:prstGeom prst="rect">
              <a:avLst/>
            </a:prstGeom>
            <a:solidFill>
              <a:prstClr val="white"/>
            </a:solidFill>
            <a:ln w="1">
              <a:solidFill>
                <a:prstClr val="green"/>
              </a:solidFill>
            </a:ln>
          </xdr:spPr>
          <xdr:txBody>
            <a:bodyPr vertOverflow="clip" horzOverflow="clip"/>
            <a:lstStyle/>
            <a:p>
              <a:r>
                <a:rPr lang="es-CO" sz="1100"/>
                <a:t>Esta forma representa una segmentación de tabla. Las segmentaciones de tabla no se admiten en esta versión de Excel.
Si la forma se modificó en una versión anterior de Excel o si el libro se guardó en Excel 2007 o en una versión anterior, no se podrá usar la segmentación.</a:t>
              </a:r>
            </a:p>
          </xdr:txBody>
        </xdr:sp>
      </mc:Fallback>
    </mc:AlternateContent>
    <xdr:clientData/>
  </xdr:twoCellAnchor>
  <xdr:twoCellAnchor editAs="absolute">
    <xdr:from>
      <xdr:col>4</xdr:col>
      <xdr:colOff>8101</xdr:colOff>
      <xdr:row>61</xdr:row>
      <xdr:rowOff>101667</xdr:rowOff>
    </xdr:from>
    <xdr:to>
      <xdr:col>8</xdr:col>
      <xdr:colOff>1451885</xdr:colOff>
      <xdr:row>73</xdr:row>
      <xdr:rowOff>13995</xdr:rowOff>
    </xdr:to>
    <mc:AlternateContent xmlns:mc="http://schemas.openxmlformats.org/markup-compatibility/2006" xmlns:sle15="http://schemas.microsoft.com/office/drawing/2012/slicer">
      <mc:Choice Requires="sle15">
        <xdr:graphicFrame macro="">
          <xdr:nvGraphicFramePr>
            <xdr:cNvPr id="18" name="DEPARTAMENTO 1">
              <a:extLst>
                <a:ext uri="{FF2B5EF4-FFF2-40B4-BE49-F238E27FC236}">
                  <a16:creationId xmlns:a16="http://schemas.microsoft.com/office/drawing/2014/main" id="{33AD282A-9C44-3C8B-8D02-D9F60724F9DC}"/>
                </a:ext>
              </a:extLst>
            </xdr:cNvPr>
            <xdr:cNvGraphicFramePr/>
          </xdr:nvGraphicFramePr>
          <xdr:xfrm>
            <a:off x="0" y="0"/>
            <a:ext cx="0" cy="0"/>
          </xdr:xfrm>
          <a:graphic>
            <a:graphicData uri="http://schemas.microsoft.com/office/drawing/2010/slicer">
              <sle:slicer xmlns:sle="http://schemas.microsoft.com/office/drawing/2010/slicer" name="DEPARTAMENTO 1"/>
            </a:graphicData>
          </a:graphic>
        </xdr:graphicFrame>
      </mc:Choice>
      <mc:Fallback xmlns="">
        <xdr:sp macro="" textlink="">
          <xdr:nvSpPr>
            <xdr:cNvPr id="0" name=""/>
            <xdr:cNvSpPr>
              <a:spLocks noTextEdit="1"/>
            </xdr:cNvSpPr>
          </xdr:nvSpPr>
          <xdr:spPr>
            <a:xfrm>
              <a:off x="8281244" y="11477238"/>
              <a:ext cx="5504155" cy="1610500"/>
            </a:xfrm>
            <a:prstGeom prst="rect">
              <a:avLst/>
            </a:prstGeom>
            <a:solidFill>
              <a:prstClr val="white"/>
            </a:solidFill>
            <a:ln w="1">
              <a:solidFill>
                <a:prstClr val="green"/>
              </a:solidFill>
            </a:ln>
          </xdr:spPr>
          <xdr:txBody>
            <a:bodyPr vertOverflow="clip" horzOverflow="clip"/>
            <a:lstStyle/>
            <a:p>
              <a:r>
                <a:rPr lang="es-CO" sz="1100"/>
                <a:t>Esta forma representa una segmentación de tabla. Las segmentaciones de tabla no se admiten en esta versión de Excel.
Si la forma se modificó en una versión anterior de Excel o si el libro se guardó en Excel 2007 o en una versión anterior, no se podrá usar la segmentación.</a:t>
              </a:r>
            </a:p>
          </xdr:txBody>
        </xdr:sp>
      </mc:Fallback>
    </mc:AlternateContent>
    <xdr:clientData/>
  </xdr:twoCellAnchor>
  <xdr:twoCellAnchor>
    <xdr:from>
      <xdr:col>0</xdr:col>
      <xdr:colOff>152400</xdr:colOff>
      <xdr:row>6</xdr:row>
      <xdr:rowOff>65808</xdr:rowOff>
    </xdr:from>
    <xdr:to>
      <xdr:col>2</xdr:col>
      <xdr:colOff>1543050</xdr:colOff>
      <xdr:row>49</xdr:row>
      <xdr:rowOff>50799</xdr:rowOff>
    </xdr:to>
    <mc:AlternateContent xmlns:mc="http://schemas.openxmlformats.org/markup-compatibility/2006">
      <mc:Choice xmlns:cx4="http://schemas.microsoft.com/office/drawing/2016/5/10/chartex" Requires="cx4">
        <xdr:graphicFrame macro="">
          <xdr:nvGraphicFramePr>
            <xdr:cNvPr id="3" name="Gráfico 24">
              <a:extLst>
                <a:ext uri="{FF2B5EF4-FFF2-40B4-BE49-F238E27FC236}">
                  <a16:creationId xmlns:a16="http://schemas.microsoft.com/office/drawing/2014/main" id="{E5A9FC7F-C1BB-E66E-6D9C-A221DAD7DDCF}"/>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52400" y="1094508"/>
              <a:ext cx="7696200" cy="8386041"/>
            </a:xfrm>
            <a:prstGeom prst="rect">
              <a:avLst/>
            </a:prstGeom>
            <a:solidFill>
              <a:prstClr val="white"/>
            </a:solidFill>
            <a:ln w="1">
              <a:solidFill>
                <a:prstClr val="green"/>
              </a:solidFill>
            </a:ln>
          </xdr:spPr>
          <xdr:txBody>
            <a:bodyPr vertOverflow="clip" horzOverflow="clip"/>
            <a:lstStyle/>
            <a:p>
              <a:r>
                <a:rPr lang="es-CO" sz="1100"/>
                <a:t>Este gráfico no está disponible en su versión de Excel.
Si edita esta forma o guarda el libro en un formato de archivo diferente, el gráfico no se podrá utilizar.</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130629</xdr:colOff>
      <xdr:row>7</xdr:row>
      <xdr:rowOff>40278</xdr:rowOff>
    </xdr:from>
    <xdr:to>
      <xdr:col>1</xdr:col>
      <xdr:colOff>3537857</xdr:colOff>
      <xdr:row>51</xdr:row>
      <xdr:rowOff>23586</xdr:rowOff>
    </xdr:to>
    <xdr:grpSp>
      <xdr:nvGrpSpPr>
        <xdr:cNvPr id="66" name="Grupo 65">
          <a:extLst>
            <a:ext uri="{FF2B5EF4-FFF2-40B4-BE49-F238E27FC236}">
              <a16:creationId xmlns:a16="http://schemas.microsoft.com/office/drawing/2014/main" id="{FC433323-8C8D-CE54-99AA-A81831008EF3}"/>
            </a:ext>
          </a:extLst>
        </xdr:cNvPr>
        <xdr:cNvGrpSpPr/>
      </xdr:nvGrpSpPr>
      <xdr:grpSpPr>
        <a:xfrm>
          <a:off x="130629" y="1357903"/>
          <a:ext cx="6725103" cy="8333558"/>
          <a:chOff x="130629" y="1424578"/>
          <a:chExt cx="6506028" cy="9114608"/>
        </a:xfrm>
      </xdr:grpSpPr>
      <xdr:pic>
        <xdr:nvPicPr>
          <xdr:cNvPr id="3" name="Imagen 2">
            <a:hlinkClick xmlns:r="http://schemas.openxmlformats.org/officeDocument/2006/relationships" r:id="rId1"/>
            <a:extLst>
              <a:ext uri="{FF2B5EF4-FFF2-40B4-BE49-F238E27FC236}">
                <a16:creationId xmlns:a16="http://schemas.microsoft.com/office/drawing/2014/main" id="{5137E5D4-3ABA-ACAB-3AE7-0A991F2F509C}"/>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5543" r="15689"/>
          <a:stretch/>
        </xdr:blipFill>
        <xdr:spPr>
          <a:xfrm>
            <a:off x="130629" y="1424578"/>
            <a:ext cx="6506028" cy="9114608"/>
          </a:xfrm>
          <a:prstGeom prst="rect">
            <a:avLst/>
          </a:prstGeom>
          <a:noFill/>
          <a:ln>
            <a:noFill/>
          </a:ln>
        </xdr:spPr>
      </xdr:pic>
      <xdr:sp macro="" textlink="">
        <xdr:nvSpPr>
          <xdr:cNvPr id="4" name="CuadroTexto 3">
            <a:hlinkClick xmlns:r="http://schemas.openxmlformats.org/officeDocument/2006/relationships" r:id="rId3"/>
            <a:extLst>
              <a:ext uri="{FF2B5EF4-FFF2-40B4-BE49-F238E27FC236}">
                <a16:creationId xmlns:a16="http://schemas.microsoft.com/office/drawing/2014/main" id="{BC4E0B9A-D57E-2A25-FE32-4936F76CC8D4}"/>
              </a:ext>
            </a:extLst>
          </xdr:cNvPr>
          <xdr:cNvSpPr txBox="1"/>
        </xdr:nvSpPr>
        <xdr:spPr>
          <a:xfrm>
            <a:off x="1956996" y="4394880"/>
            <a:ext cx="277142" cy="3542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latin typeface="Verdana" panose="020B0604030504040204" pitchFamily="34" charset="0"/>
                <a:ea typeface="Verdana" panose="020B0604030504040204" pitchFamily="34" charset="0"/>
              </a:rPr>
              <a:t>1</a:t>
            </a:r>
          </a:p>
        </xdr:txBody>
      </xdr:sp>
      <xdr:sp macro="" textlink="">
        <xdr:nvSpPr>
          <xdr:cNvPr id="5" name="CuadroTexto 4">
            <a:hlinkClick xmlns:r="http://schemas.openxmlformats.org/officeDocument/2006/relationships" r:id="rId4"/>
            <a:extLst>
              <a:ext uri="{FF2B5EF4-FFF2-40B4-BE49-F238E27FC236}">
                <a16:creationId xmlns:a16="http://schemas.microsoft.com/office/drawing/2014/main" id="{64B42110-6FB8-01AB-9D0E-79C32D2DCAD8}"/>
              </a:ext>
            </a:extLst>
          </xdr:cNvPr>
          <xdr:cNvSpPr txBox="1"/>
        </xdr:nvSpPr>
        <xdr:spPr>
          <a:xfrm>
            <a:off x="2584144" y="3556134"/>
            <a:ext cx="248534" cy="395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latin typeface="Verdana" panose="020B0604030504040204" pitchFamily="34" charset="0"/>
                <a:ea typeface="Verdana" panose="020B0604030504040204" pitchFamily="34" charset="0"/>
              </a:rPr>
              <a:t>3</a:t>
            </a:r>
          </a:p>
        </xdr:txBody>
      </xdr:sp>
      <xdr:sp macro="" textlink="">
        <xdr:nvSpPr>
          <xdr:cNvPr id="6" name="CuadroTexto 5">
            <a:hlinkClick xmlns:r="http://schemas.openxmlformats.org/officeDocument/2006/relationships" r:id="rId5"/>
            <a:extLst>
              <a:ext uri="{FF2B5EF4-FFF2-40B4-BE49-F238E27FC236}">
                <a16:creationId xmlns:a16="http://schemas.microsoft.com/office/drawing/2014/main" id="{69AD3628-EA47-B7F2-0DE4-14E68CCC401B}"/>
              </a:ext>
            </a:extLst>
          </xdr:cNvPr>
          <xdr:cNvSpPr txBox="1"/>
        </xdr:nvSpPr>
        <xdr:spPr>
          <a:xfrm>
            <a:off x="2154099" y="2260925"/>
            <a:ext cx="283114" cy="4401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latin typeface="Verdana" panose="020B0604030504040204" pitchFamily="34" charset="0"/>
                <a:ea typeface="Verdana" panose="020B0604030504040204" pitchFamily="34" charset="0"/>
              </a:rPr>
              <a:t>2</a:t>
            </a:r>
          </a:p>
        </xdr:txBody>
      </xdr:sp>
      <xdr:sp macro="" textlink="">
        <xdr:nvSpPr>
          <xdr:cNvPr id="7" name="CuadroTexto 6">
            <a:hlinkClick xmlns:r="http://schemas.openxmlformats.org/officeDocument/2006/relationships" r:id="rId6"/>
            <a:extLst>
              <a:ext uri="{FF2B5EF4-FFF2-40B4-BE49-F238E27FC236}">
                <a16:creationId xmlns:a16="http://schemas.microsoft.com/office/drawing/2014/main" id="{DAF7F5CF-03A6-35C1-F986-35ABB6C636CB}"/>
              </a:ext>
            </a:extLst>
          </xdr:cNvPr>
          <xdr:cNvSpPr txBox="1"/>
        </xdr:nvSpPr>
        <xdr:spPr>
          <a:xfrm>
            <a:off x="2449755" y="7518454"/>
            <a:ext cx="273297" cy="2669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latin typeface="Verdana" panose="020B0604030504040204" pitchFamily="34" charset="0"/>
                <a:ea typeface="Verdana" panose="020B0604030504040204" pitchFamily="34" charset="0"/>
              </a:rPr>
              <a:t>4</a:t>
            </a:r>
          </a:p>
        </xdr:txBody>
      </xdr:sp>
      <xdr:sp macro="" textlink="">
        <xdr:nvSpPr>
          <xdr:cNvPr id="8" name="CuadroTexto 7">
            <a:hlinkClick xmlns:r="http://schemas.openxmlformats.org/officeDocument/2006/relationships" r:id="rId7"/>
            <a:extLst>
              <a:ext uri="{FF2B5EF4-FFF2-40B4-BE49-F238E27FC236}">
                <a16:creationId xmlns:a16="http://schemas.microsoft.com/office/drawing/2014/main" id="{B6D419F9-594F-AA5F-F00C-2E022A075308}"/>
              </a:ext>
            </a:extLst>
          </xdr:cNvPr>
          <xdr:cNvSpPr txBox="1"/>
        </xdr:nvSpPr>
        <xdr:spPr>
          <a:xfrm>
            <a:off x="1132741" y="6743032"/>
            <a:ext cx="299776" cy="3309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latin typeface="Verdana" panose="020B0604030504040204" pitchFamily="34" charset="0"/>
                <a:ea typeface="Verdana" panose="020B0604030504040204" pitchFamily="34" charset="0"/>
              </a:rPr>
              <a:t>5</a:t>
            </a:r>
          </a:p>
        </xdr:txBody>
      </xdr:sp>
      <xdr:sp macro="" textlink="">
        <xdr:nvSpPr>
          <xdr:cNvPr id="9" name="CuadroTexto 8">
            <a:hlinkClick xmlns:r="http://schemas.openxmlformats.org/officeDocument/2006/relationships" r:id="rId8"/>
            <a:extLst>
              <a:ext uri="{FF2B5EF4-FFF2-40B4-BE49-F238E27FC236}">
                <a16:creationId xmlns:a16="http://schemas.microsoft.com/office/drawing/2014/main" id="{B219394E-8027-40B4-E24E-DB2BAD9531BD}"/>
              </a:ext>
            </a:extLst>
          </xdr:cNvPr>
          <xdr:cNvSpPr txBox="1"/>
        </xdr:nvSpPr>
        <xdr:spPr>
          <a:xfrm>
            <a:off x="2480717" y="5354024"/>
            <a:ext cx="384026" cy="2807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latin typeface="Verdana" panose="020B0604030504040204" pitchFamily="34" charset="0"/>
                <a:ea typeface="Verdana" panose="020B0604030504040204" pitchFamily="34" charset="0"/>
              </a:rPr>
              <a:t>6</a:t>
            </a:r>
          </a:p>
        </xdr:txBody>
      </xdr:sp>
      <xdr:sp macro="" textlink="">
        <xdr:nvSpPr>
          <xdr:cNvPr id="10" name="CuadroTexto 9">
            <a:hlinkClick xmlns:r="http://schemas.openxmlformats.org/officeDocument/2006/relationships" r:id="rId9"/>
            <a:extLst>
              <a:ext uri="{FF2B5EF4-FFF2-40B4-BE49-F238E27FC236}">
                <a16:creationId xmlns:a16="http://schemas.microsoft.com/office/drawing/2014/main" id="{723092FC-9D9E-DAFA-AE66-542DFDF882B2}"/>
              </a:ext>
            </a:extLst>
          </xdr:cNvPr>
          <xdr:cNvSpPr txBox="1"/>
        </xdr:nvSpPr>
        <xdr:spPr>
          <a:xfrm>
            <a:off x="1195456" y="5064371"/>
            <a:ext cx="259769" cy="326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latin typeface="Verdana" panose="020B0604030504040204" pitchFamily="34" charset="0"/>
                <a:ea typeface="Verdana" panose="020B0604030504040204" pitchFamily="34" charset="0"/>
              </a:rPr>
              <a:t>7</a:t>
            </a:r>
          </a:p>
        </xdr:txBody>
      </xdr:sp>
      <xdr:sp macro="" textlink="">
        <xdr:nvSpPr>
          <xdr:cNvPr id="11" name="CuadroTexto 10">
            <a:hlinkClick xmlns:r="http://schemas.openxmlformats.org/officeDocument/2006/relationships" r:id="rId10"/>
            <a:extLst>
              <a:ext uri="{FF2B5EF4-FFF2-40B4-BE49-F238E27FC236}">
                <a16:creationId xmlns:a16="http://schemas.microsoft.com/office/drawing/2014/main" id="{CB4F626B-895A-C82C-8E70-3C848E65A909}"/>
              </a:ext>
            </a:extLst>
          </xdr:cNvPr>
          <xdr:cNvSpPr txBox="1"/>
        </xdr:nvSpPr>
        <xdr:spPr>
          <a:xfrm>
            <a:off x="1741972" y="3530571"/>
            <a:ext cx="257022" cy="3329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latin typeface="Verdana" panose="020B0604030504040204" pitchFamily="34" charset="0"/>
                <a:ea typeface="Verdana" panose="020B0604030504040204" pitchFamily="34" charset="0"/>
              </a:rPr>
              <a:t>9</a:t>
            </a:r>
          </a:p>
        </xdr:txBody>
      </xdr:sp>
      <xdr:sp macro="" textlink="">
        <xdr:nvSpPr>
          <xdr:cNvPr id="12" name="CuadroTexto 11">
            <a:hlinkClick xmlns:r="http://schemas.openxmlformats.org/officeDocument/2006/relationships" r:id="rId11"/>
            <a:extLst>
              <a:ext uri="{FF2B5EF4-FFF2-40B4-BE49-F238E27FC236}">
                <a16:creationId xmlns:a16="http://schemas.microsoft.com/office/drawing/2014/main" id="{B3AB0545-C5E9-D4EB-7617-206FF9436FAA}"/>
              </a:ext>
            </a:extLst>
          </xdr:cNvPr>
          <xdr:cNvSpPr txBox="1"/>
        </xdr:nvSpPr>
        <xdr:spPr>
          <a:xfrm>
            <a:off x="3130659" y="2269447"/>
            <a:ext cx="279186" cy="3430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latin typeface="Verdana" panose="020B0604030504040204" pitchFamily="34" charset="0"/>
                <a:ea typeface="Verdana" panose="020B0604030504040204" pitchFamily="34" charset="0"/>
              </a:rPr>
              <a:t>8</a:t>
            </a:r>
          </a:p>
        </xdr:txBody>
      </xdr:sp>
      <xdr:sp macro="" textlink="">
        <xdr:nvSpPr>
          <xdr:cNvPr id="13" name="CuadroTexto 12">
            <a:hlinkClick xmlns:r="http://schemas.openxmlformats.org/officeDocument/2006/relationships" r:id="rId12"/>
            <a:extLst>
              <a:ext uri="{FF2B5EF4-FFF2-40B4-BE49-F238E27FC236}">
                <a16:creationId xmlns:a16="http://schemas.microsoft.com/office/drawing/2014/main" id="{445A29B3-D4E0-7BB5-3ACB-79985CB21546}"/>
              </a:ext>
            </a:extLst>
          </xdr:cNvPr>
          <xdr:cNvSpPr txBox="1"/>
        </xdr:nvSpPr>
        <xdr:spPr>
          <a:xfrm>
            <a:off x="1750931" y="5226272"/>
            <a:ext cx="456926" cy="3067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latin typeface="Verdana" panose="020B0604030504040204" pitchFamily="34" charset="0"/>
                <a:ea typeface="Verdana" panose="020B0604030504040204" pitchFamily="34" charset="0"/>
              </a:rPr>
              <a:t>10</a:t>
            </a:r>
          </a:p>
        </xdr:txBody>
      </xdr:sp>
      <xdr:sp macro="" textlink="">
        <xdr:nvSpPr>
          <xdr:cNvPr id="14" name="CuadroTexto 13">
            <a:hlinkClick xmlns:r="http://schemas.openxmlformats.org/officeDocument/2006/relationships" r:id="rId13"/>
            <a:extLst>
              <a:ext uri="{FF2B5EF4-FFF2-40B4-BE49-F238E27FC236}">
                <a16:creationId xmlns:a16="http://schemas.microsoft.com/office/drawing/2014/main" id="{B6F83F0A-365C-FE3A-BD0F-A485FE14B176}"/>
              </a:ext>
            </a:extLst>
          </xdr:cNvPr>
          <xdr:cNvSpPr txBox="1"/>
        </xdr:nvSpPr>
        <xdr:spPr>
          <a:xfrm>
            <a:off x="2387042" y="2576206"/>
            <a:ext cx="456926" cy="3067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latin typeface="Verdana" panose="020B0604030504040204" pitchFamily="34" charset="0"/>
                <a:ea typeface="Verdana" panose="020B0604030504040204" pitchFamily="34" charset="0"/>
              </a:rPr>
              <a:t>11</a:t>
            </a:r>
          </a:p>
        </xdr:txBody>
      </xdr:sp>
      <xdr:sp macro="" textlink="">
        <xdr:nvSpPr>
          <xdr:cNvPr id="15" name="CuadroTexto 14">
            <a:hlinkClick xmlns:r="http://schemas.openxmlformats.org/officeDocument/2006/relationships" r:id="rId14"/>
            <a:extLst>
              <a:ext uri="{FF2B5EF4-FFF2-40B4-BE49-F238E27FC236}">
                <a16:creationId xmlns:a16="http://schemas.microsoft.com/office/drawing/2014/main" id="{F1D7A277-48F9-AA7A-0587-EF360A70E9C1}"/>
              </a:ext>
            </a:extLst>
          </xdr:cNvPr>
          <xdr:cNvSpPr txBox="1"/>
        </xdr:nvSpPr>
        <xdr:spPr>
          <a:xfrm>
            <a:off x="2790209" y="3974188"/>
            <a:ext cx="459311" cy="3764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latin typeface="Verdana" panose="020B0604030504040204" pitchFamily="34" charset="0"/>
                <a:ea typeface="Verdana" panose="020B0604030504040204" pitchFamily="34" charset="0"/>
              </a:rPr>
              <a:t>12</a:t>
            </a:r>
          </a:p>
        </xdr:txBody>
      </xdr:sp>
      <xdr:sp macro="" textlink="">
        <xdr:nvSpPr>
          <xdr:cNvPr id="16" name="CuadroTexto 15">
            <a:hlinkClick xmlns:r="http://schemas.openxmlformats.org/officeDocument/2006/relationships" r:id="rId15"/>
            <a:extLst>
              <a:ext uri="{FF2B5EF4-FFF2-40B4-BE49-F238E27FC236}">
                <a16:creationId xmlns:a16="http://schemas.microsoft.com/office/drawing/2014/main" id="{05EBF62D-B359-F883-E413-63E92B39F44D}"/>
              </a:ext>
            </a:extLst>
          </xdr:cNvPr>
          <xdr:cNvSpPr txBox="1"/>
        </xdr:nvSpPr>
        <xdr:spPr>
          <a:xfrm>
            <a:off x="4358082" y="6197679"/>
            <a:ext cx="456926" cy="3067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latin typeface="Verdana" panose="020B0604030504040204" pitchFamily="34" charset="0"/>
                <a:ea typeface="Verdana" panose="020B0604030504040204" pitchFamily="34" charset="0"/>
              </a:rPr>
              <a:t>13</a:t>
            </a:r>
          </a:p>
        </xdr:txBody>
      </xdr:sp>
      <xdr:sp macro="" textlink="">
        <xdr:nvSpPr>
          <xdr:cNvPr id="17" name="CuadroTexto 16">
            <a:hlinkClick xmlns:r="http://schemas.openxmlformats.org/officeDocument/2006/relationships" r:id="rId16"/>
            <a:extLst>
              <a:ext uri="{FF2B5EF4-FFF2-40B4-BE49-F238E27FC236}">
                <a16:creationId xmlns:a16="http://schemas.microsoft.com/office/drawing/2014/main" id="{E7EA4B84-3A82-E7A7-392B-FEFADEB858BB}"/>
              </a:ext>
            </a:extLst>
          </xdr:cNvPr>
          <xdr:cNvSpPr txBox="1"/>
        </xdr:nvSpPr>
        <xdr:spPr>
          <a:xfrm>
            <a:off x="550391" y="7237255"/>
            <a:ext cx="456926" cy="3067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latin typeface="Verdana" panose="020B0604030504040204" pitchFamily="34" charset="0"/>
                <a:ea typeface="Verdana" panose="020B0604030504040204" pitchFamily="34" charset="0"/>
              </a:rPr>
              <a:t>14</a:t>
            </a:r>
          </a:p>
        </xdr:txBody>
      </xdr:sp>
      <xdr:sp macro="" textlink="">
        <xdr:nvSpPr>
          <xdr:cNvPr id="18" name="CuadroTexto 17">
            <a:hlinkClick xmlns:r="http://schemas.openxmlformats.org/officeDocument/2006/relationships" r:id="rId1"/>
            <a:extLst>
              <a:ext uri="{FF2B5EF4-FFF2-40B4-BE49-F238E27FC236}">
                <a16:creationId xmlns:a16="http://schemas.microsoft.com/office/drawing/2014/main" id="{2BF79C13-2C20-3E58-9B3D-3FB21B9CF979}"/>
              </a:ext>
            </a:extLst>
          </xdr:cNvPr>
          <xdr:cNvSpPr txBox="1"/>
        </xdr:nvSpPr>
        <xdr:spPr>
          <a:xfrm>
            <a:off x="4091499" y="4430854"/>
            <a:ext cx="456926" cy="300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latin typeface="Verdana" panose="020B0604030504040204" pitchFamily="34" charset="0"/>
                <a:ea typeface="Verdana" panose="020B0604030504040204" pitchFamily="34" charset="0"/>
              </a:rPr>
              <a:t>15</a:t>
            </a:r>
          </a:p>
        </xdr:txBody>
      </xdr:sp>
      <xdr:sp macro="" textlink="">
        <xdr:nvSpPr>
          <xdr:cNvPr id="19" name="CuadroTexto 18">
            <a:hlinkClick xmlns:r="http://schemas.openxmlformats.org/officeDocument/2006/relationships" r:id="rId17"/>
            <a:extLst>
              <a:ext uri="{FF2B5EF4-FFF2-40B4-BE49-F238E27FC236}">
                <a16:creationId xmlns:a16="http://schemas.microsoft.com/office/drawing/2014/main" id="{6E281CF7-C36C-8DC6-DBF5-ABE9A912A153}"/>
              </a:ext>
            </a:extLst>
          </xdr:cNvPr>
          <xdr:cNvSpPr txBox="1"/>
        </xdr:nvSpPr>
        <xdr:spPr>
          <a:xfrm>
            <a:off x="1733015" y="7816691"/>
            <a:ext cx="456926" cy="3067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latin typeface="Verdana" panose="020B0604030504040204" pitchFamily="34" charset="0"/>
                <a:ea typeface="Verdana" panose="020B0604030504040204" pitchFamily="34" charset="0"/>
              </a:rPr>
              <a:t>16</a:t>
            </a:r>
          </a:p>
        </xdr:txBody>
      </xdr:sp>
      <xdr:sp macro="" textlink="">
        <xdr:nvSpPr>
          <xdr:cNvPr id="20" name="CuadroTexto 19">
            <a:hlinkClick xmlns:r="http://schemas.openxmlformats.org/officeDocument/2006/relationships" r:id="rId18"/>
            <a:extLst>
              <a:ext uri="{FF2B5EF4-FFF2-40B4-BE49-F238E27FC236}">
                <a16:creationId xmlns:a16="http://schemas.microsoft.com/office/drawing/2014/main" id="{CDDA27AD-6189-3397-61C9-0289BF2E0E28}"/>
              </a:ext>
            </a:extLst>
          </xdr:cNvPr>
          <xdr:cNvSpPr txBox="1"/>
        </xdr:nvSpPr>
        <xdr:spPr>
          <a:xfrm>
            <a:off x="2870842" y="4493457"/>
            <a:ext cx="456926" cy="3067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latin typeface="Verdana" panose="020B0604030504040204" pitchFamily="34" charset="0"/>
                <a:ea typeface="Verdana" panose="020B0604030504040204" pitchFamily="34" charset="0"/>
              </a:rPr>
              <a:t>17</a:t>
            </a:r>
          </a:p>
        </xdr:txBody>
      </xdr:sp>
      <xdr:sp macro="" textlink="">
        <xdr:nvSpPr>
          <xdr:cNvPr id="21" name="CuadroTexto 20">
            <a:hlinkClick xmlns:r="http://schemas.openxmlformats.org/officeDocument/2006/relationships" r:id="rId19"/>
            <a:extLst>
              <a:ext uri="{FF2B5EF4-FFF2-40B4-BE49-F238E27FC236}">
                <a16:creationId xmlns:a16="http://schemas.microsoft.com/office/drawing/2014/main" id="{7989FB26-97EE-69B1-635E-CACEBA20BB31}"/>
              </a:ext>
            </a:extLst>
          </xdr:cNvPr>
          <xdr:cNvSpPr txBox="1"/>
        </xdr:nvSpPr>
        <xdr:spPr>
          <a:xfrm>
            <a:off x="2118264" y="3317543"/>
            <a:ext cx="456926" cy="3067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latin typeface="Verdana" panose="020B0604030504040204" pitchFamily="34" charset="0"/>
                <a:ea typeface="Verdana" panose="020B0604030504040204" pitchFamily="34" charset="0"/>
              </a:rPr>
              <a:t>18</a:t>
            </a:r>
          </a:p>
        </xdr:txBody>
      </xdr:sp>
      <xdr:sp macro="" textlink="">
        <xdr:nvSpPr>
          <xdr:cNvPr id="22" name="CuadroTexto 21">
            <a:hlinkClick xmlns:r="http://schemas.openxmlformats.org/officeDocument/2006/relationships" r:id="rId20"/>
            <a:extLst>
              <a:ext uri="{FF2B5EF4-FFF2-40B4-BE49-F238E27FC236}">
                <a16:creationId xmlns:a16="http://schemas.microsoft.com/office/drawing/2014/main" id="{550EA35A-B814-0808-10A0-30D2A9A72BB9}"/>
              </a:ext>
            </a:extLst>
          </xdr:cNvPr>
          <xdr:cNvSpPr txBox="1"/>
        </xdr:nvSpPr>
        <xdr:spPr>
          <a:xfrm>
            <a:off x="1168581" y="3845851"/>
            <a:ext cx="456926" cy="3067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latin typeface="Verdana" panose="020B0604030504040204" pitchFamily="34" charset="0"/>
                <a:ea typeface="Verdana" panose="020B0604030504040204" pitchFamily="34" charset="0"/>
              </a:rPr>
              <a:t>19</a:t>
            </a:r>
          </a:p>
        </xdr:txBody>
      </xdr:sp>
      <xdr:sp macro="" textlink="">
        <xdr:nvSpPr>
          <xdr:cNvPr id="23" name="CuadroTexto 22">
            <a:hlinkClick xmlns:r="http://schemas.openxmlformats.org/officeDocument/2006/relationships" r:id="rId21"/>
            <a:extLst>
              <a:ext uri="{FF2B5EF4-FFF2-40B4-BE49-F238E27FC236}">
                <a16:creationId xmlns:a16="http://schemas.microsoft.com/office/drawing/2014/main" id="{097908B4-EAAC-2561-37F1-94F55C8DB673}"/>
              </a:ext>
            </a:extLst>
          </xdr:cNvPr>
          <xdr:cNvSpPr txBox="1"/>
        </xdr:nvSpPr>
        <xdr:spPr>
          <a:xfrm>
            <a:off x="1258173" y="6061341"/>
            <a:ext cx="456926" cy="3067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latin typeface="Verdana" panose="020B0604030504040204" pitchFamily="34" charset="0"/>
                <a:ea typeface="Verdana" panose="020B0604030504040204" pitchFamily="34" charset="0"/>
              </a:rPr>
              <a:t>20</a:t>
            </a:r>
          </a:p>
        </xdr:txBody>
      </xdr:sp>
    </xdr:grpSp>
    <xdr:clientData/>
  </xdr:twoCellAnchor>
  <xdr:twoCellAnchor>
    <xdr:from>
      <xdr:col>1</xdr:col>
      <xdr:colOff>3989288</xdr:colOff>
      <xdr:row>13</xdr:row>
      <xdr:rowOff>52507</xdr:rowOff>
    </xdr:from>
    <xdr:to>
      <xdr:col>2</xdr:col>
      <xdr:colOff>387205</xdr:colOff>
      <xdr:row>16</xdr:row>
      <xdr:rowOff>157219</xdr:rowOff>
    </xdr:to>
    <xdr:sp macro="[2]!MAPA_ATLÁNTICO" textlink="">
      <xdr:nvSpPr>
        <xdr:cNvPr id="24" name="Rectángulo: esquinas redondeadas 23">
          <a:hlinkClick xmlns:r="http://schemas.openxmlformats.org/officeDocument/2006/relationships" r:id="rId5"/>
          <a:extLst>
            <a:ext uri="{FF2B5EF4-FFF2-40B4-BE49-F238E27FC236}">
              <a16:creationId xmlns:a16="http://schemas.microsoft.com/office/drawing/2014/main" id="{ED39DED7-5AEB-4890-B57E-7046267D1579}"/>
            </a:ext>
          </a:extLst>
        </xdr:cNvPr>
        <xdr:cNvSpPr/>
      </xdr:nvSpPr>
      <xdr:spPr>
        <a:xfrm>
          <a:off x="7090628" y="2475667"/>
          <a:ext cx="1686197" cy="630492"/>
        </a:xfrm>
        <a:prstGeom prst="roundRect">
          <a:avLst>
            <a:gd name="adj" fmla="val 50000"/>
          </a:avLst>
        </a:prstGeom>
        <a:solidFill>
          <a:srgbClr val="FF99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solidFill>
                <a:schemeClr val="tx1"/>
              </a:solidFill>
              <a:latin typeface="Verdana" panose="020B0604030504040204" pitchFamily="34" charset="0"/>
              <a:ea typeface="Verdana" panose="020B0604030504040204" pitchFamily="34" charset="0"/>
            </a:rPr>
            <a:t>2.</a:t>
          </a:r>
          <a:r>
            <a:rPr lang="es-CO" sz="900" b="1" baseline="0">
              <a:solidFill>
                <a:schemeClr val="tx1"/>
              </a:solidFill>
              <a:latin typeface="Verdana" panose="020B0604030504040204" pitchFamily="34" charset="0"/>
              <a:ea typeface="Verdana" panose="020B0604030504040204" pitchFamily="34" charset="0"/>
            </a:rPr>
            <a:t> ATLÁNTICO</a:t>
          </a:r>
          <a:endParaRPr lang="es-CO" sz="900" b="1">
            <a:solidFill>
              <a:schemeClr val="tx1"/>
            </a:solidFill>
            <a:latin typeface="Verdana" panose="020B0604030504040204" pitchFamily="34" charset="0"/>
            <a:ea typeface="Verdana" panose="020B0604030504040204" pitchFamily="34" charset="0"/>
          </a:endParaRPr>
        </a:p>
      </xdr:txBody>
    </xdr:sp>
    <xdr:clientData/>
  </xdr:twoCellAnchor>
  <xdr:twoCellAnchor>
    <xdr:from>
      <xdr:col>1</xdr:col>
      <xdr:colOff>3989288</xdr:colOff>
      <xdr:row>9</xdr:row>
      <xdr:rowOff>65314</xdr:rowOff>
    </xdr:from>
    <xdr:to>
      <xdr:col>2</xdr:col>
      <xdr:colOff>387205</xdr:colOff>
      <xdr:row>12</xdr:row>
      <xdr:rowOff>157220</xdr:rowOff>
    </xdr:to>
    <xdr:sp macro="[2]!MAPA_ATLANTICO" textlink="">
      <xdr:nvSpPr>
        <xdr:cNvPr id="25" name="Rectángulo: esquinas redondeadas 24">
          <a:hlinkClick xmlns:r="http://schemas.openxmlformats.org/officeDocument/2006/relationships" r:id="rId3"/>
          <a:extLst>
            <a:ext uri="{FF2B5EF4-FFF2-40B4-BE49-F238E27FC236}">
              <a16:creationId xmlns:a16="http://schemas.microsoft.com/office/drawing/2014/main" id="{2AE77380-13AC-4B89-9A0E-596EA13BC48A}"/>
            </a:ext>
          </a:extLst>
        </xdr:cNvPr>
        <xdr:cNvSpPr/>
      </xdr:nvSpPr>
      <xdr:spPr>
        <a:xfrm>
          <a:off x="7090628" y="1787434"/>
          <a:ext cx="1686197" cy="617686"/>
        </a:xfrm>
        <a:prstGeom prst="roundRect">
          <a:avLst>
            <a:gd name="adj" fmla="val 50000"/>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solidFill>
                <a:schemeClr val="tx1"/>
              </a:solidFill>
              <a:latin typeface="Verdana" panose="020B0604030504040204" pitchFamily="34" charset="0"/>
              <a:ea typeface="Verdana" panose="020B0604030504040204" pitchFamily="34" charset="0"/>
            </a:rPr>
            <a:t>1.</a:t>
          </a:r>
          <a:r>
            <a:rPr lang="es-CO" sz="900" b="1" baseline="0">
              <a:solidFill>
                <a:schemeClr val="tx1"/>
              </a:solidFill>
              <a:latin typeface="Verdana" panose="020B0604030504040204" pitchFamily="34" charset="0"/>
              <a:ea typeface="Verdana" panose="020B0604030504040204" pitchFamily="34" charset="0"/>
            </a:rPr>
            <a:t> ANTIOQUIA</a:t>
          </a:r>
          <a:endParaRPr lang="es-CO" sz="900" b="1">
            <a:solidFill>
              <a:schemeClr val="tx1"/>
            </a:solidFill>
            <a:latin typeface="Verdana" panose="020B0604030504040204" pitchFamily="34" charset="0"/>
            <a:ea typeface="Verdana" panose="020B0604030504040204" pitchFamily="34" charset="0"/>
          </a:endParaRPr>
        </a:p>
      </xdr:txBody>
    </xdr:sp>
    <xdr:clientData/>
  </xdr:twoCellAnchor>
  <xdr:twoCellAnchor>
    <xdr:from>
      <xdr:col>1</xdr:col>
      <xdr:colOff>4004015</xdr:colOff>
      <xdr:row>17</xdr:row>
      <xdr:rowOff>83242</xdr:rowOff>
    </xdr:from>
    <xdr:to>
      <xdr:col>2</xdr:col>
      <xdr:colOff>439713</xdr:colOff>
      <xdr:row>21</xdr:row>
      <xdr:rowOff>977</xdr:rowOff>
    </xdr:to>
    <xdr:sp macro="[2]!MAPA_ATLANTICO" textlink="">
      <xdr:nvSpPr>
        <xdr:cNvPr id="26" name="Rectángulo: esquinas redondeadas 25">
          <a:hlinkClick xmlns:r="http://schemas.openxmlformats.org/officeDocument/2006/relationships" r:id="rId4"/>
          <a:extLst>
            <a:ext uri="{FF2B5EF4-FFF2-40B4-BE49-F238E27FC236}">
              <a16:creationId xmlns:a16="http://schemas.microsoft.com/office/drawing/2014/main" id="{2A7BA1B9-4699-4A93-A4DF-7DE248A822FA}"/>
            </a:ext>
          </a:extLst>
        </xdr:cNvPr>
        <xdr:cNvSpPr/>
      </xdr:nvSpPr>
      <xdr:spPr>
        <a:xfrm>
          <a:off x="7105355" y="3207442"/>
          <a:ext cx="1723978" cy="618775"/>
        </a:xfrm>
        <a:prstGeom prst="roundRect">
          <a:avLst>
            <a:gd name="adj" fmla="val 50000"/>
          </a:avLst>
        </a:prstGeom>
        <a:solidFill>
          <a:srgbClr val="00B05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solidFill>
                <a:schemeClr val="tx1"/>
              </a:solidFill>
              <a:latin typeface="Verdana" panose="020B0604030504040204" pitchFamily="34" charset="0"/>
              <a:ea typeface="Verdana" panose="020B0604030504040204" pitchFamily="34" charset="0"/>
            </a:rPr>
            <a:t>3. BOLÍVAR Y SAN ANDRÉS</a:t>
          </a:r>
        </a:p>
      </xdr:txBody>
    </xdr:sp>
    <xdr:clientData/>
  </xdr:twoCellAnchor>
  <xdr:twoCellAnchor>
    <xdr:from>
      <xdr:col>1</xdr:col>
      <xdr:colOff>4004015</xdr:colOff>
      <xdr:row>21</xdr:row>
      <xdr:rowOff>92208</xdr:rowOff>
    </xdr:from>
    <xdr:to>
      <xdr:col>2</xdr:col>
      <xdr:colOff>439713</xdr:colOff>
      <xdr:row>25</xdr:row>
      <xdr:rowOff>9943</xdr:rowOff>
    </xdr:to>
    <xdr:sp macro="[2]!MAPA_ATLANTICO" textlink="">
      <xdr:nvSpPr>
        <xdr:cNvPr id="27" name="Rectángulo: esquinas redondeadas 26">
          <a:hlinkClick xmlns:r="http://schemas.openxmlformats.org/officeDocument/2006/relationships" r:id="rId6"/>
          <a:extLst>
            <a:ext uri="{FF2B5EF4-FFF2-40B4-BE49-F238E27FC236}">
              <a16:creationId xmlns:a16="http://schemas.microsoft.com/office/drawing/2014/main" id="{DAF64B91-6C70-4B3D-BA58-788C0B339D29}"/>
            </a:ext>
          </a:extLst>
        </xdr:cNvPr>
        <xdr:cNvSpPr/>
      </xdr:nvSpPr>
      <xdr:spPr>
        <a:xfrm>
          <a:off x="7105355" y="3917448"/>
          <a:ext cx="1723978" cy="618775"/>
        </a:xfrm>
        <a:prstGeom prst="roundRect">
          <a:avLst>
            <a:gd name="adj" fmla="val 50000"/>
          </a:avLst>
        </a:prstGeom>
        <a:solidFill>
          <a:srgbClr val="92D05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solidFill>
                <a:schemeClr val="tx1"/>
              </a:solidFill>
              <a:latin typeface="Verdana" panose="020B0604030504040204" pitchFamily="34" charset="0"/>
              <a:ea typeface="Verdana" panose="020B0604030504040204" pitchFamily="34" charset="0"/>
            </a:rPr>
            <a:t>4. CAQUETÁ</a:t>
          </a:r>
          <a:r>
            <a:rPr lang="es-CO" sz="900" b="1" baseline="0">
              <a:solidFill>
                <a:schemeClr val="tx1"/>
              </a:solidFill>
              <a:latin typeface="Verdana" panose="020B0604030504040204" pitchFamily="34" charset="0"/>
              <a:ea typeface="Verdana" panose="020B0604030504040204" pitchFamily="34" charset="0"/>
            </a:rPr>
            <a:t> - HUILA</a:t>
          </a:r>
          <a:endParaRPr lang="es-CO" sz="900" b="1">
            <a:solidFill>
              <a:schemeClr val="tx1"/>
            </a:solidFill>
            <a:latin typeface="Verdana" panose="020B0604030504040204" pitchFamily="34" charset="0"/>
            <a:ea typeface="Verdana" panose="020B0604030504040204" pitchFamily="34" charset="0"/>
          </a:endParaRPr>
        </a:p>
      </xdr:txBody>
    </xdr:sp>
    <xdr:clientData/>
  </xdr:twoCellAnchor>
  <xdr:twoCellAnchor>
    <xdr:from>
      <xdr:col>1</xdr:col>
      <xdr:colOff>4004015</xdr:colOff>
      <xdr:row>25</xdr:row>
      <xdr:rowOff>128065</xdr:rowOff>
    </xdr:from>
    <xdr:to>
      <xdr:col>2</xdr:col>
      <xdr:colOff>439713</xdr:colOff>
      <xdr:row>29</xdr:row>
      <xdr:rowOff>45800</xdr:rowOff>
    </xdr:to>
    <xdr:sp macro="[2]!MAPA_CAUCA" textlink="">
      <xdr:nvSpPr>
        <xdr:cNvPr id="28" name="Rectángulo: esquinas redondeadas 27">
          <a:hlinkClick xmlns:r="http://schemas.openxmlformats.org/officeDocument/2006/relationships" r:id="rId7"/>
          <a:extLst>
            <a:ext uri="{FF2B5EF4-FFF2-40B4-BE49-F238E27FC236}">
              <a16:creationId xmlns:a16="http://schemas.microsoft.com/office/drawing/2014/main" id="{12792047-3A2C-4CC6-9A3A-E00C56871DA9}"/>
            </a:ext>
          </a:extLst>
        </xdr:cNvPr>
        <xdr:cNvSpPr/>
      </xdr:nvSpPr>
      <xdr:spPr>
        <a:xfrm>
          <a:off x="7105355" y="4654345"/>
          <a:ext cx="1723978" cy="618775"/>
        </a:xfrm>
        <a:prstGeom prst="roundRect">
          <a:avLst>
            <a:gd name="adj" fmla="val 50000"/>
          </a:avLst>
        </a:prstGeom>
        <a:solidFill>
          <a:srgbClr val="BC7D3E"/>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solidFill>
                <a:schemeClr val="tx1"/>
              </a:solidFill>
              <a:latin typeface="Verdana" panose="020B0604030504040204" pitchFamily="34" charset="0"/>
              <a:ea typeface="Verdana" panose="020B0604030504040204" pitchFamily="34" charset="0"/>
            </a:rPr>
            <a:t>5. CAUCA</a:t>
          </a:r>
        </a:p>
      </xdr:txBody>
    </xdr:sp>
    <xdr:clientData/>
  </xdr:twoCellAnchor>
  <xdr:twoCellAnchor>
    <xdr:from>
      <xdr:col>1</xdr:col>
      <xdr:colOff>4004015</xdr:colOff>
      <xdr:row>29</xdr:row>
      <xdr:rowOff>172889</xdr:rowOff>
    </xdr:from>
    <xdr:to>
      <xdr:col>2</xdr:col>
      <xdr:colOff>439713</xdr:colOff>
      <xdr:row>33</xdr:row>
      <xdr:rowOff>103430</xdr:rowOff>
    </xdr:to>
    <xdr:sp macro="[2]!MAPA_ATLANTICO" textlink="">
      <xdr:nvSpPr>
        <xdr:cNvPr id="29" name="Rectángulo: esquinas redondeadas 28">
          <a:hlinkClick xmlns:r="http://schemas.openxmlformats.org/officeDocument/2006/relationships" r:id="rId8"/>
          <a:extLst>
            <a:ext uri="{FF2B5EF4-FFF2-40B4-BE49-F238E27FC236}">
              <a16:creationId xmlns:a16="http://schemas.microsoft.com/office/drawing/2014/main" id="{C28A5FDE-E3FF-483D-B504-CA83F1105828}"/>
            </a:ext>
          </a:extLst>
        </xdr:cNvPr>
        <xdr:cNvSpPr/>
      </xdr:nvSpPr>
      <xdr:spPr>
        <a:xfrm>
          <a:off x="7105355" y="5400209"/>
          <a:ext cx="1723978" cy="631581"/>
        </a:xfrm>
        <a:prstGeom prst="roundRect">
          <a:avLst>
            <a:gd name="adj" fmla="val 50000"/>
          </a:avLst>
        </a:prstGeom>
        <a:solidFill>
          <a:schemeClr val="accent5">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solidFill>
                <a:schemeClr val="tx1"/>
              </a:solidFill>
              <a:latin typeface="Verdana" panose="020B0604030504040204" pitchFamily="34" charset="0"/>
              <a:ea typeface="Verdana" panose="020B0604030504040204" pitchFamily="34" charset="0"/>
            </a:rPr>
            <a:t>6. CENTRAL</a:t>
          </a:r>
        </a:p>
      </xdr:txBody>
    </xdr:sp>
    <xdr:clientData/>
  </xdr:twoCellAnchor>
  <xdr:twoCellAnchor>
    <xdr:from>
      <xdr:col>1</xdr:col>
      <xdr:colOff>3989288</xdr:colOff>
      <xdr:row>34</xdr:row>
      <xdr:rowOff>25613</xdr:rowOff>
    </xdr:from>
    <xdr:to>
      <xdr:col>2</xdr:col>
      <xdr:colOff>387205</xdr:colOff>
      <xdr:row>37</xdr:row>
      <xdr:rowOff>130324</xdr:rowOff>
    </xdr:to>
    <xdr:sp macro="[2]!MAPA_ATLANTICO" textlink="">
      <xdr:nvSpPr>
        <xdr:cNvPr id="30" name="Rectángulo: esquinas redondeadas 29">
          <a:hlinkClick xmlns:r="http://schemas.openxmlformats.org/officeDocument/2006/relationships" r:id="rId9"/>
          <a:extLst>
            <a:ext uri="{FF2B5EF4-FFF2-40B4-BE49-F238E27FC236}">
              <a16:creationId xmlns:a16="http://schemas.microsoft.com/office/drawing/2014/main" id="{B356590C-2A84-445D-BFFE-566E28741359}"/>
            </a:ext>
          </a:extLst>
        </xdr:cNvPr>
        <xdr:cNvSpPr/>
      </xdr:nvSpPr>
      <xdr:spPr>
        <a:xfrm>
          <a:off x="7090628" y="6129233"/>
          <a:ext cx="1686197" cy="630491"/>
        </a:xfrm>
        <a:prstGeom prst="roundRect">
          <a:avLst>
            <a:gd name="adj" fmla="val 50000"/>
          </a:avLst>
        </a:prstGeom>
        <a:solidFill>
          <a:srgbClr val="9F5FC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solidFill>
                <a:schemeClr val="tx1"/>
              </a:solidFill>
              <a:latin typeface="Verdana" panose="020B0604030504040204" pitchFamily="34" charset="0"/>
              <a:ea typeface="Verdana" panose="020B0604030504040204" pitchFamily="34" charset="0"/>
            </a:rPr>
            <a:t>7. CHOCÓ</a:t>
          </a:r>
        </a:p>
      </xdr:txBody>
    </xdr:sp>
    <xdr:clientData/>
  </xdr:twoCellAnchor>
  <xdr:twoCellAnchor>
    <xdr:from>
      <xdr:col>1</xdr:col>
      <xdr:colOff>3995052</xdr:colOff>
      <xdr:row>38</xdr:row>
      <xdr:rowOff>83245</xdr:rowOff>
    </xdr:from>
    <xdr:to>
      <xdr:col>2</xdr:col>
      <xdr:colOff>387207</xdr:colOff>
      <xdr:row>42</xdr:row>
      <xdr:rowOff>980</xdr:rowOff>
    </xdr:to>
    <xdr:sp macro="[2]!MAPA_CESAR" textlink="">
      <xdr:nvSpPr>
        <xdr:cNvPr id="31" name="Rectángulo: esquinas redondeadas 30">
          <a:hlinkClick xmlns:r="http://schemas.openxmlformats.org/officeDocument/2006/relationships" r:id="rId11"/>
          <a:extLst>
            <a:ext uri="{FF2B5EF4-FFF2-40B4-BE49-F238E27FC236}">
              <a16:creationId xmlns:a16="http://schemas.microsoft.com/office/drawing/2014/main" id="{03667437-0750-4A0A-B18A-9CE9E45D3F9E}"/>
            </a:ext>
          </a:extLst>
        </xdr:cNvPr>
        <xdr:cNvSpPr/>
      </xdr:nvSpPr>
      <xdr:spPr>
        <a:xfrm>
          <a:off x="7096392" y="6887905"/>
          <a:ext cx="1680435" cy="618775"/>
        </a:xfrm>
        <a:prstGeom prst="roundRect">
          <a:avLst>
            <a:gd name="adj" fmla="val 50000"/>
          </a:avLst>
        </a:prstGeom>
        <a:solidFill>
          <a:schemeClr val="accent4"/>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solidFill>
                <a:schemeClr val="tx1"/>
              </a:solidFill>
              <a:latin typeface="Verdana" panose="020B0604030504040204" pitchFamily="34" charset="0"/>
              <a:ea typeface="Verdana" panose="020B0604030504040204" pitchFamily="34" charset="0"/>
            </a:rPr>
            <a:t>8. CESAR Y GUAJIRA</a:t>
          </a:r>
        </a:p>
      </xdr:txBody>
    </xdr:sp>
    <xdr:clientData/>
  </xdr:twoCellAnchor>
  <xdr:twoCellAnchor>
    <xdr:from>
      <xdr:col>1</xdr:col>
      <xdr:colOff>4004017</xdr:colOff>
      <xdr:row>42</xdr:row>
      <xdr:rowOff>128067</xdr:rowOff>
    </xdr:from>
    <xdr:to>
      <xdr:col>2</xdr:col>
      <xdr:colOff>439715</xdr:colOff>
      <xdr:row>46</xdr:row>
      <xdr:rowOff>45802</xdr:rowOff>
    </xdr:to>
    <xdr:sp macro="[2]!MAPA_CÓRDOBA" textlink="">
      <xdr:nvSpPr>
        <xdr:cNvPr id="32" name="Rectángulo: esquinas redondeadas 31">
          <a:hlinkClick xmlns:r="http://schemas.openxmlformats.org/officeDocument/2006/relationships" r:id="rId10"/>
          <a:extLst>
            <a:ext uri="{FF2B5EF4-FFF2-40B4-BE49-F238E27FC236}">
              <a16:creationId xmlns:a16="http://schemas.microsoft.com/office/drawing/2014/main" id="{1AB58B6F-E906-485B-B48C-64060440354C}"/>
            </a:ext>
          </a:extLst>
        </xdr:cNvPr>
        <xdr:cNvSpPr/>
      </xdr:nvSpPr>
      <xdr:spPr>
        <a:xfrm>
          <a:off x="7105357" y="7633767"/>
          <a:ext cx="1723978" cy="618775"/>
        </a:xfrm>
        <a:prstGeom prst="roundRect">
          <a:avLst>
            <a:gd name="adj" fmla="val 50000"/>
          </a:avLst>
        </a:prstGeom>
        <a:solidFill>
          <a:srgbClr val="92D05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solidFill>
                <a:schemeClr val="tx1"/>
              </a:solidFill>
              <a:latin typeface="Verdana" panose="020B0604030504040204" pitchFamily="34" charset="0"/>
              <a:ea typeface="Verdana" panose="020B0604030504040204" pitchFamily="34" charset="0"/>
            </a:rPr>
            <a:t>9. CÓRDOBA</a:t>
          </a:r>
        </a:p>
      </xdr:txBody>
    </xdr:sp>
    <xdr:clientData/>
  </xdr:twoCellAnchor>
  <xdr:twoCellAnchor>
    <xdr:from>
      <xdr:col>1</xdr:col>
      <xdr:colOff>3995052</xdr:colOff>
      <xdr:row>47</xdr:row>
      <xdr:rowOff>16644</xdr:rowOff>
    </xdr:from>
    <xdr:to>
      <xdr:col>2</xdr:col>
      <xdr:colOff>387207</xdr:colOff>
      <xdr:row>50</xdr:row>
      <xdr:rowOff>121359</xdr:rowOff>
    </xdr:to>
    <xdr:sp macro="[2]!MAPA_EJE" textlink="">
      <xdr:nvSpPr>
        <xdr:cNvPr id="33" name="Rectángulo: esquinas redondeadas 32">
          <a:hlinkClick xmlns:r="http://schemas.openxmlformats.org/officeDocument/2006/relationships" r:id="rId12"/>
          <a:extLst>
            <a:ext uri="{FF2B5EF4-FFF2-40B4-BE49-F238E27FC236}">
              <a16:creationId xmlns:a16="http://schemas.microsoft.com/office/drawing/2014/main" id="{2E0615B0-F795-4773-858F-359A1C4169CB}"/>
            </a:ext>
          </a:extLst>
        </xdr:cNvPr>
        <xdr:cNvSpPr/>
      </xdr:nvSpPr>
      <xdr:spPr>
        <a:xfrm>
          <a:off x="7096392" y="8398644"/>
          <a:ext cx="1680435" cy="630495"/>
        </a:xfrm>
        <a:prstGeom prst="roundRect">
          <a:avLst>
            <a:gd name="adj" fmla="val 50000"/>
          </a:avLst>
        </a:prstGeom>
        <a:solidFill>
          <a:srgbClr val="FF9C19"/>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solidFill>
                <a:schemeClr val="tx1"/>
              </a:solidFill>
              <a:latin typeface="Verdana" panose="020B0604030504040204" pitchFamily="34" charset="0"/>
              <a:ea typeface="Verdana" panose="020B0604030504040204" pitchFamily="34" charset="0"/>
            </a:rPr>
            <a:t>10. EJE CAFETERO</a:t>
          </a:r>
        </a:p>
      </xdr:txBody>
    </xdr:sp>
    <xdr:clientData/>
  </xdr:twoCellAnchor>
  <xdr:twoCellAnchor>
    <xdr:from>
      <xdr:col>2</xdr:col>
      <xdr:colOff>677613</xdr:colOff>
      <xdr:row>9</xdr:row>
      <xdr:rowOff>69155</xdr:rowOff>
    </xdr:from>
    <xdr:to>
      <xdr:col>2</xdr:col>
      <xdr:colOff>2024743</xdr:colOff>
      <xdr:row>12</xdr:row>
      <xdr:rowOff>162555</xdr:rowOff>
    </xdr:to>
    <xdr:sp macro="[2]!MAPA_MAGDALENA" textlink="">
      <xdr:nvSpPr>
        <xdr:cNvPr id="34" name="Rectángulo: esquinas redondeadas 33">
          <a:hlinkClick xmlns:r="http://schemas.openxmlformats.org/officeDocument/2006/relationships" r:id="rId13"/>
          <a:extLst>
            <a:ext uri="{FF2B5EF4-FFF2-40B4-BE49-F238E27FC236}">
              <a16:creationId xmlns:a16="http://schemas.microsoft.com/office/drawing/2014/main" id="{81B09EA8-4A3A-4AC2-9177-459E45F19FE4}"/>
            </a:ext>
          </a:extLst>
        </xdr:cNvPr>
        <xdr:cNvSpPr/>
      </xdr:nvSpPr>
      <xdr:spPr>
        <a:xfrm>
          <a:off x="9067233" y="1791275"/>
          <a:ext cx="1347130" cy="619180"/>
        </a:xfrm>
        <a:prstGeom prst="roundRect">
          <a:avLst>
            <a:gd name="adj" fmla="val 50000"/>
          </a:avLst>
        </a:prstGeom>
        <a:solidFill>
          <a:srgbClr val="9F5FC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solidFill>
                <a:schemeClr val="tx1"/>
              </a:solidFill>
              <a:latin typeface="Verdana" panose="020B0604030504040204" pitchFamily="34" charset="0"/>
              <a:ea typeface="Verdana" panose="020B0604030504040204" pitchFamily="34" charset="0"/>
            </a:rPr>
            <a:t>11. MAGDALENA</a:t>
          </a:r>
        </a:p>
      </xdr:txBody>
    </xdr:sp>
    <xdr:clientData/>
  </xdr:twoCellAnchor>
  <xdr:twoCellAnchor>
    <xdr:from>
      <xdr:col>2</xdr:col>
      <xdr:colOff>677612</xdr:colOff>
      <xdr:row>13</xdr:row>
      <xdr:rowOff>77622</xdr:rowOff>
    </xdr:from>
    <xdr:to>
      <xdr:col>2</xdr:col>
      <xdr:colOff>2107405</xdr:colOff>
      <xdr:row>17</xdr:row>
      <xdr:rowOff>0</xdr:rowOff>
    </xdr:to>
    <xdr:sp macro="[2]!MAPA_BARRANCABERMEJA" textlink="">
      <xdr:nvSpPr>
        <xdr:cNvPr id="35" name="Rectángulo: esquinas redondeadas 34">
          <a:hlinkClick xmlns:r="http://schemas.openxmlformats.org/officeDocument/2006/relationships" r:id="rId14"/>
          <a:extLst>
            <a:ext uri="{FF2B5EF4-FFF2-40B4-BE49-F238E27FC236}">
              <a16:creationId xmlns:a16="http://schemas.microsoft.com/office/drawing/2014/main" id="{6110EA23-5CF3-45D7-BDCE-F098D798CB00}"/>
            </a:ext>
          </a:extLst>
        </xdr:cNvPr>
        <xdr:cNvSpPr/>
      </xdr:nvSpPr>
      <xdr:spPr>
        <a:xfrm>
          <a:off x="9067232" y="2500782"/>
          <a:ext cx="1429793" cy="623418"/>
        </a:xfrm>
        <a:prstGeom prst="roundRect">
          <a:avLst>
            <a:gd name="adj" fmla="val 50000"/>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solidFill>
                <a:schemeClr val="tx1"/>
              </a:solidFill>
              <a:latin typeface="Verdana" panose="020B0604030504040204" pitchFamily="34" charset="0"/>
              <a:ea typeface="Verdana" panose="020B0604030504040204" pitchFamily="34" charset="0"/>
            </a:rPr>
            <a:t>12. MAGDALENA MEDIO</a:t>
          </a:r>
        </a:p>
      </xdr:txBody>
    </xdr:sp>
    <xdr:clientData/>
  </xdr:twoCellAnchor>
  <xdr:twoCellAnchor>
    <xdr:from>
      <xdr:col>2</xdr:col>
      <xdr:colOff>680963</xdr:colOff>
      <xdr:row>17</xdr:row>
      <xdr:rowOff>82248</xdr:rowOff>
    </xdr:from>
    <xdr:to>
      <xdr:col>2</xdr:col>
      <xdr:colOff>2024743</xdr:colOff>
      <xdr:row>21</xdr:row>
      <xdr:rowOff>1477</xdr:rowOff>
    </xdr:to>
    <xdr:sp macro="[2]!MAPA_ATLANTICO" textlink="">
      <xdr:nvSpPr>
        <xdr:cNvPr id="36" name="Rectángulo: esquinas redondeadas 35">
          <a:hlinkClick xmlns:r="http://schemas.openxmlformats.org/officeDocument/2006/relationships" r:id="rId15"/>
          <a:extLst>
            <a:ext uri="{FF2B5EF4-FFF2-40B4-BE49-F238E27FC236}">
              <a16:creationId xmlns:a16="http://schemas.microsoft.com/office/drawing/2014/main" id="{22211101-196A-4F8C-802B-2FEC03572331}"/>
            </a:ext>
          </a:extLst>
        </xdr:cNvPr>
        <xdr:cNvSpPr/>
      </xdr:nvSpPr>
      <xdr:spPr>
        <a:xfrm>
          <a:off x="9070583" y="3206448"/>
          <a:ext cx="1343780" cy="620269"/>
        </a:xfrm>
        <a:prstGeom prst="roundRect">
          <a:avLst>
            <a:gd name="adj" fmla="val 50000"/>
          </a:avLst>
        </a:prstGeom>
        <a:solidFill>
          <a:schemeClr val="bg1">
            <a:lumMod val="6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solidFill>
                <a:schemeClr val="tx1"/>
              </a:solidFill>
              <a:latin typeface="Verdana" panose="020B0604030504040204" pitchFamily="34" charset="0"/>
              <a:ea typeface="Verdana" panose="020B0604030504040204" pitchFamily="34" charset="0"/>
            </a:rPr>
            <a:t>13. META - LLANOS ORIENTALES</a:t>
          </a:r>
        </a:p>
      </xdr:txBody>
    </xdr:sp>
    <xdr:clientData/>
  </xdr:twoCellAnchor>
  <xdr:twoCellAnchor>
    <xdr:from>
      <xdr:col>2</xdr:col>
      <xdr:colOff>677612</xdr:colOff>
      <xdr:row>21</xdr:row>
      <xdr:rowOff>94555</xdr:rowOff>
    </xdr:from>
    <xdr:to>
      <xdr:col>2</xdr:col>
      <xdr:colOff>2024743</xdr:colOff>
      <xdr:row>25</xdr:row>
      <xdr:rowOff>13784</xdr:rowOff>
    </xdr:to>
    <xdr:sp macro="[2]!MAPA_NARIÑO" textlink="">
      <xdr:nvSpPr>
        <xdr:cNvPr id="37" name="Rectángulo: esquinas redondeadas 36">
          <a:hlinkClick xmlns:r="http://schemas.openxmlformats.org/officeDocument/2006/relationships" r:id="rId16"/>
          <a:extLst>
            <a:ext uri="{FF2B5EF4-FFF2-40B4-BE49-F238E27FC236}">
              <a16:creationId xmlns:a16="http://schemas.microsoft.com/office/drawing/2014/main" id="{33C07962-25F8-4E20-9152-0A12F85418AD}"/>
            </a:ext>
          </a:extLst>
        </xdr:cNvPr>
        <xdr:cNvSpPr/>
      </xdr:nvSpPr>
      <xdr:spPr>
        <a:xfrm>
          <a:off x="9067232" y="3919795"/>
          <a:ext cx="1347131" cy="620269"/>
        </a:xfrm>
        <a:prstGeom prst="roundRect">
          <a:avLst>
            <a:gd name="adj" fmla="val 50000"/>
          </a:avLst>
        </a:prstGeom>
        <a:solidFill>
          <a:srgbClr val="00B05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solidFill>
                <a:schemeClr val="tx1"/>
              </a:solidFill>
              <a:latin typeface="Verdana" panose="020B0604030504040204" pitchFamily="34" charset="0"/>
              <a:ea typeface="Verdana" panose="020B0604030504040204" pitchFamily="34" charset="0"/>
            </a:rPr>
            <a:t>14. NARIÑO</a:t>
          </a:r>
        </a:p>
      </xdr:txBody>
    </xdr:sp>
    <xdr:clientData/>
  </xdr:twoCellAnchor>
  <xdr:twoCellAnchor>
    <xdr:from>
      <xdr:col>2</xdr:col>
      <xdr:colOff>680962</xdr:colOff>
      <xdr:row>25</xdr:row>
      <xdr:rowOff>133046</xdr:rowOff>
    </xdr:from>
    <xdr:to>
      <xdr:col>2</xdr:col>
      <xdr:colOff>2024743</xdr:colOff>
      <xdr:row>29</xdr:row>
      <xdr:rowOff>65579</xdr:rowOff>
    </xdr:to>
    <xdr:sp macro="[2]!MAPA_NORTE" textlink="">
      <xdr:nvSpPr>
        <xdr:cNvPr id="38" name="Rectángulo: esquinas redondeadas 37">
          <a:hlinkClick xmlns:r="http://schemas.openxmlformats.org/officeDocument/2006/relationships" r:id="rId1"/>
          <a:extLst>
            <a:ext uri="{FF2B5EF4-FFF2-40B4-BE49-F238E27FC236}">
              <a16:creationId xmlns:a16="http://schemas.microsoft.com/office/drawing/2014/main" id="{E4FF6AB7-FFF2-4ADA-9D3A-D349EAA24EDC}"/>
            </a:ext>
          </a:extLst>
        </xdr:cNvPr>
        <xdr:cNvSpPr/>
      </xdr:nvSpPr>
      <xdr:spPr>
        <a:xfrm>
          <a:off x="9070582" y="4659326"/>
          <a:ext cx="1343781" cy="633573"/>
        </a:xfrm>
        <a:prstGeom prst="roundRect">
          <a:avLst>
            <a:gd name="adj" fmla="val 50000"/>
          </a:avLst>
        </a:prstGeom>
        <a:solidFill>
          <a:srgbClr val="FF99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solidFill>
                <a:schemeClr val="tx1"/>
              </a:solidFill>
              <a:latin typeface="Verdana" panose="020B0604030504040204" pitchFamily="34" charset="0"/>
              <a:ea typeface="Verdana" panose="020B0604030504040204" pitchFamily="34" charset="0"/>
            </a:rPr>
            <a:t>15. NORTE DE SANTANDER</a:t>
          </a:r>
        </a:p>
      </xdr:txBody>
    </xdr:sp>
    <xdr:clientData/>
  </xdr:twoCellAnchor>
  <xdr:twoCellAnchor>
    <xdr:from>
      <xdr:col>2</xdr:col>
      <xdr:colOff>672495</xdr:colOff>
      <xdr:row>30</xdr:row>
      <xdr:rowOff>9678</xdr:rowOff>
    </xdr:from>
    <xdr:to>
      <xdr:col>2</xdr:col>
      <xdr:colOff>2024743</xdr:colOff>
      <xdr:row>33</xdr:row>
      <xdr:rowOff>116382</xdr:rowOff>
    </xdr:to>
    <xdr:sp macro="[2]!MAPA_PUTUMAYO" textlink="">
      <xdr:nvSpPr>
        <xdr:cNvPr id="39" name="Rectángulo: esquinas redondeadas 38">
          <a:hlinkClick xmlns:r="http://schemas.openxmlformats.org/officeDocument/2006/relationships" r:id="rId17"/>
          <a:extLst>
            <a:ext uri="{FF2B5EF4-FFF2-40B4-BE49-F238E27FC236}">
              <a16:creationId xmlns:a16="http://schemas.microsoft.com/office/drawing/2014/main" id="{747C9555-1591-4E98-B02D-2883854C3DA9}"/>
            </a:ext>
          </a:extLst>
        </xdr:cNvPr>
        <xdr:cNvSpPr/>
      </xdr:nvSpPr>
      <xdr:spPr>
        <a:xfrm>
          <a:off x="9062115" y="5412258"/>
          <a:ext cx="1352248" cy="632484"/>
        </a:xfrm>
        <a:prstGeom prst="roundRect">
          <a:avLst>
            <a:gd name="adj" fmla="val 50000"/>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solidFill>
                <a:schemeClr val="tx1"/>
              </a:solidFill>
              <a:latin typeface="Verdana" panose="020B0604030504040204" pitchFamily="34" charset="0"/>
              <a:ea typeface="Verdana" panose="020B0604030504040204" pitchFamily="34" charset="0"/>
            </a:rPr>
            <a:t>16. PUTUMAYO</a:t>
          </a:r>
        </a:p>
      </xdr:txBody>
    </xdr:sp>
    <xdr:clientData/>
  </xdr:twoCellAnchor>
  <xdr:twoCellAnchor>
    <xdr:from>
      <xdr:col>2</xdr:col>
      <xdr:colOff>689428</xdr:colOff>
      <xdr:row>34</xdr:row>
      <xdr:rowOff>26612</xdr:rowOff>
    </xdr:from>
    <xdr:to>
      <xdr:col>2</xdr:col>
      <xdr:colOff>2024743</xdr:colOff>
      <xdr:row>37</xdr:row>
      <xdr:rowOff>133315</xdr:rowOff>
    </xdr:to>
    <xdr:sp macro="[2]!MAPA_SANTANDER" textlink="">
      <xdr:nvSpPr>
        <xdr:cNvPr id="40" name="Rectángulo: esquinas redondeadas 39">
          <a:hlinkClick xmlns:r="http://schemas.openxmlformats.org/officeDocument/2006/relationships" r:id="rId18"/>
          <a:extLst>
            <a:ext uri="{FF2B5EF4-FFF2-40B4-BE49-F238E27FC236}">
              <a16:creationId xmlns:a16="http://schemas.microsoft.com/office/drawing/2014/main" id="{6D28B1E1-1543-4974-AAE2-793544A8838F}"/>
            </a:ext>
          </a:extLst>
        </xdr:cNvPr>
        <xdr:cNvSpPr/>
      </xdr:nvSpPr>
      <xdr:spPr>
        <a:xfrm>
          <a:off x="9079048" y="6130232"/>
          <a:ext cx="1335315" cy="632483"/>
        </a:xfrm>
        <a:prstGeom prst="roundRect">
          <a:avLst>
            <a:gd name="adj" fmla="val 50000"/>
          </a:avLst>
        </a:prstGeom>
        <a:solidFill>
          <a:srgbClr val="BC7D3E"/>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solidFill>
                <a:schemeClr val="tx1"/>
              </a:solidFill>
              <a:latin typeface="Verdana" panose="020B0604030504040204" pitchFamily="34" charset="0"/>
              <a:ea typeface="Verdana" panose="020B0604030504040204" pitchFamily="34" charset="0"/>
            </a:rPr>
            <a:t>17.</a:t>
          </a:r>
          <a:r>
            <a:rPr lang="es-CO" sz="900" b="1" baseline="0">
              <a:solidFill>
                <a:schemeClr val="tx1"/>
              </a:solidFill>
              <a:latin typeface="Verdana" panose="020B0604030504040204" pitchFamily="34" charset="0"/>
              <a:ea typeface="Verdana" panose="020B0604030504040204" pitchFamily="34" charset="0"/>
            </a:rPr>
            <a:t> SANTANDER</a:t>
          </a:r>
          <a:endParaRPr lang="es-CO" sz="900" b="1">
            <a:solidFill>
              <a:schemeClr val="tx1"/>
            </a:solidFill>
            <a:latin typeface="Verdana" panose="020B0604030504040204" pitchFamily="34" charset="0"/>
            <a:ea typeface="Verdana" panose="020B0604030504040204" pitchFamily="34" charset="0"/>
          </a:endParaRPr>
        </a:p>
      </xdr:txBody>
    </xdr:sp>
    <xdr:clientData/>
  </xdr:twoCellAnchor>
  <xdr:twoCellAnchor>
    <xdr:from>
      <xdr:col>2</xdr:col>
      <xdr:colOff>689427</xdr:colOff>
      <xdr:row>38</xdr:row>
      <xdr:rowOff>82248</xdr:rowOff>
    </xdr:from>
    <xdr:to>
      <xdr:col>2</xdr:col>
      <xdr:colOff>2024743</xdr:colOff>
      <xdr:row>42</xdr:row>
      <xdr:rowOff>1477</xdr:rowOff>
    </xdr:to>
    <xdr:sp macro="[2]!MAPA_SUCRE" textlink="">
      <xdr:nvSpPr>
        <xdr:cNvPr id="41" name="Rectángulo: esquinas redondeadas 40">
          <a:hlinkClick xmlns:r="http://schemas.openxmlformats.org/officeDocument/2006/relationships" r:id="rId19"/>
          <a:extLst>
            <a:ext uri="{FF2B5EF4-FFF2-40B4-BE49-F238E27FC236}">
              <a16:creationId xmlns:a16="http://schemas.microsoft.com/office/drawing/2014/main" id="{6CD2D20A-E88B-4BE8-B67C-4A9E48EBF4C4}"/>
            </a:ext>
          </a:extLst>
        </xdr:cNvPr>
        <xdr:cNvSpPr/>
      </xdr:nvSpPr>
      <xdr:spPr>
        <a:xfrm>
          <a:off x="9079047" y="6886908"/>
          <a:ext cx="1335316" cy="620269"/>
        </a:xfrm>
        <a:prstGeom prst="roundRect">
          <a:avLst>
            <a:gd name="adj" fmla="val 50000"/>
          </a:avLst>
        </a:prstGeom>
        <a:solidFill>
          <a:schemeClr val="accent5">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solidFill>
                <a:schemeClr val="tx1"/>
              </a:solidFill>
              <a:latin typeface="Verdana" panose="020B0604030504040204" pitchFamily="34" charset="0"/>
              <a:ea typeface="Verdana" panose="020B0604030504040204" pitchFamily="34" charset="0"/>
            </a:rPr>
            <a:t>18. SUCRE</a:t>
          </a:r>
        </a:p>
      </xdr:txBody>
    </xdr:sp>
    <xdr:clientData/>
  </xdr:twoCellAnchor>
  <xdr:twoCellAnchor>
    <xdr:from>
      <xdr:col>2</xdr:col>
      <xdr:colOff>680961</xdr:colOff>
      <xdr:row>42</xdr:row>
      <xdr:rowOff>124583</xdr:rowOff>
    </xdr:from>
    <xdr:to>
      <xdr:col>2</xdr:col>
      <xdr:colOff>2024743</xdr:colOff>
      <xdr:row>46</xdr:row>
      <xdr:rowOff>43812</xdr:rowOff>
    </xdr:to>
    <xdr:sp macro="[2]!MAPA_ATLANTICO" textlink="">
      <xdr:nvSpPr>
        <xdr:cNvPr id="42" name="Rectángulo: esquinas redondeadas 41">
          <a:hlinkClick xmlns:r="http://schemas.openxmlformats.org/officeDocument/2006/relationships" r:id="rId20"/>
          <a:extLst>
            <a:ext uri="{FF2B5EF4-FFF2-40B4-BE49-F238E27FC236}">
              <a16:creationId xmlns:a16="http://schemas.microsoft.com/office/drawing/2014/main" id="{243AD279-AD35-4D56-9769-DF4D6116A1DF}"/>
            </a:ext>
          </a:extLst>
        </xdr:cNvPr>
        <xdr:cNvSpPr/>
      </xdr:nvSpPr>
      <xdr:spPr>
        <a:xfrm>
          <a:off x="9070581" y="7630283"/>
          <a:ext cx="1343782" cy="620269"/>
        </a:xfrm>
        <a:prstGeom prst="roundRect">
          <a:avLst>
            <a:gd name="adj" fmla="val 50000"/>
          </a:avLst>
        </a:prstGeom>
        <a:solidFill>
          <a:srgbClr val="CC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solidFill>
                <a:schemeClr val="tx1"/>
              </a:solidFill>
              <a:latin typeface="Verdana" panose="020B0604030504040204" pitchFamily="34" charset="0"/>
              <a:ea typeface="Verdana" panose="020B0604030504040204" pitchFamily="34" charset="0"/>
            </a:rPr>
            <a:t>19. URABÁ</a:t>
          </a:r>
        </a:p>
      </xdr:txBody>
    </xdr:sp>
    <xdr:clientData/>
  </xdr:twoCellAnchor>
  <xdr:twoCellAnchor>
    <xdr:from>
      <xdr:col>2</xdr:col>
      <xdr:colOff>672495</xdr:colOff>
      <xdr:row>47</xdr:row>
      <xdr:rowOff>18144</xdr:rowOff>
    </xdr:from>
    <xdr:to>
      <xdr:col>2</xdr:col>
      <xdr:colOff>2024743</xdr:colOff>
      <xdr:row>50</xdr:row>
      <xdr:rowOff>124850</xdr:rowOff>
    </xdr:to>
    <xdr:sp macro="[2]!MAPA_ATLANTICO" textlink="">
      <xdr:nvSpPr>
        <xdr:cNvPr id="43" name="Rectángulo: esquinas redondeadas 42">
          <a:hlinkClick xmlns:r="http://schemas.openxmlformats.org/officeDocument/2006/relationships" r:id="rId21"/>
          <a:extLst>
            <a:ext uri="{FF2B5EF4-FFF2-40B4-BE49-F238E27FC236}">
              <a16:creationId xmlns:a16="http://schemas.microsoft.com/office/drawing/2014/main" id="{12ED7122-B409-49B9-B831-2255955B4A25}"/>
            </a:ext>
          </a:extLst>
        </xdr:cNvPr>
        <xdr:cNvSpPr/>
      </xdr:nvSpPr>
      <xdr:spPr>
        <a:xfrm>
          <a:off x="9062115" y="8400144"/>
          <a:ext cx="1352248" cy="632486"/>
        </a:xfrm>
        <a:prstGeom prst="roundRect">
          <a:avLst>
            <a:gd name="adj" fmla="val 50000"/>
          </a:avLst>
        </a:prstGeom>
        <a:solidFill>
          <a:schemeClr val="bg1">
            <a:lumMod val="6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solidFill>
                <a:schemeClr val="tx1"/>
              </a:solidFill>
              <a:latin typeface="Verdana" panose="020B0604030504040204" pitchFamily="34" charset="0"/>
              <a:ea typeface="Verdana" panose="020B0604030504040204" pitchFamily="34" charset="0"/>
            </a:rPr>
            <a:t>20. VALLE</a:t>
          </a:r>
        </a:p>
      </xdr:txBody>
    </xdr:sp>
    <xdr:clientData/>
  </xdr:twoCellAnchor>
  <xdr:twoCellAnchor>
    <xdr:from>
      <xdr:col>0</xdr:col>
      <xdr:colOff>2503714</xdr:colOff>
      <xdr:row>32</xdr:row>
      <xdr:rowOff>10885</xdr:rowOff>
    </xdr:from>
    <xdr:to>
      <xdr:col>0</xdr:col>
      <xdr:colOff>2950029</xdr:colOff>
      <xdr:row>34</xdr:row>
      <xdr:rowOff>10886</xdr:rowOff>
    </xdr:to>
    <xdr:sp macro="" textlink="">
      <xdr:nvSpPr>
        <xdr:cNvPr id="44" name="CuadroTexto 43">
          <a:hlinkClick xmlns:r="http://schemas.openxmlformats.org/officeDocument/2006/relationships" r:id="rId22"/>
          <a:extLst>
            <a:ext uri="{FF2B5EF4-FFF2-40B4-BE49-F238E27FC236}">
              <a16:creationId xmlns:a16="http://schemas.microsoft.com/office/drawing/2014/main" id="{197582AC-35A3-4027-8268-F6DFFE79D1AA}"/>
            </a:ext>
          </a:extLst>
        </xdr:cNvPr>
        <xdr:cNvSpPr txBox="1"/>
      </xdr:nvSpPr>
      <xdr:spPr>
        <a:xfrm>
          <a:off x="2503714" y="5763985"/>
          <a:ext cx="446315" cy="3505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latin typeface="Verdana" panose="020B0604030504040204" pitchFamily="34" charset="0"/>
              <a:ea typeface="Verdana" panose="020B0604030504040204" pitchFamily="34" charset="0"/>
            </a:rPr>
            <a:t>21</a:t>
          </a:r>
          <a:endParaRPr lang="es-CO" sz="1100" b="1">
            <a:latin typeface="Verdana" panose="020B0604030504040204" pitchFamily="34" charset="0"/>
            <a:ea typeface="Verdana" panose="020B0604030504040204" pitchFamily="34" charset="0"/>
          </a:endParaRPr>
        </a:p>
      </xdr:txBody>
    </xdr:sp>
    <xdr:clientData/>
  </xdr:twoCellAnchor>
  <xdr:twoCellAnchor>
    <xdr:from>
      <xdr:col>1</xdr:col>
      <xdr:colOff>4989286</xdr:colOff>
      <xdr:row>51</xdr:row>
      <xdr:rowOff>133049</xdr:rowOff>
    </xdr:from>
    <xdr:to>
      <xdr:col>2</xdr:col>
      <xdr:colOff>1367496</xdr:colOff>
      <xdr:row>55</xdr:row>
      <xdr:rowOff>65583</xdr:rowOff>
    </xdr:to>
    <xdr:sp macro="[2]!MAPA_NACIONAL" textlink="">
      <xdr:nvSpPr>
        <xdr:cNvPr id="45" name="Rectángulo: esquinas redondeadas 44">
          <a:hlinkClick xmlns:r="http://schemas.openxmlformats.org/officeDocument/2006/relationships" r:id="rId22"/>
          <a:extLst>
            <a:ext uri="{FF2B5EF4-FFF2-40B4-BE49-F238E27FC236}">
              <a16:creationId xmlns:a16="http://schemas.microsoft.com/office/drawing/2014/main" id="{C2143C95-0FD6-4A10-89AE-E2B9EB477A10}"/>
            </a:ext>
          </a:extLst>
        </xdr:cNvPr>
        <xdr:cNvSpPr/>
      </xdr:nvSpPr>
      <xdr:spPr>
        <a:xfrm>
          <a:off x="8090626" y="9216089"/>
          <a:ext cx="1666490" cy="633574"/>
        </a:xfrm>
        <a:prstGeom prst="roundRect">
          <a:avLst>
            <a:gd name="adj" fmla="val 50000"/>
          </a:avLst>
        </a:prstGeom>
        <a:solidFill>
          <a:schemeClr val="accent1">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900" b="1">
              <a:solidFill>
                <a:schemeClr val="tx1"/>
              </a:solidFill>
              <a:latin typeface="Verdana" panose="020B0604030504040204" pitchFamily="34" charset="0"/>
              <a:ea typeface="Verdana" panose="020B0604030504040204" pitchFamily="34" charset="0"/>
            </a:rPr>
            <a:t>21. NIVEL NACIONAL</a:t>
          </a:r>
        </a:p>
      </xdr:txBody>
    </xdr:sp>
    <xdr:clientData/>
  </xdr:twoCellAnchor>
  <xdr:twoCellAnchor>
    <xdr:from>
      <xdr:col>3</xdr:col>
      <xdr:colOff>281940</xdr:colOff>
      <xdr:row>22</xdr:row>
      <xdr:rowOff>152400</xdr:rowOff>
    </xdr:from>
    <xdr:to>
      <xdr:col>5</xdr:col>
      <xdr:colOff>68580</xdr:colOff>
      <xdr:row>31</xdr:row>
      <xdr:rowOff>152400</xdr:rowOff>
    </xdr:to>
    <xdr:sp macro="" textlink="">
      <xdr:nvSpPr>
        <xdr:cNvPr id="46" name="Forma libre: forma 45">
          <a:hlinkClick xmlns:r="http://schemas.openxmlformats.org/officeDocument/2006/relationships" r:id="rId23"/>
          <a:extLst>
            <a:ext uri="{FF2B5EF4-FFF2-40B4-BE49-F238E27FC236}">
              <a16:creationId xmlns:a16="http://schemas.microsoft.com/office/drawing/2014/main" id="{1AF92F6E-D9B4-4690-9B0F-BDFC580A9413}"/>
            </a:ext>
          </a:extLst>
        </xdr:cNvPr>
        <xdr:cNvSpPr/>
      </xdr:nvSpPr>
      <xdr:spPr>
        <a:xfrm>
          <a:off x="10652760" y="4152900"/>
          <a:ext cx="0" cy="1577340"/>
        </a:xfrm>
        <a:custGeom>
          <a:avLst/>
          <a:gdLst>
            <a:gd name="connsiteX0" fmla="*/ 1059180 w 1371600"/>
            <a:gd name="connsiteY0" fmla="*/ 0 h 1440180"/>
            <a:gd name="connsiteX1" fmla="*/ 1021080 w 1371600"/>
            <a:gd name="connsiteY1" fmla="*/ 22860 h 1440180"/>
            <a:gd name="connsiteX2" fmla="*/ 998220 w 1371600"/>
            <a:gd name="connsiteY2" fmla="*/ 60960 h 1440180"/>
            <a:gd name="connsiteX3" fmla="*/ 937260 w 1371600"/>
            <a:gd name="connsiteY3" fmla="*/ 99060 h 1440180"/>
            <a:gd name="connsiteX4" fmla="*/ 845820 w 1371600"/>
            <a:gd name="connsiteY4" fmla="*/ 106680 h 1440180"/>
            <a:gd name="connsiteX5" fmla="*/ 815340 w 1371600"/>
            <a:gd name="connsiteY5" fmla="*/ 137160 h 1440180"/>
            <a:gd name="connsiteX6" fmla="*/ 800100 w 1371600"/>
            <a:gd name="connsiteY6" fmla="*/ 160020 h 1440180"/>
            <a:gd name="connsiteX7" fmla="*/ 769620 w 1371600"/>
            <a:gd name="connsiteY7" fmla="*/ 175260 h 1440180"/>
            <a:gd name="connsiteX8" fmla="*/ 754380 w 1371600"/>
            <a:gd name="connsiteY8" fmla="*/ 198120 h 1440180"/>
            <a:gd name="connsiteX9" fmla="*/ 701040 w 1371600"/>
            <a:gd name="connsiteY9" fmla="*/ 259080 h 1440180"/>
            <a:gd name="connsiteX10" fmla="*/ 685800 w 1371600"/>
            <a:gd name="connsiteY10" fmla="*/ 289560 h 1440180"/>
            <a:gd name="connsiteX11" fmla="*/ 617220 w 1371600"/>
            <a:gd name="connsiteY11" fmla="*/ 327660 h 1440180"/>
            <a:gd name="connsiteX12" fmla="*/ 594360 w 1371600"/>
            <a:gd name="connsiteY12" fmla="*/ 358140 h 1440180"/>
            <a:gd name="connsiteX13" fmla="*/ 571500 w 1371600"/>
            <a:gd name="connsiteY13" fmla="*/ 381000 h 1440180"/>
            <a:gd name="connsiteX14" fmla="*/ 563880 w 1371600"/>
            <a:gd name="connsiteY14" fmla="*/ 403860 h 1440180"/>
            <a:gd name="connsiteX15" fmla="*/ 548640 w 1371600"/>
            <a:gd name="connsiteY15" fmla="*/ 426720 h 1440180"/>
            <a:gd name="connsiteX16" fmla="*/ 525780 w 1371600"/>
            <a:gd name="connsiteY16" fmla="*/ 487680 h 1440180"/>
            <a:gd name="connsiteX17" fmla="*/ 281940 w 1371600"/>
            <a:gd name="connsiteY17" fmla="*/ 510540 h 1440180"/>
            <a:gd name="connsiteX18" fmla="*/ 259080 w 1371600"/>
            <a:gd name="connsiteY18" fmla="*/ 525780 h 1440180"/>
            <a:gd name="connsiteX19" fmla="*/ 236220 w 1371600"/>
            <a:gd name="connsiteY19" fmla="*/ 533400 h 1440180"/>
            <a:gd name="connsiteX20" fmla="*/ 190500 w 1371600"/>
            <a:gd name="connsiteY20" fmla="*/ 601980 h 1440180"/>
            <a:gd name="connsiteX21" fmla="*/ 167640 w 1371600"/>
            <a:gd name="connsiteY21" fmla="*/ 693420 h 1440180"/>
            <a:gd name="connsiteX22" fmla="*/ 121920 w 1371600"/>
            <a:gd name="connsiteY22" fmla="*/ 723900 h 1440180"/>
            <a:gd name="connsiteX23" fmla="*/ 45720 w 1371600"/>
            <a:gd name="connsiteY23" fmla="*/ 746760 h 1440180"/>
            <a:gd name="connsiteX24" fmla="*/ 22860 w 1371600"/>
            <a:gd name="connsiteY24" fmla="*/ 754380 h 1440180"/>
            <a:gd name="connsiteX25" fmla="*/ 0 w 1371600"/>
            <a:gd name="connsiteY25" fmla="*/ 769620 h 1440180"/>
            <a:gd name="connsiteX26" fmla="*/ 7620 w 1371600"/>
            <a:gd name="connsiteY26" fmla="*/ 853440 h 1440180"/>
            <a:gd name="connsiteX27" fmla="*/ 53340 w 1371600"/>
            <a:gd name="connsiteY27" fmla="*/ 914400 h 1440180"/>
            <a:gd name="connsiteX28" fmla="*/ 68580 w 1371600"/>
            <a:gd name="connsiteY28" fmla="*/ 937260 h 1440180"/>
            <a:gd name="connsiteX29" fmla="*/ 76200 w 1371600"/>
            <a:gd name="connsiteY29" fmla="*/ 967740 h 1440180"/>
            <a:gd name="connsiteX30" fmla="*/ 83820 w 1371600"/>
            <a:gd name="connsiteY30" fmla="*/ 990600 h 1440180"/>
            <a:gd name="connsiteX31" fmla="*/ 91440 w 1371600"/>
            <a:gd name="connsiteY31" fmla="*/ 1059180 h 1440180"/>
            <a:gd name="connsiteX32" fmla="*/ 121920 w 1371600"/>
            <a:gd name="connsiteY32" fmla="*/ 1074420 h 1440180"/>
            <a:gd name="connsiteX33" fmla="*/ 266700 w 1371600"/>
            <a:gd name="connsiteY33" fmla="*/ 1089660 h 1440180"/>
            <a:gd name="connsiteX34" fmla="*/ 320040 w 1371600"/>
            <a:gd name="connsiteY34" fmla="*/ 1104900 h 1440180"/>
            <a:gd name="connsiteX35" fmla="*/ 342900 w 1371600"/>
            <a:gd name="connsiteY35" fmla="*/ 1127760 h 1440180"/>
            <a:gd name="connsiteX36" fmla="*/ 388620 w 1371600"/>
            <a:gd name="connsiteY36" fmla="*/ 1173480 h 1440180"/>
            <a:gd name="connsiteX37" fmla="*/ 411480 w 1371600"/>
            <a:gd name="connsiteY37" fmla="*/ 1272540 h 1440180"/>
            <a:gd name="connsiteX38" fmla="*/ 426720 w 1371600"/>
            <a:gd name="connsiteY38" fmla="*/ 1303020 h 1440180"/>
            <a:gd name="connsiteX39" fmla="*/ 472440 w 1371600"/>
            <a:gd name="connsiteY39" fmla="*/ 1440180 h 1440180"/>
            <a:gd name="connsiteX40" fmla="*/ 525780 w 1371600"/>
            <a:gd name="connsiteY40" fmla="*/ 1424940 h 1440180"/>
            <a:gd name="connsiteX41" fmla="*/ 541020 w 1371600"/>
            <a:gd name="connsiteY41" fmla="*/ 1379220 h 1440180"/>
            <a:gd name="connsiteX42" fmla="*/ 632460 w 1371600"/>
            <a:gd name="connsiteY42" fmla="*/ 1356360 h 1440180"/>
            <a:gd name="connsiteX43" fmla="*/ 807720 w 1371600"/>
            <a:gd name="connsiteY43" fmla="*/ 1386840 h 1440180"/>
            <a:gd name="connsiteX44" fmla="*/ 815340 w 1371600"/>
            <a:gd name="connsiteY44" fmla="*/ 1440180 h 1440180"/>
            <a:gd name="connsiteX45" fmla="*/ 914400 w 1371600"/>
            <a:gd name="connsiteY45" fmla="*/ 1409700 h 1440180"/>
            <a:gd name="connsiteX46" fmla="*/ 937260 w 1371600"/>
            <a:gd name="connsiteY46" fmla="*/ 1371600 h 1440180"/>
            <a:gd name="connsiteX47" fmla="*/ 952500 w 1371600"/>
            <a:gd name="connsiteY47" fmla="*/ 1341120 h 1440180"/>
            <a:gd name="connsiteX48" fmla="*/ 1074420 w 1371600"/>
            <a:gd name="connsiteY48" fmla="*/ 1325880 h 1440180"/>
            <a:gd name="connsiteX49" fmla="*/ 1089660 w 1371600"/>
            <a:gd name="connsiteY49" fmla="*/ 1303020 h 1440180"/>
            <a:gd name="connsiteX50" fmla="*/ 1074420 w 1371600"/>
            <a:gd name="connsiteY50" fmla="*/ 1150620 h 1440180"/>
            <a:gd name="connsiteX51" fmla="*/ 1112520 w 1371600"/>
            <a:gd name="connsiteY51" fmla="*/ 1036320 h 1440180"/>
            <a:gd name="connsiteX52" fmla="*/ 1150620 w 1371600"/>
            <a:gd name="connsiteY52" fmla="*/ 1021080 h 1440180"/>
            <a:gd name="connsiteX53" fmla="*/ 1181100 w 1371600"/>
            <a:gd name="connsiteY53" fmla="*/ 906780 h 1440180"/>
            <a:gd name="connsiteX54" fmla="*/ 1226820 w 1371600"/>
            <a:gd name="connsiteY54" fmla="*/ 876300 h 1440180"/>
            <a:gd name="connsiteX55" fmla="*/ 1280160 w 1371600"/>
            <a:gd name="connsiteY55" fmla="*/ 845820 h 1440180"/>
            <a:gd name="connsiteX56" fmla="*/ 1318260 w 1371600"/>
            <a:gd name="connsiteY56" fmla="*/ 815340 h 1440180"/>
            <a:gd name="connsiteX57" fmla="*/ 1325880 w 1371600"/>
            <a:gd name="connsiteY57" fmla="*/ 792480 h 1440180"/>
            <a:gd name="connsiteX58" fmla="*/ 1348740 w 1371600"/>
            <a:gd name="connsiteY58" fmla="*/ 777240 h 1440180"/>
            <a:gd name="connsiteX59" fmla="*/ 1371600 w 1371600"/>
            <a:gd name="connsiteY59" fmla="*/ 754380 h 1440180"/>
            <a:gd name="connsiteX60" fmla="*/ 1341120 w 1371600"/>
            <a:gd name="connsiteY60" fmla="*/ 708660 h 1440180"/>
            <a:gd name="connsiteX61" fmla="*/ 1203960 w 1371600"/>
            <a:gd name="connsiteY61" fmla="*/ 655320 h 1440180"/>
            <a:gd name="connsiteX62" fmla="*/ 1188720 w 1371600"/>
            <a:gd name="connsiteY62" fmla="*/ 624840 h 1440180"/>
            <a:gd name="connsiteX63" fmla="*/ 1150620 w 1371600"/>
            <a:gd name="connsiteY63" fmla="*/ 510540 h 1440180"/>
            <a:gd name="connsiteX64" fmla="*/ 1104900 w 1371600"/>
            <a:gd name="connsiteY64" fmla="*/ 487680 h 1440180"/>
            <a:gd name="connsiteX65" fmla="*/ 1089660 w 1371600"/>
            <a:gd name="connsiteY65" fmla="*/ 457200 h 1440180"/>
            <a:gd name="connsiteX66" fmla="*/ 1127760 w 1371600"/>
            <a:gd name="connsiteY66" fmla="*/ 259080 h 1440180"/>
            <a:gd name="connsiteX67" fmla="*/ 1135380 w 1371600"/>
            <a:gd name="connsiteY67" fmla="*/ 220980 h 1440180"/>
            <a:gd name="connsiteX68" fmla="*/ 1089660 w 1371600"/>
            <a:gd name="connsiteY68" fmla="*/ 160020 h 1440180"/>
            <a:gd name="connsiteX69" fmla="*/ 1043940 w 1371600"/>
            <a:gd name="connsiteY69" fmla="*/ 99060 h 1440180"/>
            <a:gd name="connsiteX70" fmla="*/ 1021080 w 1371600"/>
            <a:gd name="connsiteY70" fmla="*/ 53340 h 1440180"/>
            <a:gd name="connsiteX71" fmla="*/ 1013460 w 1371600"/>
            <a:gd name="connsiteY71" fmla="*/ 53340 h 14401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Lst>
          <a:rect l="l" t="t" r="r" b="b"/>
          <a:pathLst>
            <a:path w="1371600" h="1440180">
              <a:moveTo>
                <a:pt x="1059180" y="0"/>
              </a:moveTo>
              <a:cubicBezTo>
                <a:pt x="1046480" y="7620"/>
                <a:pt x="1031553" y="12387"/>
                <a:pt x="1021080" y="22860"/>
              </a:cubicBezTo>
              <a:cubicBezTo>
                <a:pt x="1010607" y="33333"/>
                <a:pt x="1007973" y="49814"/>
                <a:pt x="998220" y="60960"/>
              </a:cubicBezTo>
              <a:cubicBezTo>
                <a:pt x="990224" y="70098"/>
                <a:pt x="950861" y="96510"/>
                <a:pt x="937260" y="99060"/>
              </a:cubicBezTo>
              <a:cubicBezTo>
                <a:pt x="907198" y="104697"/>
                <a:pt x="876300" y="104140"/>
                <a:pt x="845820" y="106680"/>
              </a:cubicBezTo>
              <a:cubicBezTo>
                <a:pt x="835660" y="116840"/>
                <a:pt x="824691" y="126251"/>
                <a:pt x="815340" y="137160"/>
              </a:cubicBezTo>
              <a:cubicBezTo>
                <a:pt x="809380" y="144113"/>
                <a:pt x="807135" y="154157"/>
                <a:pt x="800100" y="160020"/>
              </a:cubicBezTo>
              <a:cubicBezTo>
                <a:pt x="791374" y="167292"/>
                <a:pt x="779780" y="170180"/>
                <a:pt x="769620" y="175260"/>
              </a:cubicBezTo>
              <a:cubicBezTo>
                <a:pt x="764540" y="182880"/>
                <a:pt x="760243" y="191085"/>
                <a:pt x="754380" y="198120"/>
              </a:cubicBezTo>
              <a:cubicBezTo>
                <a:pt x="717660" y="242184"/>
                <a:pt x="741814" y="197919"/>
                <a:pt x="701040" y="259080"/>
              </a:cubicBezTo>
              <a:cubicBezTo>
                <a:pt x="694739" y="268531"/>
                <a:pt x="693280" y="281011"/>
                <a:pt x="685800" y="289560"/>
              </a:cubicBezTo>
              <a:cubicBezTo>
                <a:pt x="657293" y="322140"/>
                <a:pt x="652035" y="318956"/>
                <a:pt x="617220" y="327660"/>
              </a:cubicBezTo>
              <a:cubicBezTo>
                <a:pt x="609600" y="337820"/>
                <a:pt x="602625" y="348497"/>
                <a:pt x="594360" y="358140"/>
              </a:cubicBezTo>
              <a:cubicBezTo>
                <a:pt x="587347" y="366322"/>
                <a:pt x="577478" y="372034"/>
                <a:pt x="571500" y="381000"/>
              </a:cubicBezTo>
              <a:cubicBezTo>
                <a:pt x="567045" y="387683"/>
                <a:pt x="567472" y="396676"/>
                <a:pt x="563880" y="403860"/>
              </a:cubicBezTo>
              <a:cubicBezTo>
                <a:pt x="559784" y="412051"/>
                <a:pt x="553720" y="419100"/>
                <a:pt x="548640" y="426720"/>
              </a:cubicBezTo>
              <a:cubicBezTo>
                <a:pt x="546271" y="438564"/>
                <a:pt x="543221" y="478959"/>
                <a:pt x="525780" y="487680"/>
              </a:cubicBezTo>
              <a:cubicBezTo>
                <a:pt x="471166" y="514987"/>
                <a:pt x="294841" y="510002"/>
                <a:pt x="281940" y="510540"/>
              </a:cubicBezTo>
              <a:cubicBezTo>
                <a:pt x="274320" y="515620"/>
                <a:pt x="267271" y="521684"/>
                <a:pt x="259080" y="525780"/>
              </a:cubicBezTo>
              <a:cubicBezTo>
                <a:pt x="251896" y="529372"/>
                <a:pt x="241593" y="527430"/>
                <a:pt x="236220" y="533400"/>
              </a:cubicBezTo>
              <a:cubicBezTo>
                <a:pt x="217841" y="553821"/>
                <a:pt x="190500" y="601980"/>
                <a:pt x="190500" y="601980"/>
              </a:cubicBezTo>
              <a:cubicBezTo>
                <a:pt x="186972" y="619622"/>
                <a:pt x="175419" y="682725"/>
                <a:pt x="167640" y="693420"/>
              </a:cubicBezTo>
              <a:cubicBezTo>
                <a:pt x="156867" y="708233"/>
                <a:pt x="138303" y="715709"/>
                <a:pt x="121920" y="723900"/>
              </a:cubicBezTo>
              <a:cubicBezTo>
                <a:pt x="97775" y="735972"/>
                <a:pt x="71242" y="739468"/>
                <a:pt x="45720" y="746760"/>
              </a:cubicBezTo>
              <a:cubicBezTo>
                <a:pt x="37997" y="748967"/>
                <a:pt x="30044" y="750788"/>
                <a:pt x="22860" y="754380"/>
              </a:cubicBezTo>
              <a:cubicBezTo>
                <a:pt x="14669" y="758476"/>
                <a:pt x="7620" y="764540"/>
                <a:pt x="0" y="769620"/>
              </a:cubicBezTo>
              <a:cubicBezTo>
                <a:pt x="2540" y="797560"/>
                <a:pt x="2118" y="825930"/>
                <a:pt x="7620" y="853440"/>
              </a:cubicBezTo>
              <a:cubicBezTo>
                <a:pt x="13654" y="883609"/>
                <a:pt x="34601" y="892538"/>
                <a:pt x="53340" y="914400"/>
              </a:cubicBezTo>
              <a:cubicBezTo>
                <a:pt x="59300" y="921353"/>
                <a:pt x="63500" y="929640"/>
                <a:pt x="68580" y="937260"/>
              </a:cubicBezTo>
              <a:cubicBezTo>
                <a:pt x="71120" y="947420"/>
                <a:pt x="73323" y="957670"/>
                <a:pt x="76200" y="967740"/>
              </a:cubicBezTo>
              <a:cubicBezTo>
                <a:pt x="78407" y="975463"/>
                <a:pt x="82500" y="982677"/>
                <a:pt x="83820" y="990600"/>
              </a:cubicBezTo>
              <a:cubicBezTo>
                <a:pt x="87601" y="1013288"/>
                <a:pt x="81922" y="1038241"/>
                <a:pt x="91440" y="1059180"/>
              </a:cubicBezTo>
              <a:cubicBezTo>
                <a:pt x="96140" y="1069521"/>
                <a:pt x="110729" y="1072474"/>
                <a:pt x="121920" y="1074420"/>
              </a:cubicBezTo>
              <a:cubicBezTo>
                <a:pt x="169729" y="1082735"/>
                <a:pt x="218440" y="1084580"/>
                <a:pt x="266700" y="1089660"/>
              </a:cubicBezTo>
              <a:cubicBezTo>
                <a:pt x="270765" y="1090676"/>
                <a:pt x="313481" y="1100527"/>
                <a:pt x="320040" y="1104900"/>
              </a:cubicBezTo>
              <a:cubicBezTo>
                <a:pt x="329006" y="1110878"/>
                <a:pt x="334718" y="1120747"/>
                <a:pt x="342900" y="1127760"/>
              </a:cubicBezTo>
              <a:cubicBezTo>
                <a:pt x="387008" y="1165566"/>
                <a:pt x="361792" y="1133237"/>
                <a:pt x="388620" y="1173480"/>
              </a:cubicBezTo>
              <a:cubicBezTo>
                <a:pt x="394665" y="1203704"/>
                <a:pt x="402289" y="1244968"/>
                <a:pt x="411480" y="1272540"/>
              </a:cubicBezTo>
              <a:cubicBezTo>
                <a:pt x="415072" y="1283316"/>
                <a:pt x="421640" y="1292860"/>
                <a:pt x="426720" y="1303020"/>
              </a:cubicBezTo>
              <a:cubicBezTo>
                <a:pt x="429544" y="1348204"/>
                <a:pt x="398431" y="1440180"/>
                <a:pt x="472440" y="1440180"/>
              </a:cubicBezTo>
              <a:cubicBezTo>
                <a:pt x="490931" y="1440180"/>
                <a:pt x="508000" y="1430020"/>
                <a:pt x="525780" y="1424940"/>
              </a:cubicBezTo>
              <a:cubicBezTo>
                <a:pt x="530860" y="1409700"/>
                <a:pt x="530442" y="1391310"/>
                <a:pt x="541020" y="1379220"/>
              </a:cubicBezTo>
              <a:cubicBezTo>
                <a:pt x="555105" y="1363123"/>
                <a:pt x="619009" y="1358282"/>
                <a:pt x="632460" y="1356360"/>
              </a:cubicBezTo>
              <a:cubicBezTo>
                <a:pt x="736974" y="1361111"/>
                <a:pt x="792627" y="1311377"/>
                <a:pt x="807720" y="1386840"/>
              </a:cubicBezTo>
              <a:cubicBezTo>
                <a:pt x="811242" y="1404452"/>
                <a:pt x="812800" y="1422400"/>
                <a:pt x="815340" y="1440180"/>
              </a:cubicBezTo>
              <a:cubicBezTo>
                <a:pt x="826856" y="1437621"/>
                <a:pt x="896034" y="1428066"/>
                <a:pt x="914400" y="1409700"/>
              </a:cubicBezTo>
              <a:cubicBezTo>
                <a:pt x="924873" y="1399227"/>
                <a:pt x="930067" y="1384547"/>
                <a:pt x="937260" y="1371600"/>
              </a:cubicBezTo>
              <a:cubicBezTo>
                <a:pt x="942777" y="1361670"/>
                <a:pt x="941724" y="1344712"/>
                <a:pt x="952500" y="1341120"/>
              </a:cubicBezTo>
              <a:cubicBezTo>
                <a:pt x="991355" y="1328168"/>
                <a:pt x="1033780" y="1330960"/>
                <a:pt x="1074420" y="1325880"/>
              </a:cubicBezTo>
              <a:cubicBezTo>
                <a:pt x="1079500" y="1318260"/>
                <a:pt x="1089203" y="1312167"/>
                <a:pt x="1089660" y="1303020"/>
              </a:cubicBezTo>
              <a:cubicBezTo>
                <a:pt x="1094585" y="1204513"/>
                <a:pt x="1093301" y="1207263"/>
                <a:pt x="1074420" y="1150620"/>
              </a:cubicBezTo>
              <a:cubicBezTo>
                <a:pt x="1079927" y="1095548"/>
                <a:pt x="1068471" y="1070580"/>
                <a:pt x="1112520" y="1036320"/>
              </a:cubicBezTo>
              <a:cubicBezTo>
                <a:pt x="1123317" y="1027922"/>
                <a:pt x="1137920" y="1026160"/>
                <a:pt x="1150620" y="1021080"/>
              </a:cubicBezTo>
              <a:cubicBezTo>
                <a:pt x="1160780" y="982980"/>
                <a:pt x="1148291" y="928653"/>
                <a:pt x="1181100" y="906780"/>
              </a:cubicBezTo>
              <a:cubicBezTo>
                <a:pt x="1196340" y="896620"/>
                <a:pt x="1211221" y="885899"/>
                <a:pt x="1226820" y="876300"/>
              </a:cubicBezTo>
              <a:cubicBezTo>
                <a:pt x="1244260" y="865567"/>
                <a:pt x="1263121" y="857179"/>
                <a:pt x="1280160" y="845820"/>
              </a:cubicBezTo>
              <a:cubicBezTo>
                <a:pt x="1293692" y="836798"/>
                <a:pt x="1305560" y="825500"/>
                <a:pt x="1318260" y="815340"/>
              </a:cubicBezTo>
              <a:cubicBezTo>
                <a:pt x="1320800" y="807720"/>
                <a:pt x="1320862" y="798752"/>
                <a:pt x="1325880" y="792480"/>
              </a:cubicBezTo>
              <a:cubicBezTo>
                <a:pt x="1331601" y="785329"/>
                <a:pt x="1341705" y="783103"/>
                <a:pt x="1348740" y="777240"/>
              </a:cubicBezTo>
              <a:cubicBezTo>
                <a:pt x="1357019" y="770341"/>
                <a:pt x="1363980" y="762000"/>
                <a:pt x="1371600" y="754380"/>
              </a:cubicBezTo>
              <a:cubicBezTo>
                <a:pt x="1361440" y="739140"/>
                <a:pt x="1357503" y="716851"/>
                <a:pt x="1341120" y="708660"/>
              </a:cubicBezTo>
              <a:cubicBezTo>
                <a:pt x="1235891" y="656046"/>
                <a:pt x="1254031" y="722082"/>
                <a:pt x="1203960" y="655320"/>
              </a:cubicBezTo>
              <a:cubicBezTo>
                <a:pt x="1197144" y="646233"/>
                <a:pt x="1193800" y="635000"/>
                <a:pt x="1188720" y="624840"/>
              </a:cubicBezTo>
              <a:cubicBezTo>
                <a:pt x="1181704" y="586253"/>
                <a:pt x="1185825" y="537922"/>
                <a:pt x="1150620" y="510540"/>
              </a:cubicBezTo>
              <a:cubicBezTo>
                <a:pt x="1137170" y="500079"/>
                <a:pt x="1120140" y="495300"/>
                <a:pt x="1104900" y="487680"/>
              </a:cubicBezTo>
              <a:cubicBezTo>
                <a:pt x="1099820" y="477520"/>
                <a:pt x="1089660" y="468559"/>
                <a:pt x="1089660" y="457200"/>
              </a:cubicBezTo>
              <a:cubicBezTo>
                <a:pt x="1089660" y="310176"/>
                <a:pt x="1081933" y="335458"/>
                <a:pt x="1127760" y="259080"/>
              </a:cubicBezTo>
              <a:cubicBezTo>
                <a:pt x="1130300" y="246380"/>
                <a:pt x="1140029" y="233068"/>
                <a:pt x="1135380" y="220980"/>
              </a:cubicBezTo>
              <a:cubicBezTo>
                <a:pt x="1126262" y="197273"/>
                <a:pt x="1102728" y="181800"/>
                <a:pt x="1089660" y="160020"/>
              </a:cubicBezTo>
              <a:cubicBezTo>
                <a:pt x="1061256" y="112679"/>
                <a:pt x="1077273" y="132393"/>
                <a:pt x="1043940" y="99060"/>
              </a:cubicBezTo>
              <a:cubicBezTo>
                <a:pt x="1037742" y="80467"/>
                <a:pt x="1035852" y="68112"/>
                <a:pt x="1021080" y="53340"/>
              </a:cubicBezTo>
              <a:cubicBezTo>
                <a:pt x="1019284" y="51544"/>
                <a:pt x="1016000" y="53340"/>
                <a:pt x="1013460" y="53340"/>
              </a:cubicBezTo>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304503</xdr:colOff>
      <xdr:row>12</xdr:row>
      <xdr:rowOff>121751</xdr:rowOff>
    </xdr:from>
    <xdr:to>
      <xdr:col>4</xdr:col>
      <xdr:colOff>541362</xdr:colOff>
      <xdr:row>15</xdr:row>
      <xdr:rowOff>0</xdr:rowOff>
    </xdr:to>
    <xdr:sp macro="" textlink="">
      <xdr:nvSpPr>
        <xdr:cNvPr id="47" name="Forma libre: forma 46">
          <a:hlinkClick xmlns:r="http://schemas.openxmlformats.org/officeDocument/2006/relationships" r:id="rId24"/>
          <a:extLst>
            <a:ext uri="{FF2B5EF4-FFF2-40B4-BE49-F238E27FC236}">
              <a16:creationId xmlns:a16="http://schemas.microsoft.com/office/drawing/2014/main" id="{A38650DA-AA2D-4BFB-ABCF-B13972CB0F02}"/>
            </a:ext>
          </a:extLst>
        </xdr:cNvPr>
        <xdr:cNvSpPr/>
      </xdr:nvSpPr>
      <xdr:spPr>
        <a:xfrm>
          <a:off x="10652760" y="2369651"/>
          <a:ext cx="0" cy="404029"/>
        </a:xfrm>
        <a:custGeom>
          <a:avLst/>
          <a:gdLst>
            <a:gd name="connsiteX0" fmla="*/ 183177 w 236859"/>
            <a:gd name="connsiteY0" fmla="*/ 169 h 358309"/>
            <a:gd name="connsiteX1" fmla="*/ 213657 w 236859"/>
            <a:gd name="connsiteY1" fmla="*/ 38269 h 358309"/>
            <a:gd name="connsiteX2" fmla="*/ 221277 w 236859"/>
            <a:gd name="connsiteY2" fmla="*/ 289729 h 358309"/>
            <a:gd name="connsiteX3" fmla="*/ 183177 w 236859"/>
            <a:gd name="connsiteY3" fmla="*/ 312589 h 358309"/>
            <a:gd name="connsiteX4" fmla="*/ 175557 w 236859"/>
            <a:gd name="connsiteY4" fmla="*/ 335449 h 358309"/>
            <a:gd name="connsiteX5" fmla="*/ 145077 w 236859"/>
            <a:gd name="connsiteY5" fmla="*/ 343069 h 358309"/>
            <a:gd name="connsiteX6" fmla="*/ 53637 w 236859"/>
            <a:gd name="connsiteY6" fmla="*/ 358309 h 358309"/>
            <a:gd name="connsiteX7" fmla="*/ 23157 w 236859"/>
            <a:gd name="connsiteY7" fmla="*/ 335449 h 358309"/>
            <a:gd name="connsiteX8" fmla="*/ 15537 w 236859"/>
            <a:gd name="connsiteY8" fmla="*/ 304969 h 358309"/>
            <a:gd name="connsiteX9" fmla="*/ 7917 w 236859"/>
            <a:gd name="connsiteY9" fmla="*/ 282109 h 358309"/>
            <a:gd name="connsiteX10" fmla="*/ 23157 w 236859"/>
            <a:gd name="connsiteY10" fmla="*/ 129709 h 358309"/>
            <a:gd name="connsiteX11" fmla="*/ 84117 w 236859"/>
            <a:gd name="connsiteY11" fmla="*/ 106849 h 358309"/>
            <a:gd name="connsiteX12" fmla="*/ 122217 w 236859"/>
            <a:gd name="connsiteY12" fmla="*/ 76369 h 358309"/>
            <a:gd name="connsiteX13" fmla="*/ 129837 w 236859"/>
            <a:gd name="connsiteY13" fmla="*/ 53509 h 358309"/>
            <a:gd name="connsiteX14" fmla="*/ 183177 w 236859"/>
            <a:gd name="connsiteY14" fmla="*/ 169 h 35830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Lst>
          <a:rect l="l" t="t" r="r" b="b"/>
          <a:pathLst>
            <a:path w="236859" h="358309">
              <a:moveTo>
                <a:pt x="183177" y="169"/>
              </a:moveTo>
              <a:cubicBezTo>
                <a:pt x="197147" y="-2371"/>
                <a:pt x="205289" y="24323"/>
                <a:pt x="213657" y="38269"/>
              </a:cubicBezTo>
              <a:cubicBezTo>
                <a:pt x="255201" y="107510"/>
                <a:pt x="230039" y="244457"/>
                <a:pt x="221277" y="289729"/>
              </a:cubicBezTo>
              <a:cubicBezTo>
                <a:pt x="218463" y="304270"/>
                <a:pt x="195877" y="304969"/>
                <a:pt x="183177" y="312589"/>
              </a:cubicBezTo>
              <a:cubicBezTo>
                <a:pt x="180637" y="320209"/>
                <a:pt x="181829" y="330431"/>
                <a:pt x="175557" y="335449"/>
              </a:cubicBezTo>
              <a:cubicBezTo>
                <a:pt x="167379" y="341991"/>
                <a:pt x="155370" y="341139"/>
                <a:pt x="145077" y="343069"/>
              </a:cubicBezTo>
              <a:cubicBezTo>
                <a:pt x="114706" y="348764"/>
                <a:pt x="84117" y="353229"/>
                <a:pt x="53637" y="358309"/>
              </a:cubicBezTo>
              <a:cubicBezTo>
                <a:pt x="43477" y="350689"/>
                <a:pt x="30539" y="345783"/>
                <a:pt x="23157" y="335449"/>
              </a:cubicBezTo>
              <a:cubicBezTo>
                <a:pt x="17070" y="326927"/>
                <a:pt x="18414" y="315039"/>
                <a:pt x="15537" y="304969"/>
              </a:cubicBezTo>
              <a:cubicBezTo>
                <a:pt x="13330" y="297246"/>
                <a:pt x="10457" y="289729"/>
                <a:pt x="7917" y="282109"/>
              </a:cubicBezTo>
              <a:cubicBezTo>
                <a:pt x="28" y="218993"/>
                <a:pt x="-10235" y="196493"/>
                <a:pt x="23157" y="129709"/>
              </a:cubicBezTo>
              <a:cubicBezTo>
                <a:pt x="28849" y="118324"/>
                <a:pt x="74106" y="109352"/>
                <a:pt x="84117" y="106849"/>
              </a:cubicBezTo>
              <a:cubicBezTo>
                <a:pt x="96817" y="96689"/>
                <a:pt x="111633" y="88718"/>
                <a:pt x="122217" y="76369"/>
              </a:cubicBezTo>
              <a:cubicBezTo>
                <a:pt x="127444" y="70271"/>
                <a:pt x="127017" y="61030"/>
                <a:pt x="129837" y="53509"/>
              </a:cubicBezTo>
              <a:cubicBezTo>
                <a:pt x="144754" y="13731"/>
                <a:pt x="169207" y="2709"/>
                <a:pt x="183177" y="169"/>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190500</xdr:colOff>
      <xdr:row>14</xdr:row>
      <xdr:rowOff>81118</xdr:rowOff>
    </xdr:from>
    <xdr:to>
      <xdr:col>5</xdr:col>
      <xdr:colOff>213360</xdr:colOff>
      <xdr:row>26</xdr:row>
      <xdr:rowOff>99036</xdr:rowOff>
    </xdr:to>
    <xdr:sp macro="" textlink="">
      <xdr:nvSpPr>
        <xdr:cNvPr id="48" name="Forma libre: forma 47">
          <a:hlinkClick xmlns:r="http://schemas.openxmlformats.org/officeDocument/2006/relationships" r:id="rId25"/>
          <a:extLst>
            <a:ext uri="{FF2B5EF4-FFF2-40B4-BE49-F238E27FC236}">
              <a16:creationId xmlns:a16="http://schemas.microsoft.com/office/drawing/2014/main" id="{7C5C8BB8-9808-4A56-979E-DD778DDF5C51}"/>
            </a:ext>
          </a:extLst>
        </xdr:cNvPr>
        <xdr:cNvSpPr/>
      </xdr:nvSpPr>
      <xdr:spPr>
        <a:xfrm>
          <a:off x="10652760" y="2679538"/>
          <a:ext cx="0" cy="2121038"/>
        </a:xfrm>
        <a:custGeom>
          <a:avLst/>
          <a:gdLst>
            <a:gd name="connsiteX0" fmla="*/ 632460 w 815340"/>
            <a:gd name="connsiteY0" fmla="*/ 1930562 h 1938158"/>
            <a:gd name="connsiteX1" fmla="*/ 678180 w 815340"/>
            <a:gd name="connsiteY1" fmla="*/ 1900082 h 1938158"/>
            <a:gd name="connsiteX2" fmla="*/ 693420 w 815340"/>
            <a:gd name="connsiteY2" fmla="*/ 1877222 h 1938158"/>
            <a:gd name="connsiteX3" fmla="*/ 723900 w 815340"/>
            <a:gd name="connsiteY3" fmla="*/ 1846742 h 1938158"/>
            <a:gd name="connsiteX4" fmla="*/ 731520 w 815340"/>
            <a:gd name="connsiteY4" fmla="*/ 1823882 h 1938158"/>
            <a:gd name="connsiteX5" fmla="*/ 739140 w 815340"/>
            <a:gd name="connsiteY5" fmla="*/ 1793402 h 1938158"/>
            <a:gd name="connsiteX6" fmla="*/ 777240 w 815340"/>
            <a:gd name="connsiteY6" fmla="*/ 1671482 h 1938158"/>
            <a:gd name="connsiteX7" fmla="*/ 762000 w 815340"/>
            <a:gd name="connsiteY7" fmla="*/ 1496222 h 1938158"/>
            <a:gd name="connsiteX8" fmla="*/ 754380 w 815340"/>
            <a:gd name="connsiteY8" fmla="*/ 1458122 h 1938158"/>
            <a:gd name="connsiteX9" fmla="*/ 762000 w 815340"/>
            <a:gd name="connsiteY9" fmla="*/ 1381922 h 1938158"/>
            <a:gd name="connsiteX10" fmla="*/ 792480 w 815340"/>
            <a:gd name="connsiteY10" fmla="*/ 1313342 h 1938158"/>
            <a:gd name="connsiteX11" fmla="*/ 815340 w 815340"/>
            <a:gd name="connsiteY11" fmla="*/ 1244762 h 1938158"/>
            <a:gd name="connsiteX12" fmla="*/ 807720 w 815340"/>
            <a:gd name="connsiteY12" fmla="*/ 1092362 h 1938158"/>
            <a:gd name="connsiteX13" fmla="*/ 762000 w 815340"/>
            <a:gd name="connsiteY13" fmla="*/ 1000922 h 1938158"/>
            <a:gd name="connsiteX14" fmla="*/ 754380 w 815340"/>
            <a:gd name="connsiteY14" fmla="*/ 978062 h 1938158"/>
            <a:gd name="connsiteX15" fmla="*/ 670560 w 815340"/>
            <a:gd name="connsiteY15" fmla="*/ 901862 h 1938158"/>
            <a:gd name="connsiteX16" fmla="*/ 647700 w 815340"/>
            <a:gd name="connsiteY16" fmla="*/ 879002 h 1938158"/>
            <a:gd name="connsiteX17" fmla="*/ 571500 w 815340"/>
            <a:gd name="connsiteY17" fmla="*/ 840902 h 1938158"/>
            <a:gd name="connsiteX18" fmla="*/ 533400 w 815340"/>
            <a:gd name="connsiteY18" fmla="*/ 818042 h 1938158"/>
            <a:gd name="connsiteX19" fmla="*/ 495300 w 815340"/>
            <a:gd name="connsiteY19" fmla="*/ 802802 h 1938158"/>
            <a:gd name="connsiteX20" fmla="*/ 449580 w 815340"/>
            <a:gd name="connsiteY20" fmla="*/ 764702 h 1938158"/>
            <a:gd name="connsiteX21" fmla="*/ 434340 w 815340"/>
            <a:gd name="connsiteY21" fmla="*/ 741842 h 1938158"/>
            <a:gd name="connsiteX22" fmla="*/ 403860 w 815340"/>
            <a:gd name="connsiteY22" fmla="*/ 726602 h 1938158"/>
            <a:gd name="connsiteX23" fmla="*/ 358140 w 815340"/>
            <a:gd name="connsiteY23" fmla="*/ 665642 h 1938158"/>
            <a:gd name="connsiteX24" fmla="*/ 342900 w 815340"/>
            <a:gd name="connsiteY24" fmla="*/ 642782 h 1938158"/>
            <a:gd name="connsiteX25" fmla="*/ 312420 w 815340"/>
            <a:gd name="connsiteY25" fmla="*/ 574202 h 1938158"/>
            <a:gd name="connsiteX26" fmla="*/ 297180 w 815340"/>
            <a:gd name="connsiteY26" fmla="*/ 528482 h 1938158"/>
            <a:gd name="connsiteX27" fmla="*/ 289560 w 815340"/>
            <a:gd name="connsiteY27" fmla="*/ 498002 h 1938158"/>
            <a:gd name="connsiteX28" fmla="*/ 251460 w 815340"/>
            <a:gd name="connsiteY28" fmla="*/ 421802 h 1938158"/>
            <a:gd name="connsiteX29" fmla="*/ 243840 w 815340"/>
            <a:gd name="connsiteY29" fmla="*/ 368462 h 1938158"/>
            <a:gd name="connsiteX30" fmla="*/ 236220 w 815340"/>
            <a:gd name="connsiteY30" fmla="*/ 284642 h 1938158"/>
            <a:gd name="connsiteX31" fmla="*/ 198120 w 815340"/>
            <a:gd name="connsiteY31" fmla="*/ 223682 h 1938158"/>
            <a:gd name="connsiteX32" fmla="*/ 182880 w 815340"/>
            <a:gd name="connsiteY32" fmla="*/ 185582 h 1938158"/>
            <a:gd name="connsiteX33" fmla="*/ 160020 w 815340"/>
            <a:gd name="connsiteY33" fmla="*/ 162722 h 1938158"/>
            <a:gd name="connsiteX34" fmla="*/ 83820 w 815340"/>
            <a:gd name="connsiteY34" fmla="*/ 109382 h 1938158"/>
            <a:gd name="connsiteX35" fmla="*/ 53340 w 815340"/>
            <a:gd name="connsiteY35" fmla="*/ 78902 h 1938158"/>
            <a:gd name="connsiteX36" fmla="*/ 45720 w 815340"/>
            <a:gd name="connsiteY36" fmla="*/ 2702 h 1938158"/>
            <a:gd name="connsiteX37" fmla="*/ 15240 w 815340"/>
            <a:gd name="connsiteY37" fmla="*/ 25562 h 1938158"/>
            <a:gd name="connsiteX38" fmla="*/ 0 w 815340"/>
            <a:gd name="connsiteY38" fmla="*/ 94142 h 1938158"/>
            <a:gd name="connsiteX39" fmla="*/ 7620 w 815340"/>
            <a:gd name="connsiteY39" fmla="*/ 254162 h 1938158"/>
            <a:gd name="connsiteX40" fmla="*/ 45720 w 815340"/>
            <a:gd name="connsiteY40" fmla="*/ 292262 h 1938158"/>
            <a:gd name="connsiteX41" fmla="*/ 106680 w 815340"/>
            <a:gd name="connsiteY41" fmla="*/ 345602 h 1938158"/>
            <a:gd name="connsiteX42" fmla="*/ 121920 w 815340"/>
            <a:gd name="connsiteY42" fmla="*/ 391322 h 1938158"/>
            <a:gd name="connsiteX43" fmla="*/ 129540 w 815340"/>
            <a:gd name="connsiteY43" fmla="*/ 429422 h 1938158"/>
            <a:gd name="connsiteX44" fmla="*/ 160020 w 815340"/>
            <a:gd name="connsiteY44" fmla="*/ 459902 h 1938158"/>
            <a:gd name="connsiteX45" fmla="*/ 213360 w 815340"/>
            <a:gd name="connsiteY45" fmla="*/ 520862 h 1938158"/>
            <a:gd name="connsiteX46" fmla="*/ 236220 w 815340"/>
            <a:gd name="connsiteY46" fmla="*/ 536102 h 1938158"/>
            <a:gd name="connsiteX47" fmla="*/ 274320 w 815340"/>
            <a:gd name="connsiteY47" fmla="*/ 574202 h 1938158"/>
            <a:gd name="connsiteX48" fmla="*/ 297180 w 815340"/>
            <a:gd name="connsiteY48" fmla="*/ 696122 h 1938158"/>
            <a:gd name="connsiteX49" fmla="*/ 312420 w 815340"/>
            <a:gd name="connsiteY49" fmla="*/ 734222 h 1938158"/>
            <a:gd name="connsiteX50" fmla="*/ 320040 w 815340"/>
            <a:gd name="connsiteY50" fmla="*/ 779942 h 1938158"/>
            <a:gd name="connsiteX51" fmla="*/ 365760 w 815340"/>
            <a:gd name="connsiteY51" fmla="*/ 833282 h 1938158"/>
            <a:gd name="connsiteX52" fmla="*/ 388620 w 815340"/>
            <a:gd name="connsiteY52" fmla="*/ 848522 h 1938158"/>
            <a:gd name="connsiteX53" fmla="*/ 441960 w 815340"/>
            <a:gd name="connsiteY53" fmla="*/ 901862 h 1938158"/>
            <a:gd name="connsiteX54" fmla="*/ 472440 w 815340"/>
            <a:gd name="connsiteY54" fmla="*/ 932342 h 1938158"/>
            <a:gd name="connsiteX55" fmla="*/ 495300 w 815340"/>
            <a:gd name="connsiteY55" fmla="*/ 985682 h 1938158"/>
            <a:gd name="connsiteX56" fmla="*/ 495300 w 815340"/>
            <a:gd name="connsiteY56" fmla="*/ 1282862 h 1938158"/>
            <a:gd name="connsiteX57" fmla="*/ 472440 w 815340"/>
            <a:gd name="connsiteY57" fmla="*/ 1290482 h 1938158"/>
            <a:gd name="connsiteX58" fmla="*/ 434340 w 815340"/>
            <a:gd name="connsiteY58" fmla="*/ 1320962 h 1938158"/>
            <a:gd name="connsiteX59" fmla="*/ 411480 w 815340"/>
            <a:gd name="connsiteY59" fmla="*/ 1351442 h 1938158"/>
            <a:gd name="connsiteX60" fmla="*/ 419100 w 815340"/>
            <a:gd name="connsiteY60" fmla="*/ 1374302 h 1938158"/>
            <a:gd name="connsiteX61" fmla="*/ 441960 w 815340"/>
            <a:gd name="connsiteY61" fmla="*/ 1389542 h 1938158"/>
            <a:gd name="connsiteX62" fmla="*/ 472440 w 815340"/>
            <a:gd name="connsiteY62" fmla="*/ 1412402 h 1938158"/>
            <a:gd name="connsiteX63" fmla="*/ 487680 w 815340"/>
            <a:gd name="connsiteY63" fmla="*/ 1442882 h 1938158"/>
            <a:gd name="connsiteX64" fmla="*/ 495300 w 815340"/>
            <a:gd name="connsiteY64" fmla="*/ 1473362 h 1938158"/>
            <a:gd name="connsiteX65" fmla="*/ 510540 w 815340"/>
            <a:gd name="connsiteY65" fmla="*/ 1496222 h 1938158"/>
            <a:gd name="connsiteX66" fmla="*/ 525780 w 815340"/>
            <a:gd name="connsiteY66" fmla="*/ 1549562 h 1938158"/>
            <a:gd name="connsiteX67" fmla="*/ 548640 w 815340"/>
            <a:gd name="connsiteY67" fmla="*/ 1618142 h 1938158"/>
            <a:gd name="connsiteX68" fmla="*/ 533400 w 815340"/>
            <a:gd name="connsiteY68" fmla="*/ 1709582 h 1938158"/>
            <a:gd name="connsiteX69" fmla="*/ 563880 w 815340"/>
            <a:gd name="connsiteY69" fmla="*/ 1724822 h 1938158"/>
            <a:gd name="connsiteX70" fmla="*/ 541020 w 815340"/>
            <a:gd name="connsiteY70" fmla="*/ 1740062 h 1938158"/>
            <a:gd name="connsiteX71" fmla="*/ 472440 w 815340"/>
            <a:gd name="connsiteY71" fmla="*/ 1762922 h 1938158"/>
            <a:gd name="connsiteX72" fmla="*/ 495300 w 815340"/>
            <a:gd name="connsiteY72" fmla="*/ 1770542 h 1938158"/>
            <a:gd name="connsiteX73" fmla="*/ 617220 w 815340"/>
            <a:gd name="connsiteY73" fmla="*/ 1785782 h 1938158"/>
            <a:gd name="connsiteX74" fmla="*/ 624840 w 815340"/>
            <a:gd name="connsiteY74" fmla="*/ 1816262 h 1938158"/>
            <a:gd name="connsiteX75" fmla="*/ 617220 w 815340"/>
            <a:gd name="connsiteY75" fmla="*/ 1854362 h 1938158"/>
            <a:gd name="connsiteX76" fmla="*/ 586740 w 815340"/>
            <a:gd name="connsiteY76" fmla="*/ 1884842 h 1938158"/>
            <a:gd name="connsiteX77" fmla="*/ 632460 w 815340"/>
            <a:gd name="connsiteY77" fmla="*/ 1930562 h 19381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Lst>
          <a:rect l="l" t="t" r="r" b="b"/>
          <a:pathLst>
            <a:path w="815340" h="1938158">
              <a:moveTo>
                <a:pt x="632460" y="1930562"/>
              </a:moveTo>
              <a:cubicBezTo>
                <a:pt x="647700" y="1933102"/>
                <a:pt x="664396" y="1912143"/>
                <a:pt x="678180" y="1900082"/>
              </a:cubicBezTo>
              <a:cubicBezTo>
                <a:pt x="685072" y="1894051"/>
                <a:pt x="687460" y="1884175"/>
                <a:pt x="693420" y="1877222"/>
              </a:cubicBezTo>
              <a:cubicBezTo>
                <a:pt x="702771" y="1866313"/>
                <a:pt x="713740" y="1856902"/>
                <a:pt x="723900" y="1846742"/>
              </a:cubicBezTo>
              <a:cubicBezTo>
                <a:pt x="726440" y="1839122"/>
                <a:pt x="729313" y="1831605"/>
                <a:pt x="731520" y="1823882"/>
              </a:cubicBezTo>
              <a:cubicBezTo>
                <a:pt x="734397" y="1813812"/>
                <a:pt x="736016" y="1803398"/>
                <a:pt x="739140" y="1793402"/>
              </a:cubicBezTo>
              <a:cubicBezTo>
                <a:pt x="781380" y="1658235"/>
                <a:pt x="759074" y="1744146"/>
                <a:pt x="777240" y="1671482"/>
              </a:cubicBezTo>
              <a:cubicBezTo>
                <a:pt x="752536" y="1597369"/>
                <a:pt x="776354" y="1675642"/>
                <a:pt x="762000" y="1496222"/>
              </a:cubicBezTo>
              <a:cubicBezTo>
                <a:pt x="760967" y="1483312"/>
                <a:pt x="756920" y="1470822"/>
                <a:pt x="754380" y="1458122"/>
              </a:cubicBezTo>
              <a:cubicBezTo>
                <a:pt x="756920" y="1432722"/>
                <a:pt x="756994" y="1406953"/>
                <a:pt x="762000" y="1381922"/>
              </a:cubicBezTo>
              <a:cubicBezTo>
                <a:pt x="767619" y="1353829"/>
                <a:pt x="782616" y="1338987"/>
                <a:pt x="792480" y="1313342"/>
              </a:cubicBezTo>
              <a:cubicBezTo>
                <a:pt x="801130" y="1290852"/>
                <a:pt x="815340" y="1244762"/>
                <a:pt x="815340" y="1244762"/>
              </a:cubicBezTo>
              <a:cubicBezTo>
                <a:pt x="812800" y="1193962"/>
                <a:pt x="818589" y="1142051"/>
                <a:pt x="807720" y="1092362"/>
              </a:cubicBezTo>
              <a:cubicBezTo>
                <a:pt x="800438" y="1059072"/>
                <a:pt x="772776" y="1033251"/>
                <a:pt x="762000" y="1000922"/>
              </a:cubicBezTo>
              <a:cubicBezTo>
                <a:pt x="759460" y="993302"/>
                <a:pt x="758365" y="985036"/>
                <a:pt x="754380" y="978062"/>
              </a:cubicBezTo>
              <a:cubicBezTo>
                <a:pt x="725593" y="927685"/>
                <a:pt x="723053" y="954355"/>
                <a:pt x="670560" y="901862"/>
              </a:cubicBezTo>
              <a:cubicBezTo>
                <a:pt x="662940" y="894242"/>
                <a:pt x="656878" y="884650"/>
                <a:pt x="647700" y="879002"/>
              </a:cubicBezTo>
              <a:cubicBezTo>
                <a:pt x="623515" y="864119"/>
                <a:pt x="595851" y="855513"/>
                <a:pt x="571500" y="840902"/>
              </a:cubicBezTo>
              <a:cubicBezTo>
                <a:pt x="558800" y="833282"/>
                <a:pt x="546647" y="824666"/>
                <a:pt x="533400" y="818042"/>
              </a:cubicBezTo>
              <a:cubicBezTo>
                <a:pt x="521166" y="811925"/>
                <a:pt x="507534" y="808919"/>
                <a:pt x="495300" y="802802"/>
              </a:cubicBezTo>
              <a:cubicBezTo>
                <a:pt x="478174" y="794239"/>
                <a:pt x="461617" y="779147"/>
                <a:pt x="449580" y="764702"/>
              </a:cubicBezTo>
              <a:cubicBezTo>
                <a:pt x="443717" y="757667"/>
                <a:pt x="441375" y="747705"/>
                <a:pt x="434340" y="741842"/>
              </a:cubicBezTo>
              <a:cubicBezTo>
                <a:pt x="425614" y="734570"/>
                <a:pt x="413103" y="733204"/>
                <a:pt x="403860" y="726602"/>
              </a:cubicBezTo>
              <a:cubicBezTo>
                <a:pt x="379724" y="709362"/>
                <a:pt x="373904" y="690865"/>
                <a:pt x="358140" y="665642"/>
              </a:cubicBezTo>
              <a:cubicBezTo>
                <a:pt x="353286" y="657876"/>
                <a:pt x="347980" y="650402"/>
                <a:pt x="342900" y="642782"/>
              </a:cubicBezTo>
              <a:cubicBezTo>
                <a:pt x="325770" y="574260"/>
                <a:pt x="349038" y="654762"/>
                <a:pt x="312420" y="574202"/>
              </a:cubicBezTo>
              <a:cubicBezTo>
                <a:pt x="305773" y="559578"/>
                <a:pt x="301796" y="543869"/>
                <a:pt x="297180" y="528482"/>
              </a:cubicBezTo>
              <a:cubicBezTo>
                <a:pt x="294171" y="518451"/>
                <a:pt x="293685" y="507628"/>
                <a:pt x="289560" y="498002"/>
              </a:cubicBezTo>
              <a:cubicBezTo>
                <a:pt x="278373" y="471900"/>
                <a:pt x="251460" y="421802"/>
                <a:pt x="251460" y="421802"/>
              </a:cubicBezTo>
              <a:cubicBezTo>
                <a:pt x="248920" y="404022"/>
                <a:pt x="245823" y="386313"/>
                <a:pt x="243840" y="368462"/>
              </a:cubicBezTo>
              <a:cubicBezTo>
                <a:pt x="240742" y="340578"/>
                <a:pt x="241722" y="312152"/>
                <a:pt x="236220" y="284642"/>
              </a:cubicBezTo>
              <a:cubicBezTo>
                <a:pt x="231042" y="258751"/>
                <a:pt x="210196" y="245419"/>
                <a:pt x="198120" y="223682"/>
              </a:cubicBezTo>
              <a:cubicBezTo>
                <a:pt x="191477" y="211725"/>
                <a:pt x="190129" y="197181"/>
                <a:pt x="182880" y="185582"/>
              </a:cubicBezTo>
              <a:cubicBezTo>
                <a:pt x="177169" y="176444"/>
                <a:pt x="168562" y="169292"/>
                <a:pt x="160020" y="162722"/>
              </a:cubicBezTo>
              <a:cubicBezTo>
                <a:pt x="135445" y="143818"/>
                <a:pt x="108200" y="128537"/>
                <a:pt x="83820" y="109382"/>
              </a:cubicBezTo>
              <a:cubicBezTo>
                <a:pt x="72522" y="100505"/>
                <a:pt x="63500" y="89062"/>
                <a:pt x="53340" y="78902"/>
              </a:cubicBezTo>
              <a:cubicBezTo>
                <a:pt x="50800" y="53502"/>
                <a:pt x="60557" y="23474"/>
                <a:pt x="45720" y="2702"/>
              </a:cubicBezTo>
              <a:cubicBezTo>
                <a:pt x="38338" y="-7632"/>
                <a:pt x="20920" y="14203"/>
                <a:pt x="15240" y="25562"/>
              </a:cubicBezTo>
              <a:cubicBezTo>
                <a:pt x="4767" y="46507"/>
                <a:pt x="5080" y="71282"/>
                <a:pt x="0" y="94142"/>
              </a:cubicBezTo>
              <a:cubicBezTo>
                <a:pt x="2540" y="147482"/>
                <a:pt x="3185" y="200946"/>
                <a:pt x="7620" y="254162"/>
              </a:cubicBezTo>
              <a:cubicBezTo>
                <a:pt x="10320" y="286562"/>
                <a:pt x="20094" y="275178"/>
                <a:pt x="45720" y="292262"/>
              </a:cubicBezTo>
              <a:cubicBezTo>
                <a:pt x="73629" y="310868"/>
                <a:pt x="84648" y="323570"/>
                <a:pt x="106680" y="345602"/>
              </a:cubicBezTo>
              <a:cubicBezTo>
                <a:pt x="111760" y="360842"/>
                <a:pt x="118770" y="375570"/>
                <a:pt x="121920" y="391322"/>
              </a:cubicBezTo>
              <a:cubicBezTo>
                <a:pt x="124460" y="404022"/>
                <a:pt x="123250" y="418100"/>
                <a:pt x="129540" y="429422"/>
              </a:cubicBezTo>
              <a:cubicBezTo>
                <a:pt x="136518" y="441982"/>
                <a:pt x="150474" y="449163"/>
                <a:pt x="160020" y="459902"/>
              </a:cubicBezTo>
              <a:cubicBezTo>
                <a:pt x="183547" y="486370"/>
                <a:pt x="188067" y="499785"/>
                <a:pt x="213360" y="520862"/>
              </a:cubicBezTo>
              <a:cubicBezTo>
                <a:pt x="220395" y="526725"/>
                <a:pt x="229328" y="530071"/>
                <a:pt x="236220" y="536102"/>
              </a:cubicBezTo>
              <a:cubicBezTo>
                <a:pt x="249737" y="547929"/>
                <a:pt x="261620" y="561502"/>
                <a:pt x="274320" y="574202"/>
              </a:cubicBezTo>
              <a:cubicBezTo>
                <a:pt x="308617" y="659945"/>
                <a:pt x="270605" y="554388"/>
                <a:pt x="297180" y="696122"/>
              </a:cubicBezTo>
              <a:cubicBezTo>
                <a:pt x="299701" y="709566"/>
                <a:pt x="307340" y="721522"/>
                <a:pt x="312420" y="734222"/>
              </a:cubicBezTo>
              <a:cubicBezTo>
                <a:pt x="314960" y="749462"/>
                <a:pt x="314302" y="765597"/>
                <a:pt x="320040" y="779942"/>
              </a:cubicBezTo>
              <a:cubicBezTo>
                <a:pt x="325085" y="792555"/>
                <a:pt x="354522" y="823917"/>
                <a:pt x="365760" y="833282"/>
              </a:cubicBezTo>
              <a:cubicBezTo>
                <a:pt x="372795" y="839145"/>
                <a:pt x="381813" y="842396"/>
                <a:pt x="388620" y="848522"/>
              </a:cubicBezTo>
              <a:cubicBezTo>
                <a:pt x="407310" y="865343"/>
                <a:pt x="424180" y="884082"/>
                <a:pt x="441960" y="901862"/>
              </a:cubicBezTo>
              <a:cubicBezTo>
                <a:pt x="452120" y="912022"/>
                <a:pt x="466014" y="919491"/>
                <a:pt x="472440" y="932342"/>
              </a:cubicBezTo>
              <a:cubicBezTo>
                <a:pt x="491272" y="970006"/>
                <a:pt x="484088" y="952046"/>
                <a:pt x="495300" y="985682"/>
              </a:cubicBezTo>
              <a:cubicBezTo>
                <a:pt x="495408" y="988587"/>
                <a:pt x="512472" y="1227054"/>
                <a:pt x="495300" y="1282862"/>
              </a:cubicBezTo>
              <a:cubicBezTo>
                <a:pt x="492938" y="1290539"/>
                <a:pt x="480060" y="1287942"/>
                <a:pt x="472440" y="1290482"/>
              </a:cubicBezTo>
              <a:cubicBezTo>
                <a:pt x="459740" y="1300642"/>
                <a:pt x="445840" y="1309462"/>
                <a:pt x="434340" y="1320962"/>
              </a:cubicBezTo>
              <a:cubicBezTo>
                <a:pt x="425360" y="1329942"/>
                <a:pt x="414969" y="1339231"/>
                <a:pt x="411480" y="1351442"/>
              </a:cubicBezTo>
              <a:cubicBezTo>
                <a:pt x="409273" y="1359165"/>
                <a:pt x="414082" y="1368030"/>
                <a:pt x="419100" y="1374302"/>
              </a:cubicBezTo>
              <a:cubicBezTo>
                <a:pt x="424821" y="1381453"/>
                <a:pt x="434508" y="1384219"/>
                <a:pt x="441960" y="1389542"/>
              </a:cubicBezTo>
              <a:cubicBezTo>
                <a:pt x="452294" y="1396924"/>
                <a:pt x="462280" y="1404782"/>
                <a:pt x="472440" y="1412402"/>
              </a:cubicBezTo>
              <a:cubicBezTo>
                <a:pt x="477520" y="1422562"/>
                <a:pt x="483692" y="1432246"/>
                <a:pt x="487680" y="1442882"/>
              </a:cubicBezTo>
              <a:cubicBezTo>
                <a:pt x="491357" y="1452688"/>
                <a:pt x="491175" y="1463736"/>
                <a:pt x="495300" y="1473362"/>
              </a:cubicBezTo>
              <a:cubicBezTo>
                <a:pt x="498908" y="1481780"/>
                <a:pt x="506444" y="1488031"/>
                <a:pt x="510540" y="1496222"/>
              </a:cubicBezTo>
              <a:cubicBezTo>
                <a:pt x="517878" y="1510899"/>
                <a:pt x="520897" y="1534913"/>
                <a:pt x="525780" y="1549562"/>
              </a:cubicBezTo>
              <a:cubicBezTo>
                <a:pt x="554474" y="1635645"/>
                <a:pt x="530379" y="1545099"/>
                <a:pt x="548640" y="1618142"/>
              </a:cubicBezTo>
              <a:cubicBezTo>
                <a:pt x="543560" y="1648622"/>
                <a:pt x="529030" y="1678992"/>
                <a:pt x="533400" y="1709582"/>
              </a:cubicBezTo>
              <a:cubicBezTo>
                <a:pt x="535006" y="1720827"/>
                <a:pt x="561125" y="1713802"/>
                <a:pt x="563880" y="1724822"/>
              </a:cubicBezTo>
              <a:cubicBezTo>
                <a:pt x="566101" y="1733707"/>
                <a:pt x="549211" y="1735966"/>
                <a:pt x="541020" y="1740062"/>
              </a:cubicBezTo>
              <a:cubicBezTo>
                <a:pt x="512326" y="1754409"/>
                <a:pt x="501544" y="1755646"/>
                <a:pt x="472440" y="1762922"/>
              </a:cubicBezTo>
              <a:cubicBezTo>
                <a:pt x="480060" y="1765462"/>
                <a:pt x="487366" y="1769289"/>
                <a:pt x="495300" y="1770542"/>
              </a:cubicBezTo>
              <a:cubicBezTo>
                <a:pt x="535755" y="1776930"/>
                <a:pt x="578599" y="1772151"/>
                <a:pt x="617220" y="1785782"/>
              </a:cubicBezTo>
              <a:cubicBezTo>
                <a:pt x="627096" y="1789268"/>
                <a:pt x="622300" y="1806102"/>
                <a:pt x="624840" y="1816262"/>
              </a:cubicBezTo>
              <a:cubicBezTo>
                <a:pt x="622300" y="1828962"/>
                <a:pt x="623510" y="1843040"/>
                <a:pt x="617220" y="1854362"/>
              </a:cubicBezTo>
              <a:cubicBezTo>
                <a:pt x="610242" y="1866922"/>
                <a:pt x="588772" y="1870618"/>
                <a:pt x="586740" y="1884842"/>
              </a:cubicBezTo>
              <a:cubicBezTo>
                <a:pt x="574787" y="1968514"/>
                <a:pt x="617220" y="1928022"/>
                <a:pt x="632460" y="1930562"/>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425345</xdr:colOff>
      <xdr:row>39</xdr:row>
      <xdr:rowOff>159995</xdr:rowOff>
    </xdr:from>
    <xdr:to>
      <xdr:col>6</xdr:col>
      <xdr:colOff>647700</xdr:colOff>
      <xdr:row>54</xdr:row>
      <xdr:rowOff>566</xdr:rowOff>
    </xdr:to>
    <xdr:sp macro="" textlink="">
      <xdr:nvSpPr>
        <xdr:cNvPr id="49" name="Forma libre: forma 48">
          <a:hlinkClick xmlns:r="http://schemas.openxmlformats.org/officeDocument/2006/relationships" r:id="rId26"/>
          <a:extLst>
            <a:ext uri="{FF2B5EF4-FFF2-40B4-BE49-F238E27FC236}">
              <a16:creationId xmlns:a16="http://schemas.microsoft.com/office/drawing/2014/main" id="{B35422F0-126E-49BB-8F5B-D9924E9810AF}"/>
            </a:ext>
          </a:extLst>
        </xdr:cNvPr>
        <xdr:cNvSpPr/>
      </xdr:nvSpPr>
      <xdr:spPr>
        <a:xfrm>
          <a:off x="10652760" y="7139915"/>
          <a:ext cx="0" cy="2469471"/>
        </a:xfrm>
        <a:custGeom>
          <a:avLst/>
          <a:gdLst>
            <a:gd name="connsiteX0" fmla="*/ 938635 w 2599795"/>
            <a:gd name="connsiteY0" fmla="*/ 25 h 2240871"/>
            <a:gd name="connsiteX1" fmla="*/ 870055 w 2599795"/>
            <a:gd name="connsiteY1" fmla="*/ 60985 h 2240871"/>
            <a:gd name="connsiteX2" fmla="*/ 809095 w 2599795"/>
            <a:gd name="connsiteY2" fmla="*/ 91465 h 2240871"/>
            <a:gd name="connsiteX3" fmla="*/ 755755 w 2599795"/>
            <a:gd name="connsiteY3" fmla="*/ 99085 h 2240871"/>
            <a:gd name="connsiteX4" fmla="*/ 702415 w 2599795"/>
            <a:gd name="connsiteY4" fmla="*/ 91465 h 2240871"/>
            <a:gd name="connsiteX5" fmla="*/ 687175 w 2599795"/>
            <a:gd name="connsiteY5" fmla="*/ 60985 h 2240871"/>
            <a:gd name="connsiteX6" fmla="*/ 664315 w 2599795"/>
            <a:gd name="connsiteY6" fmla="*/ 45745 h 2240871"/>
            <a:gd name="connsiteX7" fmla="*/ 550015 w 2599795"/>
            <a:gd name="connsiteY7" fmla="*/ 60985 h 2240871"/>
            <a:gd name="connsiteX8" fmla="*/ 504295 w 2599795"/>
            <a:gd name="connsiteY8" fmla="*/ 129565 h 2240871"/>
            <a:gd name="connsiteX9" fmla="*/ 489055 w 2599795"/>
            <a:gd name="connsiteY9" fmla="*/ 152425 h 2240871"/>
            <a:gd name="connsiteX10" fmla="*/ 443335 w 2599795"/>
            <a:gd name="connsiteY10" fmla="*/ 182905 h 2240871"/>
            <a:gd name="connsiteX11" fmla="*/ 420475 w 2599795"/>
            <a:gd name="connsiteY11" fmla="*/ 205765 h 2240871"/>
            <a:gd name="connsiteX12" fmla="*/ 367135 w 2599795"/>
            <a:gd name="connsiteY12" fmla="*/ 243865 h 2240871"/>
            <a:gd name="connsiteX13" fmla="*/ 359515 w 2599795"/>
            <a:gd name="connsiteY13" fmla="*/ 266725 h 2240871"/>
            <a:gd name="connsiteX14" fmla="*/ 359515 w 2599795"/>
            <a:gd name="connsiteY14" fmla="*/ 449605 h 2240871"/>
            <a:gd name="connsiteX15" fmla="*/ 367135 w 2599795"/>
            <a:gd name="connsiteY15" fmla="*/ 472465 h 2240871"/>
            <a:gd name="connsiteX16" fmla="*/ 374755 w 2599795"/>
            <a:gd name="connsiteY16" fmla="*/ 502945 h 2240871"/>
            <a:gd name="connsiteX17" fmla="*/ 382375 w 2599795"/>
            <a:gd name="connsiteY17" fmla="*/ 541045 h 2240871"/>
            <a:gd name="connsiteX18" fmla="*/ 397615 w 2599795"/>
            <a:gd name="connsiteY18" fmla="*/ 563905 h 2240871"/>
            <a:gd name="connsiteX19" fmla="*/ 374755 w 2599795"/>
            <a:gd name="connsiteY19" fmla="*/ 594385 h 2240871"/>
            <a:gd name="connsiteX20" fmla="*/ 298555 w 2599795"/>
            <a:gd name="connsiteY20" fmla="*/ 624865 h 2240871"/>
            <a:gd name="connsiteX21" fmla="*/ 268075 w 2599795"/>
            <a:gd name="connsiteY21" fmla="*/ 617245 h 2240871"/>
            <a:gd name="connsiteX22" fmla="*/ 245215 w 2599795"/>
            <a:gd name="connsiteY22" fmla="*/ 602005 h 2240871"/>
            <a:gd name="connsiteX23" fmla="*/ 153775 w 2599795"/>
            <a:gd name="connsiteY23" fmla="*/ 609625 h 2240871"/>
            <a:gd name="connsiteX24" fmla="*/ 146155 w 2599795"/>
            <a:gd name="connsiteY24" fmla="*/ 708685 h 2240871"/>
            <a:gd name="connsiteX25" fmla="*/ 85195 w 2599795"/>
            <a:gd name="connsiteY25" fmla="*/ 723925 h 2240871"/>
            <a:gd name="connsiteX26" fmla="*/ 39475 w 2599795"/>
            <a:gd name="connsiteY26" fmla="*/ 739165 h 2240871"/>
            <a:gd name="connsiteX27" fmla="*/ 1375 w 2599795"/>
            <a:gd name="connsiteY27" fmla="*/ 792505 h 2240871"/>
            <a:gd name="connsiteX28" fmla="*/ 24235 w 2599795"/>
            <a:gd name="connsiteY28" fmla="*/ 815365 h 2240871"/>
            <a:gd name="connsiteX29" fmla="*/ 31855 w 2599795"/>
            <a:gd name="connsiteY29" fmla="*/ 845845 h 2240871"/>
            <a:gd name="connsiteX30" fmla="*/ 47095 w 2599795"/>
            <a:gd name="connsiteY30" fmla="*/ 891565 h 2240871"/>
            <a:gd name="connsiteX31" fmla="*/ 69955 w 2599795"/>
            <a:gd name="connsiteY31" fmla="*/ 952525 h 2240871"/>
            <a:gd name="connsiteX32" fmla="*/ 115675 w 2599795"/>
            <a:gd name="connsiteY32" fmla="*/ 975385 h 2240871"/>
            <a:gd name="connsiteX33" fmla="*/ 199495 w 2599795"/>
            <a:gd name="connsiteY33" fmla="*/ 1036345 h 2240871"/>
            <a:gd name="connsiteX34" fmla="*/ 184255 w 2599795"/>
            <a:gd name="connsiteY34" fmla="*/ 1158265 h 2240871"/>
            <a:gd name="connsiteX35" fmla="*/ 169015 w 2599795"/>
            <a:gd name="connsiteY35" fmla="*/ 1188745 h 2240871"/>
            <a:gd name="connsiteX36" fmla="*/ 184255 w 2599795"/>
            <a:gd name="connsiteY36" fmla="*/ 1226845 h 2240871"/>
            <a:gd name="connsiteX37" fmla="*/ 252835 w 2599795"/>
            <a:gd name="connsiteY37" fmla="*/ 1264945 h 2240871"/>
            <a:gd name="connsiteX38" fmla="*/ 321415 w 2599795"/>
            <a:gd name="connsiteY38" fmla="*/ 1287805 h 2240871"/>
            <a:gd name="connsiteX39" fmla="*/ 336655 w 2599795"/>
            <a:gd name="connsiteY39" fmla="*/ 1310665 h 2240871"/>
            <a:gd name="connsiteX40" fmla="*/ 344275 w 2599795"/>
            <a:gd name="connsiteY40" fmla="*/ 1341145 h 2240871"/>
            <a:gd name="connsiteX41" fmla="*/ 374755 w 2599795"/>
            <a:gd name="connsiteY41" fmla="*/ 1356385 h 2240871"/>
            <a:gd name="connsiteX42" fmla="*/ 405235 w 2599795"/>
            <a:gd name="connsiteY42" fmla="*/ 1379245 h 2240871"/>
            <a:gd name="connsiteX43" fmla="*/ 428095 w 2599795"/>
            <a:gd name="connsiteY43" fmla="*/ 1402105 h 2240871"/>
            <a:gd name="connsiteX44" fmla="*/ 504295 w 2599795"/>
            <a:gd name="connsiteY44" fmla="*/ 1417345 h 2240871"/>
            <a:gd name="connsiteX45" fmla="*/ 534775 w 2599795"/>
            <a:gd name="connsiteY45" fmla="*/ 1424965 h 2240871"/>
            <a:gd name="connsiteX46" fmla="*/ 572875 w 2599795"/>
            <a:gd name="connsiteY46" fmla="*/ 1432585 h 2240871"/>
            <a:gd name="connsiteX47" fmla="*/ 595735 w 2599795"/>
            <a:gd name="connsiteY47" fmla="*/ 1447825 h 2240871"/>
            <a:gd name="connsiteX48" fmla="*/ 641455 w 2599795"/>
            <a:gd name="connsiteY48" fmla="*/ 1463065 h 2240871"/>
            <a:gd name="connsiteX49" fmla="*/ 664315 w 2599795"/>
            <a:gd name="connsiteY49" fmla="*/ 1493545 h 2240871"/>
            <a:gd name="connsiteX50" fmla="*/ 671935 w 2599795"/>
            <a:gd name="connsiteY50" fmla="*/ 1516405 h 2240871"/>
            <a:gd name="connsiteX51" fmla="*/ 755755 w 2599795"/>
            <a:gd name="connsiteY51" fmla="*/ 1584985 h 2240871"/>
            <a:gd name="connsiteX52" fmla="*/ 793855 w 2599795"/>
            <a:gd name="connsiteY52" fmla="*/ 1623085 h 2240871"/>
            <a:gd name="connsiteX53" fmla="*/ 809095 w 2599795"/>
            <a:gd name="connsiteY53" fmla="*/ 1653565 h 2240871"/>
            <a:gd name="connsiteX54" fmla="*/ 831955 w 2599795"/>
            <a:gd name="connsiteY54" fmla="*/ 1691665 h 2240871"/>
            <a:gd name="connsiteX55" fmla="*/ 877675 w 2599795"/>
            <a:gd name="connsiteY55" fmla="*/ 1737385 h 2240871"/>
            <a:gd name="connsiteX56" fmla="*/ 931015 w 2599795"/>
            <a:gd name="connsiteY56" fmla="*/ 1752625 h 2240871"/>
            <a:gd name="connsiteX57" fmla="*/ 953875 w 2599795"/>
            <a:gd name="connsiteY57" fmla="*/ 1767865 h 2240871"/>
            <a:gd name="connsiteX58" fmla="*/ 961495 w 2599795"/>
            <a:gd name="connsiteY58" fmla="*/ 1790725 h 2240871"/>
            <a:gd name="connsiteX59" fmla="*/ 984355 w 2599795"/>
            <a:gd name="connsiteY59" fmla="*/ 1821205 h 2240871"/>
            <a:gd name="connsiteX60" fmla="*/ 1007215 w 2599795"/>
            <a:gd name="connsiteY60" fmla="*/ 1859305 h 2240871"/>
            <a:gd name="connsiteX61" fmla="*/ 1068175 w 2599795"/>
            <a:gd name="connsiteY61" fmla="*/ 1905025 h 2240871"/>
            <a:gd name="connsiteX62" fmla="*/ 1091035 w 2599795"/>
            <a:gd name="connsiteY62" fmla="*/ 1935505 h 2240871"/>
            <a:gd name="connsiteX63" fmla="*/ 1121515 w 2599795"/>
            <a:gd name="connsiteY63" fmla="*/ 1943125 h 2240871"/>
            <a:gd name="connsiteX64" fmla="*/ 1182475 w 2599795"/>
            <a:gd name="connsiteY64" fmla="*/ 1965985 h 2240871"/>
            <a:gd name="connsiteX65" fmla="*/ 1212955 w 2599795"/>
            <a:gd name="connsiteY65" fmla="*/ 1981225 h 2240871"/>
            <a:gd name="connsiteX66" fmla="*/ 1243435 w 2599795"/>
            <a:gd name="connsiteY66" fmla="*/ 2004085 h 2240871"/>
            <a:gd name="connsiteX67" fmla="*/ 1312015 w 2599795"/>
            <a:gd name="connsiteY67" fmla="*/ 2049805 h 2240871"/>
            <a:gd name="connsiteX68" fmla="*/ 1350115 w 2599795"/>
            <a:gd name="connsiteY68" fmla="*/ 2080285 h 2240871"/>
            <a:gd name="connsiteX69" fmla="*/ 1380595 w 2599795"/>
            <a:gd name="connsiteY69" fmla="*/ 2095525 h 2240871"/>
            <a:gd name="connsiteX70" fmla="*/ 1411075 w 2599795"/>
            <a:gd name="connsiteY70" fmla="*/ 2118385 h 2240871"/>
            <a:gd name="connsiteX71" fmla="*/ 1441555 w 2599795"/>
            <a:gd name="connsiteY71" fmla="*/ 2126005 h 2240871"/>
            <a:gd name="connsiteX72" fmla="*/ 1571095 w 2599795"/>
            <a:gd name="connsiteY72" fmla="*/ 2133625 h 2240871"/>
            <a:gd name="connsiteX73" fmla="*/ 1593955 w 2599795"/>
            <a:gd name="connsiteY73" fmla="*/ 2156485 h 2240871"/>
            <a:gd name="connsiteX74" fmla="*/ 1624435 w 2599795"/>
            <a:gd name="connsiteY74" fmla="*/ 2171725 h 2240871"/>
            <a:gd name="connsiteX75" fmla="*/ 1753975 w 2599795"/>
            <a:gd name="connsiteY75" fmla="*/ 2194585 h 2240871"/>
            <a:gd name="connsiteX76" fmla="*/ 1799695 w 2599795"/>
            <a:gd name="connsiteY76" fmla="*/ 2202205 h 2240871"/>
            <a:gd name="connsiteX77" fmla="*/ 1982575 w 2599795"/>
            <a:gd name="connsiteY77" fmla="*/ 2217445 h 2240871"/>
            <a:gd name="connsiteX78" fmla="*/ 2005435 w 2599795"/>
            <a:gd name="connsiteY78" fmla="*/ 2232685 h 2240871"/>
            <a:gd name="connsiteX79" fmla="*/ 2165455 w 2599795"/>
            <a:gd name="connsiteY79" fmla="*/ 2217445 h 2240871"/>
            <a:gd name="connsiteX80" fmla="*/ 2203555 w 2599795"/>
            <a:gd name="connsiteY80" fmla="*/ 2141245 h 2240871"/>
            <a:gd name="connsiteX81" fmla="*/ 2226415 w 2599795"/>
            <a:gd name="connsiteY81" fmla="*/ 2133625 h 2240871"/>
            <a:gd name="connsiteX82" fmla="*/ 2294995 w 2599795"/>
            <a:gd name="connsiteY82" fmla="*/ 2057425 h 2240871"/>
            <a:gd name="connsiteX83" fmla="*/ 2317855 w 2599795"/>
            <a:gd name="connsiteY83" fmla="*/ 2042185 h 2240871"/>
            <a:gd name="connsiteX84" fmla="*/ 2355955 w 2599795"/>
            <a:gd name="connsiteY84" fmla="*/ 2034565 h 2240871"/>
            <a:gd name="connsiteX85" fmla="*/ 2424535 w 2599795"/>
            <a:gd name="connsiteY85" fmla="*/ 2011705 h 2240871"/>
            <a:gd name="connsiteX86" fmla="*/ 2455015 w 2599795"/>
            <a:gd name="connsiteY86" fmla="*/ 1988845 h 2240871"/>
            <a:gd name="connsiteX87" fmla="*/ 2485495 w 2599795"/>
            <a:gd name="connsiteY87" fmla="*/ 1973605 h 2240871"/>
            <a:gd name="connsiteX88" fmla="*/ 2531215 w 2599795"/>
            <a:gd name="connsiteY88" fmla="*/ 1943125 h 2240871"/>
            <a:gd name="connsiteX89" fmla="*/ 2599795 w 2599795"/>
            <a:gd name="connsiteY89" fmla="*/ 1889785 h 2240871"/>
            <a:gd name="connsiteX90" fmla="*/ 2538835 w 2599795"/>
            <a:gd name="connsiteY90" fmla="*/ 1851685 h 2240871"/>
            <a:gd name="connsiteX91" fmla="*/ 2508355 w 2599795"/>
            <a:gd name="connsiteY91" fmla="*/ 1844065 h 2240871"/>
            <a:gd name="connsiteX92" fmla="*/ 2455015 w 2599795"/>
            <a:gd name="connsiteY92" fmla="*/ 1828825 h 2240871"/>
            <a:gd name="connsiteX93" fmla="*/ 2409295 w 2599795"/>
            <a:gd name="connsiteY93" fmla="*/ 1783105 h 2240871"/>
            <a:gd name="connsiteX94" fmla="*/ 2401675 w 2599795"/>
            <a:gd name="connsiteY94" fmla="*/ 1760245 h 2240871"/>
            <a:gd name="connsiteX95" fmla="*/ 2386435 w 2599795"/>
            <a:gd name="connsiteY95" fmla="*/ 1691665 h 2240871"/>
            <a:gd name="connsiteX96" fmla="*/ 2371195 w 2599795"/>
            <a:gd name="connsiteY96" fmla="*/ 1653565 h 2240871"/>
            <a:gd name="connsiteX97" fmla="*/ 2348335 w 2599795"/>
            <a:gd name="connsiteY97" fmla="*/ 1630705 h 2240871"/>
            <a:gd name="connsiteX98" fmla="*/ 2310235 w 2599795"/>
            <a:gd name="connsiteY98" fmla="*/ 1569745 h 2240871"/>
            <a:gd name="connsiteX99" fmla="*/ 2218795 w 2599795"/>
            <a:gd name="connsiteY99" fmla="*/ 1546885 h 2240871"/>
            <a:gd name="connsiteX100" fmla="*/ 2165455 w 2599795"/>
            <a:gd name="connsiteY100" fmla="*/ 1516405 h 2240871"/>
            <a:gd name="connsiteX101" fmla="*/ 2134975 w 2599795"/>
            <a:gd name="connsiteY101" fmla="*/ 1463065 h 2240871"/>
            <a:gd name="connsiteX102" fmla="*/ 2127355 w 2599795"/>
            <a:gd name="connsiteY102" fmla="*/ 1432585 h 2240871"/>
            <a:gd name="connsiteX103" fmla="*/ 2104495 w 2599795"/>
            <a:gd name="connsiteY103" fmla="*/ 1409725 h 2240871"/>
            <a:gd name="connsiteX104" fmla="*/ 2089255 w 2599795"/>
            <a:gd name="connsiteY104" fmla="*/ 1386865 h 2240871"/>
            <a:gd name="connsiteX105" fmla="*/ 2066395 w 2599795"/>
            <a:gd name="connsiteY105" fmla="*/ 1364005 h 2240871"/>
            <a:gd name="connsiteX106" fmla="*/ 2043535 w 2599795"/>
            <a:gd name="connsiteY106" fmla="*/ 1333525 h 2240871"/>
            <a:gd name="connsiteX107" fmla="*/ 2028295 w 2599795"/>
            <a:gd name="connsiteY107" fmla="*/ 1310665 h 2240871"/>
            <a:gd name="connsiteX108" fmla="*/ 1997815 w 2599795"/>
            <a:gd name="connsiteY108" fmla="*/ 1303045 h 2240871"/>
            <a:gd name="connsiteX109" fmla="*/ 1952095 w 2599795"/>
            <a:gd name="connsiteY109" fmla="*/ 1280185 h 2240871"/>
            <a:gd name="connsiteX110" fmla="*/ 1936855 w 2599795"/>
            <a:gd name="connsiteY110" fmla="*/ 1303045 h 2240871"/>
            <a:gd name="connsiteX111" fmla="*/ 1921615 w 2599795"/>
            <a:gd name="connsiteY111" fmla="*/ 1364005 h 2240871"/>
            <a:gd name="connsiteX112" fmla="*/ 1875895 w 2599795"/>
            <a:gd name="connsiteY112" fmla="*/ 1394485 h 2240871"/>
            <a:gd name="connsiteX113" fmla="*/ 1753975 w 2599795"/>
            <a:gd name="connsiteY113" fmla="*/ 1440205 h 2240871"/>
            <a:gd name="connsiteX114" fmla="*/ 1708255 w 2599795"/>
            <a:gd name="connsiteY114" fmla="*/ 1424965 h 2240871"/>
            <a:gd name="connsiteX115" fmla="*/ 1632055 w 2599795"/>
            <a:gd name="connsiteY115" fmla="*/ 1402105 h 2240871"/>
            <a:gd name="connsiteX116" fmla="*/ 1624435 w 2599795"/>
            <a:gd name="connsiteY116" fmla="*/ 1379245 h 2240871"/>
            <a:gd name="connsiteX117" fmla="*/ 1616815 w 2599795"/>
            <a:gd name="connsiteY117" fmla="*/ 1341145 h 2240871"/>
            <a:gd name="connsiteX118" fmla="*/ 1601575 w 2599795"/>
            <a:gd name="connsiteY118" fmla="*/ 1318285 h 2240871"/>
            <a:gd name="connsiteX119" fmla="*/ 1548235 w 2599795"/>
            <a:gd name="connsiteY119" fmla="*/ 1226845 h 2240871"/>
            <a:gd name="connsiteX120" fmla="*/ 1517755 w 2599795"/>
            <a:gd name="connsiteY120" fmla="*/ 1181125 h 2240871"/>
            <a:gd name="connsiteX121" fmla="*/ 1502515 w 2599795"/>
            <a:gd name="connsiteY121" fmla="*/ 1150645 h 2240871"/>
            <a:gd name="connsiteX122" fmla="*/ 1487275 w 2599795"/>
            <a:gd name="connsiteY122" fmla="*/ 1127785 h 2240871"/>
            <a:gd name="connsiteX123" fmla="*/ 1456795 w 2599795"/>
            <a:gd name="connsiteY123" fmla="*/ 1074445 h 2240871"/>
            <a:gd name="connsiteX124" fmla="*/ 1433935 w 2599795"/>
            <a:gd name="connsiteY124" fmla="*/ 1051585 h 2240871"/>
            <a:gd name="connsiteX125" fmla="*/ 1388215 w 2599795"/>
            <a:gd name="connsiteY125" fmla="*/ 1059205 h 2240871"/>
            <a:gd name="connsiteX126" fmla="*/ 1350115 w 2599795"/>
            <a:gd name="connsiteY126" fmla="*/ 1074445 h 2240871"/>
            <a:gd name="connsiteX127" fmla="*/ 1281535 w 2599795"/>
            <a:gd name="connsiteY127" fmla="*/ 1051585 h 2240871"/>
            <a:gd name="connsiteX128" fmla="*/ 1251055 w 2599795"/>
            <a:gd name="connsiteY128" fmla="*/ 1043965 h 2240871"/>
            <a:gd name="connsiteX129" fmla="*/ 1228195 w 2599795"/>
            <a:gd name="connsiteY129" fmla="*/ 1013485 h 2240871"/>
            <a:gd name="connsiteX130" fmla="*/ 1197715 w 2599795"/>
            <a:gd name="connsiteY130" fmla="*/ 967765 h 2240871"/>
            <a:gd name="connsiteX131" fmla="*/ 1174855 w 2599795"/>
            <a:gd name="connsiteY131" fmla="*/ 960145 h 2240871"/>
            <a:gd name="connsiteX132" fmla="*/ 1121515 w 2599795"/>
            <a:gd name="connsiteY132" fmla="*/ 944905 h 2240871"/>
            <a:gd name="connsiteX133" fmla="*/ 1098655 w 2599795"/>
            <a:gd name="connsiteY133" fmla="*/ 937285 h 2240871"/>
            <a:gd name="connsiteX134" fmla="*/ 999595 w 2599795"/>
            <a:gd name="connsiteY134" fmla="*/ 876325 h 2240871"/>
            <a:gd name="connsiteX135" fmla="*/ 984355 w 2599795"/>
            <a:gd name="connsiteY135" fmla="*/ 845845 h 2240871"/>
            <a:gd name="connsiteX136" fmla="*/ 953875 w 2599795"/>
            <a:gd name="connsiteY136" fmla="*/ 762025 h 2240871"/>
            <a:gd name="connsiteX137" fmla="*/ 946255 w 2599795"/>
            <a:gd name="connsiteY137" fmla="*/ 723925 h 2240871"/>
            <a:gd name="connsiteX138" fmla="*/ 931015 w 2599795"/>
            <a:gd name="connsiteY138" fmla="*/ 662965 h 2240871"/>
            <a:gd name="connsiteX139" fmla="*/ 915775 w 2599795"/>
            <a:gd name="connsiteY139" fmla="*/ 548665 h 2240871"/>
            <a:gd name="connsiteX140" fmla="*/ 908155 w 2599795"/>
            <a:gd name="connsiteY140" fmla="*/ 525805 h 2240871"/>
            <a:gd name="connsiteX141" fmla="*/ 915775 w 2599795"/>
            <a:gd name="connsiteY141" fmla="*/ 381025 h 2240871"/>
            <a:gd name="connsiteX142" fmla="*/ 908155 w 2599795"/>
            <a:gd name="connsiteY142" fmla="*/ 320065 h 2240871"/>
            <a:gd name="connsiteX143" fmla="*/ 885295 w 2599795"/>
            <a:gd name="connsiteY143" fmla="*/ 312445 h 2240871"/>
            <a:gd name="connsiteX144" fmla="*/ 816715 w 2599795"/>
            <a:gd name="connsiteY144" fmla="*/ 259105 h 2240871"/>
            <a:gd name="connsiteX145" fmla="*/ 809095 w 2599795"/>
            <a:gd name="connsiteY145" fmla="*/ 228625 h 2240871"/>
            <a:gd name="connsiteX146" fmla="*/ 847195 w 2599795"/>
            <a:gd name="connsiteY146" fmla="*/ 167665 h 2240871"/>
            <a:gd name="connsiteX147" fmla="*/ 870055 w 2599795"/>
            <a:gd name="connsiteY147" fmla="*/ 160045 h 2240871"/>
            <a:gd name="connsiteX148" fmla="*/ 938635 w 2599795"/>
            <a:gd name="connsiteY148" fmla="*/ 99085 h 2240871"/>
            <a:gd name="connsiteX149" fmla="*/ 946255 w 2599795"/>
            <a:gd name="connsiteY149" fmla="*/ 68605 h 2240871"/>
            <a:gd name="connsiteX150" fmla="*/ 938635 w 2599795"/>
            <a:gd name="connsiteY150" fmla="*/ 25 h 224087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Lst>
          <a:rect l="l" t="t" r="r" b="b"/>
          <a:pathLst>
            <a:path w="2599795" h="2240871">
              <a:moveTo>
                <a:pt x="938635" y="25"/>
              </a:moveTo>
              <a:cubicBezTo>
                <a:pt x="925935" y="-1245"/>
                <a:pt x="896964" y="45288"/>
                <a:pt x="870055" y="60985"/>
              </a:cubicBezTo>
              <a:cubicBezTo>
                <a:pt x="850431" y="72432"/>
                <a:pt x="831585" y="88252"/>
                <a:pt x="809095" y="91465"/>
              </a:cubicBezTo>
              <a:lnTo>
                <a:pt x="755755" y="99085"/>
              </a:lnTo>
              <a:cubicBezTo>
                <a:pt x="737975" y="96545"/>
                <a:pt x="718115" y="100187"/>
                <a:pt x="702415" y="91465"/>
              </a:cubicBezTo>
              <a:cubicBezTo>
                <a:pt x="692485" y="85948"/>
                <a:pt x="694447" y="69711"/>
                <a:pt x="687175" y="60985"/>
              </a:cubicBezTo>
              <a:cubicBezTo>
                <a:pt x="681312" y="53950"/>
                <a:pt x="671935" y="50825"/>
                <a:pt x="664315" y="45745"/>
              </a:cubicBezTo>
              <a:cubicBezTo>
                <a:pt x="626215" y="50825"/>
                <a:pt x="585440" y="46069"/>
                <a:pt x="550015" y="60985"/>
              </a:cubicBezTo>
              <a:lnTo>
                <a:pt x="504295" y="129565"/>
              </a:lnTo>
              <a:cubicBezTo>
                <a:pt x="499215" y="137185"/>
                <a:pt x="496675" y="147345"/>
                <a:pt x="489055" y="152425"/>
              </a:cubicBezTo>
              <a:cubicBezTo>
                <a:pt x="473815" y="162585"/>
                <a:pt x="456287" y="169953"/>
                <a:pt x="443335" y="182905"/>
              </a:cubicBezTo>
              <a:cubicBezTo>
                <a:pt x="435715" y="190525"/>
                <a:pt x="429244" y="199501"/>
                <a:pt x="420475" y="205765"/>
              </a:cubicBezTo>
              <a:cubicBezTo>
                <a:pt x="350267" y="255913"/>
                <a:pt x="426572" y="184428"/>
                <a:pt x="367135" y="243865"/>
              </a:cubicBezTo>
              <a:cubicBezTo>
                <a:pt x="364595" y="251485"/>
                <a:pt x="361257" y="258884"/>
                <a:pt x="359515" y="266725"/>
              </a:cubicBezTo>
              <a:cubicBezTo>
                <a:pt x="344282" y="335272"/>
                <a:pt x="351289" y="363231"/>
                <a:pt x="359515" y="449605"/>
              </a:cubicBezTo>
              <a:cubicBezTo>
                <a:pt x="360277" y="457601"/>
                <a:pt x="364928" y="464742"/>
                <a:pt x="367135" y="472465"/>
              </a:cubicBezTo>
              <a:cubicBezTo>
                <a:pt x="370012" y="482535"/>
                <a:pt x="372483" y="492722"/>
                <a:pt x="374755" y="502945"/>
              </a:cubicBezTo>
              <a:cubicBezTo>
                <a:pt x="377565" y="515588"/>
                <a:pt x="377827" y="528918"/>
                <a:pt x="382375" y="541045"/>
              </a:cubicBezTo>
              <a:cubicBezTo>
                <a:pt x="385591" y="549620"/>
                <a:pt x="392535" y="556285"/>
                <a:pt x="397615" y="563905"/>
              </a:cubicBezTo>
              <a:cubicBezTo>
                <a:pt x="389995" y="574065"/>
                <a:pt x="384398" y="586120"/>
                <a:pt x="374755" y="594385"/>
              </a:cubicBezTo>
              <a:cubicBezTo>
                <a:pt x="360485" y="606616"/>
                <a:pt x="311807" y="620448"/>
                <a:pt x="298555" y="624865"/>
              </a:cubicBezTo>
              <a:cubicBezTo>
                <a:pt x="288395" y="622325"/>
                <a:pt x="277701" y="621370"/>
                <a:pt x="268075" y="617245"/>
              </a:cubicBezTo>
              <a:cubicBezTo>
                <a:pt x="259657" y="613637"/>
                <a:pt x="254353" y="602614"/>
                <a:pt x="245215" y="602005"/>
              </a:cubicBezTo>
              <a:cubicBezTo>
                <a:pt x="214697" y="599970"/>
                <a:pt x="184255" y="607085"/>
                <a:pt x="153775" y="609625"/>
              </a:cubicBezTo>
              <a:cubicBezTo>
                <a:pt x="151235" y="642645"/>
                <a:pt x="163194" y="680287"/>
                <a:pt x="146155" y="708685"/>
              </a:cubicBezTo>
              <a:cubicBezTo>
                <a:pt x="135379" y="726646"/>
                <a:pt x="105066" y="717301"/>
                <a:pt x="85195" y="723925"/>
              </a:cubicBezTo>
              <a:lnTo>
                <a:pt x="39475" y="739165"/>
              </a:lnTo>
              <a:cubicBezTo>
                <a:pt x="23515" y="751135"/>
                <a:pt x="-6808" y="763866"/>
                <a:pt x="1375" y="792505"/>
              </a:cubicBezTo>
              <a:cubicBezTo>
                <a:pt x="4335" y="802867"/>
                <a:pt x="16615" y="807745"/>
                <a:pt x="24235" y="815365"/>
              </a:cubicBezTo>
              <a:cubicBezTo>
                <a:pt x="26775" y="825525"/>
                <a:pt x="28846" y="835814"/>
                <a:pt x="31855" y="845845"/>
              </a:cubicBezTo>
              <a:cubicBezTo>
                <a:pt x="36471" y="861232"/>
                <a:pt x="43945" y="875813"/>
                <a:pt x="47095" y="891565"/>
              </a:cubicBezTo>
              <a:cubicBezTo>
                <a:pt x="52547" y="918825"/>
                <a:pt x="50334" y="932904"/>
                <a:pt x="69955" y="952525"/>
              </a:cubicBezTo>
              <a:cubicBezTo>
                <a:pt x="95326" y="977896"/>
                <a:pt x="87786" y="959891"/>
                <a:pt x="115675" y="975385"/>
              </a:cubicBezTo>
              <a:cubicBezTo>
                <a:pt x="147994" y="993340"/>
                <a:pt x="171008" y="1013555"/>
                <a:pt x="199495" y="1036345"/>
              </a:cubicBezTo>
              <a:cubicBezTo>
                <a:pt x="195921" y="1082803"/>
                <a:pt x="201217" y="1118687"/>
                <a:pt x="184255" y="1158265"/>
              </a:cubicBezTo>
              <a:cubicBezTo>
                <a:pt x="179780" y="1168706"/>
                <a:pt x="174095" y="1178585"/>
                <a:pt x="169015" y="1188745"/>
              </a:cubicBezTo>
              <a:cubicBezTo>
                <a:pt x="174095" y="1201445"/>
                <a:pt x="176048" y="1215902"/>
                <a:pt x="184255" y="1226845"/>
              </a:cubicBezTo>
              <a:cubicBezTo>
                <a:pt x="198891" y="1246360"/>
                <a:pt x="231793" y="1257430"/>
                <a:pt x="252835" y="1264945"/>
              </a:cubicBezTo>
              <a:cubicBezTo>
                <a:pt x="275528" y="1273050"/>
                <a:pt x="321415" y="1287805"/>
                <a:pt x="321415" y="1287805"/>
              </a:cubicBezTo>
              <a:cubicBezTo>
                <a:pt x="326495" y="1295425"/>
                <a:pt x="333047" y="1302247"/>
                <a:pt x="336655" y="1310665"/>
              </a:cubicBezTo>
              <a:cubicBezTo>
                <a:pt x="340780" y="1320291"/>
                <a:pt x="337571" y="1333100"/>
                <a:pt x="344275" y="1341145"/>
              </a:cubicBezTo>
              <a:cubicBezTo>
                <a:pt x="351547" y="1349871"/>
                <a:pt x="365122" y="1350365"/>
                <a:pt x="374755" y="1356385"/>
              </a:cubicBezTo>
              <a:cubicBezTo>
                <a:pt x="385525" y="1363116"/>
                <a:pt x="395592" y="1370980"/>
                <a:pt x="405235" y="1379245"/>
              </a:cubicBezTo>
              <a:cubicBezTo>
                <a:pt x="413417" y="1386258"/>
                <a:pt x="419129" y="1396127"/>
                <a:pt x="428095" y="1402105"/>
              </a:cubicBezTo>
              <a:cubicBezTo>
                <a:pt x="442766" y="1411886"/>
                <a:pt x="499415" y="1416458"/>
                <a:pt x="504295" y="1417345"/>
              </a:cubicBezTo>
              <a:cubicBezTo>
                <a:pt x="514599" y="1419218"/>
                <a:pt x="524552" y="1422693"/>
                <a:pt x="534775" y="1424965"/>
              </a:cubicBezTo>
              <a:cubicBezTo>
                <a:pt x="547418" y="1427775"/>
                <a:pt x="560175" y="1430045"/>
                <a:pt x="572875" y="1432585"/>
              </a:cubicBezTo>
              <a:cubicBezTo>
                <a:pt x="580495" y="1437665"/>
                <a:pt x="587366" y="1444106"/>
                <a:pt x="595735" y="1447825"/>
              </a:cubicBezTo>
              <a:cubicBezTo>
                <a:pt x="610415" y="1454349"/>
                <a:pt x="641455" y="1463065"/>
                <a:pt x="641455" y="1463065"/>
              </a:cubicBezTo>
              <a:cubicBezTo>
                <a:pt x="649075" y="1473225"/>
                <a:pt x="658014" y="1482518"/>
                <a:pt x="664315" y="1493545"/>
              </a:cubicBezTo>
              <a:cubicBezTo>
                <a:pt x="668300" y="1500519"/>
                <a:pt x="666849" y="1510188"/>
                <a:pt x="671935" y="1516405"/>
              </a:cubicBezTo>
              <a:cubicBezTo>
                <a:pt x="721915" y="1577491"/>
                <a:pt x="710289" y="1569830"/>
                <a:pt x="755755" y="1584985"/>
              </a:cubicBezTo>
              <a:cubicBezTo>
                <a:pt x="806300" y="1686074"/>
                <a:pt x="737794" y="1567024"/>
                <a:pt x="793855" y="1623085"/>
              </a:cubicBezTo>
              <a:cubicBezTo>
                <a:pt x="801887" y="1631117"/>
                <a:pt x="803578" y="1643635"/>
                <a:pt x="809095" y="1653565"/>
              </a:cubicBezTo>
              <a:cubicBezTo>
                <a:pt x="816288" y="1666512"/>
                <a:pt x="824105" y="1679106"/>
                <a:pt x="831955" y="1691665"/>
              </a:cubicBezTo>
              <a:cubicBezTo>
                <a:pt x="845262" y="1712956"/>
                <a:pt x="852318" y="1725859"/>
                <a:pt x="877675" y="1737385"/>
              </a:cubicBezTo>
              <a:cubicBezTo>
                <a:pt x="894509" y="1745037"/>
                <a:pt x="913235" y="1747545"/>
                <a:pt x="931015" y="1752625"/>
              </a:cubicBezTo>
              <a:cubicBezTo>
                <a:pt x="938635" y="1757705"/>
                <a:pt x="948154" y="1760714"/>
                <a:pt x="953875" y="1767865"/>
              </a:cubicBezTo>
              <a:cubicBezTo>
                <a:pt x="958893" y="1774137"/>
                <a:pt x="957510" y="1783751"/>
                <a:pt x="961495" y="1790725"/>
              </a:cubicBezTo>
              <a:cubicBezTo>
                <a:pt x="967796" y="1801752"/>
                <a:pt x="977310" y="1810638"/>
                <a:pt x="984355" y="1821205"/>
              </a:cubicBezTo>
              <a:cubicBezTo>
                <a:pt x="992570" y="1833528"/>
                <a:pt x="996742" y="1848832"/>
                <a:pt x="1007215" y="1859305"/>
              </a:cubicBezTo>
              <a:cubicBezTo>
                <a:pt x="1025176" y="1877266"/>
                <a:pt x="1052935" y="1884705"/>
                <a:pt x="1068175" y="1905025"/>
              </a:cubicBezTo>
              <a:cubicBezTo>
                <a:pt x="1075795" y="1915185"/>
                <a:pt x="1080701" y="1928123"/>
                <a:pt x="1091035" y="1935505"/>
              </a:cubicBezTo>
              <a:cubicBezTo>
                <a:pt x="1099557" y="1941592"/>
                <a:pt x="1111445" y="1940248"/>
                <a:pt x="1121515" y="1943125"/>
              </a:cubicBezTo>
              <a:cubicBezTo>
                <a:pt x="1139110" y="1948152"/>
                <a:pt x="1167982" y="1959543"/>
                <a:pt x="1182475" y="1965985"/>
              </a:cubicBezTo>
              <a:cubicBezTo>
                <a:pt x="1192855" y="1970598"/>
                <a:pt x="1203322" y="1975205"/>
                <a:pt x="1212955" y="1981225"/>
              </a:cubicBezTo>
              <a:cubicBezTo>
                <a:pt x="1223725" y="1987956"/>
                <a:pt x="1232993" y="1996856"/>
                <a:pt x="1243435" y="2004085"/>
              </a:cubicBezTo>
              <a:cubicBezTo>
                <a:pt x="1266024" y="2019724"/>
                <a:pt x="1290561" y="2032642"/>
                <a:pt x="1312015" y="2049805"/>
              </a:cubicBezTo>
              <a:cubicBezTo>
                <a:pt x="1324715" y="2059965"/>
                <a:pt x="1336583" y="2071263"/>
                <a:pt x="1350115" y="2080285"/>
              </a:cubicBezTo>
              <a:cubicBezTo>
                <a:pt x="1359566" y="2086586"/>
                <a:pt x="1370962" y="2089505"/>
                <a:pt x="1380595" y="2095525"/>
              </a:cubicBezTo>
              <a:cubicBezTo>
                <a:pt x="1391365" y="2102256"/>
                <a:pt x="1399716" y="2112705"/>
                <a:pt x="1411075" y="2118385"/>
              </a:cubicBezTo>
              <a:cubicBezTo>
                <a:pt x="1420442" y="2123069"/>
                <a:pt x="1431129" y="2125012"/>
                <a:pt x="1441555" y="2126005"/>
              </a:cubicBezTo>
              <a:cubicBezTo>
                <a:pt x="1484615" y="2130106"/>
                <a:pt x="1527915" y="2131085"/>
                <a:pt x="1571095" y="2133625"/>
              </a:cubicBezTo>
              <a:cubicBezTo>
                <a:pt x="1578715" y="2141245"/>
                <a:pt x="1585186" y="2150221"/>
                <a:pt x="1593955" y="2156485"/>
              </a:cubicBezTo>
              <a:cubicBezTo>
                <a:pt x="1603198" y="2163087"/>
                <a:pt x="1613888" y="2167506"/>
                <a:pt x="1624435" y="2171725"/>
              </a:cubicBezTo>
              <a:cubicBezTo>
                <a:pt x="1685104" y="2195993"/>
                <a:pt x="1674532" y="2185239"/>
                <a:pt x="1753975" y="2194585"/>
              </a:cubicBezTo>
              <a:cubicBezTo>
                <a:pt x="1769319" y="2196390"/>
                <a:pt x="1784321" y="2200668"/>
                <a:pt x="1799695" y="2202205"/>
              </a:cubicBezTo>
              <a:cubicBezTo>
                <a:pt x="1860563" y="2208292"/>
                <a:pt x="1921615" y="2212365"/>
                <a:pt x="1982575" y="2217445"/>
              </a:cubicBezTo>
              <a:cubicBezTo>
                <a:pt x="1990195" y="2222525"/>
                <a:pt x="1997017" y="2229077"/>
                <a:pt x="2005435" y="2232685"/>
              </a:cubicBezTo>
              <a:cubicBezTo>
                <a:pt x="2056903" y="2254743"/>
                <a:pt x="2115829" y="2226202"/>
                <a:pt x="2165455" y="2217445"/>
              </a:cubicBezTo>
              <a:cubicBezTo>
                <a:pt x="2176401" y="2179134"/>
                <a:pt x="2171847" y="2162384"/>
                <a:pt x="2203555" y="2141245"/>
              </a:cubicBezTo>
              <a:cubicBezTo>
                <a:pt x="2210238" y="2136790"/>
                <a:pt x="2218795" y="2136165"/>
                <a:pt x="2226415" y="2133625"/>
              </a:cubicBezTo>
              <a:cubicBezTo>
                <a:pt x="2254148" y="2096647"/>
                <a:pt x="2253970" y="2093892"/>
                <a:pt x="2294995" y="2057425"/>
              </a:cubicBezTo>
              <a:cubicBezTo>
                <a:pt x="2301840" y="2051341"/>
                <a:pt x="2309280" y="2045401"/>
                <a:pt x="2317855" y="2042185"/>
              </a:cubicBezTo>
              <a:cubicBezTo>
                <a:pt x="2329982" y="2037637"/>
                <a:pt x="2343312" y="2037375"/>
                <a:pt x="2355955" y="2034565"/>
              </a:cubicBezTo>
              <a:cubicBezTo>
                <a:pt x="2378972" y="2029450"/>
                <a:pt x="2403791" y="2023230"/>
                <a:pt x="2424535" y="2011705"/>
              </a:cubicBezTo>
              <a:cubicBezTo>
                <a:pt x="2435637" y="2005537"/>
                <a:pt x="2444245" y="1995576"/>
                <a:pt x="2455015" y="1988845"/>
              </a:cubicBezTo>
              <a:cubicBezTo>
                <a:pt x="2464648" y="1982825"/>
                <a:pt x="2476252" y="1980207"/>
                <a:pt x="2485495" y="1973605"/>
              </a:cubicBezTo>
              <a:cubicBezTo>
                <a:pt x="2535439" y="1937930"/>
                <a:pt x="2482178" y="1959471"/>
                <a:pt x="2531215" y="1943125"/>
              </a:cubicBezTo>
              <a:cubicBezTo>
                <a:pt x="2582615" y="1891725"/>
                <a:pt x="2556488" y="1904221"/>
                <a:pt x="2599795" y="1889785"/>
              </a:cubicBezTo>
              <a:cubicBezTo>
                <a:pt x="2575820" y="1871804"/>
                <a:pt x="2566728" y="1862145"/>
                <a:pt x="2538835" y="1851685"/>
              </a:cubicBezTo>
              <a:cubicBezTo>
                <a:pt x="2529029" y="1848008"/>
                <a:pt x="2518459" y="1846821"/>
                <a:pt x="2508355" y="1844065"/>
              </a:cubicBezTo>
              <a:cubicBezTo>
                <a:pt x="2490515" y="1839200"/>
                <a:pt x="2472795" y="1833905"/>
                <a:pt x="2455015" y="1828825"/>
              </a:cubicBezTo>
              <a:cubicBezTo>
                <a:pt x="2439775" y="1813585"/>
                <a:pt x="2416111" y="1803552"/>
                <a:pt x="2409295" y="1783105"/>
              </a:cubicBezTo>
              <a:cubicBezTo>
                <a:pt x="2406755" y="1775485"/>
                <a:pt x="2403623" y="1768037"/>
                <a:pt x="2401675" y="1760245"/>
              </a:cubicBezTo>
              <a:cubicBezTo>
                <a:pt x="2395995" y="1737527"/>
                <a:pt x="2392868" y="1714182"/>
                <a:pt x="2386435" y="1691665"/>
              </a:cubicBezTo>
              <a:cubicBezTo>
                <a:pt x="2382677" y="1678513"/>
                <a:pt x="2378444" y="1665164"/>
                <a:pt x="2371195" y="1653565"/>
              </a:cubicBezTo>
              <a:cubicBezTo>
                <a:pt x="2365484" y="1644427"/>
                <a:pt x="2354599" y="1639474"/>
                <a:pt x="2348335" y="1630705"/>
              </a:cubicBezTo>
              <a:cubicBezTo>
                <a:pt x="2338614" y="1617095"/>
                <a:pt x="2327390" y="1577751"/>
                <a:pt x="2310235" y="1569745"/>
              </a:cubicBezTo>
              <a:cubicBezTo>
                <a:pt x="2281764" y="1556459"/>
                <a:pt x="2248783" y="1556256"/>
                <a:pt x="2218795" y="1546885"/>
              </a:cubicBezTo>
              <a:cubicBezTo>
                <a:pt x="2200597" y="1541198"/>
                <a:pt x="2181261" y="1526942"/>
                <a:pt x="2165455" y="1516405"/>
              </a:cubicBezTo>
              <a:cubicBezTo>
                <a:pt x="2152822" y="1497455"/>
                <a:pt x="2143262" y="1485163"/>
                <a:pt x="2134975" y="1463065"/>
              </a:cubicBezTo>
              <a:cubicBezTo>
                <a:pt x="2131298" y="1453259"/>
                <a:pt x="2132551" y="1441678"/>
                <a:pt x="2127355" y="1432585"/>
              </a:cubicBezTo>
              <a:cubicBezTo>
                <a:pt x="2122008" y="1423229"/>
                <a:pt x="2111394" y="1418004"/>
                <a:pt x="2104495" y="1409725"/>
              </a:cubicBezTo>
              <a:cubicBezTo>
                <a:pt x="2098632" y="1402690"/>
                <a:pt x="2095118" y="1393900"/>
                <a:pt x="2089255" y="1386865"/>
              </a:cubicBezTo>
              <a:cubicBezTo>
                <a:pt x="2082356" y="1378586"/>
                <a:pt x="2073408" y="1372187"/>
                <a:pt x="2066395" y="1364005"/>
              </a:cubicBezTo>
              <a:cubicBezTo>
                <a:pt x="2058130" y="1354362"/>
                <a:pt x="2050917" y="1343859"/>
                <a:pt x="2043535" y="1333525"/>
              </a:cubicBezTo>
              <a:cubicBezTo>
                <a:pt x="2038212" y="1326073"/>
                <a:pt x="2035915" y="1315745"/>
                <a:pt x="2028295" y="1310665"/>
              </a:cubicBezTo>
              <a:cubicBezTo>
                <a:pt x="2019581" y="1304856"/>
                <a:pt x="2007975" y="1305585"/>
                <a:pt x="1997815" y="1303045"/>
              </a:cubicBezTo>
              <a:cubicBezTo>
                <a:pt x="1993001" y="1299836"/>
                <a:pt x="1961954" y="1276241"/>
                <a:pt x="1952095" y="1280185"/>
              </a:cubicBezTo>
              <a:cubicBezTo>
                <a:pt x="1943592" y="1283586"/>
                <a:pt x="1941935" y="1295425"/>
                <a:pt x="1936855" y="1303045"/>
              </a:cubicBezTo>
              <a:cubicBezTo>
                <a:pt x="1931775" y="1323365"/>
                <a:pt x="1936426" y="1349194"/>
                <a:pt x="1921615" y="1364005"/>
              </a:cubicBezTo>
              <a:cubicBezTo>
                <a:pt x="1883212" y="1402408"/>
                <a:pt x="1916330" y="1376105"/>
                <a:pt x="1875895" y="1394485"/>
              </a:cubicBezTo>
              <a:cubicBezTo>
                <a:pt x="1778491" y="1438760"/>
                <a:pt x="1853303" y="1415373"/>
                <a:pt x="1753975" y="1440205"/>
              </a:cubicBezTo>
              <a:cubicBezTo>
                <a:pt x="1738735" y="1435125"/>
                <a:pt x="1723908" y="1428577"/>
                <a:pt x="1708255" y="1424965"/>
              </a:cubicBezTo>
              <a:cubicBezTo>
                <a:pt x="1633263" y="1407659"/>
                <a:pt x="1676277" y="1431586"/>
                <a:pt x="1632055" y="1402105"/>
              </a:cubicBezTo>
              <a:cubicBezTo>
                <a:pt x="1629515" y="1394485"/>
                <a:pt x="1626383" y="1387037"/>
                <a:pt x="1624435" y="1379245"/>
              </a:cubicBezTo>
              <a:cubicBezTo>
                <a:pt x="1621294" y="1366680"/>
                <a:pt x="1621363" y="1353272"/>
                <a:pt x="1616815" y="1341145"/>
              </a:cubicBezTo>
              <a:cubicBezTo>
                <a:pt x="1613599" y="1332570"/>
                <a:pt x="1606287" y="1326138"/>
                <a:pt x="1601575" y="1318285"/>
              </a:cubicBezTo>
              <a:cubicBezTo>
                <a:pt x="1583420" y="1288027"/>
                <a:pt x="1567809" y="1256205"/>
                <a:pt x="1548235" y="1226845"/>
              </a:cubicBezTo>
              <a:cubicBezTo>
                <a:pt x="1538075" y="1211605"/>
                <a:pt x="1527179" y="1196831"/>
                <a:pt x="1517755" y="1181125"/>
              </a:cubicBezTo>
              <a:cubicBezTo>
                <a:pt x="1511911" y="1171385"/>
                <a:pt x="1508151" y="1160508"/>
                <a:pt x="1502515" y="1150645"/>
              </a:cubicBezTo>
              <a:cubicBezTo>
                <a:pt x="1497971" y="1142694"/>
                <a:pt x="1491819" y="1135736"/>
                <a:pt x="1487275" y="1127785"/>
              </a:cubicBezTo>
              <a:cubicBezTo>
                <a:pt x="1473724" y="1104071"/>
                <a:pt x="1473672" y="1094698"/>
                <a:pt x="1456795" y="1074445"/>
              </a:cubicBezTo>
              <a:cubicBezTo>
                <a:pt x="1449896" y="1066166"/>
                <a:pt x="1441555" y="1059205"/>
                <a:pt x="1433935" y="1051585"/>
              </a:cubicBezTo>
              <a:cubicBezTo>
                <a:pt x="1418695" y="1054125"/>
                <a:pt x="1403121" y="1055140"/>
                <a:pt x="1388215" y="1059205"/>
              </a:cubicBezTo>
              <a:cubicBezTo>
                <a:pt x="1375019" y="1062804"/>
                <a:pt x="1363759" y="1075420"/>
                <a:pt x="1350115" y="1074445"/>
              </a:cubicBezTo>
              <a:cubicBezTo>
                <a:pt x="1326080" y="1072728"/>
                <a:pt x="1304912" y="1057429"/>
                <a:pt x="1281535" y="1051585"/>
              </a:cubicBezTo>
              <a:lnTo>
                <a:pt x="1251055" y="1043965"/>
              </a:lnTo>
              <a:cubicBezTo>
                <a:pt x="1243435" y="1033805"/>
                <a:pt x="1234496" y="1024512"/>
                <a:pt x="1228195" y="1013485"/>
              </a:cubicBezTo>
              <a:cubicBezTo>
                <a:pt x="1210988" y="983373"/>
                <a:pt x="1234545" y="992318"/>
                <a:pt x="1197715" y="967765"/>
              </a:cubicBezTo>
              <a:cubicBezTo>
                <a:pt x="1191032" y="963310"/>
                <a:pt x="1182548" y="962453"/>
                <a:pt x="1174855" y="960145"/>
              </a:cubicBezTo>
              <a:cubicBezTo>
                <a:pt x="1157143" y="954832"/>
                <a:pt x="1139227" y="950218"/>
                <a:pt x="1121515" y="944905"/>
              </a:cubicBezTo>
              <a:cubicBezTo>
                <a:pt x="1113822" y="942597"/>
                <a:pt x="1105727" y="941093"/>
                <a:pt x="1098655" y="937285"/>
              </a:cubicBezTo>
              <a:cubicBezTo>
                <a:pt x="1054947" y="913750"/>
                <a:pt x="1034628" y="899680"/>
                <a:pt x="999595" y="876325"/>
              </a:cubicBezTo>
              <a:cubicBezTo>
                <a:pt x="994515" y="866165"/>
                <a:pt x="988968" y="856225"/>
                <a:pt x="984355" y="845845"/>
              </a:cubicBezTo>
              <a:cubicBezTo>
                <a:pt x="974731" y="824191"/>
                <a:pt x="959838" y="783890"/>
                <a:pt x="953875" y="762025"/>
              </a:cubicBezTo>
              <a:cubicBezTo>
                <a:pt x="950467" y="749530"/>
                <a:pt x="949167" y="736545"/>
                <a:pt x="946255" y="723925"/>
              </a:cubicBezTo>
              <a:cubicBezTo>
                <a:pt x="941545" y="703516"/>
                <a:pt x="931015" y="662965"/>
                <a:pt x="931015" y="662965"/>
              </a:cubicBezTo>
              <a:cubicBezTo>
                <a:pt x="927346" y="629948"/>
                <a:pt x="923376" y="582869"/>
                <a:pt x="915775" y="548665"/>
              </a:cubicBezTo>
              <a:cubicBezTo>
                <a:pt x="914033" y="540824"/>
                <a:pt x="910695" y="533425"/>
                <a:pt x="908155" y="525805"/>
              </a:cubicBezTo>
              <a:cubicBezTo>
                <a:pt x="910695" y="477545"/>
                <a:pt x="911762" y="429185"/>
                <a:pt x="915775" y="381025"/>
              </a:cubicBezTo>
              <a:cubicBezTo>
                <a:pt x="918307" y="350637"/>
                <a:pt x="935447" y="341898"/>
                <a:pt x="908155" y="320065"/>
              </a:cubicBezTo>
              <a:cubicBezTo>
                <a:pt x="901883" y="315047"/>
                <a:pt x="892316" y="316346"/>
                <a:pt x="885295" y="312445"/>
              </a:cubicBezTo>
              <a:cubicBezTo>
                <a:pt x="844280" y="289659"/>
                <a:pt x="844483" y="286873"/>
                <a:pt x="816715" y="259105"/>
              </a:cubicBezTo>
              <a:cubicBezTo>
                <a:pt x="814175" y="248945"/>
                <a:pt x="809095" y="239098"/>
                <a:pt x="809095" y="228625"/>
              </a:cubicBezTo>
              <a:cubicBezTo>
                <a:pt x="809095" y="200027"/>
                <a:pt x="824545" y="183843"/>
                <a:pt x="847195" y="167665"/>
              </a:cubicBezTo>
              <a:cubicBezTo>
                <a:pt x="853731" y="162996"/>
                <a:pt x="862435" y="162585"/>
                <a:pt x="870055" y="160045"/>
              </a:cubicBezTo>
              <a:cubicBezTo>
                <a:pt x="922251" y="107849"/>
                <a:pt x="897842" y="126280"/>
                <a:pt x="938635" y="99085"/>
              </a:cubicBezTo>
              <a:cubicBezTo>
                <a:pt x="941175" y="88925"/>
                <a:pt x="943246" y="78636"/>
                <a:pt x="946255" y="68605"/>
              </a:cubicBezTo>
              <a:cubicBezTo>
                <a:pt x="963101" y="12450"/>
                <a:pt x="951335" y="1295"/>
                <a:pt x="938635" y="25"/>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670238</xdr:colOff>
      <xdr:row>27</xdr:row>
      <xdr:rowOff>45720</xdr:rowOff>
    </xdr:from>
    <xdr:to>
      <xdr:col>6</xdr:col>
      <xdr:colOff>368241</xdr:colOff>
      <xdr:row>41</xdr:row>
      <xdr:rowOff>60960</xdr:rowOff>
    </xdr:to>
    <xdr:sp macro="" textlink="">
      <xdr:nvSpPr>
        <xdr:cNvPr id="50" name="Forma libre: forma 49">
          <a:hlinkClick xmlns:r="http://schemas.openxmlformats.org/officeDocument/2006/relationships" r:id="rId27"/>
          <a:extLst>
            <a:ext uri="{FF2B5EF4-FFF2-40B4-BE49-F238E27FC236}">
              <a16:creationId xmlns:a16="http://schemas.microsoft.com/office/drawing/2014/main" id="{37CA2CF9-9304-47CB-AF19-1ADA7E44059C}"/>
            </a:ext>
          </a:extLst>
        </xdr:cNvPr>
        <xdr:cNvSpPr/>
      </xdr:nvSpPr>
      <xdr:spPr>
        <a:xfrm>
          <a:off x="10652760" y="4922520"/>
          <a:ext cx="0" cy="2468880"/>
        </a:xfrm>
        <a:custGeom>
          <a:avLst/>
          <a:gdLst>
            <a:gd name="connsiteX0" fmla="*/ 38422 w 2075443"/>
            <a:gd name="connsiteY0" fmla="*/ 2255520 h 2255520"/>
            <a:gd name="connsiteX1" fmla="*/ 15562 w 2075443"/>
            <a:gd name="connsiteY1" fmla="*/ 2217420 h 2255520"/>
            <a:gd name="connsiteX2" fmla="*/ 322 w 2075443"/>
            <a:gd name="connsiteY2" fmla="*/ 2194560 h 2255520"/>
            <a:gd name="connsiteX3" fmla="*/ 30802 w 2075443"/>
            <a:gd name="connsiteY3" fmla="*/ 2164080 h 2255520"/>
            <a:gd name="connsiteX4" fmla="*/ 68902 w 2075443"/>
            <a:gd name="connsiteY4" fmla="*/ 2103120 h 2255520"/>
            <a:gd name="connsiteX5" fmla="*/ 84142 w 2075443"/>
            <a:gd name="connsiteY5" fmla="*/ 1912620 h 2255520"/>
            <a:gd name="connsiteX6" fmla="*/ 122242 w 2075443"/>
            <a:gd name="connsiteY6" fmla="*/ 1821180 h 2255520"/>
            <a:gd name="connsiteX7" fmla="*/ 152722 w 2075443"/>
            <a:gd name="connsiteY7" fmla="*/ 1767840 h 2255520"/>
            <a:gd name="connsiteX8" fmla="*/ 175582 w 2075443"/>
            <a:gd name="connsiteY8" fmla="*/ 1737360 h 2255520"/>
            <a:gd name="connsiteX9" fmla="*/ 198442 w 2075443"/>
            <a:gd name="connsiteY9" fmla="*/ 1722120 h 2255520"/>
            <a:gd name="connsiteX10" fmla="*/ 221302 w 2075443"/>
            <a:gd name="connsiteY10" fmla="*/ 1638300 h 2255520"/>
            <a:gd name="connsiteX11" fmla="*/ 251782 w 2075443"/>
            <a:gd name="connsiteY11" fmla="*/ 1600200 h 2255520"/>
            <a:gd name="connsiteX12" fmla="*/ 259402 w 2075443"/>
            <a:gd name="connsiteY12" fmla="*/ 1577340 h 2255520"/>
            <a:gd name="connsiteX13" fmla="*/ 282262 w 2075443"/>
            <a:gd name="connsiteY13" fmla="*/ 1546860 h 2255520"/>
            <a:gd name="connsiteX14" fmla="*/ 297502 w 2075443"/>
            <a:gd name="connsiteY14" fmla="*/ 1440180 h 2255520"/>
            <a:gd name="connsiteX15" fmla="*/ 312742 w 2075443"/>
            <a:gd name="connsiteY15" fmla="*/ 1417320 h 2255520"/>
            <a:gd name="connsiteX16" fmla="*/ 358462 w 2075443"/>
            <a:gd name="connsiteY16" fmla="*/ 1371600 h 2255520"/>
            <a:gd name="connsiteX17" fmla="*/ 388942 w 2075443"/>
            <a:gd name="connsiteY17" fmla="*/ 1318260 h 2255520"/>
            <a:gd name="connsiteX18" fmla="*/ 411802 w 2075443"/>
            <a:gd name="connsiteY18" fmla="*/ 1257300 h 2255520"/>
            <a:gd name="connsiteX19" fmla="*/ 419422 w 2075443"/>
            <a:gd name="connsiteY19" fmla="*/ 1203960 h 2255520"/>
            <a:gd name="connsiteX20" fmla="*/ 427042 w 2075443"/>
            <a:gd name="connsiteY20" fmla="*/ 1059180 h 2255520"/>
            <a:gd name="connsiteX21" fmla="*/ 449902 w 2075443"/>
            <a:gd name="connsiteY21" fmla="*/ 1043940 h 2255520"/>
            <a:gd name="connsiteX22" fmla="*/ 495622 w 2075443"/>
            <a:gd name="connsiteY22" fmla="*/ 1028700 h 2255520"/>
            <a:gd name="connsiteX23" fmla="*/ 556582 w 2075443"/>
            <a:gd name="connsiteY23" fmla="*/ 1013460 h 2255520"/>
            <a:gd name="connsiteX24" fmla="*/ 594682 w 2075443"/>
            <a:gd name="connsiteY24" fmla="*/ 990600 h 2255520"/>
            <a:gd name="connsiteX25" fmla="*/ 701362 w 2075443"/>
            <a:gd name="connsiteY25" fmla="*/ 967740 h 2255520"/>
            <a:gd name="connsiteX26" fmla="*/ 724222 w 2075443"/>
            <a:gd name="connsiteY26" fmla="*/ 960120 h 2255520"/>
            <a:gd name="connsiteX27" fmla="*/ 739462 w 2075443"/>
            <a:gd name="connsiteY27" fmla="*/ 876300 h 2255520"/>
            <a:gd name="connsiteX28" fmla="*/ 747082 w 2075443"/>
            <a:gd name="connsiteY28" fmla="*/ 845820 h 2255520"/>
            <a:gd name="connsiteX29" fmla="*/ 762322 w 2075443"/>
            <a:gd name="connsiteY29" fmla="*/ 723900 h 2255520"/>
            <a:gd name="connsiteX30" fmla="*/ 777562 w 2075443"/>
            <a:gd name="connsiteY30" fmla="*/ 662940 h 2255520"/>
            <a:gd name="connsiteX31" fmla="*/ 785182 w 2075443"/>
            <a:gd name="connsiteY31" fmla="*/ 632460 h 2255520"/>
            <a:gd name="connsiteX32" fmla="*/ 792802 w 2075443"/>
            <a:gd name="connsiteY32" fmla="*/ 487680 h 2255520"/>
            <a:gd name="connsiteX33" fmla="*/ 815662 w 2075443"/>
            <a:gd name="connsiteY33" fmla="*/ 480060 h 2255520"/>
            <a:gd name="connsiteX34" fmla="*/ 823282 w 2075443"/>
            <a:gd name="connsiteY34" fmla="*/ 502920 h 2255520"/>
            <a:gd name="connsiteX35" fmla="*/ 838522 w 2075443"/>
            <a:gd name="connsiteY35" fmla="*/ 525780 h 2255520"/>
            <a:gd name="connsiteX36" fmla="*/ 876622 w 2075443"/>
            <a:gd name="connsiteY36" fmla="*/ 563880 h 2255520"/>
            <a:gd name="connsiteX37" fmla="*/ 907102 w 2075443"/>
            <a:gd name="connsiteY37" fmla="*/ 601980 h 2255520"/>
            <a:gd name="connsiteX38" fmla="*/ 945202 w 2075443"/>
            <a:gd name="connsiteY38" fmla="*/ 617220 h 2255520"/>
            <a:gd name="connsiteX39" fmla="*/ 990922 w 2075443"/>
            <a:gd name="connsiteY39" fmla="*/ 678180 h 2255520"/>
            <a:gd name="connsiteX40" fmla="*/ 1097602 w 2075443"/>
            <a:gd name="connsiteY40" fmla="*/ 723900 h 2255520"/>
            <a:gd name="connsiteX41" fmla="*/ 1196662 w 2075443"/>
            <a:gd name="connsiteY41" fmla="*/ 731520 h 2255520"/>
            <a:gd name="connsiteX42" fmla="*/ 1288102 w 2075443"/>
            <a:gd name="connsiteY42" fmla="*/ 716280 h 2255520"/>
            <a:gd name="connsiteX43" fmla="*/ 1326202 w 2075443"/>
            <a:gd name="connsiteY43" fmla="*/ 556260 h 2255520"/>
            <a:gd name="connsiteX44" fmla="*/ 1333822 w 2075443"/>
            <a:gd name="connsiteY44" fmla="*/ 624840 h 2255520"/>
            <a:gd name="connsiteX45" fmla="*/ 1349062 w 2075443"/>
            <a:gd name="connsiteY45" fmla="*/ 708660 h 2255520"/>
            <a:gd name="connsiteX46" fmla="*/ 1379542 w 2075443"/>
            <a:gd name="connsiteY46" fmla="*/ 701040 h 2255520"/>
            <a:gd name="connsiteX47" fmla="*/ 1425262 w 2075443"/>
            <a:gd name="connsiteY47" fmla="*/ 655320 h 2255520"/>
            <a:gd name="connsiteX48" fmla="*/ 1470982 w 2075443"/>
            <a:gd name="connsiteY48" fmla="*/ 640080 h 2255520"/>
            <a:gd name="connsiteX49" fmla="*/ 1524322 w 2075443"/>
            <a:gd name="connsiteY49" fmla="*/ 609600 h 2255520"/>
            <a:gd name="connsiteX50" fmla="*/ 1562422 w 2075443"/>
            <a:gd name="connsiteY50" fmla="*/ 601980 h 2255520"/>
            <a:gd name="connsiteX51" fmla="*/ 1615762 w 2075443"/>
            <a:gd name="connsiteY51" fmla="*/ 586740 h 2255520"/>
            <a:gd name="connsiteX52" fmla="*/ 1707202 w 2075443"/>
            <a:gd name="connsiteY52" fmla="*/ 510540 h 2255520"/>
            <a:gd name="connsiteX53" fmla="*/ 1722442 w 2075443"/>
            <a:gd name="connsiteY53" fmla="*/ 487680 h 2255520"/>
            <a:gd name="connsiteX54" fmla="*/ 1745302 w 2075443"/>
            <a:gd name="connsiteY54" fmla="*/ 457200 h 2255520"/>
            <a:gd name="connsiteX55" fmla="*/ 1752922 w 2075443"/>
            <a:gd name="connsiteY55" fmla="*/ 403860 h 2255520"/>
            <a:gd name="connsiteX56" fmla="*/ 1768162 w 2075443"/>
            <a:gd name="connsiteY56" fmla="*/ 358140 h 2255520"/>
            <a:gd name="connsiteX57" fmla="*/ 1760542 w 2075443"/>
            <a:gd name="connsiteY57" fmla="*/ 304800 h 2255520"/>
            <a:gd name="connsiteX58" fmla="*/ 1791022 w 2075443"/>
            <a:gd name="connsiteY58" fmla="*/ 289560 h 2255520"/>
            <a:gd name="connsiteX59" fmla="*/ 1836742 w 2075443"/>
            <a:gd name="connsiteY59" fmla="*/ 274320 h 2255520"/>
            <a:gd name="connsiteX60" fmla="*/ 1844362 w 2075443"/>
            <a:gd name="connsiteY60" fmla="*/ 251460 h 2255520"/>
            <a:gd name="connsiteX61" fmla="*/ 1867222 w 2075443"/>
            <a:gd name="connsiteY61" fmla="*/ 220980 h 2255520"/>
            <a:gd name="connsiteX62" fmla="*/ 1890082 w 2075443"/>
            <a:gd name="connsiteY62" fmla="*/ 99060 h 2255520"/>
            <a:gd name="connsiteX63" fmla="*/ 1928182 w 2075443"/>
            <a:gd name="connsiteY63" fmla="*/ 76200 h 2255520"/>
            <a:gd name="connsiteX64" fmla="*/ 1989142 w 2075443"/>
            <a:gd name="connsiteY64" fmla="*/ 45720 h 2255520"/>
            <a:gd name="connsiteX65" fmla="*/ 2034862 w 2075443"/>
            <a:gd name="connsiteY65" fmla="*/ 15240 h 2255520"/>
            <a:gd name="connsiteX66" fmla="*/ 2057722 w 2075443"/>
            <a:gd name="connsiteY66" fmla="*/ 0 h 2255520"/>
            <a:gd name="connsiteX67" fmla="*/ 2050102 w 2075443"/>
            <a:gd name="connsiteY67" fmla="*/ 91440 h 2255520"/>
            <a:gd name="connsiteX68" fmla="*/ 2019622 w 2075443"/>
            <a:gd name="connsiteY68" fmla="*/ 152400 h 2255520"/>
            <a:gd name="connsiteX69" fmla="*/ 2012002 w 2075443"/>
            <a:gd name="connsiteY69" fmla="*/ 182880 h 2255520"/>
            <a:gd name="connsiteX70" fmla="*/ 1996762 w 2075443"/>
            <a:gd name="connsiteY70" fmla="*/ 205740 h 2255520"/>
            <a:gd name="connsiteX71" fmla="*/ 1928182 w 2075443"/>
            <a:gd name="connsiteY71" fmla="*/ 274320 h 2255520"/>
            <a:gd name="connsiteX72" fmla="*/ 1890082 w 2075443"/>
            <a:gd name="connsiteY72" fmla="*/ 335280 h 2255520"/>
            <a:gd name="connsiteX73" fmla="*/ 1859602 w 2075443"/>
            <a:gd name="connsiteY73" fmla="*/ 381000 h 2255520"/>
            <a:gd name="connsiteX74" fmla="*/ 1851982 w 2075443"/>
            <a:gd name="connsiteY74" fmla="*/ 472440 h 2255520"/>
            <a:gd name="connsiteX75" fmla="*/ 1859602 w 2075443"/>
            <a:gd name="connsiteY75" fmla="*/ 556260 h 2255520"/>
            <a:gd name="connsiteX76" fmla="*/ 1829122 w 2075443"/>
            <a:gd name="connsiteY76" fmla="*/ 609600 h 2255520"/>
            <a:gd name="connsiteX77" fmla="*/ 1844362 w 2075443"/>
            <a:gd name="connsiteY77" fmla="*/ 655320 h 2255520"/>
            <a:gd name="connsiteX78" fmla="*/ 1867222 w 2075443"/>
            <a:gd name="connsiteY78" fmla="*/ 662940 h 2255520"/>
            <a:gd name="connsiteX79" fmla="*/ 1882462 w 2075443"/>
            <a:gd name="connsiteY79" fmla="*/ 685800 h 2255520"/>
            <a:gd name="connsiteX80" fmla="*/ 1890082 w 2075443"/>
            <a:gd name="connsiteY80" fmla="*/ 739140 h 2255520"/>
            <a:gd name="connsiteX81" fmla="*/ 1905322 w 2075443"/>
            <a:gd name="connsiteY81" fmla="*/ 792480 h 2255520"/>
            <a:gd name="connsiteX82" fmla="*/ 1829122 w 2075443"/>
            <a:gd name="connsiteY82" fmla="*/ 807720 h 2255520"/>
            <a:gd name="connsiteX83" fmla="*/ 1791022 w 2075443"/>
            <a:gd name="connsiteY83" fmla="*/ 876300 h 2255520"/>
            <a:gd name="connsiteX84" fmla="*/ 1752922 w 2075443"/>
            <a:gd name="connsiteY84" fmla="*/ 891540 h 2255520"/>
            <a:gd name="connsiteX85" fmla="*/ 1631002 w 2075443"/>
            <a:gd name="connsiteY85" fmla="*/ 906780 h 2255520"/>
            <a:gd name="connsiteX86" fmla="*/ 1608142 w 2075443"/>
            <a:gd name="connsiteY86" fmla="*/ 952500 h 2255520"/>
            <a:gd name="connsiteX87" fmla="*/ 1585282 w 2075443"/>
            <a:gd name="connsiteY87" fmla="*/ 1021080 h 2255520"/>
            <a:gd name="connsiteX88" fmla="*/ 1577662 w 2075443"/>
            <a:gd name="connsiteY88" fmla="*/ 1043940 h 2255520"/>
            <a:gd name="connsiteX89" fmla="*/ 1547182 w 2075443"/>
            <a:gd name="connsiteY89" fmla="*/ 1097280 h 2255520"/>
            <a:gd name="connsiteX90" fmla="*/ 1531942 w 2075443"/>
            <a:gd name="connsiteY90" fmla="*/ 1120140 h 2255520"/>
            <a:gd name="connsiteX91" fmla="*/ 1524322 w 2075443"/>
            <a:gd name="connsiteY91" fmla="*/ 1219200 h 2255520"/>
            <a:gd name="connsiteX92" fmla="*/ 1509082 w 2075443"/>
            <a:gd name="connsiteY92" fmla="*/ 1242060 h 2255520"/>
            <a:gd name="connsiteX93" fmla="*/ 1501462 w 2075443"/>
            <a:gd name="connsiteY93" fmla="*/ 1264920 h 2255520"/>
            <a:gd name="connsiteX94" fmla="*/ 1486222 w 2075443"/>
            <a:gd name="connsiteY94" fmla="*/ 1303020 h 2255520"/>
            <a:gd name="connsiteX95" fmla="*/ 1440502 w 2075443"/>
            <a:gd name="connsiteY95" fmla="*/ 1501140 h 2255520"/>
            <a:gd name="connsiteX96" fmla="*/ 1394782 w 2075443"/>
            <a:gd name="connsiteY96" fmla="*/ 1493520 h 2255520"/>
            <a:gd name="connsiteX97" fmla="*/ 1387162 w 2075443"/>
            <a:gd name="connsiteY97" fmla="*/ 1463040 h 2255520"/>
            <a:gd name="connsiteX98" fmla="*/ 1318582 w 2075443"/>
            <a:gd name="connsiteY98" fmla="*/ 1386840 h 2255520"/>
            <a:gd name="connsiteX99" fmla="*/ 1280482 w 2075443"/>
            <a:gd name="connsiteY99" fmla="*/ 1356360 h 2255520"/>
            <a:gd name="connsiteX100" fmla="*/ 1234762 w 2075443"/>
            <a:gd name="connsiteY100" fmla="*/ 1348740 h 2255520"/>
            <a:gd name="connsiteX101" fmla="*/ 1211902 w 2075443"/>
            <a:gd name="connsiteY101" fmla="*/ 1341120 h 2255520"/>
            <a:gd name="connsiteX102" fmla="*/ 1189042 w 2075443"/>
            <a:gd name="connsiteY102" fmla="*/ 1310640 h 2255520"/>
            <a:gd name="connsiteX103" fmla="*/ 1181422 w 2075443"/>
            <a:gd name="connsiteY103" fmla="*/ 1272540 h 2255520"/>
            <a:gd name="connsiteX104" fmla="*/ 1166182 w 2075443"/>
            <a:gd name="connsiteY104" fmla="*/ 1219200 h 2255520"/>
            <a:gd name="connsiteX105" fmla="*/ 1135702 w 2075443"/>
            <a:gd name="connsiteY105" fmla="*/ 1181100 h 2255520"/>
            <a:gd name="connsiteX106" fmla="*/ 1105222 w 2075443"/>
            <a:gd name="connsiteY106" fmla="*/ 1173480 h 2255520"/>
            <a:gd name="connsiteX107" fmla="*/ 899482 w 2075443"/>
            <a:gd name="connsiteY107" fmla="*/ 1188720 h 2255520"/>
            <a:gd name="connsiteX108" fmla="*/ 846142 w 2075443"/>
            <a:gd name="connsiteY108" fmla="*/ 1196340 h 2255520"/>
            <a:gd name="connsiteX109" fmla="*/ 838522 w 2075443"/>
            <a:gd name="connsiteY109" fmla="*/ 1242060 h 2255520"/>
            <a:gd name="connsiteX110" fmla="*/ 823282 w 2075443"/>
            <a:gd name="connsiteY110" fmla="*/ 1264920 h 2255520"/>
            <a:gd name="connsiteX111" fmla="*/ 808042 w 2075443"/>
            <a:gd name="connsiteY111" fmla="*/ 1333500 h 2255520"/>
            <a:gd name="connsiteX112" fmla="*/ 800422 w 2075443"/>
            <a:gd name="connsiteY112" fmla="*/ 1432560 h 2255520"/>
            <a:gd name="connsiteX113" fmla="*/ 792802 w 2075443"/>
            <a:gd name="connsiteY113" fmla="*/ 1463040 h 2255520"/>
            <a:gd name="connsiteX114" fmla="*/ 808042 w 2075443"/>
            <a:gd name="connsiteY114" fmla="*/ 1508760 h 2255520"/>
            <a:gd name="connsiteX115" fmla="*/ 815662 w 2075443"/>
            <a:gd name="connsiteY115" fmla="*/ 1539240 h 2255520"/>
            <a:gd name="connsiteX116" fmla="*/ 808042 w 2075443"/>
            <a:gd name="connsiteY116" fmla="*/ 1592580 h 2255520"/>
            <a:gd name="connsiteX117" fmla="*/ 762322 w 2075443"/>
            <a:gd name="connsiteY117" fmla="*/ 1767840 h 2255520"/>
            <a:gd name="connsiteX118" fmla="*/ 724222 w 2075443"/>
            <a:gd name="connsiteY118" fmla="*/ 1775460 h 2255520"/>
            <a:gd name="connsiteX119" fmla="*/ 693742 w 2075443"/>
            <a:gd name="connsiteY119" fmla="*/ 1783080 h 2255520"/>
            <a:gd name="connsiteX120" fmla="*/ 678502 w 2075443"/>
            <a:gd name="connsiteY120" fmla="*/ 1828800 h 2255520"/>
            <a:gd name="connsiteX121" fmla="*/ 663262 w 2075443"/>
            <a:gd name="connsiteY121" fmla="*/ 1882140 h 2255520"/>
            <a:gd name="connsiteX122" fmla="*/ 632782 w 2075443"/>
            <a:gd name="connsiteY122" fmla="*/ 1935480 h 2255520"/>
            <a:gd name="connsiteX123" fmla="*/ 625162 w 2075443"/>
            <a:gd name="connsiteY123" fmla="*/ 2011680 h 2255520"/>
            <a:gd name="connsiteX124" fmla="*/ 571822 w 2075443"/>
            <a:gd name="connsiteY124" fmla="*/ 2042160 h 2255520"/>
            <a:gd name="connsiteX125" fmla="*/ 548962 w 2075443"/>
            <a:gd name="connsiteY125" fmla="*/ 1996440 h 2255520"/>
            <a:gd name="connsiteX126" fmla="*/ 526102 w 2075443"/>
            <a:gd name="connsiteY126" fmla="*/ 1988820 h 2255520"/>
            <a:gd name="connsiteX127" fmla="*/ 259402 w 2075443"/>
            <a:gd name="connsiteY127" fmla="*/ 1996440 h 2255520"/>
            <a:gd name="connsiteX128" fmla="*/ 251782 w 2075443"/>
            <a:gd name="connsiteY128" fmla="*/ 2034540 h 2255520"/>
            <a:gd name="connsiteX129" fmla="*/ 228922 w 2075443"/>
            <a:gd name="connsiteY129" fmla="*/ 2110740 h 2255520"/>
            <a:gd name="connsiteX130" fmla="*/ 206062 w 2075443"/>
            <a:gd name="connsiteY130" fmla="*/ 2125980 h 2255520"/>
            <a:gd name="connsiteX131" fmla="*/ 160342 w 2075443"/>
            <a:gd name="connsiteY131" fmla="*/ 2179320 h 2255520"/>
            <a:gd name="connsiteX132" fmla="*/ 137482 w 2075443"/>
            <a:gd name="connsiteY132" fmla="*/ 2186940 h 2255520"/>
            <a:gd name="connsiteX133" fmla="*/ 114622 w 2075443"/>
            <a:gd name="connsiteY133" fmla="*/ 2202180 h 2255520"/>
            <a:gd name="connsiteX134" fmla="*/ 38422 w 2075443"/>
            <a:gd name="connsiteY134" fmla="*/ 2255520 h 22555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Lst>
          <a:rect l="l" t="t" r="r" b="b"/>
          <a:pathLst>
            <a:path w="2075443" h="2255520">
              <a:moveTo>
                <a:pt x="38422" y="2255520"/>
              </a:moveTo>
              <a:cubicBezTo>
                <a:pt x="30802" y="2242820"/>
                <a:pt x="23412" y="2229979"/>
                <a:pt x="15562" y="2217420"/>
              </a:cubicBezTo>
              <a:cubicBezTo>
                <a:pt x="10708" y="2209654"/>
                <a:pt x="-2194" y="2203366"/>
                <a:pt x="322" y="2194560"/>
              </a:cubicBezTo>
              <a:cubicBezTo>
                <a:pt x="4269" y="2180744"/>
                <a:pt x="21451" y="2174989"/>
                <a:pt x="30802" y="2164080"/>
              </a:cubicBezTo>
              <a:cubicBezTo>
                <a:pt x="38620" y="2154958"/>
                <a:pt x="66619" y="2106926"/>
                <a:pt x="68902" y="2103120"/>
              </a:cubicBezTo>
              <a:cubicBezTo>
                <a:pt x="73982" y="2039620"/>
                <a:pt x="72300" y="1975213"/>
                <a:pt x="84142" y="1912620"/>
              </a:cubicBezTo>
              <a:cubicBezTo>
                <a:pt x="90280" y="1880176"/>
                <a:pt x="107475" y="1850714"/>
                <a:pt x="122242" y="1821180"/>
              </a:cubicBezTo>
              <a:cubicBezTo>
                <a:pt x="137125" y="1791415"/>
                <a:pt x="134771" y="1792971"/>
                <a:pt x="152722" y="1767840"/>
              </a:cubicBezTo>
              <a:cubicBezTo>
                <a:pt x="160104" y="1757506"/>
                <a:pt x="166602" y="1746340"/>
                <a:pt x="175582" y="1737360"/>
              </a:cubicBezTo>
              <a:cubicBezTo>
                <a:pt x="182058" y="1730884"/>
                <a:pt x="190822" y="1727200"/>
                <a:pt x="198442" y="1722120"/>
              </a:cubicBezTo>
              <a:cubicBezTo>
                <a:pt x="201938" y="1704642"/>
                <a:pt x="210990" y="1651190"/>
                <a:pt x="221302" y="1638300"/>
              </a:cubicBezTo>
              <a:lnTo>
                <a:pt x="251782" y="1600200"/>
              </a:lnTo>
              <a:cubicBezTo>
                <a:pt x="254322" y="1592580"/>
                <a:pt x="255417" y="1584314"/>
                <a:pt x="259402" y="1577340"/>
              </a:cubicBezTo>
              <a:cubicBezTo>
                <a:pt x="265703" y="1566313"/>
                <a:pt x="278863" y="1559097"/>
                <a:pt x="282262" y="1546860"/>
              </a:cubicBezTo>
              <a:cubicBezTo>
                <a:pt x="291876" y="1512249"/>
                <a:pt x="289275" y="1475146"/>
                <a:pt x="297502" y="1440180"/>
              </a:cubicBezTo>
              <a:cubicBezTo>
                <a:pt x="299600" y="1431265"/>
                <a:pt x="307419" y="1424772"/>
                <a:pt x="312742" y="1417320"/>
              </a:cubicBezTo>
              <a:cubicBezTo>
                <a:pt x="338519" y="1381232"/>
                <a:pt x="326894" y="1392645"/>
                <a:pt x="358462" y="1371600"/>
              </a:cubicBezTo>
              <a:cubicBezTo>
                <a:pt x="369610" y="1354877"/>
                <a:pt x="382497" y="1337596"/>
                <a:pt x="388942" y="1318260"/>
              </a:cubicBezTo>
              <a:cubicBezTo>
                <a:pt x="410913" y="1252348"/>
                <a:pt x="380500" y="1304253"/>
                <a:pt x="411802" y="1257300"/>
              </a:cubicBezTo>
              <a:cubicBezTo>
                <a:pt x="414342" y="1239520"/>
                <a:pt x="418044" y="1221868"/>
                <a:pt x="419422" y="1203960"/>
              </a:cubicBezTo>
              <a:cubicBezTo>
                <a:pt x="423128" y="1155776"/>
                <a:pt x="417999" y="1106653"/>
                <a:pt x="427042" y="1059180"/>
              </a:cubicBezTo>
              <a:cubicBezTo>
                <a:pt x="428756" y="1050184"/>
                <a:pt x="441533" y="1047659"/>
                <a:pt x="449902" y="1043940"/>
              </a:cubicBezTo>
              <a:cubicBezTo>
                <a:pt x="464582" y="1037416"/>
                <a:pt x="480037" y="1032596"/>
                <a:pt x="495622" y="1028700"/>
              </a:cubicBezTo>
              <a:lnTo>
                <a:pt x="556582" y="1013460"/>
              </a:lnTo>
              <a:cubicBezTo>
                <a:pt x="569282" y="1005840"/>
                <a:pt x="580559" y="995060"/>
                <a:pt x="594682" y="990600"/>
              </a:cubicBezTo>
              <a:cubicBezTo>
                <a:pt x="629361" y="979649"/>
                <a:pt x="665961" y="976070"/>
                <a:pt x="701362" y="967740"/>
              </a:cubicBezTo>
              <a:cubicBezTo>
                <a:pt x="709181" y="965900"/>
                <a:pt x="716602" y="962660"/>
                <a:pt x="724222" y="960120"/>
              </a:cubicBezTo>
              <a:cubicBezTo>
                <a:pt x="729736" y="927034"/>
                <a:pt x="732362" y="908250"/>
                <a:pt x="739462" y="876300"/>
              </a:cubicBezTo>
              <a:cubicBezTo>
                <a:pt x="741734" y="866077"/>
                <a:pt x="745028" y="856089"/>
                <a:pt x="747082" y="845820"/>
              </a:cubicBezTo>
              <a:cubicBezTo>
                <a:pt x="759714" y="782658"/>
                <a:pt x="751817" y="802691"/>
                <a:pt x="762322" y="723900"/>
              </a:cubicBezTo>
              <a:cubicBezTo>
                <a:pt x="768132" y="680328"/>
                <a:pt x="767946" y="696596"/>
                <a:pt x="777562" y="662940"/>
              </a:cubicBezTo>
              <a:cubicBezTo>
                <a:pt x="780439" y="652870"/>
                <a:pt x="782642" y="642620"/>
                <a:pt x="785182" y="632460"/>
              </a:cubicBezTo>
              <a:cubicBezTo>
                <a:pt x="787722" y="584200"/>
                <a:pt x="783324" y="535068"/>
                <a:pt x="792802" y="487680"/>
              </a:cubicBezTo>
              <a:cubicBezTo>
                <a:pt x="794377" y="479804"/>
                <a:pt x="808478" y="476468"/>
                <a:pt x="815662" y="480060"/>
              </a:cubicBezTo>
              <a:cubicBezTo>
                <a:pt x="822846" y="483652"/>
                <a:pt x="819690" y="495736"/>
                <a:pt x="823282" y="502920"/>
              </a:cubicBezTo>
              <a:cubicBezTo>
                <a:pt x="827378" y="511111"/>
                <a:pt x="832491" y="518888"/>
                <a:pt x="838522" y="525780"/>
              </a:cubicBezTo>
              <a:cubicBezTo>
                <a:pt x="850349" y="539297"/>
                <a:pt x="864607" y="550530"/>
                <a:pt x="876622" y="563880"/>
              </a:cubicBezTo>
              <a:cubicBezTo>
                <a:pt x="887502" y="575969"/>
                <a:pt x="894264" y="591995"/>
                <a:pt x="907102" y="601980"/>
              </a:cubicBezTo>
              <a:cubicBezTo>
                <a:pt x="917899" y="610378"/>
                <a:pt x="932502" y="612140"/>
                <a:pt x="945202" y="617220"/>
              </a:cubicBezTo>
              <a:cubicBezTo>
                <a:pt x="960442" y="637540"/>
                <a:pt x="968204" y="666821"/>
                <a:pt x="990922" y="678180"/>
              </a:cubicBezTo>
              <a:cubicBezTo>
                <a:pt x="1017462" y="691450"/>
                <a:pt x="1064828" y="718725"/>
                <a:pt x="1097602" y="723900"/>
              </a:cubicBezTo>
              <a:cubicBezTo>
                <a:pt x="1130314" y="729065"/>
                <a:pt x="1163642" y="728980"/>
                <a:pt x="1196662" y="731520"/>
              </a:cubicBezTo>
              <a:cubicBezTo>
                <a:pt x="1227142" y="726440"/>
                <a:pt x="1272532" y="742971"/>
                <a:pt x="1288102" y="716280"/>
              </a:cubicBezTo>
              <a:cubicBezTo>
                <a:pt x="1376479" y="564777"/>
                <a:pt x="1239746" y="527441"/>
                <a:pt x="1326202" y="556260"/>
              </a:cubicBezTo>
              <a:cubicBezTo>
                <a:pt x="1360190" y="624235"/>
                <a:pt x="1328898" y="546058"/>
                <a:pt x="1333822" y="624840"/>
              </a:cubicBezTo>
              <a:cubicBezTo>
                <a:pt x="1335593" y="653183"/>
                <a:pt x="1343982" y="680720"/>
                <a:pt x="1349062" y="708660"/>
              </a:cubicBezTo>
              <a:cubicBezTo>
                <a:pt x="1359222" y="706120"/>
                <a:pt x="1370962" y="707046"/>
                <a:pt x="1379542" y="701040"/>
              </a:cubicBezTo>
              <a:cubicBezTo>
                <a:pt x="1397199" y="688680"/>
                <a:pt x="1404815" y="662136"/>
                <a:pt x="1425262" y="655320"/>
              </a:cubicBezTo>
              <a:cubicBezTo>
                <a:pt x="1440502" y="650240"/>
                <a:pt x="1456302" y="646604"/>
                <a:pt x="1470982" y="640080"/>
              </a:cubicBezTo>
              <a:cubicBezTo>
                <a:pt x="1521150" y="617783"/>
                <a:pt x="1463503" y="629873"/>
                <a:pt x="1524322" y="609600"/>
              </a:cubicBezTo>
              <a:cubicBezTo>
                <a:pt x="1536609" y="605504"/>
                <a:pt x="1549857" y="605121"/>
                <a:pt x="1562422" y="601980"/>
              </a:cubicBezTo>
              <a:cubicBezTo>
                <a:pt x="1580361" y="597495"/>
                <a:pt x="1597982" y="591820"/>
                <a:pt x="1615762" y="586740"/>
              </a:cubicBezTo>
              <a:cubicBezTo>
                <a:pt x="1684754" y="517748"/>
                <a:pt x="1651019" y="538631"/>
                <a:pt x="1707202" y="510540"/>
              </a:cubicBezTo>
              <a:cubicBezTo>
                <a:pt x="1712282" y="502920"/>
                <a:pt x="1717119" y="495132"/>
                <a:pt x="1722442" y="487680"/>
              </a:cubicBezTo>
              <a:cubicBezTo>
                <a:pt x="1729824" y="477346"/>
                <a:pt x="1740962" y="469135"/>
                <a:pt x="1745302" y="457200"/>
              </a:cubicBezTo>
              <a:cubicBezTo>
                <a:pt x="1751440" y="440321"/>
                <a:pt x="1748883" y="421361"/>
                <a:pt x="1752922" y="403860"/>
              </a:cubicBezTo>
              <a:cubicBezTo>
                <a:pt x="1756534" y="388207"/>
                <a:pt x="1768162" y="358140"/>
                <a:pt x="1768162" y="358140"/>
              </a:cubicBezTo>
              <a:cubicBezTo>
                <a:pt x="1765622" y="340360"/>
                <a:pt x="1754862" y="321839"/>
                <a:pt x="1760542" y="304800"/>
              </a:cubicBezTo>
              <a:cubicBezTo>
                <a:pt x="1764134" y="294024"/>
                <a:pt x="1780475" y="293779"/>
                <a:pt x="1791022" y="289560"/>
              </a:cubicBezTo>
              <a:cubicBezTo>
                <a:pt x="1805937" y="283594"/>
                <a:pt x="1836742" y="274320"/>
                <a:pt x="1836742" y="274320"/>
              </a:cubicBezTo>
              <a:cubicBezTo>
                <a:pt x="1839282" y="266700"/>
                <a:pt x="1840377" y="258434"/>
                <a:pt x="1844362" y="251460"/>
              </a:cubicBezTo>
              <a:cubicBezTo>
                <a:pt x="1850663" y="240433"/>
                <a:pt x="1863573" y="233144"/>
                <a:pt x="1867222" y="220980"/>
              </a:cubicBezTo>
              <a:cubicBezTo>
                <a:pt x="1879103" y="181376"/>
                <a:pt x="1874037" y="137168"/>
                <a:pt x="1890082" y="99060"/>
              </a:cubicBezTo>
              <a:cubicBezTo>
                <a:pt x="1895829" y="85410"/>
                <a:pt x="1915142" y="83222"/>
                <a:pt x="1928182" y="76200"/>
              </a:cubicBezTo>
              <a:cubicBezTo>
                <a:pt x="1948185" y="65429"/>
                <a:pt x="1970239" y="58322"/>
                <a:pt x="1989142" y="45720"/>
              </a:cubicBezTo>
              <a:lnTo>
                <a:pt x="2034862" y="15240"/>
              </a:lnTo>
              <a:lnTo>
                <a:pt x="2057722" y="0"/>
              </a:lnTo>
              <a:cubicBezTo>
                <a:pt x="2084905" y="40774"/>
                <a:pt x="2079604" y="19791"/>
                <a:pt x="2050102" y="91440"/>
              </a:cubicBezTo>
              <a:cubicBezTo>
                <a:pt x="2041452" y="112447"/>
                <a:pt x="2025132" y="130360"/>
                <a:pt x="2019622" y="152400"/>
              </a:cubicBezTo>
              <a:cubicBezTo>
                <a:pt x="2017082" y="162560"/>
                <a:pt x="2016127" y="173254"/>
                <a:pt x="2012002" y="182880"/>
              </a:cubicBezTo>
              <a:cubicBezTo>
                <a:pt x="2008394" y="191298"/>
                <a:pt x="2002257" y="198414"/>
                <a:pt x="1996762" y="205740"/>
              </a:cubicBezTo>
              <a:cubicBezTo>
                <a:pt x="1962472" y="251460"/>
                <a:pt x="1972632" y="238760"/>
                <a:pt x="1928182" y="274320"/>
              </a:cubicBezTo>
              <a:cubicBezTo>
                <a:pt x="1914070" y="316655"/>
                <a:pt x="1928310" y="282716"/>
                <a:pt x="1890082" y="335280"/>
              </a:cubicBezTo>
              <a:cubicBezTo>
                <a:pt x="1879309" y="350093"/>
                <a:pt x="1869762" y="365760"/>
                <a:pt x="1859602" y="381000"/>
              </a:cubicBezTo>
              <a:cubicBezTo>
                <a:pt x="1857062" y="411480"/>
                <a:pt x="1851982" y="441854"/>
                <a:pt x="1851982" y="472440"/>
              </a:cubicBezTo>
              <a:cubicBezTo>
                <a:pt x="1851982" y="500495"/>
                <a:pt x="1861468" y="528267"/>
                <a:pt x="1859602" y="556260"/>
              </a:cubicBezTo>
              <a:cubicBezTo>
                <a:pt x="1858886" y="567002"/>
                <a:pt x="1835651" y="599806"/>
                <a:pt x="1829122" y="609600"/>
              </a:cubicBezTo>
              <a:cubicBezTo>
                <a:pt x="1834202" y="624840"/>
                <a:pt x="1835025" y="642248"/>
                <a:pt x="1844362" y="655320"/>
              </a:cubicBezTo>
              <a:cubicBezTo>
                <a:pt x="1849031" y="661856"/>
                <a:pt x="1860950" y="657922"/>
                <a:pt x="1867222" y="662940"/>
              </a:cubicBezTo>
              <a:cubicBezTo>
                <a:pt x="1874373" y="668661"/>
                <a:pt x="1877382" y="678180"/>
                <a:pt x="1882462" y="685800"/>
              </a:cubicBezTo>
              <a:cubicBezTo>
                <a:pt x="1885002" y="703580"/>
                <a:pt x="1882788" y="722727"/>
                <a:pt x="1890082" y="739140"/>
              </a:cubicBezTo>
              <a:cubicBezTo>
                <a:pt x="1895201" y="750658"/>
                <a:pt x="1955068" y="760824"/>
                <a:pt x="1905322" y="792480"/>
              </a:cubicBezTo>
              <a:cubicBezTo>
                <a:pt x="1883469" y="806387"/>
                <a:pt x="1854522" y="802640"/>
                <a:pt x="1829122" y="807720"/>
              </a:cubicBezTo>
              <a:cubicBezTo>
                <a:pt x="1759421" y="854187"/>
                <a:pt x="1872289" y="771813"/>
                <a:pt x="1791022" y="876300"/>
              </a:cubicBezTo>
              <a:cubicBezTo>
                <a:pt x="1782624" y="887097"/>
                <a:pt x="1766359" y="888981"/>
                <a:pt x="1752922" y="891540"/>
              </a:cubicBezTo>
              <a:cubicBezTo>
                <a:pt x="1712689" y="899203"/>
                <a:pt x="1671642" y="901700"/>
                <a:pt x="1631002" y="906780"/>
              </a:cubicBezTo>
              <a:cubicBezTo>
                <a:pt x="1603212" y="990150"/>
                <a:pt x="1647533" y="863870"/>
                <a:pt x="1608142" y="952500"/>
              </a:cubicBezTo>
              <a:lnTo>
                <a:pt x="1585282" y="1021080"/>
              </a:lnTo>
              <a:cubicBezTo>
                <a:pt x="1582742" y="1028700"/>
                <a:pt x="1582117" y="1037257"/>
                <a:pt x="1577662" y="1043940"/>
              </a:cubicBezTo>
              <a:cubicBezTo>
                <a:pt x="1540532" y="1099635"/>
                <a:pt x="1585853" y="1029605"/>
                <a:pt x="1547182" y="1097280"/>
              </a:cubicBezTo>
              <a:cubicBezTo>
                <a:pt x="1542638" y="1105231"/>
                <a:pt x="1537022" y="1112520"/>
                <a:pt x="1531942" y="1120140"/>
              </a:cubicBezTo>
              <a:cubicBezTo>
                <a:pt x="1529402" y="1153160"/>
                <a:pt x="1530425" y="1186650"/>
                <a:pt x="1524322" y="1219200"/>
              </a:cubicBezTo>
              <a:cubicBezTo>
                <a:pt x="1522634" y="1228201"/>
                <a:pt x="1513178" y="1233869"/>
                <a:pt x="1509082" y="1242060"/>
              </a:cubicBezTo>
              <a:cubicBezTo>
                <a:pt x="1505490" y="1249244"/>
                <a:pt x="1504282" y="1257399"/>
                <a:pt x="1501462" y="1264920"/>
              </a:cubicBezTo>
              <a:cubicBezTo>
                <a:pt x="1496659" y="1277727"/>
                <a:pt x="1489640" y="1289776"/>
                <a:pt x="1486222" y="1303020"/>
              </a:cubicBezTo>
              <a:cubicBezTo>
                <a:pt x="1469286" y="1368646"/>
                <a:pt x="1455742" y="1435100"/>
                <a:pt x="1440502" y="1501140"/>
              </a:cubicBezTo>
              <a:cubicBezTo>
                <a:pt x="1425262" y="1498600"/>
                <a:pt x="1407354" y="1502500"/>
                <a:pt x="1394782" y="1493520"/>
              </a:cubicBezTo>
              <a:cubicBezTo>
                <a:pt x="1386260" y="1487433"/>
                <a:pt x="1391287" y="1472666"/>
                <a:pt x="1387162" y="1463040"/>
              </a:cubicBezTo>
              <a:cubicBezTo>
                <a:pt x="1376679" y="1438579"/>
                <a:pt x="1327042" y="1393608"/>
                <a:pt x="1318582" y="1386840"/>
              </a:cubicBezTo>
              <a:cubicBezTo>
                <a:pt x="1305882" y="1376680"/>
                <a:pt x="1295288" y="1363090"/>
                <a:pt x="1280482" y="1356360"/>
              </a:cubicBezTo>
              <a:cubicBezTo>
                <a:pt x="1266417" y="1349967"/>
                <a:pt x="1249844" y="1352092"/>
                <a:pt x="1234762" y="1348740"/>
              </a:cubicBezTo>
              <a:cubicBezTo>
                <a:pt x="1226921" y="1346998"/>
                <a:pt x="1219522" y="1343660"/>
                <a:pt x="1211902" y="1341120"/>
              </a:cubicBezTo>
              <a:cubicBezTo>
                <a:pt x="1204282" y="1330960"/>
                <a:pt x="1194200" y="1322245"/>
                <a:pt x="1189042" y="1310640"/>
              </a:cubicBezTo>
              <a:cubicBezTo>
                <a:pt x="1183782" y="1298805"/>
                <a:pt x="1184232" y="1285183"/>
                <a:pt x="1181422" y="1272540"/>
              </a:cubicBezTo>
              <a:cubicBezTo>
                <a:pt x="1180384" y="1267871"/>
                <a:pt x="1170571" y="1226223"/>
                <a:pt x="1166182" y="1219200"/>
              </a:cubicBezTo>
              <a:cubicBezTo>
                <a:pt x="1157562" y="1205408"/>
                <a:pt x="1148713" y="1190858"/>
                <a:pt x="1135702" y="1181100"/>
              </a:cubicBezTo>
              <a:cubicBezTo>
                <a:pt x="1127324" y="1174816"/>
                <a:pt x="1115382" y="1176020"/>
                <a:pt x="1105222" y="1173480"/>
              </a:cubicBezTo>
              <a:lnTo>
                <a:pt x="899482" y="1188720"/>
              </a:lnTo>
              <a:cubicBezTo>
                <a:pt x="881591" y="1190299"/>
                <a:pt x="859659" y="1184513"/>
                <a:pt x="846142" y="1196340"/>
              </a:cubicBezTo>
              <a:cubicBezTo>
                <a:pt x="834515" y="1206514"/>
                <a:pt x="843408" y="1227403"/>
                <a:pt x="838522" y="1242060"/>
              </a:cubicBezTo>
              <a:cubicBezTo>
                <a:pt x="835626" y="1250748"/>
                <a:pt x="827378" y="1256729"/>
                <a:pt x="823282" y="1264920"/>
              </a:cubicBezTo>
              <a:cubicBezTo>
                <a:pt x="813903" y="1283679"/>
                <a:pt x="810969" y="1315940"/>
                <a:pt x="808042" y="1333500"/>
              </a:cubicBezTo>
              <a:cubicBezTo>
                <a:pt x="805502" y="1366520"/>
                <a:pt x="804291" y="1399669"/>
                <a:pt x="800422" y="1432560"/>
              </a:cubicBezTo>
              <a:cubicBezTo>
                <a:pt x="799198" y="1442961"/>
                <a:pt x="791760" y="1452619"/>
                <a:pt x="792802" y="1463040"/>
              </a:cubicBezTo>
              <a:cubicBezTo>
                <a:pt x="794400" y="1479025"/>
                <a:pt x="803426" y="1493373"/>
                <a:pt x="808042" y="1508760"/>
              </a:cubicBezTo>
              <a:cubicBezTo>
                <a:pt x="811051" y="1518791"/>
                <a:pt x="813122" y="1529080"/>
                <a:pt x="815662" y="1539240"/>
              </a:cubicBezTo>
              <a:cubicBezTo>
                <a:pt x="813122" y="1557020"/>
                <a:pt x="810025" y="1574729"/>
                <a:pt x="808042" y="1592580"/>
              </a:cubicBezTo>
              <a:cubicBezTo>
                <a:pt x="799849" y="1666316"/>
                <a:pt x="831577" y="1737060"/>
                <a:pt x="762322" y="1767840"/>
              </a:cubicBezTo>
              <a:cubicBezTo>
                <a:pt x="750487" y="1773100"/>
                <a:pt x="736865" y="1772650"/>
                <a:pt x="724222" y="1775460"/>
              </a:cubicBezTo>
              <a:cubicBezTo>
                <a:pt x="713999" y="1777732"/>
                <a:pt x="703902" y="1780540"/>
                <a:pt x="693742" y="1783080"/>
              </a:cubicBezTo>
              <a:cubicBezTo>
                <a:pt x="688662" y="1798320"/>
                <a:pt x="682398" y="1813215"/>
                <a:pt x="678502" y="1828800"/>
              </a:cubicBezTo>
              <a:cubicBezTo>
                <a:pt x="674635" y="1844267"/>
                <a:pt x="669821" y="1866836"/>
                <a:pt x="663262" y="1882140"/>
              </a:cubicBezTo>
              <a:cubicBezTo>
                <a:pt x="651661" y="1909210"/>
                <a:pt x="648087" y="1912522"/>
                <a:pt x="632782" y="1935480"/>
              </a:cubicBezTo>
              <a:cubicBezTo>
                <a:pt x="630242" y="1960880"/>
                <a:pt x="633234" y="1987463"/>
                <a:pt x="625162" y="2011680"/>
              </a:cubicBezTo>
              <a:cubicBezTo>
                <a:pt x="623008" y="2018142"/>
                <a:pt x="573088" y="2041527"/>
                <a:pt x="571822" y="2042160"/>
              </a:cubicBezTo>
              <a:cubicBezTo>
                <a:pt x="566802" y="2027101"/>
                <a:pt x="562391" y="2007183"/>
                <a:pt x="548962" y="1996440"/>
              </a:cubicBezTo>
              <a:cubicBezTo>
                <a:pt x="542690" y="1991422"/>
                <a:pt x="533722" y="1991360"/>
                <a:pt x="526102" y="1988820"/>
              </a:cubicBezTo>
              <a:cubicBezTo>
                <a:pt x="437202" y="1991360"/>
                <a:pt x="347128" y="1981819"/>
                <a:pt x="259402" y="1996440"/>
              </a:cubicBezTo>
              <a:cubicBezTo>
                <a:pt x="246627" y="1998569"/>
                <a:pt x="253911" y="2021765"/>
                <a:pt x="251782" y="2034540"/>
              </a:cubicBezTo>
              <a:cubicBezTo>
                <a:pt x="246026" y="2069073"/>
                <a:pt x="252514" y="2087148"/>
                <a:pt x="228922" y="2110740"/>
              </a:cubicBezTo>
              <a:cubicBezTo>
                <a:pt x="222446" y="2117216"/>
                <a:pt x="213682" y="2120900"/>
                <a:pt x="206062" y="2125980"/>
              </a:cubicBezTo>
              <a:cubicBezTo>
                <a:pt x="191417" y="2147947"/>
                <a:pt x="183859" y="2162522"/>
                <a:pt x="160342" y="2179320"/>
              </a:cubicBezTo>
              <a:cubicBezTo>
                <a:pt x="153806" y="2183989"/>
                <a:pt x="144666" y="2183348"/>
                <a:pt x="137482" y="2186940"/>
              </a:cubicBezTo>
              <a:cubicBezTo>
                <a:pt x="129291" y="2191036"/>
                <a:pt x="122573" y="2197636"/>
                <a:pt x="114622" y="2202180"/>
              </a:cubicBezTo>
              <a:lnTo>
                <a:pt x="38422" y="2255520"/>
              </a:ln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160020</xdr:colOff>
      <xdr:row>8</xdr:row>
      <xdr:rowOff>7620</xdr:rowOff>
    </xdr:from>
    <xdr:to>
      <xdr:col>6</xdr:col>
      <xdr:colOff>746760</xdr:colOff>
      <xdr:row>24</xdr:row>
      <xdr:rowOff>51708</xdr:rowOff>
    </xdr:to>
    <xdr:sp macro="" textlink="">
      <xdr:nvSpPr>
        <xdr:cNvPr id="51" name="Forma libre: forma 50">
          <a:hlinkClick xmlns:r="http://schemas.openxmlformats.org/officeDocument/2006/relationships" r:id="rId28"/>
          <a:extLst>
            <a:ext uri="{FF2B5EF4-FFF2-40B4-BE49-F238E27FC236}">
              <a16:creationId xmlns:a16="http://schemas.microsoft.com/office/drawing/2014/main" id="{80FD4C86-EBB8-4D21-BABB-CBA98EAC2EA3}"/>
            </a:ext>
          </a:extLst>
        </xdr:cNvPr>
        <xdr:cNvSpPr/>
      </xdr:nvSpPr>
      <xdr:spPr>
        <a:xfrm>
          <a:off x="10652760" y="1554480"/>
          <a:ext cx="0" cy="2848248"/>
        </a:xfrm>
        <a:custGeom>
          <a:avLst/>
          <a:gdLst>
            <a:gd name="connsiteX0" fmla="*/ 236220 w 1379220"/>
            <a:gd name="connsiteY0" fmla="*/ 2598420 h 2604408"/>
            <a:gd name="connsiteX1" fmla="*/ 182880 w 1379220"/>
            <a:gd name="connsiteY1" fmla="*/ 2560320 h 2604408"/>
            <a:gd name="connsiteX2" fmla="*/ 198120 w 1379220"/>
            <a:gd name="connsiteY2" fmla="*/ 2529840 h 2604408"/>
            <a:gd name="connsiteX3" fmla="*/ 182880 w 1379220"/>
            <a:gd name="connsiteY3" fmla="*/ 2468880 h 2604408"/>
            <a:gd name="connsiteX4" fmla="*/ 175260 w 1379220"/>
            <a:gd name="connsiteY4" fmla="*/ 2446020 h 2604408"/>
            <a:gd name="connsiteX5" fmla="*/ 167640 w 1379220"/>
            <a:gd name="connsiteY5" fmla="*/ 2407920 h 2604408"/>
            <a:gd name="connsiteX6" fmla="*/ 160020 w 1379220"/>
            <a:gd name="connsiteY6" fmla="*/ 2065020 h 2604408"/>
            <a:gd name="connsiteX7" fmla="*/ 152400 w 1379220"/>
            <a:gd name="connsiteY7" fmla="*/ 2034540 h 2604408"/>
            <a:gd name="connsiteX8" fmla="*/ 137160 w 1379220"/>
            <a:gd name="connsiteY8" fmla="*/ 1981200 h 2604408"/>
            <a:gd name="connsiteX9" fmla="*/ 114300 w 1379220"/>
            <a:gd name="connsiteY9" fmla="*/ 1912620 h 2604408"/>
            <a:gd name="connsiteX10" fmla="*/ 106680 w 1379220"/>
            <a:gd name="connsiteY10" fmla="*/ 1767840 h 2604408"/>
            <a:gd name="connsiteX11" fmla="*/ 76200 w 1379220"/>
            <a:gd name="connsiteY11" fmla="*/ 1714500 h 2604408"/>
            <a:gd name="connsiteX12" fmla="*/ 15240 w 1379220"/>
            <a:gd name="connsiteY12" fmla="*/ 1623060 h 2604408"/>
            <a:gd name="connsiteX13" fmla="*/ 22860 w 1379220"/>
            <a:gd name="connsiteY13" fmla="*/ 1600200 h 2604408"/>
            <a:gd name="connsiteX14" fmla="*/ 53340 w 1379220"/>
            <a:gd name="connsiteY14" fmla="*/ 1592580 h 2604408"/>
            <a:gd name="connsiteX15" fmla="*/ 106680 w 1379220"/>
            <a:gd name="connsiteY15" fmla="*/ 1584960 h 2604408"/>
            <a:gd name="connsiteX16" fmla="*/ 99060 w 1379220"/>
            <a:gd name="connsiteY16" fmla="*/ 1447800 h 2604408"/>
            <a:gd name="connsiteX17" fmla="*/ 60960 w 1379220"/>
            <a:gd name="connsiteY17" fmla="*/ 1363980 h 2604408"/>
            <a:gd name="connsiteX18" fmla="*/ 38100 w 1379220"/>
            <a:gd name="connsiteY18" fmla="*/ 1348740 h 2604408"/>
            <a:gd name="connsiteX19" fmla="*/ 0 w 1379220"/>
            <a:gd name="connsiteY19" fmla="*/ 1303020 h 2604408"/>
            <a:gd name="connsiteX20" fmla="*/ 15240 w 1379220"/>
            <a:gd name="connsiteY20" fmla="*/ 1211580 h 2604408"/>
            <a:gd name="connsiteX21" fmla="*/ 45720 w 1379220"/>
            <a:gd name="connsiteY21" fmla="*/ 1196340 h 2604408"/>
            <a:gd name="connsiteX22" fmla="*/ 68580 w 1379220"/>
            <a:gd name="connsiteY22" fmla="*/ 1188720 h 2604408"/>
            <a:gd name="connsiteX23" fmla="*/ 152400 w 1379220"/>
            <a:gd name="connsiteY23" fmla="*/ 1150620 h 2604408"/>
            <a:gd name="connsiteX24" fmla="*/ 167640 w 1379220"/>
            <a:gd name="connsiteY24" fmla="*/ 1127760 h 2604408"/>
            <a:gd name="connsiteX25" fmla="*/ 190500 w 1379220"/>
            <a:gd name="connsiteY25" fmla="*/ 1104900 h 2604408"/>
            <a:gd name="connsiteX26" fmla="*/ 205740 w 1379220"/>
            <a:gd name="connsiteY26" fmla="*/ 1074420 h 2604408"/>
            <a:gd name="connsiteX27" fmla="*/ 228600 w 1379220"/>
            <a:gd name="connsiteY27" fmla="*/ 982980 h 2604408"/>
            <a:gd name="connsiteX28" fmla="*/ 220980 w 1379220"/>
            <a:gd name="connsiteY28" fmla="*/ 883920 h 2604408"/>
            <a:gd name="connsiteX29" fmla="*/ 190500 w 1379220"/>
            <a:gd name="connsiteY29" fmla="*/ 784860 h 2604408"/>
            <a:gd name="connsiteX30" fmla="*/ 198120 w 1379220"/>
            <a:gd name="connsiteY30" fmla="*/ 739140 h 2604408"/>
            <a:gd name="connsiteX31" fmla="*/ 205740 w 1379220"/>
            <a:gd name="connsiteY31" fmla="*/ 716280 h 2604408"/>
            <a:gd name="connsiteX32" fmla="*/ 281940 w 1379220"/>
            <a:gd name="connsiteY32" fmla="*/ 678180 h 2604408"/>
            <a:gd name="connsiteX33" fmla="*/ 304800 w 1379220"/>
            <a:gd name="connsiteY33" fmla="*/ 662940 h 2604408"/>
            <a:gd name="connsiteX34" fmla="*/ 335280 w 1379220"/>
            <a:gd name="connsiteY34" fmla="*/ 640080 h 2604408"/>
            <a:gd name="connsiteX35" fmla="*/ 419100 w 1379220"/>
            <a:gd name="connsiteY35" fmla="*/ 617220 h 2604408"/>
            <a:gd name="connsiteX36" fmla="*/ 441960 w 1379220"/>
            <a:gd name="connsiteY36" fmla="*/ 586740 h 2604408"/>
            <a:gd name="connsiteX37" fmla="*/ 495300 w 1379220"/>
            <a:gd name="connsiteY37" fmla="*/ 563880 h 2604408"/>
            <a:gd name="connsiteX38" fmla="*/ 541020 w 1379220"/>
            <a:gd name="connsiteY38" fmla="*/ 533400 h 2604408"/>
            <a:gd name="connsiteX39" fmla="*/ 571500 w 1379220"/>
            <a:gd name="connsiteY39" fmla="*/ 518160 h 2604408"/>
            <a:gd name="connsiteX40" fmla="*/ 586740 w 1379220"/>
            <a:gd name="connsiteY40" fmla="*/ 495300 h 2604408"/>
            <a:gd name="connsiteX41" fmla="*/ 609600 w 1379220"/>
            <a:gd name="connsiteY41" fmla="*/ 480060 h 2604408"/>
            <a:gd name="connsiteX42" fmla="*/ 617220 w 1379220"/>
            <a:gd name="connsiteY42" fmla="*/ 457200 h 2604408"/>
            <a:gd name="connsiteX43" fmla="*/ 647700 w 1379220"/>
            <a:gd name="connsiteY43" fmla="*/ 426720 h 2604408"/>
            <a:gd name="connsiteX44" fmla="*/ 731520 w 1379220"/>
            <a:gd name="connsiteY44" fmla="*/ 403860 h 2604408"/>
            <a:gd name="connsiteX45" fmla="*/ 800100 w 1379220"/>
            <a:gd name="connsiteY45" fmla="*/ 373380 h 2604408"/>
            <a:gd name="connsiteX46" fmla="*/ 861060 w 1379220"/>
            <a:gd name="connsiteY46" fmla="*/ 342900 h 2604408"/>
            <a:gd name="connsiteX47" fmla="*/ 876300 w 1379220"/>
            <a:gd name="connsiteY47" fmla="*/ 320040 h 2604408"/>
            <a:gd name="connsiteX48" fmla="*/ 899160 w 1379220"/>
            <a:gd name="connsiteY48" fmla="*/ 304800 h 2604408"/>
            <a:gd name="connsiteX49" fmla="*/ 929640 w 1379220"/>
            <a:gd name="connsiteY49" fmla="*/ 274320 h 2604408"/>
            <a:gd name="connsiteX50" fmla="*/ 937260 w 1379220"/>
            <a:gd name="connsiteY50" fmla="*/ 198120 h 2604408"/>
            <a:gd name="connsiteX51" fmla="*/ 952500 w 1379220"/>
            <a:gd name="connsiteY51" fmla="*/ 152400 h 2604408"/>
            <a:gd name="connsiteX52" fmla="*/ 1143000 w 1379220"/>
            <a:gd name="connsiteY52" fmla="*/ 129540 h 2604408"/>
            <a:gd name="connsiteX53" fmla="*/ 1112520 w 1379220"/>
            <a:gd name="connsiteY53" fmla="*/ 76200 h 2604408"/>
            <a:gd name="connsiteX54" fmla="*/ 1104900 w 1379220"/>
            <a:gd name="connsiteY54" fmla="*/ 45720 h 2604408"/>
            <a:gd name="connsiteX55" fmla="*/ 1173480 w 1379220"/>
            <a:gd name="connsiteY55" fmla="*/ 7620 h 2604408"/>
            <a:gd name="connsiteX56" fmla="*/ 1203960 w 1379220"/>
            <a:gd name="connsiteY56" fmla="*/ 0 h 2604408"/>
            <a:gd name="connsiteX57" fmla="*/ 1303020 w 1379220"/>
            <a:gd name="connsiteY57" fmla="*/ 7620 h 2604408"/>
            <a:gd name="connsiteX58" fmla="*/ 1325880 w 1379220"/>
            <a:gd name="connsiteY58" fmla="*/ 60960 h 2604408"/>
            <a:gd name="connsiteX59" fmla="*/ 1348740 w 1379220"/>
            <a:gd name="connsiteY59" fmla="*/ 91440 h 2604408"/>
            <a:gd name="connsiteX60" fmla="*/ 1379220 w 1379220"/>
            <a:gd name="connsiteY60" fmla="*/ 160020 h 2604408"/>
            <a:gd name="connsiteX61" fmla="*/ 1371600 w 1379220"/>
            <a:gd name="connsiteY61" fmla="*/ 190500 h 2604408"/>
            <a:gd name="connsiteX62" fmla="*/ 1325880 w 1379220"/>
            <a:gd name="connsiteY62" fmla="*/ 220980 h 2604408"/>
            <a:gd name="connsiteX63" fmla="*/ 1310640 w 1379220"/>
            <a:gd name="connsiteY63" fmla="*/ 289560 h 2604408"/>
            <a:gd name="connsiteX64" fmla="*/ 1188720 w 1379220"/>
            <a:gd name="connsiteY64" fmla="*/ 335280 h 2604408"/>
            <a:gd name="connsiteX65" fmla="*/ 1158240 w 1379220"/>
            <a:gd name="connsiteY65" fmla="*/ 342900 h 2604408"/>
            <a:gd name="connsiteX66" fmla="*/ 1120140 w 1379220"/>
            <a:gd name="connsiteY66" fmla="*/ 358140 h 2604408"/>
            <a:gd name="connsiteX67" fmla="*/ 1059180 w 1379220"/>
            <a:gd name="connsiteY67" fmla="*/ 373380 h 2604408"/>
            <a:gd name="connsiteX68" fmla="*/ 1013460 w 1379220"/>
            <a:gd name="connsiteY68" fmla="*/ 403860 h 2604408"/>
            <a:gd name="connsiteX69" fmla="*/ 990600 w 1379220"/>
            <a:gd name="connsiteY69" fmla="*/ 449580 h 2604408"/>
            <a:gd name="connsiteX70" fmla="*/ 967740 w 1379220"/>
            <a:gd name="connsiteY70" fmla="*/ 487680 h 2604408"/>
            <a:gd name="connsiteX71" fmla="*/ 952500 w 1379220"/>
            <a:gd name="connsiteY71" fmla="*/ 563880 h 2604408"/>
            <a:gd name="connsiteX72" fmla="*/ 937260 w 1379220"/>
            <a:gd name="connsiteY72" fmla="*/ 594360 h 2604408"/>
            <a:gd name="connsiteX73" fmla="*/ 922020 w 1379220"/>
            <a:gd name="connsiteY73" fmla="*/ 617220 h 2604408"/>
            <a:gd name="connsiteX74" fmla="*/ 891540 w 1379220"/>
            <a:gd name="connsiteY74" fmla="*/ 640080 h 2604408"/>
            <a:gd name="connsiteX75" fmla="*/ 853440 w 1379220"/>
            <a:gd name="connsiteY75" fmla="*/ 655320 h 2604408"/>
            <a:gd name="connsiteX76" fmla="*/ 830580 w 1379220"/>
            <a:gd name="connsiteY76" fmla="*/ 678180 h 2604408"/>
            <a:gd name="connsiteX77" fmla="*/ 815340 w 1379220"/>
            <a:gd name="connsiteY77" fmla="*/ 701040 h 2604408"/>
            <a:gd name="connsiteX78" fmla="*/ 792480 w 1379220"/>
            <a:gd name="connsiteY78" fmla="*/ 731520 h 2604408"/>
            <a:gd name="connsiteX79" fmla="*/ 762000 w 1379220"/>
            <a:gd name="connsiteY79" fmla="*/ 777240 h 2604408"/>
            <a:gd name="connsiteX80" fmla="*/ 746760 w 1379220"/>
            <a:gd name="connsiteY80" fmla="*/ 807720 h 2604408"/>
            <a:gd name="connsiteX81" fmla="*/ 693420 w 1379220"/>
            <a:gd name="connsiteY81" fmla="*/ 876300 h 2604408"/>
            <a:gd name="connsiteX82" fmla="*/ 662940 w 1379220"/>
            <a:gd name="connsiteY82" fmla="*/ 937260 h 2604408"/>
            <a:gd name="connsiteX83" fmla="*/ 655320 w 1379220"/>
            <a:gd name="connsiteY83" fmla="*/ 960120 h 2604408"/>
            <a:gd name="connsiteX84" fmla="*/ 632460 w 1379220"/>
            <a:gd name="connsiteY84" fmla="*/ 998220 h 2604408"/>
            <a:gd name="connsiteX85" fmla="*/ 624840 w 1379220"/>
            <a:gd name="connsiteY85" fmla="*/ 1043940 h 2604408"/>
            <a:gd name="connsiteX86" fmla="*/ 594360 w 1379220"/>
            <a:gd name="connsiteY86" fmla="*/ 1120140 h 2604408"/>
            <a:gd name="connsiteX87" fmla="*/ 571500 w 1379220"/>
            <a:gd name="connsiteY87" fmla="*/ 1150620 h 2604408"/>
            <a:gd name="connsiteX88" fmla="*/ 548640 w 1379220"/>
            <a:gd name="connsiteY88" fmla="*/ 1188720 h 2604408"/>
            <a:gd name="connsiteX89" fmla="*/ 533400 w 1379220"/>
            <a:gd name="connsiteY89" fmla="*/ 1211580 h 2604408"/>
            <a:gd name="connsiteX90" fmla="*/ 518160 w 1379220"/>
            <a:gd name="connsiteY90" fmla="*/ 1257300 h 2604408"/>
            <a:gd name="connsiteX91" fmla="*/ 502920 w 1379220"/>
            <a:gd name="connsiteY91" fmla="*/ 1295400 h 2604408"/>
            <a:gd name="connsiteX92" fmla="*/ 472440 w 1379220"/>
            <a:gd name="connsiteY92" fmla="*/ 1485900 h 2604408"/>
            <a:gd name="connsiteX93" fmla="*/ 457200 w 1379220"/>
            <a:gd name="connsiteY93" fmla="*/ 1516380 h 2604408"/>
            <a:gd name="connsiteX94" fmla="*/ 426720 w 1379220"/>
            <a:gd name="connsiteY94" fmla="*/ 1592580 h 2604408"/>
            <a:gd name="connsiteX95" fmla="*/ 396240 w 1379220"/>
            <a:gd name="connsiteY95" fmla="*/ 1638300 h 2604408"/>
            <a:gd name="connsiteX96" fmla="*/ 365760 w 1379220"/>
            <a:gd name="connsiteY96" fmla="*/ 1668780 h 2604408"/>
            <a:gd name="connsiteX97" fmla="*/ 350520 w 1379220"/>
            <a:gd name="connsiteY97" fmla="*/ 1699260 h 2604408"/>
            <a:gd name="connsiteX98" fmla="*/ 320040 w 1379220"/>
            <a:gd name="connsiteY98" fmla="*/ 1783080 h 2604408"/>
            <a:gd name="connsiteX99" fmla="*/ 312420 w 1379220"/>
            <a:gd name="connsiteY99" fmla="*/ 1805940 h 2604408"/>
            <a:gd name="connsiteX100" fmla="*/ 266700 w 1379220"/>
            <a:gd name="connsiteY100" fmla="*/ 1859280 h 2604408"/>
            <a:gd name="connsiteX101" fmla="*/ 251460 w 1379220"/>
            <a:gd name="connsiteY101" fmla="*/ 1897380 h 2604408"/>
            <a:gd name="connsiteX102" fmla="*/ 236220 w 1379220"/>
            <a:gd name="connsiteY102" fmla="*/ 2049780 h 2604408"/>
            <a:gd name="connsiteX103" fmla="*/ 228600 w 1379220"/>
            <a:gd name="connsiteY103" fmla="*/ 2087880 h 2604408"/>
            <a:gd name="connsiteX104" fmla="*/ 259080 w 1379220"/>
            <a:gd name="connsiteY104" fmla="*/ 2339340 h 2604408"/>
            <a:gd name="connsiteX105" fmla="*/ 274320 w 1379220"/>
            <a:gd name="connsiteY105" fmla="*/ 2400300 h 2604408"/>
            <a:gd name="connsiteX106" fmla="*/ 297180 w 1379220"/>
            <a:gd name="connsiteY106" fmla="*/ 2484120 h 2604408"/>
            <a:gd name="connsiteX107" fmla="*/ 297180 w 1379220"/>
            <a:gd name="connsiteY107" fmla="*/ 2598420 h 2604408"/>
            <a:gd name="connsiteX108" fmla="*/ 236220 w 1379220"/>
            <a:gd name="connsiteY108" fmla="*/ 2598420 h 26044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Lst>
          <a:rect l="l" t="t" r="r" b="b"/>
          <a:pathLst>
            <a:path w="1379220" h="2604408">
              <a:moveTo>
                <a:pt x="236220" y="2598420"/>
              </a:moveTo>
              <a:cubicBezTo>
                <a:pt x="217170" y="2592070"/>
                <a:pt x="178262" y="2592647"/>
                <a:pt x="182880" y="2560320"/>
              </a:cubicBezTo>
              <a:cubicBezTo>
                <a:pt x="184486" y="2549075"/>
                <a:pt x="193040" y="2540000"/>
                <a:pt x="198120" y="2529840"/>
              </a:cubicBezTo>
              <a:cubicBezTo>
                <a:pt x="193040" y="2509520"/>
                <a:pt x="188391" y="2489087"/>
                <a:pt x="182880" y="2468880"/>
              </a:cubicBezTo>
              <a:cubicBezTo>
                <a:pt x="180767" y="2461131"/>
                <a:pt x="177208" y="2453812"/>
                <a:pt x="175260" y="2446020"/>
              </a:cubicBezTo>
              <a:cubicBezTo>
                <a:pt x="172119" y="2433455"/>
                <a:pt x="170180" y="2420620"/>
                <a:pt x="167640" y="2407920"/>
              </a:cubicBezTo>
              <a:cubicBezTo>
                <a:pt x="165100" y="2293620"/>
                <a:pt x="164683" y="2179253"/>
                <a:pt x="160020" y="2065020"/>
              </a:cubicBezTo>
              <a:cubicBezTo>
                <a:pt x="159593" y="2054556"/>
                <a:pt x="155156" y="2044644"/>
                <a:pt x="152400" y="2034540"/>
              </a:cubicBezTo>
              <a:cubicBezTo>
                <a:pt x="147535" y="2016700"/>
                <a:pt x="141645" y="1999139"/>
                <a:pt x="137160" y="1981200"/>
              </a:cubicBezTo>
              <a:cubicBezTo>
                <a:pt x="122388" y="1922114"/>
                <a:pt x="139651" y="1963321"/>
                <a:pt x="114300" y="1912620"/>
              </a:cubicBezTo>
              <a:cubicBezTo>
                <a:pt x="111760" y="1864360"/>
                <a:pt x="112931" y="1815761"/>
                <a:pt x="106680" y="1767840"/>
              </a:cubicBezTo>
              <a:cubicBezTo>
                <a:pt x="105290" y="1757184"/>
                <a:pt x="83273" y="1724225"/>
                <a:pt x="76200" y="1714500"/>
              </a:cubicBezTo>
              <a:cubicBezTo>
                <a:pt x="20162" y="1637448"/>
                <a:pt x="43406" y="1679391"/>
                <a:pt x="15240" y="1623060"/>
              </a:cubicBezTo>
              <a:cubicBezTo>
                <a:pt x="17780" y="1615440"/>
                <a:pt x="16588" y="1605218"/>
                <a:pt x="22860" y="1600200"/>
              </a:cubicBezTo>
              <a:cubicBezTo>
                <a:pt x="31038" y="1593658"/>
                <a:pt x="43036" y="1594453"/>
                <a:pt x="53340" y="1592580"/>
              </a:cubicBezTo>
              <a:cubicBezTo>
                <a:pt x="71011" y="1589367"/>
                <a:pt x="88900" y="1587500"/>
                <a:pt x="106680" y="1584960"/>
              </a:cubicBezTo>
              <a:cubicBezTo>
                <a:pt x="121929" y="1523965"/>
                <a:pt x="119497" y="1549984"/>
                <a:pt x="99060" y="1447800"/>
              </a:cubicBezTo>
              <a:cubicBezTo>
                <a:pt x="93935" y="1422174"/>
                <a:pt x="78442" y="1384375"/>
                <a:pt x="60960" y="1363980"/>
              </a:cubicBezTo>
              <a:cubicBezTo>
                <a:pt x="55000" y="1357027"/>
                <a:pt x="45135" y="1354603"/>
                <a:pt x="38100" y="1348740"/>
              </a:cubicBezTo>
              <a:cubicBezTo>
                <a:pt x="16098" y="1330405"/>
                <a:pt x="14985" y="1325497"/>
                <a:pt x="0" y="1303020"/>
              </a:cubicBezTo>
              <a:cubicBezTo>
                <a:pt x="5080" y="1272540"/>
                <a:pt x="3068" y="1239982"/>
                <a:pt x="15240" y="1211580"/>
              </a:cubicBezTo>
              <a:cubicBezTo>
                <a:pt x="19715" y="1201139"/>
                <a:pt x="35279" y="1200815"/>
                <a:pt x="45720" y="1196340"/>
              </a:cubicBezTo>
              <a:cubicBezTo>
                <a:pt x="53103" y="1193176"/>
                <a:pt x="61122" y="1191703"/>
                <a:pt x="68580" y="1188720"/>
              </a:cubicBezTo>
              <a:cubicBezTo>
                <a:pt x="114138" y="1170497"/>
                <a:pt x="115319" y="1169160"/>
                <a:pt x="152400" y="1150620"/>
              </a:cubicBezTo>
              <a:cubicBezTo>
                <a:pt x="157480" y="1143000"/>
                <a:pt x="161777" y="1134795"/>
                <a:pt x="167640" y="1127760"/>
              </a:cubicBezTo>
              <a:cubicBezTo>
                <a:pt x="174539" y="1119481"/>
                <a:pt x="184236" y="1113669"/>
                <a:pt x="190500" y="1104900"/>
              </a:cubicBezTo>
              <a:cubicBezTo>
                <a:pt x="197102" y="1095657"/>
                <a:pt x="201265" y="1084861"/>
                <a:pt x="205740" y="1074420"/>
              </a:cubicBezTo>
              <a:cubicBezTo>
                <a:pt x="216142" y="1050148"/>
                <a:pt x="225096" y="998747"/>
                <a:pt x="228600" y="982980"/>
              </a:cubicBezTo>
              <a:cubicBezTo>
                <a:pt x="226060" y="949960"/>
                <a:pt x="226654" y="916548"/>
                <a:pt x="220980" y="883920"/>
              </a:cubicBezTo>
              <a:cubicBezTo>
                <a:pt x="217929" y="866379"/>
                <a:pt x="199807" y="812780"/>
                <a:pt x="190500" y="784860"/>
              </a:cubicBezTo>
              <a:cubicBezTo>
                <a:pt x="193040" y="769620"/>
                <a:pt x="194768" y="754222"/>
                <a:pt x="198120" y="739140"/>
              </a:cubicBezTo>
              <a:cubicBezTo>
                <a:pt x="199862" y="731299"/>
                <a:pt x="200598" y="722450"/>
                <a:pt x="205740" y="716280"/>
              </a:cubicBezTo>
              <a:cubicBezTo>
                <a:pt x="241054" y="673903"/>
                <a:pt x="234313" y="709931"/>
                <a:pt x="281940" y="678180"/>
              </a:cubicBezTo>
              <a:cubicBezTo>
                <a:pt x="289560" y="673100"/>
                <a:pt x="297348" y="668263"/>
                <a:pt x="304800" y="662940"/>
              </a:cubicBezTo>
              <a:cubicBezTo>
                <a:pt x="315134" y="655558"/>
                <a:pt x="323718" y="645335"/>
                <a:pt x="335280" y="640080"/>
              </a:cubicBezTo>
              <a:cubicBezTo>
                <a:pt x="346352" y="635047"/>
                <a:pt x="400322" y="621914"/>
                <a:pt x="419100" y="617220"/>
              </a:cubicBezTo>
              <a:cubicBezTo>
                <a:pt x="426720" y="607060"/>
                <a:pt x="432317" y="595005"/>
                <a:pt x="441960" y="586740"/>
              </a:cubicBezTo>
              <a:cubicBezTo>
                <a:pt x="470073" y="562643"/>
                <a:pt x="468418" y="578815"/>
                <a:pt x="495300" y="563880"/>
              </a:cubicBezTo>
              <a:cubicBezTo>
                <a:pt x="511311" y="554985"/>
                <a:pt x="524637" y="541591"/>
                <a:pt x="541020" y="533400"/>
              </a:cubicBezTo>
              <a:lnTo>
                <a:pt x="571500" y="518160"/>
              </a:lnTo>
              <a:cubicBezTo>
                <a:pt x="576580" y="510540"/>
                <a:pt x="580264" y="501776"/>
                <a:pt x="586740" y="495300"/>
              </a:cubicBezTo>
              <a:cubicBezTo>
                <a:pt x="593216" y="488824"/>
                <a:pt x="603879" y="487211"/>
                <a:pt x="609600" y="480060"/>
              </a:cubicBezTo>
              <a:cubicBezTo>
                <a:pt x="614618" y="473788"/>
                <a:pt x="612551" y="463736"/>
                <a:pt x="617220" y="457200"/>
              </a:cubicBezTo>
              <a:cubicBezTo>
                <a:pt x="625571" y="445508"/>
                <a:pt x="635745" y="434690"/>
                <a:pt x="647700" y="426720"/>
              </a:cubicBezTo>
              <a:cubicBezTo>
                <a:pt x="672174" y="410404"/>
                <a:pt x="703902" y="408463"/>
                <a:pt x="731520" y="403860"/>
              </a:cubicBezTo>
              <a:cubicBezTo>
                <a:pt x="758736" y="392974"/>
                <a:pt x="775183" y="387618"/>
                <a:pt x="800100" y="373380"/>
              </a:cubicBezTo>
              <a:cubicBezTo>
                <a:pt x="853364" y="342944"/>
                <a:pt x="786045" y="372906"/>
                <a:pt x="861060" y="342900"/>
              </a:cubicBezTo>
              <a:cubicBezTo>
                <a:pt x="866140" y="335280"/>
                <a:pt x="869824" y="326516"/>
                <a:pt x="876300" y="320040"/>
              </a:cubicBezTo>
              <a:cubicBezTo>
                <a:pt x="882776" y="313564"/>
                <a:pt x="892207" y="310760"/>
                <a:pt x="899160" y="304800"/>
              </a:cubicBezTo>
              <a:cubicBezTo>
                <a:pt x="910069" y="295449"/>
                <a:pt x="919480" y="284480"/>
                <a:pt x="929640" y="274320"/>
              </a:cubicBezTo>
              <a:cubicBezTo>
                <a:pt x="932180" y="248920"/>
                <a:pt x="932556" y="223209"/>
                <a:pt x="937260" y="198120"/>
              </a:cubicBezTo>
              <a:cubicBezTo>
                <a:pt x="940220" y="182331"/>
                <a:pt x="939134" y="161311"/>
                <a:pt x="952500" y="152400"/>
              </a:cubicBezTo>
              <a:cubicBezTo>
                <a:pt x="1021903" y="106131"/>
                <a:pt x="966211" y="137576"/>
                <a:pt x="1143000" y="129540"/>
              </a:cubicBezTo>
              <a:cubicBezTo>
                <a:pt x="1119693" y="59620"/>
                <a:pt x="1158652" y="168464"/>
                <a:pt x="1112520" y="76200"/>
              </a:cubicBezTo>
              <a:cubicBezTo>
                <a:pt x="1107836" y="66833"/>
                <a:pt x="1107440" y="55880"/>
                <a:pt x="1104900" y="45720"/>
              </a:cubicBezTo>
              <a:cubicBezTo>
                <a:pt x="1145834" y="18431"/>
                <a:pt x="1138273" y="17679"/>
                <a:pt x="1173480" y="7620"/>
              </a:cubicBezTo>
              <a:cubicBezTo>
                <a:pt x="1183550" y="4743"/>
                <a:pt x="1193800" y="2540"/>
                <a:pt x="1203960" y="0"/>
              </a:cubicBezTo>
              <a:cubicBezTo>
                <a:pt x="1236980" y="2540"/>
                <a:pt x="1271021" y="-913"/>
                <a:pt x="1303020" y="7620"/>
              </a:cubicBezTo>
              <a:cubicBezTo>
                <a:pt x="1319022" y="11887"/>
                <a:pt x="1321811" y="52822"/>
                <a:pt x="1325880" y="60960"/>
              </a:cubicBezTo>
              <a:cubicBezTo>
                <a:pt x="1331560" y="72319"/>
                <a:pt x="1341120" y="81280"/>
                <a:pt x="1348740" y="91440"/>
              </a:cubicBezTo>
              <a:cubicBezTo>
                <a:pt x="1366876" y="145848"/>
                <a:pt x="1355069" y="123794"/>
                <a:pt x="1379220" y="160020"/>
              </a:cubicBezTo>
              <a:cubicBezTo>
                <a:pt x="1376680" y="170180"/>
                <a:pt x="1378496" y="182618"/>
                <a:pt x="1371600" y="190500"/>
              </a:cubicBezTo>
              <a:cubicBezTo>
                <a:pt x="1359539" y="204284"/>
                <a:pt x="1325880" y="220980"/>
                <a:pt x="1325880" y="220980"/>
              </a:cubicBezTo>
              <a:cubicBezTo>
                <a:pt x="1320800" y="243840"/>
                <a:pt x="1320453" y="268298"/>
                <a:pt x="1310640" y="289560"/>
              </a:cubicBezTo>
              <a:cubicBezTo>
                <a:pt x="1289402" y="335576"/>
                <a:pt x="1227663" y="330953"/>
                <a:pt x="1188720" y="335280"/>
              </a:cubicBezTo>
              <a:cubicBezTo>
                <a:pt x="1178560" y="337820"/>
                <a:pt x="1168175" y="339588"/>
                <a:pt x="1158240" y="342900"/>
              </a:cubicBezTo>
              <a:cubicBezTo>
                <a:pt x="1145264" y="347225"/>
                <a:pt x="1133241" y="354210"/>
                <a:pt x="1120140" y="358140"/>
              </a:cubicBezTo>
              <a:cubicBezTo>
                <a:pt x="1105454" y="362546"/>
                <a:pt x="1074922" y="364635"/>
                <a:pt x="1059180" y="373380"/>
              </a:cubicBezTo>
              <a:cubicBezTo>
                <a:pt x="1043169" y="382275"/>
                <a:pt x="1028700" y="393700"/>
                <a:pt x="1013460" y="403860"/>
              </a:cubicBezTo>
              <a:cubicBezTo>
                <a:pt x="969784" y="469374"/>
                <a:pt x="1022148" y="386484"/>
                <a:pt x="990600" y="449580"/>
              </a:cubicBezTo>
              <a:cubicBezTo>
                <a:pt x="983976" y="462827"/>
                <a:pt x="975360" y="474980"/>
                <a:pt x="967740" y="487680"/>
              </a:cubicBezTo>
              <a:cubicBezTo>
                <a:pt x="965106" y="503482"/>
                <a:pt x="959320" y="545692"/>
                <a:pt x="952500" y="563880"/>
              </a:cubicBezTo>
              <a:cubicBezTo>
                <a:pt x="948512" y="574516"/>
                <a:pt x="942896" y="584497"/>
                <a:pt x="937260" y="594360"/>
              </a:cubicBezTo>
              <a:cubicBezTo>
                <a:pt x="932716" y="602311"/>
                <a:pt x="928496" y="610744"/>
                <a:pt x="922020" y="617220"/>
              </a:cubicBezTo>
              <a:cubicBezTo>
                <a:pt x="913040" y="626200"/>
                <a:pt x="902642" y="633912"/>
                <a:pt x="891540" y="640080"/>
              </a:cubicBezTo>
              <a:cubicBezTo>
                <a:pt x="879583" y="646723"/>
                <a:pt x="866140" y="650240"/>
                <a:pt x="853440" y="655320"/>
              </a:cubicBezTo>
              <a:cubicBezTo>
                <a:pt x="845820" y="662940"/>
                <a:pt x="837479" y="669901"/>
                <a:pt x="830580" y="678180"/>
              </a:cubicBezTo>
              <a:cubicBezTo>
                <a:pt x="824717" y="685215"/>
                <a:pt x="820663" y="693588"/>
                <a:pt x="815340" y="701040"/>
              </a:cubicBezTo>
              <a:cubicBezTo>
                <a:pt x="807958" y="711374"/>
                <a:pt x="800100" y="721360"/>
                <a:pt x="792480" y="731520"/>
              </a:cubicBezTo>
              <a:cubicBezTo>
                <a:pt x="776134" y="780557"/>
                <a:pt x="797675" y="727296"/>
                <a:pt x="762000" y="777240"/>
              </a:cubicBezTo>
              <a:cubicBezTo>
                <a:pt x="755398" y="786483"/>
                <a:pt x="753226" y="798381"/>
                <a:pt x="746760" y="807720"/>
              </a:cubicBezTo>
              <a:cubicBezTo>
                <a:pt x="730275" y="831531"/>
                <a:pt x="693420" y="876300"/>
                <a:pt x="693420" y="876300"/>
              </a:cubicBezTo>
              <a:cubicBezTo>
                <a:pt x="678269" y="936903"/>
                <a:pt x="697481" y="876814"/>
                <a:pt x="662940" y="937260"/>
              </a:cubicBezTo>
              <a:cubicBezTo>
                <a:pt x="658955" y="944234"/>
                <a:pt x="658912" y="952936"/>
                <a:pt x="655320" y="960120"/>
              </a:cubicBezTo>
              <a:cubicBezTo>
                <a:pt x="648696" y="973367"/>
                <a:pt x="640080" y="985520"/>
                <a:pt x="632460" y="998220"/>
              </a:cubicBezTo>
              <a:cubicBezTo>
                <a:pt x="629920" y="1013460"/>
                <a:pt x="628587" y="1028951"/>
                <a:pt x="624840" y="1043940"/>
              </a:cubicBezTo>
              <a:cubicBezTo>
                <a:pt x="619140" y="1066740"/>
                <a:pt x="607498" y="1099119"/>
                <a:pt x="594360" y="1120140"/>
              </a:cubicBezTo>
              <a:cubicBezTo>
                <a:pt x="587629" y="1130910"/>
                <a:pt x="578545" y="1140053"/>
                <a:pt x="571500" y="1150620"/>
              </a:cubicBezTo>
              <a:cubicBezTo>
                <a:pt x="563285" y="1162943"/>
                <a:pt x="556490" y="1176161"/>
                <a:pt x="548640" y="1188720"/>
              </a:cubicBezTo>
              <a:cubicBezTo>
                <a:pt x="543786" y="1196486"/>
                <a:pt x="537119" y="1203211"/>
                <a:pt x="533400" y="1211580"/>
              </a:cubicBezTo>
              <a:cubicBezTo>
                <a:pt x="526876" y="1226260"/>
                <a:pt x="523650" y="1242203"/>
                <a:pt x="518160" y="1257300"/>
              </a:cubicBezTo>
              <a:cubicBezTo>
                <a:pt x="513486" y="1270155"/>
                <a:pt x="508000" y="1282700"/>
                <a:pt x="502920" y="1295400"/>
              </a:cubicBezTo>
              <a:cubicBezTo>
                <a:pt x="495399" y="1385657"/>
                <a:pt x="498950" y="1395765"/>
                <a:pt x="472440" y="1485900"/>
              </a:cubicBezTo>
              <a:cubicBezTo>
                <a:pt x="469235" y="1496798"/>
                <a:pt x="461675" y="1505939"/>
                <a:pt x="457200" y="1516380"/>
              </a:cubicBezTo>
              <a:cubicBezTo>
                <a:pt x="446424" y="1541525"/>
                <a:pt x="441895" y="1569818"/>
                <a:pt x="426720" y="1592580"/>
              </a:cubicBezTo>
              <a:cubicBezTo>
                <a:pt x="416560" y="1607820"/>
                <a:pt x="409192" y="1625348"/>
                <a:pt x="396240" y="1638300"/>
              </a:cubicBezTo>
              <a:cubicBezTo>
                <a:pt x="386080" y="1648460"/>
                <a:pt x="374381" y="1657285"/>
                <a:pt x="365760" y="1668780"/>
              </a:cubicBezTo>
              <a:cubicBezTo>
                <a:pt x="358944" y="1677867"/>
                <a:pt x="355133" y="1688880"/>
                <a:pt x="350520" y="1699260"/>
              </a:cubicBezTo>
              <a:cubicBezTo>
                <a:pt x="336383" y="1731069"/>
                <a:pt x="331304" y="1749289"/>
                <a:pt x="320040" y="1783080"/>
              </a:cubicBezTo>
              <a:cubicBezTo>
                <a:pt x="317500" y="1790700"/>
                <a:pt x="318100" y="1800260"/>
                <a:pt x="312420" y="1805940"/>
              </a:cubicBezTo>
              <a:cubicBezTo>
                <a:pt x="295095" y="1823265"/>
                <a:pt x="278919" y="1837286"/>
                <a:pt x="266700" y="1859280"/>
              </a:cubicBezTo>
              <a:cubicBezTo>
                <a:pt x="260057" y="1871237"/>
                <a:pt x="256540" y="1884680"/>
                <a:pt x="251460" y="1897380"/>
              </a:cubicBezTo>
              <a:cubicBezTo>
                <a:pt x="246380" y="1948180"/>
                <a:pt x="242303" y="1999090"/>
                <a:pt x="236220" y="2049780"/>
              </a:cubicBezTo>
              <a:cubicBezTo>
                <a:pt x="234677" y="2062639"/>
                <a:pt x="228230" y="2074934"/>
                <a:pt x="228600" y="2087880"/>
              </a:cubicBezTo>
              <a:cubicBezTo>
                <a:pt x="234987" y="2311425"/>
                <a:pt x="202613" y="2254639"/>
                <a:pt x="259080" y="2339340"/>
              </a:cubicBezTo>
              <a:cubicBezTo>
                <a:pt x="264160" y="2359660"/>
                <a:pt x="270460" y="2379713"/>
                <a:pt x="274320" y="2400300"/>
              </a:cubicBezTo>
              <a:cubicBezTo>
                <a:pt x="289167" y="2479484"/>
                <a:pt x="267857" y="2440135"/>
                <a:pt x="297180" y="2484120"/>
              </a:cubicBezTo>
              <a:cubicBezTo>
                <a:pt x="303100" y="2519638"/>
                <a:pt x="314667" y="2563447"/>
                <a:pt x="297180" y="2598420"/>
              </a:cubicBezTo>
              <a:cubicBezTo>
                <a:pt x="292446" y="2607888"/>
                <a:pt x="255270" y="2604770"/>
                <a:pt x="236220" y="2598420"/>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455760</xdr:colOff>
      <xdr:row>18</xdr:row>
      <xdr:rowOff>83779</xdr:rowOff>
    </xdr:from>
    <xdr:to>
      <xdr:col>4</xdr:col>
      <xdr:colOff>497799</xdr:colOff>
      <xdr:row>25</xdr:row>
      <xdr:rowOff>83820</xdr:rowOff>
    </xdr:to>
    <xdr:sp macro="" textlink="">
      <xdr:nvSpPr>
        <xdr:cNvPr id="52" name="Forma libre: forma 51">
          <a:hlinkClick xmlns:r="http://schemas.openxmlformats.org/officeDocument/2006/relationships" r:id="rId29"/>
          <a:extLst>
            <a:ext uri="{FF2B5EF4-FFF2-40B4-BE49-F238E27FC236}">
              <a16:creationId xmlns:a16="http://schemas.microsoft.com/office/drawing/2014/main" id="{82F7A688-8960-4B39-A498-576B1994F441}"/>
            </a:ext>
          </a:extLst>
        </xdr:cNvPr>
        <xdr:cNvSpPr/>
      </xdr:nvSpPr>
      <xdr:spPr>
        <a:xfrm>
          <a:off x="10652760" y="3383239"/>
          <a:ext cx="0" cy="1226861"/>
        </a:xfrm>
        <a:custGeom>
          <a:avLst/>
          <a:gdLst>
            <a:gd name="connsiteX0" fmla="*/ 382440 w 834519"/>
            <a:gd name="connsiteY0" fmla="*/ 41 h 1120181"/>
            <a:gd name="connsiteX1" fmla="*/ 351960 w 834519"/>
            <a:gd name="connsiteY1" fmla="*/ 38141 h 1120181"/>
            <a:gd name="connsiteX2" fmla="*/ 329100 w 834519"/>
            <a:gd name="connsiteY2" fmla="*/ 53381 h 1120181"/>
            <a:gd name="connsiteX3" fmla="*/ 291000 w 834519"/>
            <a:gd name="connsiteY3" fmla="*/ 22901 h 1120181"/>
            <a:gd name="connsiteX4" fmla="*/ 260520 w 834519"/>
            <a:gd name="connsiteY4" fmla="*/ 15281 h 1120181"/>
            <a:gd name="connsiteX5" fmla="*/ 230040 w 834519"/>
            <a:gd name="connsiteY5" fmla="*/ 30521 h 1120181"/>
            <a:gd name="connsiteX6" fmla="*/ 199560 w 834519"/>
            <a:gd name="connsiteY6" fmla="*/ 83861 h 1120181"/>
            <a:gd name="connsiteX7" fmla="*/ 176700 w 834519"/>
            <a:gd name="connsiteY7" fmla="*/ 114341 h 1120181"/>
            <a:gd name="connsiteX8" fmla="*/ 153840 w 834519"/>
            <a:gd name="connsiteY8" fmla="*/ 160061 h 1120181"/>
            <a:gd name="connsiteX9" fmla="*/ 130980 w 834519"/>
            <a:gd name="connsiteY9" fmla="*/ 190541 h 1120181"/>
            <a:gd name="connsiteX10" fmla="*/ 92880 w 834519"/>
            <a:gd name="connsiteY10" fmla="*/ 243881 h 1120181"/>
            <a:gd name="connsiteX11" fmla="*/ 70020 w 834519"/>
            <a:gd name="connsiteY11" fmla="*/ 266741 h 1120181"/>
            <a:gd name="connsiteX12" fmla="*/ 47160 w 834519"/>
            <a:gd name="connsiteY12" fmla="*/ 320081 h 1120181"/>
            <a:gd name="connsiteX13" fmla="*/ 54780 w 834519"/>
            <a:gd name="connsiteY13" fmla="*/ 381041 h 1120181"/>
            <a:gd name="connsiteX14" fmla="*/ 62400 w 834519"/>
            <a:gd name="connsiteY14" fmla="*/ 411521 h 1120181"/>
            <a:gd name="connsiteX15" fmla="*/ 108120 w 834519"/>
            <a:gd name="connsiteY15" fmla="*/ 457241 h 1120181"/>
            <a:gd name="connsiteX16" fmla="*/ 130980 w 834519"/>
            <a:gd name="connsiteY16" fmla="*/ 480101 h 1120181"/>
            <a:gd name="connsiteX17" fmla="*/ 130980 w 834519"/>
            <a:gd name="connsiteY17" fmla="*/ 586781 h 1120181"/>
            <a:gd name="connsiteX18" fmla="*/ 123360 w 834519"/>
            <a:gd name="connsiteY18" fmla="*/ 617261 h 1120181"/>
            <a:gd name="connsiteX19" fmla="*/ 100500 w 834519"/>
            <a:gd name="connsiteY19" fmla="*/ 640121 h 1120181"/>
            <a:gd name="connsiteX20" fmla="*/ 85260 w 834519"/>
            <a:gd name="connsiteY20" fmla="*/ 662981 h 1120181"/>
            <a:gd name="connsiteX21" fmla="*/ 54780 w 834519"/>
            <a:gd name="connsiteY21" fmla="*/ 762041 h 1120181"/>
            <a:gd name="connsiteX22" fmla="*/ 9060 w 834519"/>
            <a:gd name="connsiteY22" fmla="*/ 845861 h 1120181"/>
            <a:gd name="connsiteX23" fmla="*/ 62400 w 834519"/>
            <a:gd name="connsiteY23" fmla="*/ 1112561 h 1120181"/>
            <a:gd name="connsiteX24" fmla="*/ 85260 w 834519"/>
            <a:gd name="connsiteY24" fmla="*/ 1120181 h 1120181"/>
            <a:gd name="connsiteX25" fmla="*/ 321480 w 834519"/>
            <a:gd name="connsiteY25" fmla="*/ 1112561 h 1120181"/>
            <a:gd name="connsiteX26" fmla="*/ 344340 w 834519"/>
            <a:gd name="connsiteY26" fmla="*/ 1097321 h 1120181"/>
            <a:gd name="connsiteX27" fmla="*/ 351960 w 834519"/>
            <a:gd name="connsiteY27" fmla="*/ 1066841 h 1120181"/>
            <a:gd name="connsiteX28" fmla="*/ 390060 w 834519"/>
            <a:gd name="connsiteY28" fmla="*/ 937301 h 1120181"/>
            <a:gd name="connsiteX29" fmla="*/ 412920 w 834519"/>
            <a:gd name="connsiteY29" fmla="*/ 922061 h 1120181"/>
            <a:gd name="connsiteX30" fmla="*/ 473880 w 834519"/>
            <a:gd name="connsiteY30" fmla="*/ 906821 h 1120181"/>
            <a:gd name="connsiteX31" fmla="*/ 534840 w 834519"/>
            <a:gd name="connsiteY31" fmla="*/ 845861 h 1120181"/>
            <a:gd name="connsiteX32" fmla="*/ 565320 w 834519"/>
            <a:gd name="connsiteY32" fmla="*/ 815381 h 1120181"/>
            <a:gd name="connsiteX33" fmla="*/ 603420 w 834519"/>
            <a:gd name="connsiteY33" fmla="*/ 807761 h 1120181"/>
            <a:gd name="connsiteX34" fmla="*/ 633900 w 834519"/>
            <a:gd name="connsiteY34" fmla="*/ 777281 h 1120181"/>
            <a:gd name="connsiteX35" fmla="*/ 664380 w 834519"/>
            <a:gd name="connsiteY35" fmla="*/ 762041 h 1120181"/>
            <a:gd name="connsiteX36" fmla="*/ 732960 w 834519"/>
            <a:gd name="connsiteY36" fmla="*/ 731561 h 1120181"/>
            <a:gd name="connsiteX37" fmla="*/ 755820 w 834519"/>
            <a:gd name="connsiteY37" fmla="*/ 708701 h 1120181"/>
            <a:gd name="connsiteX38" fmla="*/ 801540 w 834519"/>
            <a:gd name="connsiteY38" fmla="*/ 693461 h 1120181"/>
            <a:gd name="connsiteX39" fmla="*/ 824400 w 834519"/>
            <a:gd name="connsiteY39" fmla="*/ 678221 h 1120181"/>
            <a:gd name="connsiteX40" fmla="*/ 824400 w 834519"/>
            <a:gd name="connsiteY40" fmla="*/ 563921 h 1120181"/>
            <a:gd name="connsiteX41" fmla="*/ 809160 w 834519"/>
            <a:gd name="connsiteY41" fmla="*/ 541061 h 1120181"/>
            <a:gd name="connsiteX42" fmla="*/ 786300 w 834519"/>
            <a:gd name="connsiteY42" fmla="*/ 548681 h 1120181"/>
            <a:gd name="connsiteX43" fmla="*/ 748200 w 834519"/>
            <a:gd name="connsiteY43" fmla="*/ 571541 h 1120181"/>
            <a:gd name="connsiteX44" fmla="*/ 694860 w 834519"/>
            <a:gd name="connsiteY44" fmla="*/ 579161 h 1120181"/>
            <a:gd name="connsiteX45" fmla="*/ 641520 w 834519"/>
            <a:gd name="connsiteY45" fmla="*/ 571541 h 1120181"/>
            <a:gd name="connsiteX46" fmla="*/ 626280 w 834519"/>
            <a:gd name="connsiteY46" fmla="*/ 541061 h 1120181"/>
            <a:gd name="connsiteX47" fmla="*/ 603420 w 834519"/>
            <a:gd name="connsiteY47" fmla="*/ 518201 h 1120181"/>
            <a:gd name="connsiteX48" fmla="*/ 572940 w 834519"/>
            <a:gd name="connsiteY48" fmla="*/ 464861 h 1120181"/>
            <a:gd name="connsiteX49" fmla="*/ 550080 w 834519"/>
            <a:gd name="connsiteY49" fmla="*/ 358181 h 1120181"/>
            <a:gd name="connsiteX50" fmla="*/ 550080 w 834519"/>
            <a:gd name="connsiteY50" fmla="*/ 304841 h 1120181"/>
            <a:gd name="connsiteX51" fmla="*/ 572940 w 834519"/>
            <a:gd name="connsiteY51" fmla="*/ 297221 h 1120181"/>
            <a:gd name="connsiteX52" fmla="*/ 595800 w 834519"/>
            <a:gd name="connsiteY52" fmla="*/ 281981 h 1120181"/>
            <a:gd name="connsiteX53" fmla="*/ 603420 w 834519"/>
            <a:gd name="connsiteY53" fmla="*/ 259121 h 1120181"/>
            <a:gd name="connsiteX54" fmla="*/ 595800 w 834519"/>
            <a:gd name="connsiteY54" fmla="*/ 213401 h 1120181"/>
            <a:gd name="connsiteX55" fmla="*/ 572940 w 834519"/>
            <a:gd name="connsiteY55" fmla="*/ 198161 h 1120181"/>
            <a:gd name="connsiteX56" fmla="*/ 542460 w 834519"/>
            <a:gd name="connsiteY56" fmla="*/ 175301 h 1120181"/>
            <a:gd name="connsiteX57" fmla="*/ 496740 w 834519"/>
            <a:gd name="connsiteY57" fmla="*/ 137201 h 1120181"/>
            <a:gd name="connsiteX58" fmla="*/ 489120 w 834519"/>
            <a:gd name="connsiteY58" fmla="*/ 114341 h 1120181"/>
            <a:gd name="connsiteX59" fmla="*/ 412920 w 834519"/>
            <a:gd name="connsiteY59" fmla="*/ 45761 h 1120181"/>
            <a:gd name="connsiteX60" fmla="*/ 382440 w 834519"/>
            <a:gd name="connsiteY60" fmla="*/ 41 h 112018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Lst>
          <a:rect l="l" t="t" r="r" b="b"/>
          <a:pathLst>
            <a:path w="834519" h="1120181">
              <a:moveTo>
                <a:pt x="382440" y="41"/>
              </a:moveTo>
              <a:cubicBezTo>
                <a:pt x="372280" y="-1229"/>
                <a:pt x="363460" y="26641"/>
                <a:pt x="351960" y="38141"/>
              </a:cubicBezTo>
              <a:cubicBezTo>
                <a:pt x="345484" y="44617"/>
                <a:pt x="337985" y="55602"/>
                <a:pt x="329100" y="53381"/>
              </a:cubicBezTo>
              <a:cubicBezTo>
                <a:pt x="313322" y="49436"/>
                <a:pt x="305217" y="30799"/>
                <a:pt x="291000" y="22901"/>
              </a:cubicBezTo>
              <a:cubicBezTo>
                <a:pt x="281845" y="17815"/>
                <a:pt x="270680" y="17821"/>
                <a:pt x="260520" y="15281"/>
              </a:cubicBezTo>
              <a:cubicBezTo>
                <a:pt x="250360" y="20361"/>
                <a:pt x="238665" y="23129"/>
                <a:pt x="230040" y="30521"/>
              </a:cubicBezTo>
              <a:cubicBezTo>
                <a:pt x="191365" y="63671"/>
                <a:pt x="218150" y="51328"/>
                <a:pt x="199560" y="83861"/>
              </a:cubicBezTo>
              <a:cubicBezTo>
                <a:pt x="193259" y="94888"/>
                <a:pt x="183234" y="103451"/>
                <a:pt x="176700" y="114341"/>
              </a:cubicBezTo>
              <a:cubicBezTo>
                <a:pt x="167934" y="128952"/>
                <a:pt x="162606" y="145450"/>
                <a:pt x="153840" y="160061"/>
              </a:cubicBezTo>
              <a:cubicBezTo>
                <a:pt x="147306" y="170951"/>
                <a:pt x="138362" y="180207"/>
                <a:pt x="130980" y="190541"/>
              </a:cubicBezTo>
              <a:cubicBezTo>
                <a:pt x="113750" y="214663"/>
                <a:pt x="114226" y="218978"/>
                <a:pt x="92880" y="243881"/>
              </a:cubicBezTo>
              <a:cubicBezTo>
                <a:pt x="85867" y="252063"/>
                <a:pt x="76284" y="257972"/>
                <a:pt x="70020" y="266741"/>
              </a:cubicBezTo>
              <a:cubicBezTo>
                <a:pt x="58250" y="283219"/>
                <a:pt x="53378" y="301426"/>
                <a:pt x="47160" y="320081"/>
              </a:cubicBezTo>
              <a:cubicBezTo>
                <a:pt x="49700" y="340401"/>
                <a:pt x="51413" y="360841"/>
                <a:pt x="54780" y="381041"/>
              </a:cubicBezTo>
              <a:cubicBezTo>
                <a:pt x="56502" y="391371"/>
                <a:pt x="56394" y="402941"/>
                <a:pt x="62400" y="411521"/>
              </a:cubicBezTo>
              <a:cubicBezTo>
                <a:pt x="74760" y="429178"/>
                <a:pt x="92880" y="442001"/>
                <a:pt x="108120" y="457241"/>
              </a:cubicBezTo>
              <a:lnTo>
                <a:pt x="130980" y="480101"/>
              </a:lnTo>
              <a:cubicBezTo>
                <a:pt x="142003" y="535216"/>
                <a:pt x="141998" y="515166"/>
                <a:pt x="130980" y="586781"/>
              </a:cubicBezTo>
              <a:cubicBezTo>
                <a:pt x="129388" y="597132"/>
                <a:pt x="128556" y="608168"/>
                <a:pt x="123360" y="617261"/>
              </a:cubicBezTo>
              <a:cubicBezTo>
                <a:pt x="118013" y="626617"/>
                <a:pt x="107399" y="631842"/>
                <a:pt x="100500" y="640121"/>
              </a:cubicBezTo>
              <a:cubicBezTo>
                <a:pt x="94637" y="647156"/>
                <a:pt x="90340" y="655361"/>
                <a:pt x="85260" y="662981"/>
              </a:cubicBezTo>
              <a:cubicBezTo>
                <a:pt x="77548" y="693828"/>
                <a:pt x="70716" y="732825"/>
                <a:pt x="54780" y="762041"/>
              </a:cubicBezTo>
              <a:cubicBezTo>
                <a:pt x="-2321" y="866726"/>
                <a:pt x="45317" y="755220"/>
                <a:pt x="9060" y="845861"/>
              </a:cubicBezTo>
              <a:cubicBezTo>
                <a:pt x="9642" y="862739"/>
                <a:pt x="-33161" y="1080707"/>
                <a:pt x="62400" y="1112561"/>
              </a:cubicBezTo>
              <a:lnTo>
                <a:pt x="85260" y="1120181"/>
              </a:lnTo>
              <a:cubicBezTo>
                <a:pt x="164000" y="1117641"/>
                <a:pt x="243004" y="1119485"/>
                <a:pt x="321480" y="1112561"/>
              </a:cubicBezTo>
              <a:cubicBezTo>
                <a:pt x="330603" y="1111756"/>
                <a:pt x="339260" y="1104941"/>
                <a:pt x="344340" y="1097321"/>
              </a:cubicBezTo>
              <a:cubicBezTo>
                <a:pt x="350149" y="1088607"/>
                <a:pt x="349420" y="1077001"/>
                <a:pt x="351960" y="1066841"/>
              </a:cubicBezTo>
              <a:cubicBezTo>
                <a:pt x="359221" y="972454"/>
                <a:pt x="336796" y="982955"/>
                <a:pt x="390060" y="937301"/>
              </a:cubicBezTo>
              <a:cubicBezTo>
                <a:pt x="397013" y="931341"/>
                <a:pt x="404313" y="925191"/>
                <a:pt x="412920" y="922061"/>
              </a:cubicBezTo>
              <a:cubicBezTo>
                <a:pt x="432604" y="914903"/>
                <a:pt x="473880" y="906821"/>
                <a:pt x="473880" y="906821"/>
              </a:cubicBezTo>
              <a:lnTo>
                <a:pt x="534840" y="845861"/>
              </a:lnTo>
              <a:cubicBezTo>
                <a:pt x="545000" y="835701"/>
                <a:pt x="551231" y="818199"/>
                <a:pt x="565320" y="815381"/>
              </a:cubicBezTo>
              <a:lnTo>
                <a:pt x="603420" y="807761"/>
              </a:lnTo>
              <a:cubicBezTo>
                <a:pt x="613580" y="797601"/>
                <a:pt x="622405" y="785902"/>
                <a:pt x="633900" y="777281"/>
              </a:cubicBezTo>
              <a:cubicBezTo>
                <a:pt x="642987" y="770465"/>
                <a:pt x="654450" y="767558"/>
                <a:pt x="664380" y="762041"/>
              </a:cubicBezTo>
              <a:cubicBezTo>
                <a:pt x="718308" y="732081"/>
                <a:pt x="683269" y="743984"/>
                <a:pt x="732960" y="731561"/>
              </a:cubicBezTo>
              <a:cubicBezTo>
                <a:pt x="740580" y="723941"/>
                <a:pt x="746400" y="713934"/>
                <a:pt x="755820" y="708701"/>
              </a:cubicBezTo>
              <a:cubicBezTo>
                <a:pt x="769863" y="700899"/>
                <a:pt x="788174" y="702372"/>
                <a:pt x="801540" y="693461"/>
              </a:cubicBezTo>
              <a:lnTo>
                <a:pt x="824400" y="678221"/>
              </a:lnTo>
              <a:cubicBezTo>
                <a:pt x="836487" y="629873"/>
                <a:pt x="839229" y="633125"/>
                <a:pt x="824400" y="563921"/>
              </a:cubicBezTo>
              <a:cubicBezTo>
                <a:pt x="822481" y="554966"/>
                <a:pt x="814240" y="548681"/>
                <a:pt x="809160" y="541061"/>
              </a:cubicBezTo>
              <a:cubicBezTo>
                <a:pt x="801540" y="543601"/>
                <a:pt x="793484" y="545089"/>
                <a:pt x="786300" y="548681"/>
              </a:cubicBezTo>
              <a:cubicBezTo>
                <a:pt x="773053" y="555305"/>
                <a:pt x="762251" y="566857"/>
                <a:pt x="748200" y="571541"/>
              </a:cubicBezTo>
              <a:cubicBezTo>
                <a:pt x="731161" y="577221"/>
                <a:pt x="712640" y="576621"/>
                <a:pt x="694860" y="579161"/>
              </a:cubicBezTo>
              <a:cubicBezTo>
                <a:pt x="677080" y="576621"/>
                <a:pt x="657220" y="580263"/>
                <a:pt x="641520" y="571541"/>
              </a:cubicBezTo>
              <a:cubicBezTo>
                <a:pt x="631590" y="566024"/>
                <a:pt x="632882" y="550304"/>
                <a:pt x="626280" y="541061"/>
              </a:cubicBezTo>
              <a:cubicBezTo>
                <a:pt x="620016" y="532292"/>
                <a:pt x="610319" y="526480"/>
                <a:pt x="603420" y="518201"/>
              </a:cubicBezTo>
              <a:cubicBezTo>
                <a:pt x="589957" y="502045"/>
                <a:pt x="582256" y="483494"/>
                <a:pt x="572940" y="464861"/>
              </a:cubicBezTo>
              <a:cubicBezTo>
                <a:pt x="565320" y="429301"/>
                <a:pt x="558410" y="393582"/>
                <a:pt x="550080" y="358181"/>
              </a:cubicBezTo>
              <a:cubicBezTo>
                <a:pt x="545302" y="337874"/>
                <a:pt x="532488" y="326830"/>
                <a:pt x="550080" y="304841"/>
              </a:cubicBezTo>
              <a:cubicBezTo>
                <a:pt x="555098" y="298569"/>
                <a:pt x="565756" y="300813"/>
                <a:pt x="572940" y="297221"/>
              </a:cubicBezTo>
              <a:cubicBezTo>
                <a:pt x="581131" y="293125"/>
                <a:pt x="588180" y="287061"/>
                <a:pt x="595800" y="281981"/>
              </a:cubicBezTo>
              <a:cubicBezTo>
                <a:pt x="598340" y="274361"/>
                <a:pt x="603420" y="267153"/>
                <a:pt x="603420" y="259121"/>
              </a:cubicBezTo>
              <a:cubicBezTo>
                <a:pt x="603420" y="243671"/>
                <a:pt x="602710" y="227220"/>
                <a:pt x="595800" y="213401"/>
              </a:cubicBezTo>
              <a:cubicBezTo>
                <a:pt x="591704" y="205210"/>
                <a:pt x="580392" y="203484"/>
                <a:pt x="572940" y="198161"/>
              </a:cubicBezTo>
              <a:cubicBezTo>
                <a:pt x="562606" y="190779"/>
                <a:pt x="551440" y="184281"/>
                <a:pt x="542460" y="175301"/>
              </a:cubicBezTo>
              <a:cubicBezTo>
                <a:pt x="500941" y="133782"/>
                <a:pt x="540401" y="151755"/>
                <a:pt x="496740" y="137201"/>
              </a:cubicBezTo>
              <a:cubicBezTo>
                <a:pt x="494200" y="129581"/>
                <a:pt x="494138" y="120613"/>
                <a:pt x="489120" y="114341"/>
              </a:cubicBezTo>
              <a:cubicBezTo>
                <a:pt x="402399" y="5940"/>
                <a:pt x="466501" y="92644"/>
                <a:pt x="412920" y="45761"/>
              </a:cubicBezTo>
              <a:cubicBezTo>
                <a:pt x="399403" y="33934"/>
                <a:pt x="392600" y="1311"/>
                <a:pt x="382440" y="41"/>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571500</xdr:colOff>
      <xdr:row>31</xdr:row>
      <xdr:rowOff>152400</xdr:rowOff>
    </xdr:from>
    <xdr:to>
      <xdr:col>4</xdr:col>
      <xdr:colOff>560973</xdr:colOff>
      <xdr:row>36</xdr:row>
      <xdr:rowOff>92045</xdr:rowOff>
    </xdr:to>
    <xdr:sp macro="" textlink="">
      <xdr:nvSpPr>
        <xdr:cNvPr id="53" name="Forma libre: forma 52">
          <a:hlinkClick xmlns:r="http://schemas.openxmlformats.org/officeDocument/2006/relationships" r:id="rId30"/>
          <a:extLst>
            <a:ext uri="{FF2B5EF4-FFF2-40B4-BE49-F238E27FC236}">
              <a16:creationId xmlns:a16="http://schemas.microsoft.com/office/drawing/2014/main" id="{D967AA74-BEEB-43BE-9E6D-18710675197B}"/>
            </a:ext>
          </a:extLst>
        </xdr:cNvPr>
        <xdr:cNvSpPr/>
      </xdr:nvSpPr>
      <xdr:spPr>
        <a:xfrm>
          <a:off x="10652760" y="5730240"/>
          <a:ext cx="0" cy="815945"/>
        </a:xfrm>
        <a:custGeom>
          <a:avLst/>
          <a:gdLst>
            <a:gd name="connsiteX0" fmla="*/ 281940 w 781953"/>
            <a:gd name="connsiteY0" fmla="*/ 739140 h 739745"/>
            <a:gd name="connsiteX1" fmla="*/ 259080 w 781953"/>
            <a:gd name="connsiteY1" fmla="*/ 670560 h 739745"/>
            <a:gd name="connsiteX2" fmla="*/ 251460 w 781953"/>
            <a:gd name="connsiteY2" fmla="*/ 647700 h 739745"/>
            <a:gd name="connsiteX3" fmla="*/ 213360 w 781953"/>
            <a:gd name="connsiteY3" fmla="*/ 624840 h 739745"/>
            <a:gd name="connsiteX4" fmla="*/ 259080 w 781953"/>
            <a:gd name="connsiteY4" fmla="*/ 579120 h 739745"/>
            <a:gd name="connsiteX5" fmla="*/ 289560 w 781953"/>
            <a:gd name="connsiteY5" fmla="*/ 548640 h 739745"/>
            <a:gd name="connsiteX6" fmla="*/ 327660 w 781953"/>
            <a:gd name="connsiteY6" fmla="*/ 533400 h 739745"/>
            <a:gd name="connsiteX7" fmla="*/ 297180 w 781953"/>
            <a:gd name="connsiteY7" fmla="*/ 464820 h 739745"/>
            <a:gd name="connsiteX8" fmla="*/ 251460 w 781953"/>
            <a:gd name="connsiteY8" fmla="*/ 457200 h 739745"/>
            <a:gd name="connsiteX9" fmla="*/ 228600 w 781953"/>
            <a:gd name="connsiteY9" fmla="*/ 449580 h 739745"/>
            <a:gd name="connsiteX10" fmla="*/ 205740 w 781953"/>
            <a:gd name="connsiteY10" fmla="*/ 426720 h 739745"/>
            <a:gd name="connsiteX11" fmla="*/ 190500 w 781953"/>
            <a:gd name="connsiteY11" fmla="*/ 403860 h 739745"/>
            <a:gd name="connsiteX12" fmla="*/ 144780 w 781953"/>
            <a:gd name="connsiteY12" fmla="*/ 381000 h 739745"/>
            <a:gd name="connsiteX13" fmla="*/ 91440 w 781953"/>
            <a:gd name="connsiteY13" fmla="*/ 342900 h 739745"/>
            <a:gd name="connsiteX14" fmla="*/ 68580 w 781953"/>
            <a:gd name="connsiteY14" fmla="*/ 312420 h 739745"/>
            <a:gd name="connsiteX15" fmla="*/ 45720 w 781953"/>
            <a:gd name="connsiteY15" fmla="*/ 289560 h 739745"/>
            <a:gd name="connsiteX16" fmla="*/ 0 w 781953"/>
            <a:gd name="connsiteY16" fmla="*/ 228600 h 739745"/>
            <a:gd name="connsiteX17" fmla="*/ 7620 w 781953"/>
            <a:gd name="connsiteY17" fmla="*/ 160020 h 739745"/>
            <a:gd name="connsiteX18" fmla="*/ 30480 w 781953"/>
            <a:gd name="connsiteY18" fmla="*/ 152400 h 739745"/>
            <a:gd name="connsiteX19" fmla="*/ 91440 w 781953"/>
            <a:gd name="connsiteY19" fmla="*/ 144780 h 739745"/>
            <a:gd name="connsiteX20" fmla="*/ 114300 w 781953"/>
            <a:gd name="connsiteY20" fmla="*/ 129540 h 739745"/>
            <a:gd name="connsiteX21" fmla="*/ 320040 w 781953"/>
            <a:gd name="connsiteY21" fmla="*/ 114300 h 739745"/>
            <a:gd name="connsiteX22" fmla="*/ 342900 w 781953"/>
            <a:gd name="connsiteY22" fmla="*/ 91440 h 739745"/>
            <a:gd name="connsiteX23" fmla="*/ 365760 w 781953"/>
            <a:gd name="connsiteY23" fmla="*/ 30480 h 739745"/>
            <a:gd name="connsiteX24" fmla="*/ 403860 w 781953"/>
            <a:gd name="connsiteY24" fmla="*/ 76200 h 739745"/>
            <a:gd name="connsiteX25" fmla="*/ 434340 w 781953"/>
            <a:gd name="connsiteY25" fmla="*/ 106680 h 739745"/>
            <a:gd name="connsiteX26" fmla="*/ 548640 w 781953"/>
            <a:gd name="connsiteY26" fmla="*/ 99060 h 739745"/>
            <a:gd name="connsiteX27" fmla="*/ 594360 w 781953"/>
            <a:gd name="connsiteY27" fmla="*/ 30480 h 739745"/>
            <a:gd name="connsiteX28" fmla="*/ 624840 w 781953"/>
            <a:gd name="connsiteY28" fmla="*/ 15240 h 739745"/>
            <a:gd name="connsiteX29" fmla="*/ 662940 w 781953"/>
            <a:gd name="connsiteY29" fmla="*/ 7620 h 739745"/>
            <a:gd name="connsiteX30" fmla="*/ 693420 w 781953"/>
            <a:gd name="connsiteY30" fmla="*/ 0 h 739745"/>
            <a:gd name="connsiteX31" fmla="*/ 777240 w 781953"/>
            <a:gd name="connsiteY31" fmla="*/ 15240 h 739745"/>
            <a:gd name="connsiteX32" fmla="*/ 762000 w 781953"/>
            <a:gd name="connsiteY32" fmla="*/ 83820 h 739745"/>
            <a:gd name="connsiteX33" fmla="*/ 731520 w 781953"/>
            <a:gd name="connsiteY33" fmla="*/ 114300 h 739745"/>
            <a:gd name="connsiteX34" fmla="*/ 594360 w 781953"/>
            <a:gd name="connsiteY34" fmla="*/ 152400 h 739745"/>
            <a:gd name="connsiteX35" fmla="*/ 541020 w 781953"/>
            <a:gd name="connsiteY35" fmla="*/ 198120 h 739745"/>
            <a:gd name="connsiteX36" fmla="*/ 525780 w 781953"/>
            <a:gd name="connsiteY36" fmla="*/ 220980 h 739745"/>
            <a:gd name="connsiteX37" fmla="*/ 472440 w 781953"/>
            <a:gd name="connsiteY37" fmla="*/ 243840 h 739745"/>
            <a:gd name="connsiteX38" fmla="*/ 426720 w 781953"/>
            <a:gd name="connsiteY38" fmla="*/ 304800 h 739745"/>
            <a:gd name="connsiteX39" fmla="*/ 411480 w 781953"/>
            <a:gd name="connsiteY39" fmla="*/ 373380 h 739745"/>
            <a:gd name="connsiteX40" fmla="*/ 403860 w 781953"/>
            <a:gd name="connsiteY40" fmla="*/ 396240 h 739745"/>
            <a:gd name="connsiteX41" fmla="*/ 396240 w 781953"/>
            <a:gd name="connsiteY41" fmla="*/ 426720 h 739745"/>
            <a:gd name="connsiteX42" fmla="*/ 388620 w 781953"/>
            <a:gd name="connsiteY42" fmla="*/ 556260 h 739745"/>
            <a:gd name="connsiteX43" fmla="*/ 365760 w 781953"/>
            <a:gd name="connsiteY43" fmla="*/ 579120 h 739745"/>
            <a:gd name="connsiteX44" fmla="*/ 350520 w 781953"/>
            <a:gd name="connsiteY44" fmla="*/ 601980 h 739745"/>
            <a:gd name="connsiteX45" fmla="*/ 327660 w 781953"/>
            <a:gd name="connsiteY45" fmla="*/ 632460 h 739745"/>
            <a:gd name="connsiteX46" fmla="*/ 312420 w 781953"/>
            <a:gd name="connsiteY46" fmla="*/ 701040 h 739745"/>
            <a:gd name="connsiteX47" fmla="*/ 281940 w 781953"/>
            <a:gd name="connsiteY47" fmla="*/ 739140 h 7397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Lst>
          <a:rect l="l" t="t" r="r" b="b"/>
          <a:pathLst>
            <a:path w="781953" h="739745">
              <a:moveTo>
                <a:pt x="281940" y="739140"/>
              </a:moveTo>
              <a:cubicBezTo>
                <a:pt x="273050" y="734060"/>
                <a:pt x="282741" y="725769"/>
                <a:pt x="259080" y="670560"/>
              </a:cubicBezTo>
              <a:cubicBezTo>
                <a:pt x="255916" y="663177"/>
                <a:pt x="257140" y="653380"/>
                <a:pt x="251460" y="647700"/>
              </a:cubicBezTo>
              <a:cubicBezTo>
                <a:pt x="240987" y="637227"/>
                <a:pt x="226060" y="632460"/>
                <a:pt x="213360" y="624840"/>
              </a:cubicBezTo>
              <a:lnTo>
                <a:pt x="259080" y="579120"/>
              </a:lnTo>
              <a:cubicBezTo>
                <a:pt x="269240" y="568960"/>
                <a:pt x="276219" y="553976"/>
                <a:pt x="289560" y="548640"/>
              </a:cubicBezTo>
              <a:lnTo>
                <a:pt x="327660" y="533400"/>
              </a:lnTo>
              <a:cubicBezTo>
                <a:pt x="317500" y="510540"/>
                <a:pt x="314869" y="482509"/>
                <a:pt x="297180" y="464820"/>
              </a:cubicBezTo>
              <a:cubicBezTo>
                <a:pt x="286255" y="453895"/>
                <a:pt x="266542" y="460552"/>
                <a:pt x="251460" y="457200"/>
              </a:cubicBezTo>
              <a:cubicBezTo>
                <a:pt x="243619" y="455458"/>
                <a:pt x="236220" y="452120"/>
                <a:pt x="228600" y="449580"/>
              </a:cubicBezTo>
              <a:cubicBezTo>
                <a:pt x="220980" y="441960"/>
                <a:pt x="212639" y="434999"/>
                <a:pt x="205740" y="426720"/>
              </a:cubicBezTo>
              <a:cubicBezTo>
                <a:pt x="199877" y="419685"/>
                <a:pt x="196976" y="410336"/>
                <a:pt x="190500" y="403860"/>
              </a:cubicBezTo>
              <a:cubicBezTo>
                <a:pt x="168662" y="382022"/>
                <a:pt x="169570" y="393395"/>
                <a:pt x="144780" y="381000"/>
              </a:cubicBezTo>
              <a:cubicBezTo>
                <a:pt x="136127" y="376673"/>
                <a:pt x="94892" y="346352"/>
                <a:pt x="91440" y="342900"/>
              </a:cubicBezTo>
              <a:cubicBezTo>
                <a:pt x="82460" y="333920"/>
                <a:pt x="76845" y="322063"/>
                <a:pt x="68580" y="312420"/>
              </a:cubicBezTo>
              <a:cubicBezTo>
                <a:pt x="61567" y="304238"/>
                <a:pt x="52544" y="297900"/>
                <a:pt x="45720" y="289560"/>
              </a:cubicBezTo>
              <a:cubicBezTo>
                <a:pt x="29636" y="269901"/>
                <a:pt x="0" y="228600"/>
                <a:pt x="0" y="228600"/>
              </a:cubicBezTo>
              <a:cubicBezTo>
                <a:pt x="2540" y="205740"/>
                <a:pt x="-922" y="181376"/>
                <a:pt x="7620" y="160020"/>
              </a:cubicBezTo>
              <a:cubicBezTo>
                <a:pt x="10603" y="152562"/>
                <a:pt x="22577" y="153837"/>
                <a:pt x="30480" y="152400"/>
              </a:cubicBezTo>
              <a:cubicBezTo>
                <a:pt x="50628" y="148737"/>
                <a:pt x="71120" y="147320"/>
                <a:pt x="91440" y="144780"/>
              </a:cubicBezTo>
              <a:cubicBezTo>
                <a:pt x="99060" y="139700"/>
                <a:pt x="105198" y="130551"/>
                <a:pt x="114300" y="129540"/>
              </a:cubicBezTo>
              <a:cubicBezTo>
                <a:pt x="364863" y="101700"/>
                <a:pt x="231444" y="143832"/>
                <a:pt x="320040" y="114300"/>
              </a:cubicBezTo>
              <a:cubicBezTo>
                <a:pt x="327660" y="106680"/>
                <a:pt x="336636" y="100209"/>
                <a:pt x="342900" y="91440"/>
              </a:cubicBezTo>
              <a:cubicBezTo>
                <a:pt x="358226" y="69984"/>
                <a:pt x="359624" y="55024"/>
                <a:pt x="365760" y="30480"/>
              </a:cubicBezTo>
              <a:cubicBezTo>
                <a:pt x="445029" y="109749"/>
                <a:pt x="340207" y="1938"/>
                <a:pt x="403860" y="76200"/>
              </a:cubicBezTo>
              <a:cubicBezTo>
                <a:pt x="413211" y="87109"/>
                <a:pt x="424180" y="96520"/>
                <a:pt x="434340" y="106680"/>
              </a:cubicBezTo>
              <a:lnTo>
                <a:pt x="548640" y="99060"/>
              </a:lnTo>
              <a:cubicBezTo>
                <a:pt x="664464" y="56388"/>
                <a:pt x="528828" y="63246"/>
                <a:pt x="594360" y="30480"/>
              </a:cubicBezTo>
              <a:cubicBezTo>
                <a:pt x="604520" y="25400"/>
                <a:pt x="614064" y="18832"/>
                <a:pt x="624840" y="15240"/>
              </a:cubicBezTo>
              <a:cubicBezTo>
                <a:pt x="637127" y="11144"/>
                <a:pt x="650297" y="10430"/>
                <a:pt x="662940" y="7620"/>
              </a:cubicBezTo>
              <a:cubicBezTo>
                <a:pt x="673163" y="5348"/>
                <a:pt x="683260" y="2540"/>
                <a:pt x="693420" y="0"/>
              </a:cubicBezTo>
              <a:cubicBezTo>
                <a:pt x="721360" y="5080"/>
                <a:pt x="759257" y="-6739"/>
                <a:pt x="777240" y="15240"/>
              </a:cubicBezTo>
              <a:cubicBezTo>
                <a:pt x="792069" y="33364"/>
                <a:pt x="767680" y="61102"/>
                <a:pt x="762000" y="83820"/>
              </a:cubicBezTo>
              <a:cubicBezTo>
                <a:pt x="753291" y="118654"/>
                <a:pt x="760549" y="99786"/>
                <a:pt x="731520" y="114300"/>
              </a:cubicBezTo>
              <a:cubicBezTo>
                <a:pt x="645490" y="157315"/>
                <a:pt x="751554" y="128216"/>
                <a:pt x="594360" y="152400"/>
              </a:cubicBezTo>
              <a:cubicBezTo>
                <a:pt x="567396" y="170376"/>
                <a:pt x="565657" y="169377"/>
                <a:pt x="541020" y="198120"/>
              </a:cubicBezTo>
              <a:cubicBezTo>
                <a:pt x="535060" y="205073"/>
                <a:pt x="532256" y="214504"/>
                <a:pt x="525780" y="220980"/>
              </a:cubicBezTo>
              <a:cubicBezTo>
                <a:pt x="508239" y="238521"/>
                <a:pt x="495758" y="238011"/>
                <a:pt x="472440" y="243840"/>
              </a:cubicBezTo>
              <a:cubicBezTo>
                <a:pt x="457200" y="264160"/>
                <a:pt x="432230" y="280005"/>
                <a:pt x="426720" y="304800"/>
              </a:cubicBezTo>
              <a:cubicBezTo>
                <a:pt x="421640" y="327660"/>
                <a:pt x="417160" y="350662"/>
                <a:pt x="411480" y="373380"/>
              </a:cubicBezTo>
              <a:cubicBezTo>
                <a:pt x="409532" y="381172"/>
                <a:pt x="406067" y="388517"/>
                <a:pt x="403860" y="396240"/>
              </a:cubicBezTo>
              <a:cubicBezTo>
                <a:pt x="400983" y="406310"/>
                <a:pt x="398780" y="416560"/>
                <a:pt x="396240" y="426720"/>
              </a:cubicBezTo>
              <a:cubicBezTo>
                <a:pt x="393700" y="469900"/>
                <a:pt x="397103" y="513845"/>
                <a:pt x="388620" y="556260"/>
              </a:cubicBezTo>
              <a:cubicBezTo>
                <a:pt x="386507" y="566827"/>
                <a:pt x="372659" y="570841"/>
                <a:pt x="365760" y="579120"/>
              </a:cubicBezTo>
              <a:cubicBezTo>
                <a:pt x="359897" y="586155"/>
                <a:pt x="355843" y="594528"/>
                <a:pt x="350520" y="601980"/>
              </a:cubicBezTo>
              <a:cubicBezTo>
                <a:pt x="343138" y="612314"/>
                <a:pt x="335280" y="622300"/>
                <a:pt x="327660" y="632460"/>
              </a:cubicBezTo>
              <a:cubicBezTo>
                <a:pt x="326304" y="639241"/>
                <a:pt x="316455" y="691624"/>
                <a:pt x="312420" y="701040"/>
              </a:cubicBezTo>
              <a:cubicBezTo>
                <a:pt x="305958" y="716118"/>
                <a:pt x="290830" y="744220"/>
                <a:pt x="281940" y="739140"/>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502920</xdr:colOff>
      <xdr:row>11</xdr:row>
      <xdr:rowOff>129540</xdr:rowOff>
    </xdr:from>
    <xdr:to>
      <xdr:col>5</xdr:col>
      <xdr:colOff>307739</xdr:colOff>
      <xdr:row>19</xdr:row>
      <xdr:rowOff>114300</xdr:rowOff>
    </xdr:to>
    <xdr:sp macro="" textlink="">
      <xdr:nvSpPr>
        <xdr:cNvPr id="54" name="Forma libre: forma 53">
          <a:hlinkClick xmlns:r="http://schemas.openxmlformats.org/officeDocument/2006/relationships" r:id="rId31"/>
          <a:extLst>
            <a:ext uri="{FF2B5EF4-FFF2-40B4-BE49-F238E27FC236}">
              <a16:creationId xmlns:a16="http://schemas.microsoft.com/office/drawing/2014/main" id="{F7029952-6339-4E15-9C27-DB3EF6A60D81}"/>
            </a:ext>
          </a:extLst>
        </xdr:cNvPr>
        <xdr:cNvSpPr/>
      </xdr:nvSpPr>
      <xdr:spPr>
        <a:xfrm>
          <a:off x="10652760" y="2202180"/>
          <a:ext cx="0" cy="1386840"/>
        </a:xfrm>
        <a:custGeom>
          <a:avLst/>
          <a:gdLst>
            <a:gd name="connsiteX0" fmla="*/ 99060 w 597299"/>
            <a:gd name="connsiteY0" fmla="*/ 198120 h 1264920"/>
            <a:gd name="connsiteX1" fmla="*/ 91440 w 597299"/>
            <a:gd name="connsiteY1" fmla="*/ 434340 h 1264920"/>
            <a:gd name="connsiteX2" fmla="*/ 83820 w 597299"/>
            <a:gd name="connsiteY2" fmla="*/ 457200 h 1264920"/>
            <a:gd name="connsiteX3" fmla="*/ 60960 w 597299"/>
            <a:gd name="connsiteY3" fmla="*/ 480060 h 1264920"/>
            <a:gd name="connsiteX4" fmla="*/ 30480 w 597299"/>
            <a:gd name="connsiteY4" fmla="*/ 525780 h 1264920"/>
            <a:gd name="connsiteX5" fmla="*/ 15240 w 597299"/>
            <a:gd name="connsiteY5" fmla="*/ 594360 h 1264920"/>
            <a:gd name="connsiteX6" fmla="*/ 0 w 597299"/>
            <a:gd name="connsiteY6" fmla="*/ 624840 h 1264920"/>
            <a:gd name="connsiteX7" fmla="*/ 7620 w 597299"/>
            <a:gd name="connsiteY7" fmla="*/ 647700 h 1264920"/>
            <a:gd name="connsiteX8" fmla="*/ 38100 w 597299"/>
            <a:gd name="connsiteY8" fmla="*/ 701040 h 1264920"/>
            <a:gd name="connsiteX9" fmla="*/ 45720 w 597299"/>
            <a:gd name="connsiteY9" fmla="*/ 731520 h 1264920"/>
            <a:gd name="connsiteX10" fmla="*/ 30480 w 597299"/>
            <a:gd name="connsiteY10" fmla="*/ 822960 h 1264920"/>
            <a:gd name="connsiteX11" fmla="*/ 38100 w 597299"/>
            <a:gd name="connsiteY11" fmla="*/ 868680 h 1264920"/>
            <a:gd name="connsiteX12" fmla="*/ 45720 w 597299"/>
            <a:gd name="connsiteY12" fmla="*/ 922020 h 1264920"/>
            <a:gd name="connsiteX13" fmla="*/ 53340 w 597299"/>
            <a:gd name="connsiteY13" fmla="*/ 944880 h 1264920"/>
            <a:gd name="connsiteX14" fmla="*/ 68580 w 597299"/>
            <a:gd name="connsiteY14" fmla="*/ 1005840 h 1264920"/>
            <a:gd name="connsiteX15" fmla="*/ 91440 w 597299"/>
            <a:gd name="connsiteY15" fmla="*/ 1021080 h 1264920"/>
            <a:gd name="connsiteX16" fmla="*/ 114300 w 597299"/>
            <a:gd name="connsiteY16" fmla="*/ 1043940 h 1264920"/>
            <a:gd name="connsiteX17" fmla="*/ 121920 w 597299"/>
            <a:gd name="connsiteY17" fmla="*/ 1082040 h 1264920"/>
            <a:gd name="connsiteX18" fmla="*/ 144780 w 597299"/>
            <a:gd name="connsiteY18" fmla="*/ 1097280 h 1264920"/>
            <a:gd name="connsiteX19" fmla="*/ 205740 w 597299"/>
            <a:gd name="connsiteY19" fmla="*/ 1120140 h 1264920"/>
            <a:gd name="connsiteX20" fmla="*/ 266700 w 597299"/>
            <a:gd name="connsiteY20" fmla="*/ 1165860 h 1264920"/>
            <a:gd name="connsiteX21" fmla="*/ 320040 w 597299"/>
            <a:gd name="connsiteY21" fmla="*/ 1188720 h 1264920"/>
            <a:gd name="connsiteX22" fmla="*/ 342900 w 597299"/>
            <a:gd name="connsiteY22" fmla="*/ 1219200 h 1264920"/>
            <a:gd name="connsiteX23" fmla="*/ 388620 w 597299"/>
            <a:gd name="connsiteY23" fmla="*/ 1257300 h 1264920"/>
            <a:gd name="connsiteX24" fmla="*/ 449580 w 597299"/>
            <a:gd name="connsiteY24" fmla="*/ 1264920 h 1264920"/>
            <a:gd name="connsiteX25" fmla="*/ 441960 w 597299"/>
            <a:gd name="connsiteY25" fmla="*/ 1242060 h 1264920"/>
            <a:gd name="connsiteX26" fmla="*/ 426720 w 597299"/>
            <a:gd name="connsiteY26" fmla="*/ 1211580 h 1264920"/>
            <a:gd name="connsiteX27" fmla="*/ 434340 w 597299"/>
            <a:gd name="connsiteY27" fmla="*/ 1188720 h 1264920"/>
            <a:gd name="connsiteX28" fmla="*/ 403860 w 597299"/>
            <a:gd name="connsiteY28" fmla="*/ 1112520 h 1264920"/>
            <a:gd name="connsiteX29" fmla="*/ 373380 w 597299"/>
            <a:gd name="connsiteY29" fmla="*/ 1089660 h 1264920"/>
            <a:gd name="connsiteX30" fmla="*/ 350520 w 597299"/>
            <a:gd name="connsiteY30" fmla="*/ 1066800 h 1264920"/>
            <a:gd name="connsiteX31" fmla="*/ 327660 w 597299"/>
            <a:gd name="connsiteY31" fmla="*/ 1013460 h 1264920"/>
            <a:gd name="connsiteX32" fmla="*/ 480060 w 597299"/>
            <a:gd name="connsiteY32" fmla="*/ 944880 h 1264920"/>
            <a:gd name="connsiteX33" fmla="*/ 464820 w 597299"/>
            <a:gd name="connsiteY33" fmla="*/ 845820 h 1264920"/>
            <a:gd name="connsiteX34" fmla="*/ 411480 w 597299"/>
            <a:gd name="connsiteY34" fmla="*/ 792480 h 1264920"/>
            <a:gd name="connsiteX35" fmla="*/ 388620 w 597299"/>
            <a:gd name="connsiteY35" fmla="*/ 762000 h 1264920"/>
            <a:gd name="connsiteX36" fmla="*/ 381000 w 597299"/>
            <a:gd name="connsiteY36" fmla="*/ 723900 h 1264920"/>
            <a:gd name="connsiteX37" fmla="*/ 373380 w 597299"/>
            <a:gd name="connsiteY37" fmla="*/ 693420 h 1264920"/>
            <a:gd name="connsiteX38" fmla="*/ 381000 w 597299"/>
            <a:gd name="connsiteY38" fmla="*/ 586740 h 1264920"/>
            <a:gd name="connsiteX39" fmla="*/ 396240 w 597299"/>
            <a:gd name="connsiteY39" fmla="*/ 548640 h 1264920"/>
            <a:gd name="connsiteX40" fmla="*/ 426720 w 597299"/>
            <a:gd name="connsiteY40" fmla="*/ 541020 h 1264920"/>
            <a:gd name="connsiteX41" fmla="*/ 472440 w 597299"/>
            <a:gd name="connsiteY41" fmla="*/ 502920 h 1264920"/>
            <a:gd name="connsiteX42" fmla="*/ 495300 w 597299"/>
            <a:gd name="connsiteY42" fmla="*/ 472440 h 1264920"/>
            <a:gd name="connsiteX43" fmla="*/ 548640 w 597299"/>
            <a:gd name="connsiteY43" fmla="*/ 449580 h 1264920"/>
            <a:gd name="connsiteX44" fmla="*/ 594360 w 597299"/>
            <a:gd name="connsiteY44" fmla="*/ 396240 h 1264920"/>
            <a:gd name="connsiteX45" fmla="*/ 579120 w 597299"/>
            <a:gd name="connsiteY45" fmla="*/ 228600 h 1264920"/>
            <a:gd name="connsiteX46" fmla="*/ 556260 w 597299"/>
            <a:gd name="connsiteY46" fmla="*/ 76200 h 1264920"/>
            <a:gd name="connsiteX47" fmla="*/ 525780 w 597299"/>
            <a:gd name="connsiteY47" fmla="*/ 45720 h 1264920"/>
            <a:gd name="connsiteX48" fmla="*/ 457200 w 597299"/>
            <a:gd name="connsiteY48" fmla="*/ 22860 h 1264920"/>
            <a:gd name="connsiteX49" fmla="*/ 403860 w 597299"/>
            <a:gd name="connsiteY49" fmla="*/ 0 h 1264920"/>
            <a:gd name="connsiteX50" fmla="*/ 350520 w 597299"/>
            <a:gd name="connsiteY50" fmla="*/ 7620 h 1264920"/>
            <a:gd name="connsiteX51" fmla="*/ 327660 w 597299"/>
            <a:gd name="connsiteY51" fmla="*/ 45720 h 1264920"/>
            <a:gd name="connsiteX52" fmla="*/ 320040 w 597299"/>
            <a:gd name="connsiteY52" fmla="*/ 198120 h 1264920"/>
            <a:gd name="connsiteX53" fmla="*/ 167640 w 597299"/>
            <a:gd name="connsiteY53" fmla="*/ 205740 h 1264920"/>
            <a:gd name="connsiteX54" fmla="*/ 99060 w 597299"/>
            <a:gd name="connsiteY54" fmla="*/ 198120 h 12649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Lst>
          <a:rect l="l" t="t" r="r" b="b"/>
          <a:pathLst>
            <a:path w="597299" h="1264920">
              <a:moveTo>
                <a:pt x="99060" y="198120"/>
              </a:moveTo>
              <a:cubicBezTo>
                <a:pt x="86360" y="236220"/>
                <a:pt x="96066" y="355695"/>
                <a:pt x="91440" y="434340"/>
              </a:cubicBezTo>
              <a:cubicBezTo>
                <a:pt x="90968" y="442358"/>
                <a:pt x="88275" y="450517"/>
                <a:pt x="83820" y="457200"/>
              </a:cubicBezTo>
              <a:cubicBezTo>
                <a:pt x="77842" y="466166"/>
                <a:pt x="68580" y="472440"/>
                <a:pt x="60960" y="480060"/>
              </a:cubicBezTo>
              <a:cubicBezTo>
                <a:pt x="39083" y="567566"/>
                <a:pt x="72578" y="462632"/>
                <a:pt x="30480" y="525780"/>
              </a:cubicBezTo>
              <a:cubicBezTo>
                <a:pt x="27224" y="530664"/>
                <a:pt x="15632" y="593185"/>
                <a:pt x="15240" y="594360"/>
              </a:cubicBezTo>
              <a:cubicBezTo>
                <a:pt x="11648" y="605136"/>
                <a:pt x="5080" y="614680"/>
                <a:pt x="0" y="624840"/>
              </a:cubicBezTo>
              <a:cubicBezTo>
                <a:pt x="2540" y="632460"/>
                <a:pt x="4456" y="640317"/>
                <a:pt x="7620" y="647700"/>
              </a:cubicBezTo>
              <a:cubicBezTo>
                <a:pt x="19221" y="674770"/>
                <a:pt x="22795" y="678082"/>
                <a:pt x="38100" y="701040"/>
              </a:cubicBezTo>
              <a:cubicBezTo>
                <a:pt x="40640" y="711200"/>
                <a:pt x="45720" y="721047"/>
                <a:pt x="45720" y="731520"/>
              </a:cubicBezTo>
              <a:cubicBezTo>
                <a:pt x="45720" y="767196"/>
                <a:pt x="38505" y="790858"/>
                <a:pt x="30480" y="822960"/>
              </a:cubicBezTo>
              <a:cubicBezTo>
                <a:pt x="33020" y="838200"/>
                <a:pt x="35751" y="853409"/>
                <a:pt x="38100" y="868680"/>
              </a:cubicBezTo>
              <a:cubicBezTo>
                <a:pt x="40831" y="886432"/>
                <a:pt x="42198" y="904408"/>
                <a:pt x="45720" y="922020"/>
              </a:cubicBezTo>
              <a:cubicBezTo>
                <a:pt x="47295" y="929896"/>
                <a:pt x="51392" y="937088"/>
                <a:pt x="53340" y="944880"/>
              </a:cubicBezTo>
              <a:cubicBezTo>
                <a:pt x="53857" y="946950"/>
                <a:pt x="62246" y="997923"/>
                <a:pt x="68580" y="1005840"/>
              </a:cubicBezTo>
              <a:cubicBezTo>
                <a:pt x="74301" y="1012991"/>
                <a:pt x="84405" y="1015217"/>
                <a:pt x="91440" y="1021080"/>
              </a:cubicBezTo>
              <a:cubicBezTo>
                <a:pt x="99719" y="1027979"/>
                <a:pt x="106680" y="1036320"/>
                <a:pt x="114300" y="1043940"/>
              </a:cubicBezTo>
              <a:cubicBezTo>
                <a:pt x="116840" y="1056640"/>
                <a:pt x="115494" y="1070795"/>
                <a:pt x="121920" y="1082040"/>
              </a:cubicBezTo>
              <a:cubicBezTo>
                <a:pt x="126464" y="1089991"/>
                <a:pt x="136829" y="1092736"/>
                <a:pt x="144780" y="1097280"/>
              </a:cubicBezTo>
              <a:cubicBezTo>
                <a:pt x="175772" y="1114990"/>
                <a:pt x="172404" y="1111806"/>
                <a:pt x="205740" y="1120140"/>
              </a:cubicBezTo>
              <a:cubicBezTo>
                <a:pt x="215086" y="1127617"/>
                <a:pt x="250526" y="1157773"/>
                <a:pt x="266700" y="1165860"/>
              </a:cubicBezTo>
              <a:cubicBezTo>
                <a:pt x="284002" y="1174511"/>
                <a:pt x="302260" y="1181100"/>
                <a:pt x="320040" y="1188720"/>
              </a:cubicBezTo>
              <a:cubicBezTo>
                <a:pt x="327660" y="1198880"/>
                <a:pt x="335518" y="1208866"/>
                <a:pt x="342900" y="1219200"/>
              </a:cubicBezTo>
              <a:cubicBezTo>
                <a:pt x="359536" y="1242491"/>
                <a:pt x="356032" y="1249153"/>
                <a:pt x="388620" y="1257300"/>
              </a:cubicBezTo>
              <a:cubicBezTo>
                <a:pt x="408487" y="1262267"/>
                <a:pt x="429260" y="1262380"/>
                <a:pt x="449580" y="1264920"/>
              </a:cubicBezTo>
              <a:cubicBezTo>
                <a:pt x="447040" y="1257300"/>
                <a:pt x="445124" y="1249443"/>
                <a:pt x="441960" y="1242060"/>
              </a:cubicBezTo>
              <a:cubicBezTo>
                <a:pt x="437485" y="1231619"/>
                <a:pt x="428326" y="1222825"/>
                <a:pt x="426720" y="1211580"/>
              </a:cubicBezTo>
              <a:cubicBezTo>
                <a:pt x="425584" y="1203629"/>
                <a:pt x="431800" y="1196340"/>
                <a:pt x="434340" y="1188720"/>
              </a:cubicBezTo>
              <a:cubicBezTo>
                <a:pt x="427321" y="1153627"/>
                <a:pt x="429374" y="1141679"/>
                <a:pt x="403860" y="1112520"/>
              </a:cubicBezTo>
              <a:cubicBezTo>
                <a:pt x="395497" y="1102962"/>
                <a:pt x="383023" y="1097925"/>
                <a:pt x="373380" y="1089660"/>
              </a:cubicBezTo>
              <a:cubicBezTo>
                <a:pt x="365198" y="1082647"/>
                <a:pt x="358140" y="1074420"/>
                <a:pt x="350520" y="1066800"/>
              </a:cubicBezTo>
              <a:cubicBezTo>
                <a:pt x="342900" y="1049020"/>
                <a:pt x="327660" y="1032804"/>
                <a:pt x="327660" y="1013460"/>
              </a:cubicBezTo>
              <a:cubicBezTo>
                <a:pt x="327660" y="914238"/>
                <a:pt x="404690" y="949314"/>
                <a:pt x="480060" y="944880"/>
              </a:cubicBezTo>
              <a:cubicBezTo>
                <a:pt x="474980" y="911860"/>
                <a:pt x="478530" y="876286"/>
                <a:pt x="464820" y="845820"/>
              </a:cubicBezTo>
              <a:cubicBezTo>
                <a:pt x="454501" y="822890"/>
                <a:pt x="426567" y="812596"/>
                <a:pt x="411480" y="792480"/>
              </a:cubicBezTo>
              <a:lnTo>
                <a:pt x="388620" y="762000"/>
              </a:lnTo>
              <a:cubicBezTo>
                <a:pt x="386080" y="749300"/>
                <a:pt x="383810" y="736543"/>
                <a:pt x="381000" y="723900"/>
              </a:cubicBezTo>
              <a:cubicBezTo>
                <a:pt x="378728" y="713677"/>
                <a:pt x="373380" y="703893"/>
                <a:pt x="373380" y="693420"/>
              </a:cubicBezTo>
              <a:cubicBezTo>
                <a:pt x="373380" y="657769"/>
                <a:pt x="375440" y="621954"/>
                <a:pt x="381000" y="586740"/>
              </a:cubicBezTo>
              <a:cubicBezTo>
                <a:pt x="383133" y="573229"/>
                <a:pt x="386568" y="558312"/>
                <a:pt x="396240" y="548640"/>
              </a:cubicBezTo>
              <a:cubicBezTo>
                <a:pt x="403645" y="541235"/>
                <a:pt x="416560" y="543560"/>
                <a:pt x="426720" y="541020"/>
              </a:cubicBezTo>
              <a:cubicBezTo>
                <a:pt x="450236" y="525343"/>
                <a:pt x="452883" y="525737"/>
                <a:pt x="472440" y="502920"/>
              </a:cubicBezTo>
              <a:cubicBezTo>
                <a:pt x="480705" y="493277"/>
                <a:pt x="486320" y="481420"/>
                <a:pt x="495300" y="472440"/>
              </a:cubicBezTo>
              <a:cubicBezTo>
                <a:pt x="512841" y="454899"/>
                <a:pt x="525322" y="455409"/>
                <a:pt x="548640" y="449580"/>
              </a:cubicBezTo>
              <a:cubicBezTo>
                <a:pt x="550048" y="448172"/>
                <a:pt x="593807" y="408398"/>
                <a:pt x="594360" y="396240"/>
              </a:cubicBezTo>
              <a:cubicBezTo>
                <a:pt x="599507" y="283006"/>
                <a:pt x="599830" y="290730"/>
                <a:pt x="579120" y="228600"/>
              </a:cubicBezTo>
              <a:cubicBezTo>
                <a:pt x="571500" y="177800"/>
                <a:pt x="570643" y="125514"/>
                <a:pt x="556260" y="76200"/>
              </a:cubicBezTo>
              <a:cubicBezTo>
                <a:pt x="552237" y="62406"/>
                <a:pt x="538431" y="52532"/>
                <a:pt x="525780" y="45720"/>
              </a:cubicBezTo>
              <a:cubicBezTo>
                <a:pt x="504564" y="34296"/>
                <a:pt x="479348" y="32352"/>
                <a:pt x="457200" y="22860"/>
              </a:cubicBezTo>
              <a:lnTo>
                <a:pt x="403860" y="0"/>
              </a:lnTo>
              <a:cubicBezTo>
                <a:pt x="386080" y="2540"/>
                <a:pt x="365921" y="-1621"/>
                <a:pt x="350520" y="7620"/>
              </a:cubicBezTo>
              <a:cubicBezTo>
                <a:pt x="337820" y="15240"/>
                <a:pt x="330000" y="31095"/>
                <a:pt x="327660" y="45720"/>
              </a:cubicBezTo>
              <a:cubicBezTo>
                <a:pt x="319624" y="95945"/>
                <a:pt x="356006" y="162154"/>
                <a:pt x="320040" y="198120"/>
              </a:cubicBezTo>
              <a:cubicBezTo>
                <a:pt x="284074" y="234086"/>
                <a:pt x="218440" y="203200"/>
                <a:pt x="167640" y="205740"/>
              </a:cubicBezTo>
              <a:cubicBezTo>
                <a:pt x="142370" y="214163"/>
                <a:pt x="111760" y="160020"/>
                <a:pt x="99060" y="198120"/>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177223</xdr:colOff>
      <xdr:row>23</xdr:row>
      <xdr:rowOff>68580</xdr:rowOff>
    </xdr:from>
    <xdr:to>
      <xdr:col>5</xdr:col>
      <xdr:colOff>474023</xdr:colOff>
      <xdr:row>26</xdr:row>
      <xdr:rowOff>45720</xdr:rowOff>
    </xdr:to>
    <xdr:sp macro="" textlink="">
      <xdr:nvSpPr>
        <xdr:cNvPr id="55" name="Forma libre: forma 54">
          <a:hlinkClick xmlns:r="http://schemas.openxmlformats.org/officeDocument/2006/relationships" r:id="rId32"/>
          <a:extLst>
            <a:ext uri="{FF2B5EF4-FFF2-40B4-BE49-F238E27FC236}">
              <a16:creationId xmlns:a16="http://schemas.microsoft.com/office/drawing/2014/main" id="{86440D68-0861-458F-BF46-3363F6E1BCF1}"/>
            </a:ext>
          </a:extLst>
        </xdr:cNvPr>
        <xdr:cNvSpPr/>
      </xdr:nvSpPr>
      <xdr:spPr>
        <a:xfrm>
          <a:off x="10652760" y="4244340"/>
          <a:ext cx="0" cy="502920"/>
        </a:xfrm>
        <a:custGeom>
          <a:avLst/>
          <a:gdLst>
            <a:gd name="connsiteX0" fmla="*/ 51377 w 296800"/>
            <a:gd name="connsiteY0" fmla="*/ 0 h 457200"/>
            <a:gd name="connsiteX1" fmla="*/ 58997 w 296800"/>
            <a:gd name="connsiteY1" fmla="*/ 160020 h 457200"/>
            <a:gd name="connsiteX2" fmla="*/ 74237 w 296800"/>
            <a:gd name="connsiteY2" fmla="*/ 198120 h 457200"/>
            <a:gd name="connsiteX3" fmla="*/ 51377 w 296800"/>
            <a:gd name="connsiteY3" fmla="*/ 228600 h 457200"/>
            <a:gd name="connsiteX4" fmla="*/ 13277 w 296800"/>
            <a:gd name="connsiteY4" fmla="*/ 274320 h 457200"/>
            <a:gd name="connsiteX5" fmla="*/ 13277 w 296800"/>
            <a:gd name="connsiteY5" fmla="*/ 419100 h 457200"/>
            <a:gd name="connsiteX6" fmla="*/ 28517 w 296800"/>
            <a:gd name="connsiteY6" fmla="*/ 441960 h 457200"/>
            <a:gd name="connsiteX7" fmla="*/ 51377 w 296800"/>
            <a:gd name="connsiteY7" fmla="*/ 457200 h 457200"/>
            <a:gd name="connsiteX8" fmla="*/ 173297 w 296800"/>
            <a:gd name="connsiteY8" fmla="*/ 441960 h 457200"/>
            <a:gd name="connsiteX9" fmla="*/ 241877 w 296800"/>
            <a:gd name="connsiteY9" fmla="*/ 411480 h 457200"/>
            <a:gd name="connsiteX10" fmla="*/ 295217 w 296800"/>
            <a:gd name="connsiteY10" fmla="*/ 396240 h 457200"/>
            <a:gd name="connsiteX11" fmla="*/ 264737 w 296800"/>
            <a:gd name="connsiteY11" fmla="*/ 228600 h 457200"/>
            <a:gd name="connsiteX12" fmla="*/ 234257 w 296800"/>
            <a:gd name="connsiteY12" fmla="*/ 205740 h 457200"/>
            <a:gd name="connsiteX13" fmla="*/ 203777 w 296800"/>
            <a:gd name="connsiteY13" fmla="*/ 190500 h 457200"/>
            <a:gd name="connsiteX14" fmla="*/ 180917 w 296800"/>
            <a:gd name="connsiteY14" fmla="*/ 167640 h 457200"/>
            <a:gd name="connsiteX15" fmla="*/ 135197 w 296800"/>
            <a:gd name="connsiteY15" fmla="*/ 106680 h 457200"/>
            <a:gd name="connsiteX16" fmla="*/ 119957 w 296800"/>
            <a:gd name="connsiteY16" fmla="*/ 45720 h 457200"/>
            <a:gd name="connsiteX17" fmla="*/ 112337 w 296800"/>
            <a:gd name="connsiteY17" fmla="*/ 15240 h 457200"/>
            <a:gd name="connsiteX18" fmla="*/ 51377 w 296800"/>
            <a:gd name="connsiteY18" fmla="*/ 0 h 457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296800" h="457200">
              <a:moveTo>
                <a:pt x="51377" y="0"/>
              </a:moveTo>
              <a:cubicBezTo>
                <a:pt x="53917" y="53340"/>
                <a:pt x="52876" y="106972"/>
                <a:pt x="58997" y="160020"/>
              </a:cubicBezTo>
              <a:cubicBezTo>
                <a:pt x="60565" y="173608"/>
                <a:pt x="75748" y="184525"/>
                <a:pt x="74237" y="198120"/>
              </a:cubicBezTo>
              <a:cubicBezTo>
                <a:pt x="72835" y="210742"/>
                <a:pt x="58759" y="218266"/>
                <a:pt x="51377" y="228600"/>
              </a:cubicBezTo>
              <a:cubicBezTo>
                <a:pt x="24855" y="265731"/>
                <a:pt x="48854" y="238743"/>
                <a:pt x="13277" y="274320"/>
              </a:cubicBezTo>
              <a:cubicBezTo>
                <a:pt x="-5560" y="330832"/>
                <a:pt x="-3255" y="314397"/>
                <a:pt x="13277" y="419100"/>
              </a:cubicBezTo>
              <a:cubicBezTo>
                <a:pt x="14705" y="428146"/>
                <a:pt x="22041" y="435484"/>
                <a:pt x="28517" y="441960"/>
              </a:cubicBezTo>
              <a:cubicBezTo>
                <a:pt x="34993" y="448436"/>
                <a:pt x="43757" y="452120"/>
                <a:pt x="51377" y="457200"/>
              </a:cubicBezTo>
              <a:cubicBezTo>
                <a:pt x="92017" y="452120"/>
                <a:pt x="133001" y="449286"/>
                <a:pt x="173297" y="441960"/>
              </a:cubicBezTo>
              <a:cubicBezTo>
                <a:pt x="267588" y="424816"/>
                <a:pt x="182914" y="435065"/>
                <a:pt x="241877" y="411480"/>
              </a:cubicBezTo>
              <a:cubicBezTo>
                <a:pt x="259046" y="404612"/>
                <a:pt x="277437" y="401320"/>
                <a:pt x="295217" y="396240"/>
              </a:cubicBezTo>
              <a:cubicBezTo>
                <a:pt x="290451" y="310452"/>
                <a:pt x="314084" y="277947"/>
                <a:pt x="264737" y="228600"/>
              </a:cubicBezTo>
              <a:cubicBezTo>
                <a:pt x="255757" y="219620"/>
                <a:pt x="245027" y="212471"/>
                <a:pt x="234257" y="205740"/>
              </a:cubicBezTo>
              <a:cubicBezTo>
                <a:pt x="224624" y="199720"/>
                <a:pt x="213020" y="197102"/>
                <a:pt x="203777" y="190500"/>
              </a:cubicBezTo>
              <a:cubicBezTo>
                <a:pt x="195008" y="184236"/>
                <a:pt x="187741" y="175980"/>
                <a:pt x="180917" y="167640"/>
              </a:cubicBezTo>
              <a:cubicBezTo>
                <a:pt x="164833" y="147981"/>
                <a:pt x="135197" y="106680"/>
                <a:pt x="135197" y="106680"/>
              </a:cubicBezTo>
              <a:lnTo>
                <a:pt x="119957" y="45720"/>
              </a:lnTo>
              <a:cubicBezTo>
                <a:pt x="117417" y="35560"/>
                <a:pt x="117533" y="24333"/>
                <a:pt x="112337" y="15240"/>
              </a:cubicBezTo>
              <a:lnTo>
                <a:pt x="51377" y="0"/>
              </a:ln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567266</xdr:colOff>
      <xdr:row>29</xdr:row>
      <xdr:rowOff>84667</xdr:rowOff>
    </xdr:from>
    <xdr:to>
      <xdr:col>9</xdr:col>
      <xdr:colOff>695306</xdr:colOff>
      <xdr:row>66</xdr:row>
      <xdr:rowOff>50883</xdr:rowOff>
    </xdr:to>
    <xdr:sp macro="" textlink="">
      <xdr:nvSpPr>
        <xdr:cNvPr id="56" name="Forma libre: forma 55">
          <a:hlinkClick xmlns:r="http://schemas.openxmlformats.org/officeDocument/2006/relationships" r:id="rId33"/>
          <a:extLst>
            <a:ext uri="{FF2B5EF4-FFF2-40B4-BE49-F238E27FC236}">
              <a16:creationId xmlns:a16="http://schemas.microsoft.com/office/drawing/2014/main" id="{7F288DB0-9A81-446B-A6A3-AF391C211E67}"/>
            </a:ext>
          </a:extLst>
        </xdr:cNvPr>
        <xdr:cNvSpPr/>
      </xdr:nvSpPr>
      <xdr:spPr>
        <a:xfrm>
          <a:off x="10652760" y="5311987"/>
          <a:ext cx="0" cy="5180753"/>
        </a:xfrm>
        <a:custGeom>
          <a:avLst/>
          <a:gdLst>
            <a:gd name="connsiteX0" fmla="*/ 1253067 w 4107373"/>
            <a:gd name="connsiteY0" fmla="*/ 127000 h 5918283"/>
            <a:gd name="connsiteX1" fmla="*/ 1286934 w 4107373"/>
            <a:gd name="connsiteY1" fmla="*/ 279400 h 5918283"/>
            <a:gd name="connsiteX2" fmla="*/ 1312334 w 4107373"/>
            <a:gd name="connsiteY2" fmla="*/ 287867 h 5918283"/>
            <a:gd name="connsiteX3" fmla="*/ 1312334 w 4107373"/>
            <a:gd name="connsiteY3" fmla="*/ 406400 h 5918283"/>
            <a:gd name="connsiteX4" fmla="*/ 1286934 w 4107373"/>
            <a:gd name="connsiteY4" fmla="*/ 431800 h 5918283"/>
            <a:gd name="connsiteX5" fmla="*/ 1261534 w 4107373"/>
            <a:gd name="connsiteY5" fmla="*/ 491067 h 5918283"/>
            <a:gd name="connsiteX6" fmla="*/ 1176867 w 4107373"/>
            <a:gd name="connsiteY6" fmla="*/ 491067 h 5918283"/>
            <a:gd name="connsiteX7" fmla="*/ 1143000 w 4107373"/>
            <a:gd name="connsiteY7" fmla="*/ 516467 h 5918283"/>
            <a:gd name="connsiteX8" fmla="*/ 1134534 w 4107373"/>
            <a:gd name="connsiteY8" fmla="*/ 541867 h 5918283"/>
            <a:gd name="connsiteX9" fmla="*/ 1075267 w 4107373"/>
            <a:gd name="connsiteY9" fmla="*/ 609600 h 5918283"/>
            <a:gd name="connsiteX10" fmla="*/ 1041400 w 4107373"/>
            <a:gd name="connsiteY10" fmla="*/ 635000 h 5918283"/>
            <a:gd name="connsiteX11" fmla="*/ 1007534 w 4107373"/>
            <a:gd name="connsiteY11" fmla="*/ 643467 h 5918283"/>
            <a:gd name="connsiteX12" fmla="*/ 965200 w 4107373"/>
            <a:gd name="connsiteY12" fmla="*/ 609600 h 5918283"/>
            <a:gd name="connsiteX13" fmla="*/ 956734 w 4107373"/>
            <a:gd name="connsiteY13" fmla="*/ 635000 h 5918283"/>
            <a:gd name="connsiteX14" fmla="*/ 948267 w 4107373"/>
            <a:gd name="connsiteY14" fmla="*/ 728133 h 5918283"/>
            <a:gd name="connsiteX15" fmla="*/ 905934 w 4107373"/>
            <a:gd name="connsiteY15" fmla="*/ 770467 h 5918283"/>
            <a:gd name="connsiteX16" fmla="*/ 880534 w 4107373"/>
            <a:gd name="connsiteY16" fmla="*/ 880533 h 5918283"/>
            <a:gd name="connsiteX17" fmla="*/ 846667 w 4107373"/>
            <a:gd name="connsiteY17" fmla="*/ 1227667 h 5918283"/>
            <a:gd name="connsiteX18" fmla="*/ 770467 w 4107373"/>
            <a:gd name="connsiteY18" fmla="*/ 1219200 h 5918283"/>
            <a:gd name="connsiteX19" fmla="*/ 711200 w 4107373"/>
            <a:gd name="connsiteY19" fmla="*/ 1176867 h 5918283"/>
            <a:gd name="connsiteX20" fmla="*/ 635000 w 4107373"/>
            <a:gd name="connsiteY20" fmla="*/ 1159933 h 5918283"/>
            <a:gd name="connsiteX21" fmla="*/ 584200 w 4107373"/>
            <a:gd name="connsiteY21" fmla="*/ 1126067 h 5918283"/>
            <a:gd name="connsiteX22" fmla="*/ 541867 w 4107373"/>
            <a:gd name="connsiteY22" fmla="*/ 1049867 h 5918283"/>
            <a:gd name="connsiteX23" fmla="*/ 516467 w 4107373"/>
            <a:gd name="connsiteY23" fmla="*/ 1143000 h 5918283"/>
            <a:gd name="connsiteX24" fmla="*/ 524934 w 4107373"/>
            <a:gd name="connsiteY24" fmla="*/ 1176867 h 5918283"/>
            <a:gd name="connsiteX25" fmla="*/ 457200 w 4107373"/>
            <a:gd name="connsiteY25" fmla="*/ 1244600 h 5918283"/>
            <a:gd name="connsiteX26" fmla="*/ 414867 w 4107373"/>
            <a:gd name="connsiteY26" fmla="*/ 1278467 h 5918283"/>
            <a:gd name="connsiteX27" fmla="*/ 389467 w 4107373"/>
            <a:gd name="connsiteY27" fmla="*/ 1329267 h 5918283"/>
            <a:gd name="connsiteX28" fmla="*/ 381000 w 4107373"/>
            <a:gd name="connsiteY28" fmla="*/ 1354667 h 5918283"/>
            <a:gd name="connsiteX29" fmla="*/ 330200 w 4107373"/>
            <a:gd name="connsiteY29" fmla="*/ 1405467 h 5918283"/>
            <a:gd name="connsiteX30" fmla="*/ 304800 w 4107373"/>
            <a:gd name="connsiteY30" fmla="*/ 1447800 h 5918283"/>
            <a:gd name="connsiteX31" fmla="*/ 220134 w 4107373"/>
            <a:gd name="connsiteY31" fmla="*/ 1524000 h 5918283"/>
            <a:gd name="connsiteX32" fmla="*/ 186267 w 4107373"/>
            <a:gd name="connsiteY32" fmla="*/ 1540933 h 5918283"/>
            <a:gd name="connsiteX33" fmla="*/ 160867 w 4107373"/>
            <a:gd name="connsiteY33" fmla="*/ 1591733 h 5918283"/>
            <a:gd name="connsiteX34" fmla="*/ 143934 w 4107373"/>
            <a:gd name="connsiteY34" fmla="*/ 1625600 h 5918283"/>
            <a:gd name="connsiteX35" fmla="*/ 127000 w 4107373"/>
            <a:gd name="connsiteY35" fmla="*/ 1676400 h 5918283"/>
            <a:gd name="connsiteX36" fmla="*/ 101600 w 4107373"/>
            <a:gd name="connsiteY36" fmla="*/ 1710267 h 5918283"/>
            <a:gd name="connsiteX37" fmla="*/ 93134 w 4107373"/>
            <a:gd name="connsiteY37" fmla="*/ 1744133 h 5918283"/>
            <a:gd name="connsiteX38" fmla="*/ 50800 w 4107373"/>
            <a:gd name="connsiteY38" fmla="*/ 1828800 h 5918283"/>
            <a:gd name="connsiteX39" fmla="*/ 25400 w 4107373"/>
            <a:gd name="connsiteY39" fmla="*/ 1854200 h 5918283"/>
            <a:gd name="connsiteX40" fmla="*/ 0 w 4107373"/>
            <a:gd name="connsiteY40" fmla="*/ 1888067 h 5918283"/>
            <a:gd name="connsiteX41" fmla="*/ 84667 w 4107373"/>
            <a:gd name="connsiteY41" fmla="*/ 1964267 h 5918283"/>
            <a:gd name="connsiteX42" fmla="*/ 93134 w 4107373"/>
            <a:gd name="connsiteY42" fmla="*/ 2150533 h 5918283"/>
            <a:gd name="connsiteX43" fmla="*/ 110067 w 4107373"/>
            <a:gd name="connsiteY43" fmla="*/ 2209800 h 5918283"/>
            <a:gd name="connsiteX44" fmla="*/ 93134 w 4107373"/>
            <a:gd name="connsiteY44" fmla="*/ 2336800 h 5918283"/>
            <a:gd name="connsiteX45" fmla="*/ 110067 w 4107373"/>
            <a:gd name="connsiteY45" fmla="*/ 2446867 h 5918283"/>
            <a:gd name="connsiteX46" fmla="*/ 186267 w 4107373"/>
            <a:gd name="connsiteY46" fmla="*/ 2506133 h 5918283"/>
            <a:gd name="connsiteX47" fmla="*/ 279400 w 4107373"/>
            <a:gd name="connsiteY47" fmla="*/ 2590800 h 5918283"/>
            <a:gd name="connsiteX48" fmla="*/ 338667 w 4107373"/>
            <a:gd name="connsiteY48" fmla="*/ 2633133 h 5918283"/>
            <a:gd name="connsiteX49" fmla="*/ 575734 w 4107373"/>
            <a:gd name="connsiteY49" fmla="*/ 2658533 h 5918283"/>
            <a:gd name="connsiteX50" fmla="*/ 592667 w 4107373"/>
            <a:gd name="connsiteY50" fmla="*/ 2692400 h 5918283"/>
            <a:gd name="connsiteX51" fmla="*/ 609600 w 4107373"/>
            <a:gd name="connsiteY51" fmla="*/ 2751667 h 5918283"/>
            <a:gd name="connsiteX52" fmla="*/ 618067 w 4107373"/>
            <a:gd name="connsiteY52" fmla="*/ 2785533 h 5918283"/>
            <a:gd name="connsiteX53" fmla="*/ 685800 w 4107373"/>
            <a:gd name="connsiteY53" fmla="*/ 2895600 h 5918283"/>
            <a:gd name="connsiteX54" fmla="*/ 702734 w 4107373"/>
            <a:gd name="connsiteY54" fmla="*/ 2921000 h 5918283"/>
            <a:gd name="connsiteX55" fmla="*/ 770467 w 4107373"/>
            <a:gd name="connsiteY55" fmla="*/ 2963333 h 5918283"/>
            <a:gd name="connsiteX56" fmla="*/ 846667 w 4107373"/>
            <a:gd name="connsiteY56" fmla="*/ 3022600 h 5918283"/>
            <a:gd name="connsiteX57" fmla="*/ 905934 w 4107373"/>
            <a:gd name="connsiteY57" fmla="*/ 2988733 h 5918283"/>
            <a:gd name="connsiteX58" fmla="*/ 922867 w 4107373"/>
            <a:gd name="connsiteY58" fmla="*/ 2963333 h 5918283"/>
            <a:gd name="connsiteX59" fmla="*/ 948267 w 4107373"/>
            <a:gd name="connsiteY59" fmla="*/ 2929467 h 5918283"/>
            <a:gd name="connsiteX60" fmla="*/ 956734 w 4107373"/>
            <a:gd name="connsiteY60" fmla="*/ 2904067 h 5918283"/>
            <a:gd name="connsiteX61" fmla="*/ 1049867 w 4107373"/>
            <a:gd name="connsiteY61" fmla="*/ 2904067 h 5918283"/>
            <a:gd name="connsiteX62" fmla="*/ 1109134 w 4107373"/>
            <a:gd name="connsiteY62" fmla="*/ 2937933 h 5918283"/>
            <a:gd name="connsiteX63" fmla="*/ 1126067 w 4107373"/>
            <a:gd name="connsiteY63" fmla="*/ 2954867 h 5918283"/>
            <a:gd name="connsiteX64" fmla="*/ 1193800 w 4107373"/>
            <a:gd name="connsiteY64" fmla="*/ 2997200 h 5918283"/>
            <a:gd name="connsiteX65" fmla="*/ 1227667 w 4107373"/>
            <a:gd name="connsiteY65" fmla="*/ 3031067 h 5918283"/>
            <a:gd name="connsiteX66" fmla="*/ 1286934 w 4107373"/>
            <a:gd name="connsiteY66" fmla="*/ 3073400 h 5918283"/>
            <a:gd name="connsiteX67" fmla="*/ 1312334 w 4107373"/>
            <a:gd name="connsiteY67" fmla="*/ 3081867 h 5918283"/>
            <a:gd name="connsiteX68" fmla="*/ 1380067 w 4107373"/>
            <a:gd name="connsiteY68" fmla="*/ 3141133 h 5918283"/>
            <a:gd name="connsiteX69" fmla="*/ 1430867 w 4107373"/>
            <a:gd name="connsiteY69" fmla="*/ 3217333 h 5918283"/>
            <a:gd name="connsiteX70" fmla="*/ 1447800 w 4107373"/>
            <a:gd name="connsiteY70" fmla="*/ 3234267 h 5918283"/>
            <a:gd name="connsiteX71" fmla="*/ 1473200 w 4107373"/>
            <a:gd name="connsiteY71" fmla="*/ 3268133 h 5918283"/>
            <a:gd name="connsiteX72" fmla="*/ 1507067 w 4107373"/>
            <a:gd name="connsiteY72" fmla="*/ 3327400 h 5918283"/>
            <a:gd name="connsiteX73" fmla="*/ 1566334 w 4107373"/>
            <a:gd name="connsiteY73" fmla="*/ 3369733 h 5918283"/>
            <a:gd name="connsiteX74" fmla="*/ 1600200 w 4107373"/>
            <a:gd name="connsiteY74" fmla="*/ 3412067 h 5918283"/>
            <a:gd name="connsiteX75" fmla="*/ 1625600 w 4107373"/>
            <a:gd name="connsiteY75" fmla="*/ 3429000 h 5918283"/>
            <a:gd name="connsiteX76" fmla="*/ 1667934 w 4107373"/>
            <a:gd name="connsiteY76" fmla="*/ 3471333 h 5918283"/>
            <a:gd name="connsiteX77" fmla="*/ 1778000 w 4107373"/>
            <a:gd name="connsiteY77" fmla="*/ 3505200 h 5918283"/>
            <a:gd name="connsiteX78" fmla="*/ 1820334 w 4107373"/>
            <a:gd name="connsiteY78" fmla="*/ 3539067 h 5918283"/>
            <a:gd name="connsiteX79" fmla="*/ 1803400 w 4107373"/>
            <a:gd name="connsiteY79" fmla="*/ 3581400 h 5918283"/>
            <a:gd name="connsiteX80" fmla="*/ 1744134 w 4107373"/>
            <a:gd name="connsiteY80" fmla="*/ 3606800 h 5918283"/>
            <a:gd name="connsiteX81" fmla="*/ 1718734 w 4107373"/>
            <a:gd name="connsiteY81" fmla="*/ 3623733 h 5918283"/>
            <a:gd name="connsiteX82" fmla="*/ 1693334 w 4107373"/>
            <a:gd name="connsiteY82" fmla="*/ 3632200 h 5918283"/>
            <a:gd name="connsiteX83" fmla="*/ 1634067 w 4107373"/>
            <a:gd name="connsiteY83" fmla="*/ 3674533 h 5918283"/>
            <a:gd name="connsiteX84" fmla="*/ 1600200 w 4107373"/>
            <a:gd name="connsiteY84" fmla="*/ 3725333 h 5918283"/>
            <a:gd name="connsiteX85" fmla="*/ 1583267 w 4107373"/>
            <a:gd name="connsiteY85" fmla="*/ 3759200 h 5918283"/>
            <a:gd name="connsiteX86" fmla="*/ 1540934 w 4107373"/>
            <a:gd name="connsiteY86" fmla="*/ 3776133 h 5918283"/>
            <a:gd name="connsiteX87" fmla="*/ 1413934 w 4107373"/>
            <a:gd name="connsiteY87" fmla="*/ 3801533 h 5918283"/>
            <a:gd name="connsiteX88" fmla="*/ 1380067 w 4107373"/>
            <a:gd name="connsiteY88" fmla="*/ 3843867 h 5918283"/>
            <a:gd name="connsiteX89" fmla="*/ 1371600 w 4107373"/>
            <a:gd name="connsiteY89" fmla="*/ 3877733 h 5918283"/>
            <a:gd name="connsiteX90" fmla="*/ 1337734 w 4107373"/>
            <a:gd name="connsiteY90" fmla="*/ 3911600 h 5918283"/>
            <a:gd name="connsiteX91" fmla="*/ 1320800 w 4107373"/>
            <a:gd name="connsiteY91" fmla="*/ 3945467 h 5918283"/>
            <a:gd name="connsiteX92" fmla="*/ 1286934 w 4107373"/>
            <a:gd name="connsiteY92" fmla="*/ 3970867 h 5918283"/>
            <a:gd name="connsiteX93" fmla="*/ 1270000 w 4107373"/>
            <a:gd name="connsiteY93" fmla="*/ 3987800 h 5918283"/>
            <a:gd name="connsiteX94" fmla="*/ 1185334 w 4107373"/>
            <a:gd name="connsiteY94" fmla="*/ 4004733 h 5918283"/>
            <a:gd name="connsiteX95" fmla="*/ 1032934 w 4107373"/>
            <a:gd name="connsiteY95" fmla="*/ 3979333 h 5918283"/>
            <a:gd name="connsiteX96" fmla="*/ 1007534 w 4107373"/>
            <a:gd name="connsiteY96" fmla="*/ 3970867 h 5918283"/>
            <a:gd name="connsiteX97" fmla="*/ 982134 w 4107373"/>
            <a:gd name="connsiteY97" fmla="*/ 3953933 h 5918283"/>
            <a:gd name="connsiteX98" fmla="*/ 880534 w 4107373"/>
            <a:gd name="connsiteY98" fmla="*/ 3962400 h 5918283"/>
            <a:gd name="connsiteX99" fmla="*/ 855134 w 4107373"/>
            <a:gd name="connsiteY99" fmla="*/ 3970867 h 5918283"/>
            <a:gd name="connsiteX100" fmla="*/ 812800 w 4107373"/>
            <a:gd name="connsiteY100" fmla="*/ 3979333 h 5918283"/>
            <a:gd name="connsiteX101" fmla="*/ 677334 w 4107373"/>
            <a:gd name="connsiteY101" fmla="*/ 3953933 h 5918283"/>
            <a:gd name="connsiteX102" fmla="*/ 635000 w 4107373"/>
            <a:gd name="connsiteY102" fmla="*/ 3937000 h 5918283"/>
            <a:gd name="connsiteX103" fmla="*/ 609600 w 4107373"/>
            <a:gd name="connsiteY103" fmla="*/ 3928533 h 5918283"/>
            <a:gd name="connsiteX104" fmla="*/ 584200 w 4107373"/>
            <a:gd name="connsiteY104" fmla="*/ 3911600 h 5918283"/>
            <a:gd name="connsiteX105" fmla="*/ 524934 w 4107373"/>
            <a:gd name="connsiteY105" fmla="*/ 3886200 h 5918283"/>
            <a:gd name="connsiteX106" fmla="*/ 465667 w 4107373"/>
            <a:gd name="connsiteY106" fmla="*/ 3852333 h 5918283"/>
            <a:gd name="connsiteX107" fmla="*/ 364067 w 4107373"/>
            <a:gd name="connsiteY107" fmla="*/ 3869267 h 5918283"/>
            <a:gd name="connsiteX108" fmla="*/ 330200 w 4107373"/>
            <a:gd name="connsiteY108" fmla="*/ 3877733 h 5918283"/>
            <a:gd name="connsiteX109" fmla="*/ 287867 w 4107373"/>
            <a:gd name="connsiteY109" fmla="*/ 3886200 h 5918283"/>
            <a:gd name="connsiteX110" fmla="*/ 237067 w 4107373"/>
            <a:gd name="connsiteY110" fmla="*/ 3911600 h 5918283"/>
            <a:gd name="connsiteX111" fmla="*/ 211667 w 4107373"/>
            <a:gd name="connsiteY111" fmla="*/ 3928533 h 5918283"/>
            <a:gd name="connsiteX112" fmla="*/ 203200 w 4107373"/>
            <a:gd name="connsiteY112" fmla="*/ 3962400 h 5918283"/>
            <a:gd name="connsiteX113" fmla="*/ 211667 w 4107373"/>
            <a:gd name="connsiteY113" fmla="*/ 4013200 h 5918283"/>
            <a:gd name="connsiteX114" fmla="*/ 220134 w 4107373"/>
            <a:gd name="connsiteY114" fmla="*/ 4072467 h 5918283"/>
            <a:gd name="connsiteX115" fmla="*/ 254000 w 4107373"/>
            <a:gd name="connsiteY115" fmla="*/ 4097867 h 5918283"/>
            <a:gd name="connsiteX116" fmla="*/ 270934 w 4107373"/>
            <a:gd name="connsiteY116" fmla="*/ 4114800 h 5918283"/>
            <a:gd name="connsiteX117" fmla="*/ 287867 w 4107373"/>
            <a:gd name="connsiteY117" fmla="*/ 4182533 h 5918283"/>
            <a:gd name="connsiteX118" fmla="*/ 330200 w 4107373"/>
            <a:gd name="connsiteY118" fmla="*/ 4199467 h 5918283"/>
            <a:gd name="connsiteX119" fmla="*/ 364067 w 4107373"/>
            <a:gd name="connsiteY119" fmla="*/ 4216400 h 5918283"/>
            <a:gd name="connsiteX120" fmla="*/ 397934 w 4107373"/>
            <a:gd name="connsiteY120" fmla="*/ 4224867 h 5918283"/>
            <a:gd name="connsiteX121" fmla="*/ 431800 w 4107373"/>
            <a:gd name="connsiteY121" fmla="*/ 4241800 h 5918283"/>
            <a:gd name="connsiteX122" fmla="*/ 499534 w 4107373"/>
            <a:gd name="connsiteY122" fmla="*/ 4258733 h 5918283"/>
            <a:gd name="connsiteX123" fmla="*/ 533400 w 4107373"/>
            <a:gd name="connsiteY123" fmla="*/ 4275667 h 5918283"/>
            <a:gd name="connsiteX124" fmla="*/ 567267 w 4107373"/>
            <a:gd name="connsiteY124" fmla="*/ 4326467 h 5918283"/>
            <a:gd name="connsiteX125" fmla="*/ 575734 w 4107373"/>
            <a:gd name="connsiteY125" fmla="*/ 4360333 h 5918283"/>
            <a:gd name="connsiteX126" fmla="*/ 592667 w 4107373"/>
            <a:gd name="connsiteY126" fmla="*/ 4377267 h 5918283"/>
            <a:gd name="connsiteX127" fmla="*/ 618067 w 4107373"/>
            <a:gd name="connsiteY127" fmla="*/ 4411133 h 5918283"/>
            <a:gd name="connsiteX128" fmla="*/ 635000 w 4107373"/>
            <a:gd name="connsiteY128" fmla="*/ 4436533 h 5918283"/>
            <a:gd name="connsiteX129" fmla="*/ 651934 w 4107373"/>
            <a:gd name="connsiteY129" fmla="*/ 4453467 h 5918283"/>
            <a:gd name="connsiteX130" fmla="*/ 660400 w 4107373"/>
            <a:gd name="connsiteY130" fmla="*/ 4495800 h 5918283"/>
            <a:gd name="connsiteX131" fmla="*/ 677334 w 4107373"/>
            <a:gd name="connsiteY131" fmla="*/ 4529667 h 5918283"/>
            <a:gd name="connsiteX132" fmla="*/ 702734 w 4107373"/>
            <a:gd name="connsiteY132" fmla="*/ 4614333 h 5918283"/>
            <a:gd name="connsiteX133" fmla="*/ 736600 w 4107373"/>
            <a:gd name="connsiteY133" fmla="*/ 4622800 h 5918283"/>
            <a:gd name="connsiteX134" fmla="*/ 829734 w 4107373"/>
            <a:gd name="connsiteY134" fmla="*/ 4639733 h 5918283"/>
            <a:gd name="connsiteX135" fmla="*/ 846667 w 4107373"/>
            <a:gd name="connsiteY135" fmla="*/ 4775200 h 5918283"/>
            <a:gd name="connsiteX136" fmla="*/ 863600 w 4107373"/>
            <a:gd name="connsiteY136" fmla="*/ 4800600 h 5918283"/>
            <a:gd name="connsiteX137" fmla="*/ 880534 w 4107373"/>
            <a:gd name="connsiteY137" fmla="*/ 4919133 h 5918283"/>
            <a:gd name="connsiteX138" fmla="*/ 922867 w 4107373"/>
            <a:gd name="connsiteY138" fmla="*/ 4936067 h 5918283"/>
            <a:gd name="connsiteX139" fmla="*/ 948267 w 4107373"/>
            <a:gd name="connsiteY139" fmla="*/ 4953000 h 5918283"/>
            <a:gd name="connsiteX140" fmla="*/ 1024467 w 4107373"/>
            <a:gd name="connsiteY140" fmla="*/ 4969933 h 5918283"/>
            <a:gd name="connsiteX141" fmla="*/ 1100667 w 4107373"/>
            <a:gd name="connsiteY141" fmla="*/ 4986867 h 5918283"/>
            <a:gd name="connsiteX142" fmla="*/ 1329267 w 4107373"/>
            <a:gd name="connsiteY142" fmla="*/ 4978400 h 5918283"/>
            <a:gd name="connsiteX143" fmla="*/ 1363134 w 4107373"/>
            <a:gd name="connsiteY143" fmla="*/ 4961467 h 5918283"/>
            <a:gd name="connsiteX144" fmla="*/ 1456267 w 4107373"/>
            <a:gd name="connsiteY144" fmla="*/ 4944533 h 5918283"/>
            <a:gd name="connsiteX145" fmla="*/ 1490134 w 4107373"/>
            <a:gd name="connsiteY145" fmla="*/ 4910667 h 5918283"/>
            <a:gd name="connsiteX146" fmla="*/ 1515534 w 4107373"/>
            <a:gd name="connsiteY146" fmla="*/ 4842933 h 5918283"/>
            <a:gd name="connsiteX147" fmla="*/ 1549400 w 4107373"/>
            <a:gd name="connsiteY147" fmla="*/ 4826000 h 5918283"/>
            <a:gd name="connsiteX148" fmla="*/ 1617134 w 4107373"/>
            <a:gd name="connsiteY148" fmla="*/ 4842933 h 5918283"/>
            <a:gd name="connsiteX149" fmla="*/ 1659467 w 4107373"/>
            <a:gd name="connsiteY149" fmla="*/ 4876800 h 5918283"/>
            <a:gd name="connsiteX150" fmla="*/ 1701800 w 4107373"/>
            <a:gd name="connsiteY150" fmla="*/ 4885267 h 5918283"/>
            <a:gd name="connsiteX151" fmla="*/ 1778000 w 4107373"/>
            <a:gd name="connsiteY151" fmla="*/ 4902200 h 5918283"/>
            <a:gd name="connsiteX152" fmla="*/ 1811867 w 4107373"/>
            <a:gd name="connsiteY152" fmla="*/ 4927600 h 5918283"/>
            <a:gd name="connsiteX153" fmla="*/ 1905000 w 4107373"/>
            <a:gd name="connsiteY153" fmla="*/ 4910667 h 5918283"/>
            <a:gd name="connsiteX154" fmla="*/ 1955800 w 4107373"/>
            <a:gd name="connsiteY154" fmla="*/ 4876800 h 5918283"/>
            <a:gd name="connsiteX155" fmla="*/ 2057400 w 4107373"/>
            <a:gd name="connsiteY155" fmla="*/ 4902200 h 5918283"/>
            <a:gd name="connsiteX156" fmla="*/ 2125134 w 4107373"/>
            <a:gd name="connsiteY156" fmla="*/ 4927600 h 5918283"/>
            <a:gd name="connsiteX157" fmla="*/ 2167467 w 4107373"/>
            <a:gd name="connsiteY157" fmla="*/ 4944533 h 5918283"/>
            <a:gd name="connsiteX158" fmla="*/ 2192867 w 4107373"/>
            <a:gd name="connsiteY158" fmla="*/ 4953000 h 5918283"/>
            <a:gd name="connsiteX159" fmla="*/ 2226734 w 4107373"/>
            <a:gd name="connsiteY159" fmla="*/ 4969933 h 5918283"/>
            <a:gd name="connsiteX160" fmla="*/ 2252134 w 4107373"/>
            <a:gd name="connsiteY160" fmla="*/ 5003800 h 5918283"/>
            <a:gd name="connsiteX161" fmla="*/ 2353734 w 4107373"/>
            <a:gd name="connsiteY161" fmla="*/ 5046133 h 5918283"/>
            <a:gd name="connsiteX162" fmla="*/ 2396067 w 4107373"/>
            <a:gd name="connsiteY162" fmla="*/ 5063067 h 5918283"/>
            <a:gd name="connsiteX163" fmla="*/ 2413000 w 4107373"/>
            <a:gd name="connsiteY163" fmla="*/ 5088467 h 5918283"/>
            <a:gd name="connsiteX164" fmla="*/ 2446867 w 4107373"/>
            <a:gd name="connsiteY164" fmla="*/ 5147733 h 5918283"/>
            <a:gd name="connsiteX165" fmla="*/ 2463800 w 4107373"/>
            <a:gd name="connsiteY165" fmla="*/ 5164667 h 5918283"/>
            <a:gd name="connsiteX166" fmla="*/ 2438400 w 4107373"/>
            <a:gd name="connsiteY166" fmla="*/ 5232400 h 5918283"/>
            <a:gd name="connsiteX167" fmla="*/ 2413000 w 4107373"/>
            <a:gd name="connsiteY167" fmla="*/ 5317067 h 5918283"/>
            <a:gd name="connsiteX168" fmla="*/ 2362200 w 4107373"/>
            <a:gd name="connsiteY168" fmla="*/ 5384800 h 5918283"/>
            <a:gd name="connsiteX169" fmla="*/ 2353734 w 4107373"/>
            <a:gd name="connsiteY169" fmla="*/ 5410200 h 5918283"/>
            <a:gd name="connsiteX170" fmla="*/ 2336800 w 4107373"/>
            <a:gd name="connsiteY170" fmla="*/ 5427133 h 5918283"/>
            <a:gd name="connsiteX171" fmla="*/ 2311400 w 4107373"/>
            <a:gd name="connsiteY171" fmla="*/ 5461000 h 5918283"/>
            <a:gd name="connsiteX172" fmla="*/ 2260600 w 4107373"/>
            <a:gd name="connsiteY172" fmla="*/ 5511800 h 5918283"/>
            <a:gd name="connsiteX173" fmla="*/ 2209800 w 4107373"/>
            <a:gd name="connsiteY173" fmla="*/ 5596467 h 5918283"/>
            <a:gd name="connsiteX174" fmla="*/ 2184400 w 4107373"/>
            <a:gd name="connsiteY174" fmla="*/ 5672667 h 5918283"/>
            <a:gd name="connsiteX175" fmla="*/ 2150534 w 4107373"/>
            <a:gd name="connsiteY175" fmla="*/ 5698067 h 5918283"/>
            <a:gd name="connsiteX176" fmla="*/ 2116667 w 4107373"/>
            <a:gd name="connsiteY176" fmla="*/ 5740400 h 5918283"/>
            <a:gd name="connsiteX177" fmla="*/ 2125134 w 4107373"/>
            <a:gd name="connsiteY177" fmla="*/ 5774267 h 5918283"/>
            <a:gd name="connsiteX178" fmla="*/ 2277534 w 4107373"/>
            <a:gd name="connsiteY178" fmla="*/ 5782733 h 5918283"/>
            <a:gd name="connsiteX179" fmla="*/ 2396067 w 4107373"/>
            <a:gd name="connsiteY179" fmla="*/ 5765800 h 5918283"/>
            <a:gd name="connsiteX180" fmla="*/ 2413000 w 4107373"/>
            <a:gd name="connsiteY180" fmla="*/ 5816600 h 5918283"/>
            <a:gd name="connsiteX181" fmla="*/ 2446867 w 4107373"/>
            <a:gd name="connsiteY181" fmla="*/ 5858933 h 5918283"/>
            <a:gd name="connsiteX182" fmla="*/ 2455334 w 4107373"/>
            <a:gd name="connsiteY182" fmla="*/ 5892800 h 5918283"/>
            <a:gd name="connsiteX183" fmla="*/ 2463800 w 4107373"/>
            <a:gd name="connsiteY183" fmla="*/ 5918200 h 5918283"/>
            <a:gd name="connsiteX184" fmla="*/ 2506134 w 4107373"/>
            <a:gd name="connsiteY184" fmla="*/ 5884333 h 5918283"/>
            <a:gd name="connsiteX185" fmla="*/ 2514600 w 4107373"/>
            <a:gd name="connsiteY185" fmla="*/ 5774267 h 5918283"/>
            <a:gd name="connsiteX186" fmla="*/ 2523067 w 4107373"/>
            <a:gd name="connsiteY186" fmla="*/ 5731933 h 5918283"/>
            <a:gd name="connsiteX187" fmla="*/ 2540000 w 4107373"/>
            <a:gd name="connsiteY187" fmla="*/ 5630333 h 5918283"/>
            <a:gd name="connsiteX188" fmla="*/ 2565400 w 4107373"/>
            <a:gd name="connsiteY188" fmla="*/ 5511800 h 5918283"/>
            <a:gd name="connsiteX189" fmla="*/ 2573867 w 4107373"/>
            <a:gd name="connsiteY189" fmla="*/ 5469467 h 5918283"/>
            <a:gd name="connsiteX190" fmla="*/ 2582334 w 4107373"/>
            <a:gd name="connsiteY190" fmla="*/ 5435600 h 5918283"/>
            <a:gd name="connsiteX191" fmla="*/ 2599267 w 4107373"/>
            <a:gd name="connsiteY191" fmla="*/ 5325533 h 5918283"/>
            <a:gd name="connsiteX192" fmla="*/ 2607734 w 4107373"/>
            <a:gd name="connsiteY192" fmla="*/ 5283200 h 5918283"/>
            <a:gd name="connsiteX193" fmla="*/ 2641600 w 4107373"/>
            <a:gd name="connsiteY193" fmla="*/ 5181600 h 5918283"/>
            <a:gd name="connsiteX194" fmla="*/ 2658534 w 4107373"/>
            <a:gd name="connsiteY194" fmla="*/ 5029200 h 5918283"/>
            <a:gd name="connsiteX195" fmla="*/ 2667000 w 4107373"/>
            <a:gd name="connsiteY195" fmla="*/ 4995333 h 5918283"/>
            <a:gd name="connsiteX196" fmla="*/ 2683934 w 4107373"/>
            <a:gd name="connsiteY196" fmla="*/ 4851400 h 5918283"/>
            <a:gd name="connsiteX197" fmla="*/ 2717800 w 4107373"/>
            <a:gd name="connsiteY197" fmla="*/ 4605867 h 5918283"/>
            <a:gd name="connsiteX198" fmla="*/ 2734734 w 4107373"/>
            <a:gd name="connsiteY198" fmla="*/ 4461933 h 5918283"/>
            <a:gd name="connsiteX199" fmla="*/ 2743200 w 4107373"/>
            <a:gd name="connsiteY199" fmla="*/ 4428067 h 5918283"/>
            <a:gd name="connsiteX200" fmla="*/ 2760134 w 4107373"/>
            <a:gd name="connsiteY200" fmla="*/ 4318000 h 5918283"/>
            <a:gd name="connsiteX201" fmla="*/ 2768600 w 4107373"/>
            <a:gd name="connsiteY201" fmla="*/ 4250267 h 5918283"/>
            <a:gd name="connsiteX202" fmla="*/ 2743200 w 4107373"/>
            <a:gd name="connsiteY202" fmla="*/ 4165600 h 5918283"/>
            <a:gd name="connsiteX203" fmla="*/ 2734734 w 4107373"/>
            <a:gd name="connsiteY203" fmla="*/ 4123267 h 5918283"/>
            <a:gd name="connsiteX204" fmla="*/ 2675467 w 4107373"/>
            <a:gd name="connsiteY204" fmla="*/ 4021667 h 5918283"/>
            <a:gd name="connsiteX205" fmla="*/ 2650067 w 4107373"/>
            <a:gd name="connsiteY205" fmla="*/ 3970867 h 5918283"/>
            <a:gd name="connsiteX206" fmla="*/ 2641600 w 4107373"/>
            <a:gd name="connsiteY206" fmla="*/ 3869267 h 5918283"/>
            <a:gd name="connsiteX207" fmla="*/ 2599267 w 4107373"/>
            <a:gd name="connsiteY207" fmla="*/ 3826933 h 5918283"/>
            <a:gd name="connsiteX208" fmla="*/ 2523067 w 4107373"/>
            <a:gd name="connsiteY208" fmla="*/ 3767667 h 5918283"/>
            <a:gd name="connsiteX209" fmla="*/ 2506134 w 4107373"/>
            <a:gd name="connsiteY209" fmla="*/ 3750733 h 5918283"/>
            <a:gd name="connsiteX210" fmla="*/ 2421467 w 4107373"/>
            <a:gd name="connsiteY210" fmla="*/ 3674533 h 5918283"/>
            <a:gd name="connsiteX211" fmla="*/ 2429934 w 4107373"/>
            <a:gd name="connsiteY211" fmla="*/ 3352800 h 5918283"/>
            <a:gd name="connsiteX212" fmla="*/ 2446867 w 4107373"/>
            <a:gd name="connsiteY212" fmla="*/ 3318933 h 5918283"/>
            <a:gd name="connsiteX213" fmla="*/ 2472267 w 4107373"/>
            <a:gd name="connsiteY213" fmla="*/ 3259667 h 5918283"/>
            <a:gd name="connsiteX214" fmla="*/ 2540000 w 4107373"/>
            <a:gd name="connsiteY214" fmla="*/ 3208867 h 5918283"/>
            <a:gd name="connsiteX215" fmla="*/ 2582334 w 4107373"/>
            <a:gd name="connsiteY215" fmla="*/ 3200400 h 5918283"/>
            <a:gd name="connsiteX216" fmla="*/ 2607734 w 4107373"/>
            <a:gd name="connsiteY216" fmla="*/ 3191933 h 5918283"/>
            <a:gd name="connsiteX217" fmla="*/ 2760134 w 4107373"/>
            <a:gd name="connsiteY217" fmla="*/ 3183467 h 5918283"/>
            <a:gd name="connsiteX218" fmla="*/ 2802467 w 4107373"/>
            <a:gd name="connsiteY218" fmla="*/ 3175000 h 5918283"/>
            <a:gd name="connsiteX219" fmla="*/ 2836334 w 4107373"/>
            <a:gd name="connsiteY219" fmla="*/ 3191933 h 5918283"/>
            <a:gd name="connsiteX220" fmla="*/ 2861734 w 4107373"/>
            <a:gd name="connsiteY220" fmla="*/ 3200400 h 5918283"/>
            <a:gd name="connsiteX221" fmla="*/ 2870200 w 4107373"/>
            <a:gd name="connsiteY221" fmla="*/ 3166533 h 5918283"/>
            <a:gd name="connsiteX222" fmla="*/ 2878667 w 4107373"/>
            <a:gd name="connsiteY222" fmla="*/ 3124200 h 5918283"/>
            <a:gd name="connsiteX223" fmla="*/ 2895600 w 4107373"/>
            <a:gd name="connsiteY223" fmla="*/ 3090333 h 5918283"/>
            <a:gd name="connsiteX224" fmla="*/ 2878667 w 4107373"/>
            <a:gd name="connsiteY224" fmla="*/ 3022600 h 5918283"/>
            <a:gd name="connsiteX225" fmla="*/ 2624667 w 4107373"/>
            <a:gd name="connsiteY225" fmla="*/ 2971800 h 5918283"/>
            <a:gd name="connsiteX226" fmla="*/ 2590800 w 4107373"/>
            <a:gd name="connsiteY226" fmla="*/ 2963333 h 5918283"/>
            <a:gd name="connsiteX227" fmla="*/ 2548467 w 4107373"/>
            <a:gd name="connsiteY227" fmla="*/ 2912533 h 5918283"/>
            <a:gd name="connsiteX228" fmla="*/ 2506134 w 4107373"/>
            <a:gd name="connsiteY228" fmla="*/ 2853267 h 5918283"/>
            <a:gd name="connsiteX229" fmla="*/ 2514600 w 4107373"/>
            <a:gd name="connsiteY229" fmla="*/ 2768600 h 5918283"/>
            <a:gd name="connsiteX230" fmla="*/ 2531534 w 4107373"/>
            <a:gd name="connsiteY230" fmla="*/ 2667000 h 5918283"/>
            <a:gd name="connsiteX231" fmla="*/ 2540000 w 4107373"/>
            <a:gd name="connsiteY231" fmla="*/ 2616200 h 5918283"/>
            <a:gd name="connsiteX232" fmla="*/ 2548467 w 4107373"/>
            <a:gd name="connsiteY232" fmla="*/ 2590800 h 5918283"/>
            <a:gd name="connsiteX233" fmla="*/ 2573867 w 4107373"/>
            <a:gd name="connsiteY233" fmla="*/ 2582333 h 5918283"/>
            <a:gd name="connsiteX234" fmla="*/ 3335867 w 4107373"/>
            <a:gd name="connsiteY234" fmla="*/ 2582333 h 5918283"/>
            <a:gd name="connsiteX235" fmla="*/ 3344334 w 4107373"/>
            <a:gd name="connsiteY235" fmla="*/ 2548467 h 5918283"/>
            <a:gd name="connsiteX236" fmla="*/ 3369734 w 4107373"/>
            <a:gd name="connsiteY236" fmla="*/ 2523067 h 5918283"/>
            <a:gd name="connsiteX237" fmla="*/ 3429000 w 4107373"/>
            <a:gd name="connsiteY237" fmla="*/ 2463800 h 5918283"/>
            <a:gd name="connsiteX238" fmla="*/ 3462867 w 4107373"/>
            <a:gd name="connsiteY238" fmla="*/ 2472267 h 5918283"/>
            <a:gd name="connsiteX239" fmla="*/ 3488267 w 4107373"/>
            <a:gd name="connsiteY239" fmla="*/ 2497667 h 5918283"/>
            <a:gd name="connsiteX240" fmla="*/ 3522134 w 4107373"/>
            <a:gd name="connsiteY240" fmla="*/ 2523067 h 5918283"/>
            <a:gd name="connsiteX241" fmla="*/ 3572934 w 4107373"/>
            <a:gd name="connsiteY241" fmla="*/ 2556933 h 5918283"/>
            <a:gd name="connsiteX242" fmla="*/ 3691467 w 4107373"/>
            <a:gd name="connsiteY242" fmla="*/ 2506133 h 5918283"/>
            <a:gd name="connsiteX243" fmla="*/ 3742267 w 4107373"/>
            <a:gd name="connsiteY243" fmla="*/ 2455333 h 5918283"/>
            <a:gd name="connsiteX244" fmla="*/ 3776134 w 4107373"/>
            <a:gd name="connsiteY244" fmla="*/ 2413000 h 5918283"/>
            <a:gd name="connsiteX245" fmla="*/ 3818467 w 4107373"/>
            <a:gd name="connsiteY245" fmla="*/ 2353733 h 5918283"/>
            <a:gd name="connsiteX246" fmla="*/ 3826934 w 4107373"/>
            <a:gd name="connsiteY246" fmla="*/ 2379133 h 5918283"/>
            <a:gd name="connsiteX247" fmla="*/ 3860800 w 4107373"/>
            <a:gd name="connsiteY247" fmla="*/ 2446867 h 5918283"/>
            <a:gd name="connsiteX248" fmla="*/ 3877734 w 4107373"/>
            <a:gd name="connsiteY248" fmla="*/ 2480733 h 5918283"/>
            <a:gd name="connsiteX249" fmla="*/ 3903134 w 4107373"/>
            <a:gd name="connsiteY249" fmla="*/ 2540000 h 5918283"/>
            <a:gd name="connsiteX250" fmla="*/ 3937000 w 4107373"/>
            <a:gd name="connsiteY250" fmla="*/ 2624667 h 5918283"/>
            <a:gd name="connsiteX251" fmla="*/ 3953934 w 4107373"/>
            <a:gd name="connsiteY251" fmla="*/ 2641600 h 5918283"/>
            <a:gd name="connsiteX252" fmla="*/ 3970867 w 4107373"/>
            <a:gd name="connsiteY252" fmla="*/ 2675467 h 5918283"/>
            <a:gd name="connsiteX253" fmla="*/ 3987800 w 4107373"/>
            <a:gd name="connsiteY253" fmla="*/ 2700867 h 5918283"/>
            <a:gd name="connsiteX254" fmla="*/ 4004734 w 4107373"/>
            <a:gd name="connsiteY254" fmla="*/ 2768600 h 5918283"/>
            <a:gd name="connsiteX255" fmla="*/ 4030134 w 4107373"/>
            <a:gd name="connsiteY255" fmla="*/ 2921000 h 5918283"/>
            <a:gd name="connsiteX256" fmla="*/ 4064000 w 4107373"/>
            <a:gd name="connsiteY256" fmla="*/ 2929467 h 5918283"/>
            <a:gd name="connsiteX257" fmla="*/ 4080934 w 4107373"/>
            <a:gd name="connsiteY257" fmla="*/ 2726267 h 5918283"/>
            <a:gd name="connsiteX258" fmla="*/ 4047067 w 4107373"/>
            <a:gd name="connsiteY258" fmla="*/ 2667000 h 5918283"/>
            <a:gd name="connsiteX259" fmla="*/ 4021667 w 4107373"/>
            <a:gd name="connsiteY259" fmla="*/ 2599267 h 5918283"/>
            <a:gd name="connsiteX260" fmla="*/ 4004734 w 4107373"/>
            <a:gd name="connsiteY260" fmla="*/ 2565400 h 5918283"/>
            <a:gd name="connsiteX261" fmla="*/ 3996267 w 4107373"/>
            <a:gd name="connsiteY261" fmla="*/ 2540000 h 5918283"/>
            <a:gd name="connsiteX262" fmla="*/ 3979334 w 4107373"/>
            <a:gd name="connsiteY262" fmla="*/ 2514600 h 5918283"/>
            <a:gd name="connsiteX263" fmla="*/ 3970867 w 4107373"/>
            <a:gd name="connsiteY263" fmla="*/ 2489200 h 5918283"/>
            <a:gd name="connsiteX264" fmla="*/ 3953934 w 4107373"/>
            <a:gd name="connsiteY264" fmla="*/ 2404533 h 5918283"/>
            <a:gd name="connsiteX265" fmla="*/ 3928534 w 4107373"/>
            <a:gd name="connsiteY265" fmla="*/ 2336800 h 5918283"/>
            <a:gd name="connsiteX266" fmla="*/ 3911600 w 4107373"/>
            <a:gd name="connsiteY266" fmla="*/ 2243667 h 5918283"/>
            <a:gd name="connsiteX267" fmla="*/ 3894667 w 4107373"/>
            <a:gd name="connsiteY267" fmla="*/ 2192867 h 5918283"/>
            <a:gd name="connsiteX268" fmla="*/ 3835400 w 4107373"/>
            <a:gd name="connsiteY268" fmla="*/ 2133600 h 5918283"/>
            <a:gd name="connsiteX269" fmla="*/ 3810000 w 4107373"/>
            <a:gd name="connsiteY269" fmla="*/ 2108200 h 5918283"/>
            <a:gd name="connsiteX270" fmla="*/ 3784600 w 4107373"/>
            <a:gd name="connsiteY270" fmla="*/ 2091267 h 5918283"/>
            <a:gd name="connsiteX271" fmla="*/ 3767667 w 4107373"/>
            <a:gd name="connsiteY271" fmla="*/ 2074333 h 5918283"/>
            <a:gd name="connsiteX272" fmla="*/ 3640667 w 4107373"/>
            <a:gd name="connsiteY272" fmla="*/ 2040467 h 5918283"/>
            <a:gd name="connsiteX273" fmla="*/ 3572934 w 4107373"/>
            <a:gd name="connsiteY273" fmla="*/ 1989667 h 5918283"/>
            <a:gd name="connsiteX274" fmla="*/ 3564467 w 4107373"/>
            <a:gd name="connsiteY274" fmla="*/ 1955800 h 5918283"/>
            <a:gd name="connsiteX275" fmla="*/ 3581400 w 4107373"/>
            <a:gd name="connsiteY275" fmla="*/ 1930400 h 5918283"/>
            <a:gd name="connsiteX276" fmla="*/ 3649134 w 4107373"/>
            <a:gd name="connsiteY276" fmla="*/ 1896533 h 5918283"/>
            <a:gd name="connsiteX277" fmla="*/ 3674534 w 4107373"/>
            <a:gd name="connsiteY277" fmla="*/ 1888067 h 5918283"/>
            <a:gd name="connsiteX278" fmla="*/ 3742267 w 4107373"/>
            <a:gd name="connsiteY278" fmla="*/ 1845733 h 5918283"/>
            <a:gd name="connsiteX279" fmla="*/ 3810000 w 4107373"/>
            <a:gd name="connsiteY279" fmla="*/ 1761067 h 5918283"/>
            <a:gd name="connsiteX280" fmla="*/ 3826934 w 4107373"/>
            <a:gd name="connsiteY280" fmla="*/ 1727200 h 5918283"/>
            <a:gd name="connsiteX281" fmla="*/ 3835400 w 4107373"/>
            <a:gd name="connsiteY281" fmla="*/ 1701800 h 5918283"/>
            <a:gd name="connsiteX282" fmla="*/ 3852334 w 4107373"/>
            <a:gd name="connsiteY282" fmla="*/ 1676400 h 5918283"/>
            <a:gd name="connsiteX283" fmla="*/ 3826934 w 4107373"/>
            <a:gd name="connsiteY283" fmla="*/ 1600200 h 5918283"/>
            <a:gd name="connsiteX284" fmla="*/ 3793067 w 4107373"/>
            <a:gd name="connsiteY284" fmla="*/ 1566333 h 5918283"/>
            <a:gd name="connsiteX285" fmla="*/ 3750734 w 4107373"/>
            <a:gd name="connsiteY285" fmla="*/ 1515533 h 5918283"/>
            <a:gd name="connsiteX286" fmla="*/ 3699934 w 4107373"/>
            <a:gd name="connsiteY286" fmla="*/ 1540933 h 5918283"/>
            <a:gd name="connsiteX287" fmla="*/ 3657600 w 4107373"/>
            <a:gd name="connsiteY287" fmla="*/ 1532467 h 5918283"/>
            <a:gd name="connsiteX288" fmla="*/ 3666067 w 4107373"/>
            <a:gd name="connsiteY288" fmla="*/ 1507067 h 5918283"/>
            <a:gd name="connsiteX289" fmla="*/ 3691467 w 4107373"/>
            <a:gd name="connsiteY289" fmla="*/ 1490133 h 5918283"/>
            <a:gd name="connsiteX290" fmla="*/ 3666067 w 4107373"/>
            <a:gd name="connsiteY290" fmla="*/ 1422400 h 5918283"/>
            <a:gd name="connsiteX291" fmla="*/ 3657600 w 4107373"/>
            <a:gd name="connsiteY291" fmla="*/ 1388533 h 5918283"/>
            <a:gd name="connsiteX292" fmla="*/ 3649134 w 4107373"/>
            <a:gd name="connsiteY292" fmla="*/ 1253067 h 5918283"/>
            <a:gd name="connsiteX293" fmla="*/ 3632200 w 4107373"/>
            <a:gd name="connsiteY293" fmla="*/ 1219200 h 5918283"/>
            <a:gd name="connsiteX294" fmla="*/ 3615267 w 4107373"/>
            <a:gd name="connsiteY294" fmla="*/ 1058333 h 5918283"/>
            <a:gd name="connsiteX295" fmla="*/ 3598334 w 4107373"/>
            <a:gd name="connsiteY295" fmla="*/ 990600 h 5918283"/>
            <a:gd name="connsiteX296" fmla="*/ 3581400 w 4107373"/>
            <a:gd name="connsiteY296" fmla="*/ 914400 h 5918283"/>
            <a:gd name="connsiteX297" fmla="*/ 3589867 w 4107373"/>
            <a:gd name="connsiteY297" fmla="*/ 753533 h 5918283"/>
            <a:gd name="connsiteX298" fmla="*/ 3598334 w 4107373"/>
            <a:gd name="connsiteY298" fmla="*/ 728133 h 5918283"/>
            <a:gd name="connsiteX299" fmla="*/ 3657600 w 4107373"/>
            <a:gd name="connsiteY299" fmla="*/ 474133 h 5918283"/>
            <a:gd name="connsiteX300" fmla="*/ 3683000 w 4107373"/>
            <a:gd name="connsiteY300" fmla="*/ 457200 h 5918283"/>
            <a:gd name="connsiteX301" fmla="*/ 3699934 w 4107373"/>
            <a:gd name="connsiteY301" fmla="*/ 431800 h 5918283"/>
            <a:gd name="connsiteX302" fmla="*/ 3708400 w 4107373"/>
            <a:gd name="connsiteY302" fmla="*/ 406400 h 5918283"/>
            <a:gd name="connsiteX303" fmla="*/ 3691467 w 4107373"/>
            <a:gd name="connsiteY303" fmla="*/ 262467 h 5918283"/>
            <a:gd name="connsiteX304" fmla="*/ 3708400 w 4107373"/>
            <a:gd name="connsiteY304" fmla="*/ 186267 h 5918283"/>
            <a:gd name="connsiteX305" fmla="*/ 3725334 w 4107373"/>
            <a:gd name="connsiteY305" fmla="*/ 169333 h 5918283"/>
            <a:gd name="connsiteX306" fmla="*/ 3776134 w 4107373"/>
            <a:gd name="connsiteY306" fmla="*/ 127000 h 5918283"/>
            <a:gd name="connsiteX307" fmla="*/ 3733800 w 4107373"/>
            <a:gd name="connsiteY307" fmla="*/ 33867 h 5918283"/>
            <a:gd name="connsiteX308" fmla="*/ 3691467 w 4107373"/>
            <a:gd name="connsiteY308" fmla="*/ 8467 h 5918283"/>
            <a:gd name="connsiteX309" fmla="*/ 3666067 w 4107373"/>
            <a:gd name="connsiteY309" fmla="*/ 0 h 5918283"/>
            <a:gd name="connsiteX310" fmla="*/ 3429000 w 4107373"/>
            <a:gd name="connsiteY310" fmla="*/ 8467 h 5918283"/>
            <a:gd name="connsiteX311" fmla="*/ 3242734 w 4107373"/>
            <a:gd name="connsiteY311" fmla="*/ 50800 h 5918283"/>
            <a:gd name="connsiteX312" fmla="*/ 3031067 w 4107373"/>
            <a:gd name="connsiteY312" fmla="*/ 59267 h 5918283"/>
            <a:gd name="connsiteX313" fmla="*/ 2929467 w 4107373"/>
            <a:gd name="connsiteY313" fmla="*/ 76200 h 5918283"/>
            <a:gd name="connsiteX314" fmla="*/ 2895600 w 4107373"/>
            <a:gd name="connsiteY314" fmla="*/ 84667 h 5918283"/>
            <a:gd name="connsiteX315" fmla="*/ 2844800 w 4107373"/>
            <a:gd name="connsiteY315" fmla="*/ 101600 h 5918283"/>
            <a:gd name="connsiteX316" fmla="*/ 2667000 w 4107373"/>
            <a:gd name="connsiteY316" fmla="*/ 110067 h 5918283"/>
            <a:gd name="connsiteX317" fmla="*/ 2429934 w 4107373"/>
            <a:gd name="connsiteY317" fmla="*/ 110067 h 5918283"/>
            <a:gd name="connsiteX318" fmla="*/ 2396067 w 4107373"/>
            <a:gd name="connsiteY318" fmla="*/ 84667 h 5918283"/>
            <a:gd name="connsiteX319" fmla="*/ 2319867 w 4107373"/>
            <a:gd name="connsiteY319" fmla="*/ 33867 h 5918283"/>
            <a:gd name="connsiteX320" fmla="*/ 2184400 w 4107373"/>
            <a:gd name="connsiteY320" fmla="*/ 42333 h 5918283"/>
            <a:gd name="connsiteX321" fmla="*/ 2006600 w 4107373"/>
            <a:gd name="connsiteY321" fmla="*/ 67733 h 5918283"/>
            <a:gd name="connsiteX322" fmla="*/ 1498600 w 4107373"/>
            <a:gd name="connsiteY322" fmla="*/ 84667 h 5918283"/>
            <a:gd name="connsiteX323" fmla="*/ 1363134 w 4107373"/>
            <a:gd name="connsiteY323" fmla="*/ 135467 h 5918283"/>
            <a:gd name="connsiteX324" fmla="*/ 1253067 w 4107373"/>
            <a:gd name="connsiteY324" fmla="*/ 127000 h 59182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Lst>
          <a:rect l="l" t="t" r="r" b="b"/>
          <a:pathLst>
            <a:path w="4107373" h="5918283">
              <a:moveTo>
                <a:pt x="1253067" y="127000"/>
              </a:moveTo>
              <a:cubicBezTo>
                <a:pt x="1240367" y="150989"/>
                <a:pt x="1240475" y="251525"/>
                <a:pt x="1286934" y="279400"/>
              </a:cubicBezTo>
              <a:cubicBezTo>
                <a:pt x="1294587" y="283992"/>
                <a:pt x="1303867" y="285045"/>
                <a:pt x="1312334" y="287867"/>
              </a:cubicBezTo>
              <a:cubicBezTo>
                <a:pt x="1327593" y="333648"/>
                <a:pt x="1332309" y="336485"/>
                <a:pt x="1312334" y="406400"/>
              </a:cubicBezTo>
              <a:cubicBezTo>
                <a:pt x="1309045" y="417913"/>
                <a:pt x="1293894" y="422057"/>
                <a:pt x="1286934" y="431800"/>
              </a:cubicBezTo>
              <a:cubicBezTo>
                <a:pt x="1273854" y="450112"/>
                <a:pt x="1268444" y="470336"/>
                <a:pt x="1261534" y="491067"/>
              </a:cubicBezTo>
              <a:cubicBezTo>
                <a:pt x="1227205" y="485345"/>
                <a:pt x="1208444" y="475279"/>
                <a:pt x="1176867" y="491067"/>
              </a:cubicBezTo>
              <a:cubicBezTo>
                <a:pt x="1164246" y="497378"/>
                <a:pt x="1154289" y="508000"/>
                <a:pt x="1143000" y="516467"/>
              </a:cubicBezTo>
              <a:cubicBezTo>
                <a:pt x="1140178" y="524934"/>
                <a:pt x="1139264" y="534299"/>
                <a:pt x="1134534" y="541867"/>
              </a:cubicBezTo>
              <a:cubicBezTo>
                <a:pt x="1123750" y="559121"/>
                <a:pt x="1093194" y="594234"/>
                <a:pt x="1075267" y="609600"/>
              </a:cubicBezTo>
              <a:cubicBezTo>
                <a:pt x="1064553" y="618783"/>
                <a:pt x="1054021" y="628689"/>
                <a:pt x="1041400" y="635000"/>
              </a:cubicBezTo>
              <a:cubicBezTo>
                <a:pt x="1030992" y="640204"/>
                <a:pt x="1018823" y="640645"/>
                <a:pt x="1007534" y="643467"/>
              </a:cubicBezTo>
              <a:cubicBezTo>
                <a:pt x="987382" y="583014"/>
                <a:pt x="1005452" y="582766"/>
                <a:pt x="965200" y="609600"/>
              </a:cubicBezTo>
              <a:cubicBezTo>
                <a:pt x="962378" y="618067"/>
                <a:pt x="957996" y="626165"/>
                <a:pt x="956734" y="635000"/>
              </a:cubicBezTo>
              <a:cubicBezTo>
                <a:pt x="952326" y="665859"/>
                <a:pt x="954799" y="697653"/>
                <a:pt x="948267" y="728133"/>
              </a:cubicBezTo>
              <a:cubicBezTo>
                <a:pt x="943563" y="750084"/>
                <a:pt x="921926" y="759805"/>
                <a:pt x="905934" y="770467"/>
              </a:cubicBezTo>
              <a:cubicBezTo>
                <a:pt x="893311" y="808335"/>
                <a:pt x="883268" y="834960"/>
                <a:pt x="880534" y="880533"/>
              </a:cubicBezTo>
              <a:cubicBezTo>
                <a:pt x="859430" y="1232260"/>
                <a:pt x="980177" y="1183162"/>
                <a:pt x="846667" y="1227667"/>
              </a:cubicBezTo>
              <a:cubicBezTo>
                <a:pt x="821267" y="1224845"/>
                <a:pt x="795369" y="1224947"/>
                <a:pt x="770467" y="1219200"/>
              </a:cubicBezTo>
              <a:cubicBezTo>
                <a:pt x="715601" y="1206539"/>
                <a:pt x="755286" y="1202059"/>
                <a:pt x="711200" y="1176867"/>
              </a:cubicBezTo>
              <a:cubicBezTo>
                <a:pt x="704761" y="1173187"/>
                <a:pt x="637559" y="1160445"/>
                <a:pt x="635000" y="1159933"/>
              </a:cubicBezTo>
              <a:cubicBezTo>
                <a:pt x="618067" y="1148644"/>
                <a:pt x="594454" y="1143646"/>
                <a:pt x="584200" y="1126067"/>
              </a:cubicBezTo>
              <a:cubicBezTo>
                <a:pt x="531750" y="1036152"/>
                <a:pt x="619564" y="1069290"/>
                <a:pt x="541867" y="1049867"/>
              </a:cubicBezTo>
              <a:cubicBezTo>
                <a:pt x="520383" y="1114319"/>
                <a:pt x="528435" y="1083164"/>
                <a:pt x="516467" y="1143000"/>
              </a:cubicBezTo>
              <a:cubicBezTo>
                <a:pt x="519289" y="1154289"/>
                <a:pt x="528278" y="1165721"/>
                <a:pt x="524934" y="1176867"/>
              </a:cubicBezTo>
              <a:cubicBezTo>
                <a:pt x="506915" y="1236930"/>
                <a:pt x="495099" y="1219334"/>
                <a:pt x="457200" y="1244600"/>
              </a:cubicBezTo>
              <a:cubicBezTo>
                <a:pt x="442164" y="1254624"/>
                <a:pt x="428978" y="1267178"/>
                <a:pt x="414867" y="1278467"/>
              </a:cubicBezTo>
              <a:cubicBezTo>
                <a:pt x="393984" y="1361994"/>
                <a:pt x="421817" y="1275350"/>
                <a:pt x="389467" y="1329267"/>
              </a:cubicBezTo>
              <a:cubicBezTo>
                <a:pt x="384875" y="1336920"/>
                <a:pt x="386479" y="1347622"/>
                <a:pt x="381000" y="1354667"/>
              </a:cubicBezTo>
              <a:cubicBezTo>
                <a:pt x="366298" y="1373570"/>
                <a:pt x="342521" y="1384932"/>
                <a:pt x="330200" y="1405467"/>
              </a:cubicBezTo>
              <a:cubicBezTo>
                <a:pt x="321733" y="1419578"/>
                <a:pt x="315221" y="1435064"/>
                <a:pt x="304800" y="1447800"/>
              </a:cubicBezTo>
              <a:cubicBezTo>
                <a:pt x="285473" y="1471421"/>
                <a:pt x="248733" y="1506126"/>
                <a:pt x="220134" y="1524000"/>
              </a:cubicBezTo>
              <a:cubicBezTo>
                <a:pt x="209431" y="1530689"/>
                <a:pt x="197556" y="1535289"/>
                <a:pt x="186267" y="1540933"/>
              </a:cubicBezTo>
              <a:cubicBezTo>
                <a:pt x="153727" y="1589744"/>
                <a:pt x="181898" y="1542660"/>
                <a:pt x="160867" y="1591733"/>
              </a:cubicBezTo>
              <a:cubicBezTo>
                <a:pt x="155895" y="1603334"/>
                <a:pt x="148621" y="1613881"/>
                <a:pt x="143934" y="1625600"/>
              </a:cubicBezTo>
              <a:cubicBezTo>
                <a:pt x="137305" y="1642173"/>
                <a:pt x="137710" y="1662120"/>
                <a:pt x="127000" y="1676400"/>
              </a:cubicBezTo>
              <a:lnTo>
                <a:pt x="101600" y="1710267"/>
              </a:lnTo>
              <a:cubicBezTo>
                <a:pt x="98778" y="1721556"/>
                <a:pt x="96814" y="1733094"/>
                <a:pt x="93134" y="1744133"/>
              </a:cubicBezTo>
              <a:cubicBezTo>
                <a:pt x="83139" y="1774119"/>
                <a:pt x="69889" y="1803348"/>
                <a:pt x="50800" y="1828800"/>
              </a:cubicBezTo>
              <a:cubicBezTo>
                <a:pt x="43616" y="1838379"/>
                <a:pt x="33192" y="1845109"/>
                <a:pt x="25400" y="1854200"/>
              </a:cubicBezTo>
              <a:cubicBezTo>
                <a:pt x="16217" y="1864914"/>
                <a:pt x="8467" y="1876778"/>
                <a:pt x="0" y="1888067"/>
              </a:cubicBezTo>
              <a:cubicBezTo>
                <a:pt x="78437" y="1937089"/>
                <a:pt x="55827" y="1906586"/>
                <a:pt x="84667" y="1964267"/>
              </a:cubicBezTo>
              <a:cubicBezTo>
                <a:pt x="87489" y="2026356"/>
                <a:pt x="86739" y="2088710"/>
                <a:pt x="93134" y="2150533"/>
              </a:cubicBezTo>
              <a:cubicBezTo>
                <a:pt x="95248" y="2170970"/>
                <a:pt x="110067" y="2189254"/>
                <a:pt x="110067" y="2209800"/>
              </a:cubicBezTo>
              <a:cubicBezTo>
                <a:pt x="110067" y="2252508"/>
                <a:pt x="98778" y="2294467"/>
                <a:pt x="93134" y="2336800"/>
              </a:cubicBezTo>
              <a:cubicBezTo>
                <a:pt x="93248" y="2337598"/>
                <a:pt x="107592" y="2441298"/>
                <a:pt x="110067" y="2446867"/>
              </a:cubicBezTo>
              <a:cubicBezTo>
                <a:pt x="118843" y="2466613"/>
                <a:pt x="178218" y="2499694"/>
                <a:pt x="186267" y="2506133"/>
              </a:cubicBezTo>
              <a:cubicBezTo>
                <a:pt x="247300" y="2554960"/>
                <a:pt x="215822" y="2527222"/>
                <a:pt x="279400" y="2590800"/>
              </a:cubicBezTo>
              <a:cubicBezTo>
                <a:pt x="299087" y="2610487"/>
                <a:pt x="309520" y="2626275"/>
                <a:pt x="338667" y="2633133"/>
              </a:cubicBezTo>
              <a:cubicBezTo>
                <a:pt x="417257" y="2651625"/>
                <a:pt x="495600" y="2653191"/>
                <a:pt x="575734" y="2658533"/>
              </a:cubicBezTo>
              <a:cubicBezTo>
                <a:pt x="581378" y="2669822"/>
                <a:pt x="588354" y="2680538"/>
                <a:pt x="592667" y="2692400"/>
              </a:cubicBezTo>
              <a:cubicBezTo>
                <a:pt x="599688" y="2711709"/>
                <a:pt x="604194" y="2731845"/>
                <a:pt x="609600" y="2751667"/>
              </a:cubicBezTo>
              <a:cubicBezTo>
                <a:pt x="612662" y="2762893"/>
                <a:pt x="613592" y="2774792"/>
                <a:pt x="618067" y="2785533"/>
              </a:cubicBezTo>
              <a:cubicBezTo>
                <a:pt x="649701" y="2861454"/>
                <a:pt x="643549" y="2839265"/>
                <a:pt x="685800" y="2895600"/>
              </a:cubicBezTo>
              <a:cubicBezTo>
                <a:pt x="691905" y="2903741"/>
                <a:pt x="695539" y="2913805"/>
                <a:pt x="702734" y="2921000"/>
              </a:cubicBezTo>
              <a:cubicBezTo>
                <a:pt x="737247" y="2955513"/>
                <a:pt x="735227" y="2951587"/>
                <a:pt x="770467" y="2963333"/>
              </a:cubicBezTo>
              <a:cubicBezTo>
                <a:pt x="827578" y="3020444"/>
                <a:pt x="798549" y="3006560"/>
                <a:pt x="846667" y="3022600"/>
              </a:cubicBezTo>
              <a:cubicBezTo>
                <a:pt x="866423" y="3011311"/>
                <a:pt x="887973" y="3002702"/>
                <a:pt x="905934" y="2988733"/>
              </a:cubicBezTo>
              <a:cubicBezTo>
                <a:pt x="913966" y="2982486"/>
                <a:pt x="916953" y="2971613"/>
                <a:pt x="922867" y="2963333"/>
              </a:cubicBezTo>
              <a:cubicBezTo>
                <a:pt x="931069" y="2951850"/>
                <a:pt x="939800" y="2940756"/>
                <a:pt x="948267" y="2929467"/>
              </a:cubicBezTo>
              <a:cubicBezTo>
                <a:pt x="951089" y="2921000"/>
                <a:pt x="949765" y="2909642"/>
                <a:pt x="956734" y="2904067"/>
              </a:cubicBezTo>
              <a:cubicBezTo>
                <a:pt x="978912" y="2886324"/>
                <a:pt x="1032329" y="2901561"/>
                <a:pt x="1049867" y="2904067"/>
              </a:cubicBezTo>
              <a:cubicBezTo>
                <a:pt x="1084331" y="2915554"/>
                <a:pt x="1074963" y="2909457"/>
                <a:pt x="1109134" y="2937933"/>
              </a:cubicBezTo>
              <a:cubicBezTo>
                <a:pt x="1115266" y="2943043"/>
                <a:pt x="1119425" y="2950439"/>
                <a:pt x="1126067" y="2954867"/>
              </a:cubicBezTo>
              <a:cubicBezTo>
                <a:pt x="1186158" y="2994928"/>
                <a:pt x="1134629" y="2945425"/>
                <a:pt x="1193800" y="2997200"/>
              </a:cubicBezTo>
              <a:cubicBezTo>
                <a:pt x="1205815" y="3007713"/>
                <a:pt x="1214895" y="3021488"/>
                <a:pt x="1227667" y="3031067"/>
              </a:cubicBezTo>
              <a:cubicBezTo>
                <a:pt x="1235339" y="3036821"/>
                <a:pt x="1274552" y="3067209"/>
                <a:pt x="1286934" y="3073400"/>
              </a:cubicBezTo>
              <a:cubicBezTo>
                <a:pt x="1294916" y="3077391"/>
                <a:pt x="1303867" y="3079045"/>
                <a:pt x="1312334" y="3081867"/>
              </a:cubicBezTo>
              <a:cubicBezTo>
                <a:pt x="1338301" y="3101342"/>
                <a:pt x="1359609" y="3114830"/>
                <a:pt x="1380067" y="3141133"/>
              </a:cubicBezTo>
              <a:cubicBezTo>
                <a:pt x="1493937" y="3287536"/>
                <a:pt x="1325958" y="3091441"/>
                <a:pt x="1430867" y="3217333"/>
              </a:cubicBezTo>
              <a:cubicBezTo>
                <a:pt x="1435977" y="3223465"/>
                <a:pt x="1442690" y="3228135"/>
                <a:pt x="1447800" y="3234267"/>
              </a:cubicBezTo>
              <a:cubicBezTo>
                <a:pt x="1456834" y="3245107"/>
                <a:pt x="1464733" y="3256844"/>
                <a:pt x="1473200" y="3268133"/>
              </a:cubicBezTo>
              <a:cubicBezTo>
                <a:pt x="1482887" y="3297194"/>
                <a:pt x="1481439" y="3301772"/>
                <a:pt x="1507067" y="3327400"/>
              </a:cubicBezTo>
              <a:cubicBezTo>
                <a:pt x="1530907" y="3351240"/>
                <a:pt x="1542293" y="3350500"/>
                <a:pt x="1566334" y="3369733"/>
              </a:cubicBezTo>
              <a:cubicBezTo>
                <a:pt x="1608225" y="3403246"/>
                <a:pt x="1556196" y="3368063"/>
                <a:pt x="1600200" y="3412067"/>
              </a:cubicBezTo>
              <a:cubicBezTo>
                <a:pt x="1607395" y="3419262"/>
                <a:pt x="1617942" y="3422299"/>
                <a:pt x="1625600" y="3429000"/>
              </a:cubicBezTo>
              <a:cubicBezTo>
                <a:pt x="1640619" y="3442141"/>
                <a:pt x="1649002" y="3465022"/>
                <a:pt x="1667934" y="3471333"/>
              </a:cubicBezTo>
              <a:cubicBezTo>
                <a:pt x="1721287" y="3489118"/>
                <a:pt x="1684786" y="3477235"/>
                <a:pt x="1778000" y="3505200"/>
              </a:cubicBezTo>
              <a:cubicBezTo>
                <a:pt x="1779285" y="3506056"/>
                <a:pt x="1820334" y="3531024"/>
                <a:pt x="1820334" y="3539067"/>
              </a:cubicBezTo>
              <a:cubicBezTo>
                <a:pt x="1820334" y="3554265"/>
                <a:pt x="1813291" y="3569861"/>
                <a:pt x="1803400" y="3581400"/>
              </a:cubicBezTo>
              <a:cubicBezTo>
                <a:pt x="1790188" y="3596814"/>
                <a:pt x="1761258" y="3598238"/>
                <a:pt x="1744134" y="3606800"/>
              </a:cubicBezTo>
              <a:cubicBezTo>
                <a:pt x="1735033" y="3611351"/>
                <a:pt x="1727835" y="3619182"/>
                <a:pt x="1718734" y="3623733"/>
              </a:cubicBezTo>
              <a:cubicBezTo>
                <a:pt x="1710752" y="3627724"/>
                <a:pt x="1701316" y="3628209"/>
                <a:pt x="1693334" y="3632200"/>
              </a:cubicBezTo>
              <a:cubicBezTo>
                <a:pt x="1680952" y="3638391"/>
                <a:pt x="1641739" y="3668779"/>
                <a:pt x="1634067" y="3674533"/>
              </a:cubicBezTo>
              <a:cubicBezTo>
                <a:pt x="1622778" y="3691466"/>
                <a:pt x="1609301" y="3707130"/>
                <a:pt x="1600200" y="3725333"/>
              </a:cubicBezTo>
              <a:cubicBezTo>
                <a:pt x="1594556" y="3736622"/>
                <a:pt x="1592850" y="3750986"/>
                <a:pt x="1583267" y="3759200"/>
              </a:cubicBezTo>
              <a:cubicBezTo>
                <a:pt x="1571728" y="3769091"/>
                <a:pt x="1555678" y="3772447"/>
                <a:pt x="1540934" y="3776133"/>
              </a:cubicBezTo>
              <a:cubicBezTo>
                <a:pt x="1499051" y="3786604"/>
                <a:pt x="1456267" y="3793066"/>
                <a:pt x="1413934" y="3801533"/>
              </a:cubicBezTo>
              <a:cubicBezTo>
                <a:pt x="1400278" y="3815189"/>
                <a:pt x="1388078" y="3825175"/>
                <a:pt x="1380067" y="3843867"/>
              </a:cubicBezTo>
              <a:cubicBezTo>
                <a:pt x="1375483" y="3854562"/>
                <a:pt x="1377767" y="3867866"/>
                <a:pt x="1371600" y="3877733"/>
              </a:cubicBezTo>
              <a:cubicBezTo>
                <a:pt x="1363139" y="3891271"/>
                <a:pt x="1347313" y="3898828"/>
                <a:pt x="1337734" y="3911600"/>
              </a:cubicBezTo>
              <a:cubicBezTo>
                <a:pt x="1330161" y="3921697"/>
                <a:pt x="1329014" y="3935884"/>
                <a:pt x="1320800" y="3945467"/>
              </a:cubicBezTo>
              <a:cubicBezTo>
                <a:pt x="1311617" y="3956181"/>
                <a:pt x="1297774" y="3961833"/>
                <a:pt x="1286934" y="3970867"/>
              </a:cubicBezTo>
              <a:cubicBezTo>
                <a:pt x="1280802" y="3975977"/>
                <a:pt x="1277573" y="3985276"/>
                <a:pt x="1270000" y="3987800"/>
              </a:cubicBezTo>
              <a:cubicBezTo>
                <a:pt x="1242696" y="3996901"/>
                <a:pt x="1185334" y="4004733"/>
                <a:pt x="1185334" y="4004733"/>
              </a:cubicBezTo>
              <a:cubicBezTo>
                <a:pt x="1134534" y="3996266"/>
                <a:pt x="1083525" y="3988969"/>
                <a:pt x="1032934" y="3979333"/>
              </a:cubicBezTo>
              <a:cubicBezTo>
                <a:pt x="1024167" y="3977663"/>
                <a:pt x="1015516" y="3974858"/>
                <a:pt x="1007534" y="3970867"/>
              </a:cubicBezTo>
              <a:cubicBezTo>
                <a:pt x="998432" y="3966316"/>
                <a:pt x="990601" y="3959578"/>
                <a:pt x="982134" y="3953933"/>
              </a:cubicBezTo>
              <a:cubicBezTo>
                <a:pt x="948267" y="3956755"/>
                <a:pt x="914220" y="3957908"/>
                <a:pt x="880534" y="3962400"/>
              </a:cubicBezTo>
              <a:cubicBezTo>
                <a:pt x="871688" y="3963580"/>
                <a:pt x="863792" y="3968703"/>
                <a:pt x="855134" y="3970867"/>
              </a:cubicBezTo>
              <a:cubicBezTo>
                <a:pt x="841173" y="3974357"/>
                <a:pt x="826911" y="3976511"/>
                <a:pt x="812800" y="3979333"/>
              </a:cubicBezTo>
              <a:cubicBezTo>
                <a:pt x="767645" y="3970866"/>
                <a:pt x="722027" y="3964574"/>
                <a:pt x="677334" y="3953933"/>
              </a:cubicBezTo>
              <a:cubicBezTo>
                <a:pt x="662549" y="3950413"/>
                <a:pt x="649231" y="3942336"/>
                <a:pt x="635000" y="3937000"/>
              </a:cubicBezTo>
              <a:cubicBezTo>
                <a:pt x="626644" y="3933866"/>
                <a:pt x="617582" y="3932524"/>
                <a:pt x="609600" y="3928533"/>
              </a:cubicBezTo>
              <a:cubicBezTo>
                <a:pt x="600499" y="3923982"/>
                <a:pt x="593301" y="3916151"/>
                <a:pt x="584200" y="3911600"/>
              </a:cubicBezTo>
              <a:cubicBezTo>
                <a:pt x="489215" y="3864108"/>
                <a:pt x="648256" y="3956669"/>
                <a:pt x="524934" y="3886200"/>
              </a:cubicBezTo>
              <a:cubicBezTo>
                <a:pt x="441154" y="3838326"/>
                <a:pt x="568022" y="3903512"/>
                <a:pt x="465667" y="3852333"/>
              </a:cubicBezTo>
              <a:cubicBezTo>
                <a:pt x="431800" y="3857978"/>
                <a:pt x="397813" y="3862940"/>
                <a:pt x="364067" y="3869267"/>
              </a:cubicBezTo>
              <a:cubicBezTo>
                <a:pt x="352630" y="3871411"/>
                <a:pt x="341559" y="3875209"/>
                <a:pt x="330200" y="3877733"/>
              </a:cubicBezTo>
              <a:cubicBezTo>
                <a:pt x="316152" y="3880855"/>
                <a:pt x="301978" y="3883378"/>
                <a:pt x="287867" y="3886200"/>
              </a:cubicBezTo>
              <a:cubicBezTo>
                <a:pt x="270934" y="3894667"/>
                <a:pt x="253617" y="3902406"/>
                <a:pt x="237067" y="3911600"/>
              </a:cubicBezTo>
              <a:cubicBezTo>
                <a:pt x="228172" y="3916542"/>
                <a:pt x="217311" y="3920066"/>
                <a:pt x="211667" y="3928533"/>
              </a:cubicBezTo>
              <a:cubicBezTo>
                <a:pt x="205212" y="3938215"/>
                <a:pt x="206022" y="3951111"/>
                <a:pt x="203200" y="3962400"/>
              </a:cubicBezTo>
              <a:cubicBezTo>
                <a:pt x="206022" y="3979333"/>
                <a:pt x="209057" y="3996233"/>
                <a:pt x="211667" y="4013200"/>
              </a:cubicBezTo>
              <a:cubicBezTo>
                <a:pt x="214702" y="4032924"/>
                <a:pt x="211209" y="4054618"/>
                <a:pt x="220134" y="4072467"/>
              </a:cubicBezTo>
              <a:cubicBezTo>
                <a:pt x="226445" y="4085088"/>
                <a:pt x="243160" y="4088833"/>
                <a:pt x="254000" y="4097867"/>
              </a:cubicBezTo>
              <a:cubicBezTo>
                <a:pt x="260132" y="4102977"/>
                <a:pt x="265289" y="4109156"/>
                <a:pt x="270934" y="4114800"/>
              </a:cubicBezTo>
              <a:cubicBezTo>
                <a:pt x="276578" y="4137378"/>
                <a:pt x="274521" y="4163467"/>
                <a:pt x="287867" y="4182533"/>
              </a:cubicBezTo>
              <a:cubicBezTo>
                <a:pt x="296582" y="4194984"/>
                <a:pt x="316312" y="4193294"/>
                <a:pt x="330200" y="4199467"/>
              </a:cubicBezTo>
              <a:cubicBezTo>
                <a:pt x="341734" y="4204593"/>
                <a:pt x="352249" y="4211968"/>
                <a:pt x="364067" y="4216400"/>
              </a:cubicBezTo>
              <a:cubicBezTo>
                <a:pt x="374963" y="4220486"/>
                <a:pt x="387038" y="4220781"/>
                <a:pt x="397934" y="4224867"/>
              </a:cubicBezTo>
              <a:cubicBezTo>
                <a:pt x="409752" y="4229299"/>
                <a:pt x="420199" y="4236828"/>
                <a:pt x="431800" y="4241800"/>
              </a:cubicBezTo>
              <a:cubicBezTo>
                <a:pt x="454584" y="4251564"/>
                <a:pt x="474681" y="4253763"/>
                <a:pt x="499534" y="4258733"/>
              </a:cubicBezTo>
              <a:cubicBezTo>
                <a:pt x="510823" y="4264378"/>
                <a:pt x="522899" y="4268666"/>
                <a:pt x="533400" y="4275667"/>
              </a:cubicBezTo>
              <a:cubicBezTo>
                <a:pt x="550628" y="4287152"/>
                <a:pt x="560411" y="4308184"/>
                <a:pt x="567267" y="4326467"/>
              </a:cubicBezTo>
              <a:cubicBezTo>
                <a:pt x="571353" y="4337362"/>
                <a:pt x="570530" y="4349925"/>
                <a:pt x="575734" y="4360333"/>
              </a:cubicBezTo>
              <a:cubicBezTo>
                <a:pt x="579304" y="4367473"/>
                <a:pt x="587557" y="4371135"/>
                <a:pt x="592667" y="4377267"/>
              </a:cubicBezTo>
              <a:cubicBezTo>
                <a:pt x="601701" y="4388107"/>
                <a:pt x="609865" y="4399650"/>
                <a:pt x="618067" y="4411133"/>
              </a:cubicBezTo>
              <a:cubicBezTo>
                <a:pt x="623981" y="4419413"/>
                <a:pt x="628643" y="4428587"/>
                <a:pt x="635000" y="4436533"/>
              </a:cubicBezTo>
              <a:cubicBezTo>
                <a:pt x="639987" y="4442767"/>
                <a:pt x="646289" y="4447822"/>
                <a:pt x="651934" y="4453467"/>
              </a:cubicBezTo>
              <a:cubicBezTo>
                <a:pt x="654756" y="4467578"/>
                <a:pt x="655849" y="4482148"/>
                <a:pt x="660400" y="4495800"/>
              </a:cubicBezTo>
              <a:cubicBezTo>
                <a:pt x="664391" y="4507774"/>
                <a:pt x="674273" y="4517422"/>
                <a:pt x="677334" y="4529667"/>
              </a:cubicBezTo>
              <a:cubicBezTo>
                <a:pt x="684153" y="4556943"/>
                <a:pt x="670636" y="4598284"/>
                <a:pt x="702734" y="4614333"/>
              </a:cubicBezTo>
              <a:cubicBezTo>
                <a:pt x="713142" y="4619537"/>
                <a:pt x="725190" y="4620518"/>
                <a:pt x="736600" y="4622800"/>
              </a:cubicBezTo>
              <a:cubicBezTo>
                <a:pt x="767541" y="4628988"/>
                <a:pt x="798689" y="4634089"/>
                <a:pt x="829734" y="4639733"/>
              </a:cubicBezTo>
              <a:cubicBezTo>
                <a:pt x="857129" y="4721923"/>
                <a:pt x="807445" y="4566017"/>
                <a:pt x="846667" y="4775200"/>
              </a:cubicBezTo>
              <a:cubicBezTo>
                <a:pt x="848542" y="4785201"/>
                <a:pt x="857956" y="4792133"/>
                <a:pt x="863600" y="4800600"/>
              </a:cubicBezTo>
              <a:cubicBezTo>
                <a:pt x="869245" y="4840111"/>
                <a:pt x="864536" y="4882567"/>
                <a:pt x="880534" y="4919133"/>
              </a:cubicBezTo>
              <a:cubicBezTo>
                <a:pt x="886626" y="4933057"/>
                <a:pt x="909273" y="4929270"/>
                <a:pt x="922867" y="4936067"/>
              </a:cubicBezTo>
              <a:cubicBezTo>
                <a:pt x="931968" y="4940618"/>
                <a:pt x="938614" y="4949782"/>
                <a:pt x="948267" y="4953000"/>
              </a:cubicBezTo>
              <a:cubicBezTo>
                <a:pt x="972951" y="4961228"/>
                <a:pt x="999224" y="4963622"/>
                <a:pt x="1024467" y="4969933"/>
              </a:cubicBezTo>
              <a:cubicBezTo>
                <a:pt x="1107849" y="4990778"/>
                <a:pt x="960861" y="4963565"/>
                <a:pt x="1100667" y="4986867"/>
              </a:cubicBezTo>
              <a:cubicBezTo>
                <a:pt x="1176867" y="4984045"/>
                <a:pt x="1253369" y="4985745"/>
                <a:pt x="1329267" y="4978400"/>
              </a:cubicBezTo>
              <a:cubicBezTo>
                <a:pt x="1341830" y="4977184"/>
                <a:pt x="1351160" y="4965458"/>
                <a:pt x="1363134" y="4961467"/>
              </a:cubicBezTo>
              <a:cubicBezTo>
                <a:pt x="1374969" y="4957522"/>
                <a:pt x="1447736" y="4945955"/>
                <a:pt x="1456267" y="4944533"/>
              </a:cubicBezTo>
              <a:cubicBezTo>
                <a:pt x="1467556" y="4933244"/>
                <a:pt x="1481673" y="4924205"/>
                <a:pt x="1490134" y="4910667"/>
              </a:cubicBezTo>
              <a:cubicBezTo>
                <a:pt x="1513760" y="4872865"/>
                <a:pt x="1480272" y="4878195"/>
                <a:pt x="1515534" y="4842933"/>
              </a:cubicBezTo>
              <a:cubicBezTo>
                <a:pt x="1524458" y="4834009"/>
                <a:pt x="1538111" y="4831644"/>
                <a:pt x="1549400" y="4826000"/>
              </a:cubicBezTo>
              <a:cubicBezTo>
                <a:pt x="1558499" y="4827820"/>
                <a:pt x="1604120" y="4835124"/>
                <a:pt x="1617134" y="4842933"/>
              </a:cubicBezTo>
              <a:cubicBezTo>
                <a:pt x="1651580" y="4863601"/>
                <a:pt x="1614273" y="4859852"/>
                <a:pt x="1659467" y="4876800"/>
              </a:cubicBezTo>
              <a:cubicBezTo>
                <a:pt x="1672941" y="4881853"/>
                <a:pt x="1687752" y="4882145"/>
                <a:pt x="1701800" y="4885267"/>
              </a:cubicBezTo>
              <a:cubicBezTo>
                <a:pt x="1809412" y="4909180"/>
                <a:pt x="1650323" y="4876663"/>
                <a:pt x="1778000" y="4902200"/>
              </a:cubicBezTo>
              <a:cubicBezTo>
                <a:pt x="1789289" y="4910667"/>
                <a:pt x="1799246" y="4921289"/>
                <a:pt x="1811867" y="4927600"/>
              </a:cubicBezTo>
              <a:cubicBezTo>
                <a:pt x="1849405" y="4946369"/>
                <a:pt x="1866772" y="4931251"/>
                <a:pt x="1905000" y="4910667"/>
              </a:cubicBezTo>
              <a:cubicBezTo>
                <a:pt x="1922919" y="4901018"/>
                <a:pt x="1955800" y="4876800"/>
                <a:pt x="1955800" y="4876800"/>
              </a:cubicBezTo>
              <a:cubicBezTo>
                <a:pt x="1989667" y="4885267"/>
                <a:pt x="2032715" y="4877516"/>
                <a:pt x="2057400" y="4902200"/>
              </a:cubicBezTo>
              <a:cubicBezTo>
                <a:pt x="2086473" y="4931271"/>
                <a:pt x="2066460" y="4917821"/>
                <a:pt x="2125134" y="4927600"/>
              </a:cubicBezTo>
              <a:cubicBezTo>
                <a:pt x="2139245" y="4933244"/>
                <a:pt x="2153237" y="4939197"/>
                <a:pt x="2167467" y="4944533"/>
              </a:cubicBezTo>
              <a:cubicBezTo>
                <a:pt x="2175823" y="4947667"/>
                <a:pt x="2184664" y="4949484"/>
                <a:pt x="2192867" y="4953000"/>
              </a:cubicBezTo>
              <a:cubicBezTo>
                <a:pt x="2204468" y="4957972"/>
                <a:pt x="2215445" y="4964289"/>
                <a:pt x="2226734" y="4969933"/>
              </a:cubicBezTo>
              <a:cubicBezTo>
                <a:pt x="2235201" y="4981222"/>
                <a:pt x="2240722" y="4995500"/>
                <a:pt x="2252134" y="5003800"/>
              </a:cubicBezTo>
              <a:cubicBezTo>
                <a:pt x="2311980" y="5047325"/>
                <a:pt x="2303812" y="5029492"/>
                <a:pt x="2353734" y="5046133"/>
              </a:cubicBezTo>
              <a:cubicBezTo>
                <a:pt x="2368152" y="5050939"/>
                <a:pt x="2381956" y="5057422"/>
                <a:pt x="2396067" y="5063067"/>
              </a:cubicBezTo>
              <a:cubicBezTo>
                <a:pt x="2401711" y="5071534"/>
                <a:pt x="2407951" y="5079632"/>
                <a:pt x="2413000" y="5088467"/>
              </a:cubicBezTo>
              <a:cubicBezTo>
                <a:pt x="2430381" y="5118883"/>
                <a:pt x="2426242" y="5121951"/>
                <a:pt x="2446867" y="5147733"/>
              </a:cubicBezTo>
              <a:cubicBezTo>
                <a:pt x="2451854" y="5153966"/>
                <a:pt x="2458156" y="5159022"/>
                <a:pt x="2463800" y="5164667"/>
              </a:cubicBezTo>
              <a:cubicBezTo>
                <a:pt x="2448191" y="5227108"/>
                <a:pt x="2464966" y="5170413"/>
                <a:pt x="2438400" y="5232400"/>
              </a:cubicBezTo>
              <a:cubicBezTo>
                <a:pt x="2426793" y="5259483"/>
                <a:pt x="2424333" y="5289869"/>
                <a:pt x="2413000" y="5317067"/>
              </a:cubicBezTo>
              <a:cubicBezTo>
                <a:pt x="2397971" y="5353136"/>
                <a:pt x="2387208" y="5359792"/>
                <a:pt x="2362200" y="5384800"/>
              </a:cubicBezTo>
              <a:cubicBezTo>
                <a:pt x="2359378" y="5393267"/>
                <a:pt x="2358326" y="5402547"/>
                <a:pt x="2353734" y="5410200"/>
              </a:cubicBezTo>
              <a:cubicBezTo>
                <a:pt x="2349627" y="5417045"/>
                <a:pt x="2341910" y="5421001"/>
                <a:pt x="2336800" y="5427133"/>
              </a:cubicBezTo>
              <a:cubicBezTo>
                <a:pt x="2327766" y="5437973"/>
                <a:pt x="2320840" y="5450511"/>
                <a:pt x="2311400" y="5461000"/>
              </a:cubicBezTo>
              <a:cubicBezTo>
                <a:pt x="2295380" y="5478800"/>
                <a:pt x="2275560" y="5493100"/>
                <a:pt x="2260600" y="5511800"/>
              </a:cubicBezTo>
              <a:cubicBezTo>
                <a:pt x="2217240" y="5566001"/>
                <a:pt x="2233445" y="5537355"/>
                <a:pt x="2209800" y="5596467"/>
              </a:cubicBezTo>
              <a:cubicBezTo>
                <a:pt x="2204650" y="5622217"/>
                <a:pt x="2202690" y="5651328"/>
                <a:pt x="2184400" y="5672667"/>
              </a:cubicBezTo>
              <a:cubicBezTo>
                <a:pt x="2175217" y="5683381"/>
                <a:pt x="2160512" y="5688089"/>
                <a:pt x="2150534" y="5698067"/>
              </a:cubicBezTo>
              <a:cubicBezTo>
                <a:pt x="2137756" y="5710845"/>
                <a:pt x="2127956" y="5726289"/>
                <a:pt x="2116667" y="5740400"/>
              </a:cubicBezTo>
              <a:cubicBezTo>
                <a:pt x="2119489" y="5751689"/>
                <a:pt x="2117685" y="5765328"/>
                <a:pt x="2125134" y="5774267"/>
              </a:cubicBezTo>
              <a:cubicBezTo>
                <a:pt x="2156278" y="5811640"/>
                <a:pt x="2266153" y="5783546"/>
                <a:pt x="2277534" y="5782733"/>
              </a:cubicBezTo>
              <a:cubicBezTo>
                <a:pt x="2313237" y="5747030"/>
                <a:pt x="2321572" y="5725687"/>
                <a:pt x="2396067" y="5765800"/>
              </a:cubicBezTo>
              <a:cubicBezTo>
                <a:pt x="2411783" y="5774262"/>
                <a:pt x="2400378" y="5803979"/>
                <a:pt x="2413000" y="5816600"/>
              </a:cubicBezTo>
              <a:cubicBezTo>
                <a:pt x="2437129" y="5840728"/>
                <a:pt x="2425506" y="5826891"/>
                <a:pt x="2446867" y="5858933"/>
              </a:cubicBezTo>
              <a:cubicBezTo>
                <a:pt x="2449689" y="5870222"/>
                <a:pt x="2452137" y="5881611"/>
                <a:pt x="2455334" y="5892800"/>
              </a:cubicBezTo>
              <a:cubicBezTo>
                <a:pt x="2457786" y="5901381"/>
                <a:pt x="2454997" y="5919667"/>
                <a:pt x="2463800" y="5918200"/>
              </a:cubicBezTo>
              <a:cubicBezTo>
                <a:pt x="2481625" y="5915229"/>
                <a:pt x="2492023" y="5895622"/>
                <a:pt x="2506134" y="5884333"/>
              </a:cubicBezTo>
              <a:cubicBezTo>
                <a:pt x="2508956" y="5847644"/>
                <a:pt x="2510537" y="5810839"/>
                <a:pt x="2514600" y="5774267"/>
              </a:cubicBezTo>
              <a:cubicBezTo>
                <a:pt x="2516189" y="5759964"/>
                <a:pt x="2520566" y="5746105"/>
                <a:pt x="2523067" y="5731933"/>
              </a:cubicBezTo>
              <a:cubicBezTo>
                <a:pt x="2529034" y="5698122"/>
                <a:pt x="2536583" y="5664496"/>
                <a:pt x="2540000" y="5630333"/>
              </a:cubicBezTo>
              <a:cubicBezTo>
                <a:pt x="2549723" y="5533108"/>
                <a:pt x="2535783" y="5571036"/>
                <a:pt x="2565400" y="5511800"/>
              </a:cubicBezTo>
              <a:cubicBezTo>
                <a:pt x="2568222" y="5497689"/>
                <a:pt x="2570745" y="5483515"/>
                <a:pt x="2573867" y="5469467"/>
              </a:cubicBezTo>
              <a:cubicBezTo>
                <a:pt x="2576391" y="5458108"/>
                <a:pt x="2580312" y="5447059"/>
                <a:pt x="2582334" y="5435600"/>
              </a:cubicBezTo>
              <a:cubicBezTo>
                <a:pt x="2588785" y="5399044"/>
                <a:pt x="2593164" y="5362149"/>
                <a:pt x="2599267" y="5325533"/>
              </a:cubicBezTo>
              <a:cubicBezTo>
                <a:pt x="2601633" y="5311338"/>
                <a:pt x="2603674" y="5297006"/>
                <a:pt x="2607734" y="5283200"/>
              </a:cubicBezTo>
              <a:cubicBezTo>
                <a:pt x="2617807" y="5248952"/>
                <a:pt x="2641600" y="5181600"/>
                <a:pt x="2641600" y="5181600"/>
              </a:cubicBezTo>
              <a:cubicBezTo>
                <a:pt x="2647245" y="5130800"/>
                <a:pt x="2651628" y="5079844"/>
                <a:pt x="2658534" y="5029200"/>
              </a:cubicBezTo>
              <a:cubicBezTo>
                <a:pt x="2660106" y="5017670"/>
                <a:pt x="2665087" y="5006811"/>
                <a:pt x="2667000" y="4995333"/>
              </a:cubicBezTo>
              <a:cubicBezTo>
                <a:pt x="2670375" y="4975083"/>
                <a:pt x="2682234" y="4868399"/>
                <a:pt x="2683934" y="4851400"/>
              </a:cubicBezTo>
              <a:cubicBezTo>
                <a:pt x="2704669" y="4644050"/>
                <a:pt x="2685804" y="4733852"/>
                <a:pt x="2717800" y="4605867"/>
              </a:cubicBezTo>
              <a:cubicBezTo>
                <a:pt x="2723445" y="4557889"/>
                <a:pt x="2727902" y="4509756"/>
                <a:pt x="2734734" y="4461933"/>
              </a:cubicBezTo>
              <a:cubicBezTo>
                <a:pt x="2736380" y="4450414"/>
                <a:pt x="2741431" y="4439568"/>
                <a:pt x="2743200" y="4428067"/>
              </a:cubicBezTo>
              <a:cubicBezTo>
                <a:pt x="2762702" y="4301305"/>
                <a:pt x="2741029" y="4394417"/>
                <a:pt x="2760134" y="4318000"/>
              </a:cubicBezTo>
              <a:cubicBezTo>
                <a:pt x="2762956" y="4295422"/>
                <a:pt x="2771113" y="4272881"/>
                <a:pt x="2768600" y="4250267"/>
              </a:cubicBezTo>
              <a:cubicBezTo>
                <a:pt x="2765346" y="4220982"/>
                <a:pt x="2750792" y="4194070"/>
                <a:pt x="2743200" y="4165600"/>
              </a:cubicBezTo>
              <a:cubicBezTo>
                <a:pt x="2739492" y="4151695"/>
                <a:pt x="2740861" y="4136288"/>
                <a:pt x="2734734" y="4123267"/>
              </a:cubicBezTo>
              <a:cubicBezTo>
                <a:pt x="2718040" y="4087791"/>
                <a:pt x="2693001" y="4056735"/>
                <a:pt x="2675467" y="4021667"/>
              </a:cubicBezTo>
              <a:lnTo>
                <a:pt x="2650067" y="3970867"/>
              </a:lnTo>
              <a:cubicBezTo>
                <a:pt x="2647245" y="3937000"/>
                <a:pt x="2652911" y="3901314"/>
                <a:pt x="2641600" y="3869267"/>
              </a:cubicBezTo>
              <a:cubicBezTo>
                <a:pt x="2634958" y="3850448"/>
                <a:pt x="2614419" y="3839920"/>
                <a:pt x="2599267" y="3826933"/>
              </a:cubicBezTo>
              <a:cubicBezTo>
                <a:pt x="2574836" y="3805992"/>
                <a:pt x="2545820" y="3790421"/>
                <a:pt x="2523067" y="3767667"/>
              </a:cubicBezTo>
              <a:cubicBezTo>
                <a:pt x="2517423" y="3762022"/>
                <a:pt x="2512435" y="3755634"/>
                <a:pt x="2506134" y="3750733"/>
              </a:cubicBezTo>
              <a:cubicBezTo>
                <a:pt x="2427297" y="3689415"/>
                <a:pt x="2466134" y="3734090"/>
                <a:pt x="2421467" y="3674533"/>
              </a:cubicBezTo>
              <a:cubicBezTo>
                <a:pt x="2424289" y="3567289"/>
                <a:pt x="2422291" y="3459809"/>
                <a:pt x="2429934" y="3352800"/>
              </a:cubicBezTo>
              <a:cubicBezTo>
                <a:pt x="2430833" y="3340211"/>
                <a:pt x="2441895" y="3330534"/>
                <a:pt x="2446867" y="3318933"/>
              </a:cubicBezTo>
              <a:cubicBezTo>
                <a:pt x="2454456" y="3301225"/>
                <a:pt x="2458228" y="3273706"/>
                <a:pt x="2472267" y="3259667"/>
              </a:cubicBezTo>
              <a:cubicBezTo>
                <a:pt x="2492223" y="3239711"/>
                <a:pt x="2512326" y="3214402"/>
                <a:pt x="2540000" y="3208867"/>
              </a:cubicBezTo>
              <a:cubicBezTo>
                <a:pt x="2554111" y="3206045"/>
                <a:pt x="2568373" y="3203890"/>
                <a:pt x="2582334" y="3200400"/>
              </a:cubicBezTo>
              <a:cubicBezTo>
                <a:pt x="2590992" y="3198235"/>
                <a:pt x="2598850" y="3192779"/>
                <a:pt x="2607734" y="3191933"/>
              </a:cubicBezTo>
              <a:cubicBezTo>
                <a:pt x="2658383" y="3187109"/>
                <a:pt x="2709334" y="3186289"/>
                <a:pt x="2760134" y="3183467"/>
              </a:cubicBezTo>
              <a:cubicBezTo>
                <a:pt x="2774245" y="3180645"/>
                <a:pt x="2788165" y="3173411"/>
                <a:pt x="2802467" y="3175000"/>
              </a:cubicBezTo>
              <a:cubicBezTo>
                <a:pt x="2815011" y="3176394"/>
                <a:pt x="2824733" y="3186961"/>
                <a:pt x="2836334" y="3191933"/>
              </a:cubicBezTo>
              <a:cubicBezTo>
                <a:pt x="2844537" y="3195449"/>
                <a:pt x="2853267" y="3197578"/>
                <a:pt x="2861734" y="3200400"/>
              </a:cubicBezTo>
              <a:cubicBezTo>
                <a:pt x="2864556" y="3189111"/>
                <a:pt x="2867676" y="3177892"/>
                <a:pt x="2870200" y="3166533"/>
              </a:cubicBezTo>
              <a:cubicBezTo>
                <a:pt x="2873322" y="3152485"/>
                <a:pt x="2874116" y="3137852"/>
                <a:pt x="2878667" y="3124200"/>
              </a:cubicBezTo>
              <a:cubicBezTo>
                <a:pt x="2882658" y="3112226"/>
                <a:pt x="2889956" y="3101622"/>
                <a:pt x="2895600" y="3090333"/>
              </a:cubicBezTo>
              <a:cubicBezTo>
                <a:pt x="2889956" y="3067755"/>
                <a:pt x="2887618" y="3044082"/>
                <a:pt x="2878667" y="3022600"/>
              </a:cubicBezTo>
              <a:cubicBezTo>
                <a:pt x="2840095" y="2930026"/>
                <a:pt x="2690425" y="2976671"/>
                <a:pt x="2624667" y="2971800"/>
              </a:cubicBezTo>
              <a:cubicBezTo>
                <a:pt x="2613378" y="2968978"/>
                <a:pt x="2599985" y="2970477"/>
                <a:pt x="2590800" y="2963333"/>
              </a:cubicBezTo>
              <a:cubicBezTo>
                <a:pt x="2573401" y="2949800"/>
                <a:pt x="2562237" y="2929745"/>
                <a:pt x="2548467" y="2912533"/>
              </a:cubicBezTo>
              <a:cubicBezTo>
                <a:pt x="2527459" y="2886273"/>
                <a:pt x="2523324" y="2879053"/>
                <a:pt x="2506134" y="2853267"/>
              </a:cubicBezTo>
              <a:cubicBezTo>
                <a:pt x="2508956" y="2825045"/>
                <a:pt x="2511631" y="2796807"/>
                <a:pt x="2514600" y="2768600"/>
              </a:cubicBezTo>
              <a:cubicBezTo>
                <a:pt x="2523325" y="2685714"/>
                <a:pt x="2515239" y="2715882"/>
                <a:pt x="2531534" y="2667000"/>
              </a:cubicBezTo>
              <a:cubicBezTo>
                <a:pt x="2534356" y="2650067"/>
                <a:pt x="2536276" y="2632958"/>
                <a:pt x="2540000" y="2616200"/>
              </a:cubicBezTo>
              <a:cubicBezTo>
                <a:pt x="2541936" y="2607488"/>
                <a:pt x="2542156" y="2597111"/>
                <a:pt x="2548467" y="2590800"/>
              </a:cubicBezTo>
              <a:cubicBezTo>
                <a:pt x="2554778" y="2584489"/>
                <a:pt x="2565400" y="2585155"/>
                <a:pt x="2573867" y="2582333"/>
              </a:cubicBezTo>
              <a:cubicBezTo>
                <a:pt x="2808626" y="2589041"/>
                <a:pt x="3111937" y="2602327"/>
                <a:pt x="3335867" y="2582333"/>
              </a:cubicBezTo>
              <a:cubicBezTo>
                <a:pt x="3347457" y="2581298"/>
                <a:pt x="3338561" y="2558570"/>
                <a:pt x="3344334" y="2548467"/>
              </a:cubicBezTo>
              <a:cubicBezTo>
                <a:pt x="3350275" y="2538071"/>
                <a:pt x="3362383" y="2532518"/>
                <a:pt x="3369734" y="2523067"/>
              </a:cubicBezTo>
              <a:cubicBezTo>
                <a:pt x="3417285" y="2461930"/>
                <a:pt x="3380463" y="2479980"/>
                <a:pt x="3429000" y="2463800"/>
              </a:cubicBezTo>
              <a:cubicBezTo>
                <a:pt x="3440289" y="2466622"/>
                <a:pt x="3452764" y="2466494"/>
                <a:pt x="3462867" y="2472267"/>
              </a:cubicBezTo>
              <a:cubicBezTo>
                <a:pt x="3473263" y="2478208"/>
                <a:pt x="3479176" y="2489875"/>
                <a:pt x="3488267" y="2497667"/>
              </a:cubicBezTo>
              <a:cubicBezTo>
                <a:pt x="3498981" y="2506850"/>
                <a:pt x="3510574" y="2514975"/>
                <a:pt x="3522134" y="2523067"/>
              </a:cubicBezTo>
              <a:cubicBezTo>
                <a:pt x="3538806" y="2534738"/>
                <a:pt x="3572934" y="2556933"/>
                <a:pt x="3572934" y="2556933"/>
              </a:cubicBezTo>
              <a:cubicBezTo>
                <a:pt x="3614039" y="2546657"/>
                <a:pt x="3659773" y="2537827"/>
                <a:pt x="3691467" y="2506133"/>
              </a:cubicBezTo>
              <a:cubicBezTo>
                <a:pt x="3708400" y="2489200"/>
                <a:pt x="3728984" y="2475259"/>
                <a:pt x="3742267" y="2455333"/>
              </a:cubicBezTo>
              <a:cubicBezTo>
                <a:pt x="3763628" y="2423291"/>
                <a:pt x="3752005" y="2437128"/>
                <a:pt x="3776134" y="2413000"/>
              </a:cubicBezTo>
              <a:cubicBezTo>
                <a:pt x="3777905" y="2408572"/>
                <a:pt x="3793103" y="2347393"/>
                <a:pt x="3818467" y="2353733"/>
              </a:cubicBezTo>
              <a:cubicBezTo>
                <a:pt x="3827125" y="2355897"/>
                <a:pt x="3823241" y="2371008"/>
                <a:pt x="3826934" y="2379133"/>
              </a:cubicBezTo>
              <a:cubicBezTo>
                <a:pt x="3837379" y="2402113"/>
                <a:pt x="3849511" y="2424289"/>
                <a:pt x="3860800" y="2446867"/>
              </a:cubicBezTo>
              <a:cubicBezTo>
                <a:pt x="3866444" y="2458156"/>
                <a:pt x="3873743" y="2468759"/>
                <a:pt x="3877734" y="2480733"/>
              </a:cubicBezTo>
              <a:cubicBezTo>
                <a:pt x="3890191" y="2518107"/>
                <a:pt x="3882209" y="2498151"/>
                <a:pt x="3903134" y="2540000"/>
              </a:cubicBezTo>
              <a:cubicBezTo>
                <a:pt x="3913056" y="2579693"/>
                <a:pt x="3911496" y="2583862"/>
                <a:pt x="3937000" y="2624667"/>
              </a:cubicBezTo>
              <a:cubicBezTo>
                <a:pt x="3941231" y="2631436"/>
                <a:pt x="3948289" y="2635956"/>
                <a:pt x="3953934" y="2641600"/>
              </a:cubicBezTo>
              <a:cubicBezTo>
                <a:pt x="3959578" y="2652889"/>
                <a:pt x="3964605" y="2664508"/>
                <a:pt x="3970867" y="2675467"/>
              </a:cubicBezTo>
              <a:cubicBezTo>
                <a:pt x="3975915" y="2684302"/>
                <a:pt x="3983249" y="2691766"/>
                <a:pt x="3987800" y="2700867"/>
              </a:cubicBezTo>
              <a:cubicBezTo>
                <a:pt x="3996479" y="2718224"/>
                <a:pt x="4001513" y="2752497"/>
                <a:pt x="4004734" y="2768600"/>
              </a:cubicBezTo>
              <a:cubicBezTo>
                <a:pt x="4005106" y="2773434"/>
                <a:pt x="4003358" y="2894224"/>
                <a:pt x="4030134" y="2921000"/>
              </a:cubicBezTo>
              <a:cubicBezTo>
                <a:pt x="4038362" y="2929228"/>
                <a:pt x="4052711" y="2926645"/>
                <a:pt x="4064000" y="2929467"/>
              </a:cubicBezTo>
              <a:cubicBezTo>
                <a:pt x="4128169" y="2849255"/>
                <a:pt x="4109844" y="2892498"/>
                <a:pt x="4080934" y="2726267"/>
              </a:cubicBezTo>
              <a:cubicBezTo>
                <a:pt x="4076291" y="2699570"/>
                <a:pt x="4057423" y="2689783"/>
                <a:pt x="4047067" y="2667000"/>
              </a:cubicBezTo>
              <a:cubicBezTo>
                <a:pt x="4037089" y="2645048"/>
                <a:pt x="4030941" y="2621525"/>
                <a:pt x="4021667" y="2599267"/>
              </a:cubicBezTo>
              <a:cubicBezTo>
                <a:pt x="4016813" y="2587616"/>
                <a:pt x="4009706" y="2577001"/>
                <a:pt x="4004734" y="2565400"/>
              </a:cubicBezTo>
              <a:cubicBezTo>
                <a:pt x="4001218" y="2557197"/>
                <a:pt x="4000258" y="2547982"/>
                <a:pt x="3996267" y="2540000"/>
              </a:cubicBezTo>
              <a:cubicBezTo>
                <a:pt x="3991716" y="2530899"/>
                <a:pt x="3983885" y="2523701"/>
                <a:pt x="3979334" y="2514600"/>
              </a:cubicBezTo>
              <a:cubicBezTo>
                <a:pt x="3975343" y="2506618"/>
                <a:pt x="3972874" y="2497896"/>
                <a:pt x="3970867" y="2489200"/>
              </a:cubicBezTo>
              <a:cubicBezTo>
                <a:pt x="3964395" y="2461156"/>
                <a:pt x="3960406" y="2432577"/>
                <a:pt x="3953934" y="2404533"/>
              </a:cubicBezTo>
              <a:cubicBezTo>
                <a:pt x="3950315" y="2388851"/>
                <a:pt x="3932341" y="2346318"/>
                <a:pt x="3928534" y="2336800"/>
              </a:cubicBezTo>
              <a:cubicBezTo>
                <a:pt x="3925767" y="2320201"/>
                <a:pt x="3916672" y="2262265"/>
                <a:pt x="3911600" y="2243667"/>
              </a:cubicBezTo>
              <a:cubicBezTo>
                <a:pt x="3906904" y="2226447"/>
                <a:pt x="3907288" y="2205488"/>
                <a:pt x="3894667" y="2192867"/>
              </a:cubicBezTo>
              <a:lnTo>
                <a:pt x="3835400" y="2133600"/>
              </a:lnTo>
              <a:cubicBezTo>
                <a:pt x="3826933" y="2125133"/>
                <a:pt x="3819963" y="2114842"/>
                <a:pt x="3810000" y="2108200"/>
              </a:cubicBezTo>
              <a:cubicBezTo>
                <a:pt x="3801533" y="2102556"/>
                <a:pt x="3792546" y="2097624"/>
                <a:pt x="3784600" y="2091267"/>
              </a:cubicBezTo>
              <a:cubicBezTo>
                <a:pt x="3778367" y="2086280"/>
                <a:pt x="3774934" y="2077636"/>
                <a:pt x="3767667" y="2074333"/>
              </a:cubicBezTo>
              <a:cubicBezTo>
                <a:pt x="3714122" y="2049994"/>
                <a:pt x="3692908" y="2049173"/>
                <a:pt x="3640667" y="2040467"/>
              </a:cubicBezTo>
              <a:cubicBezTo>
                <a:pt x="3622883" y="2028610"/>
                <a:pt x="3582988" y="2003072"/>
                <a:pt x="3572934" y="1989667"/>
              </a:cubicBezTo>
              <a:cubicBezTo>
                <a:pt x="3565952" y="1980358"/>
                <a:pt x="3567289" y="1967089"/>
                <a:pt x="3564467" y="1955800"/>
              </a:cubicBezTo>
              <a:cubicBezTo>
                <a:pt x="3570111" y="1947333"/>
                <a:pt x="3574205" y="1937595"/>
                <a:pt x="3581400" y="1930400"/>
              </a:cubicBezTo>
              <a:cubicBezTo>
                <a:pt x="3597767" y="1914033"/>
                <a:pt x="3629733" y="1903808"/>
                <a:pt x="3649134" y="1896533"/>
              </a:cubicBezTo>
              <a:cubicBezTo>
                <a:pt x="3657490" y="1893399"/>
                <a:pt x="3666552" y="1892058"/>
                <a:pt x="3674534" y="1888067"/>
              </a:cubicBezTo>
              <a:cubicBezTo>
                <a:pt x="3677583" y="1886542"/>
                <a:pt x="3732862" y="1853795"/>
                <a:pt x="3742267" y="1845733"/>
              </a:cubicBezTo>
              <a:cubicBezTo>
                <a:pt x="3769833" y="1822105"/>
                <a:pt x="3793655" y="1793755"/>
                <a:pt x="3810000" y="1761067"/>
              </a:cubicBezTo>
              <a:cubicBezTo>
                <a:pt x="3815645" y="1749778"/>
                <a:pt x="3821962" y="1738801"/>
                <a:pt x="3826934" y="1727200"/>
              </a:cubicBezTo>
              <a:cubicBezTo>
                <a:pt x="3830450" y="1718997"/>
                <a:pt x="3831409" y="1709782"/>
                <a:pt x="3835400" y="1701800"/>
              </a:cubicBezTo>
              <a:cubicBezTo>
                <a:pt x="3839951" y="1692698"/>
                <a:pt x="3846689" y="1684867"/>
                <a:pt x="3852334" y="1676400"/>
              </a:cubicBezTo>
              <a:cubicBezTo>
                <a:pt x="3843867" y="1651000"/>
                <a:pt x="3839628" y="1623774"/>
                <a:pt x="3826934" y="1600200"/>
              </a:cubicBezTo>
              <a:cubicBezTo>
                <a:pt x="3819365" y="1586143"/>
                <a:pt x="3803457" y="1578455"/>
                <a:pt x="3793067" y="1566333"/>
              </a:cubicBezTo>
              <a:cubicBezTo>
                <a:pt x="3722341" y="1483819"/>
                <a:pt x="3838812" y="1603611"/>
                <a:pt x="3750734" y="1515533"/>
              </a:cubicBezTo>
              <a:cubicBezTo>
                <a:pt x="3733801" y="1524000"/>
                <a:pt x="3715080" y="1529574"/>
                <a:pt x="3699934" y="1540933"/>
              </a:cubicBezTo>
              <a:cubicBezTo>
                <a:pt x="3666259" y="1566189"/>
                <a:pt x="3701466" y="1590954"/>
                <a:pt x="3657600" y="1532467"/>
              </a:cubicBezTo>
              <a:cubicBezTo>
                <a:pt x="3660422" y="1524000"/>
                <a:pt x="3660492" y="1514036"/>
                <a:pt x="3666067" y="1507067"/>
              </a:cubicBezTo>
              <a:cubicBezTo>
                <a:pt x="3672424" y="1499121"/>
                <a:pt x="3688672" y="1499917"/>
                <a:pt x="3691467" y="1490133"/>
              </a:cubicBezTo>
              <a:cubicBezTo>
                <a:pt x="3698790" y="1464501"/>
                <a:pt x="3678406" y="1440909"/>
                <a:pt x="3666067" y="1422400"/>
              </a:cubicBezTo>
              <a:cubicBezTo>
                <a:pt x="3663245" y="1411111"/>
                <a:pt x="3658758" y="1400112"/>
                <a:pt x="3657600" y="1388533"/>
              </a:cubicBezTo>
              <a:cubicBezTo>
                <a:pt x="3653098" y="1343514"/>
                <a:pt x="3655845" y="1297810"/>
                <a:pt x="3649134" y="1253067"/>
              </a:cubicBezTo>
              <a:cubicBezTo>
                <a:pt x="3647262" y="1240585"/>
                <a:pt x="3637845" y="1230489"/>
                <a:pt x="3632200" y="1219200"/>
              </a:cubicBezTo>
              <a:cubicBezTo>
                <a:pt x="3627305" y="1165352"/>
                <a:pt x="3623490" y="1111783"/>
                <a:pt x="3615267" y="1058333"/>
              </a:cubicBezTo>
              <a:cubicBezTo>
                <a:pt x="3606661" y="1002399"/>
                <a:pt x="3610351" y="1032660"/>
                <a:pt x="3598334" y="990600"/>
              </a:cubicBezTo>
              <a:cubicBezTo>
                <a:pt x="3590362" y="962696"/>
                <a:pt x="3587221" y="943504"/>
                <a:pt x="3581400" y="914400"/>
              </a:cubicBezTo>
              <a:cubicBezTo>
                <a:pt x="3584222" y="860778"/>
                <a:pt x="3585005" y="807009"/>
                <a:pt x="3589867" y="753533"/>
              </a:cubicBezTo>
              <a:cubicBezTo>
                <a:pt x="3590675" y="744645"/>
                <a:pt x="3597115" y="736974"/>
                <a:pt x="3598334" y="728133"/>
              </a:cubicBezTo>
              <a:cubicBezTo>
                <a:pt x="3622696" y="551512"/>
                <a:pt x="3572125" y="547398"/>
                <a:pt x="3657600" y="474133"/>
              </a:cubicBezTo>
              <a:cubicBezTo>
                <a:pt x="3665326" y="467511"/>
                <a:pt x="3674533" y="462844"/>
                <a:pt x="3683000" y="457200"/>
              </a:cubicBezTo>
              <a:cubicBezTo>
                <a:pt x="3688645" y="448733"/>
                <a:pt x="3695383" y="440902"/>
                <a:pt x="3699934" y="431800"/>
              </a:cubicBezTo>
              <a:cubicBezTo>
                <a:pt x="3703925" y="423818"/>
                <a:pt x="3708400" y="415325"/>
                <a:pt x="3708400" y="406400"/>
              </a:cubicBezTo>
              <a:cubicBezTo>
                <a:pt x="3708400" y="306269"/>
                <a:pt x="3710410" y="319294"/>
                <a:pt x="3691467" y="262467"/>
              </a:cubicBezTo>
              <a:cubicBezTo>
                <a:pt x="3697111" y="237067"/>
                <a:pt x="3699508" y="210720"/>
                <a:pt x="3708400" y="186267"/>
              </a:cubicBezTo>
              <a:cubicBezTo>
                <a:pt x="3711128" y="178765"/>
                <a:pt x="3719202" y="174443"/>
                <a:pt x="3725334" y="169333"/>
              </a:cubicBezTo>
              <a:cubicBezTo>
                <a:pt x="3785720" y="119010"/>
                <a:pt x="3737832" y="165300"/>
                <a:pt x="3776134" y="127000"/>
              </a:cubicBezTo>
              <a:cubicBezTo>
                <a:pt x="3772675" y="117777"/>
                <a:pt x="3753343" y="50618"/>
                <a:pt x="3733800" y="33867"/>
              </a:cubicBezTo>
              <a:cubicBezTo>
                <a:pt x="3721306" y="23158"/>
                <a:pt x="3706186" y="15826"/>
                <a:pt x="3691467" y="8467"/>
              </a:cubicBezTo>
              <a:cubicBezTo>
                <a:pt x="3683485" y="4476"/>
                <a:pt x="3674534" y="2822"/>
                <a:pt x="3666067" y="0"/>
              </a:cubicBezTo>
              <a:cubicBezTo>
                <a:pt x="3587045" y="2822"/>
                <a:pt x="3507567" y="-461"/>
                <a:pt x="3429000" y="8467"/>
              </a:cubicBezTo>
              <a:cubicBezTo>
                <a:pt x="3399920" y="11772"/>
                <a:pt x="3294066" y="47488"/>
                <a:pt x="3242734" y="50800"/>
              </a:cubicBezTo>
              <a:cubicBezTo>
                <a:pt x="3172268" y="55346"/>
                <a:pt x="3101623" y="56445"/>
                <a:pt x="3031067" y="59267"/>
              </a:cubicBezTo>
              <a:cubicBezTo>
                <a:pt x="2974347" y="78172"/>
                <a:pt x="3034796" y="59995"/>
                <a:pt x="2929467" y="76200"/>
              </a:cubicBezTo>
              <a:cubicBezTo>
                <a:pt x="2917966" y="77969"/>
                <a:pt x="2906746" y="81323"/>
                <a:pt x="2895600" y="84667"/>
              </a:cubicBezTo>
              <a:cubicBezTo>
                <a:pt x="2878503" y="89796"/>
                <a:pt x="2862540" y="99629"/>
                <a:pt x="2844800" y="101600"/>
              </a:cubicBezTo>
              <a:cubicBezTo>
                <a:pt x="2785829" y="108152"/>
                <a:pt x="2726267" y="107245"/>
                <a:pt x="2667000" y="110067"/>
              </a:cubicBezTo>
              <a:cubicBezTo>
                <a:pt x="2576864" y="132600"/>
                <a:pt x="2589423" y="132851"/>
                <a:pt x="2429934" y="110067"/>
              </a:cubicBezTo>
              <a:cubicBezTo>
                <a:pt x="2415965" y="108071"/>
                <a:pt x="2407669" y="92699"/>
                <a:pt x="2396067" y="84667"/>
              </a:cubicBezTo>
              <a:cubicBezTo>
                <a:pt x="2370968" y="67291"/>
                <a:pt x="2319867" y="33867"/>
                <a:pt x="2319867" y="33867"/>
              </a:cubicBezTo>
              <a:cubicBezTo>
                <a:pt x="2274711" y="36689"/>
                <a:pt x="2229382" y="37470"/>
                <a:pt x="2184400" y="42333"/>
              </a:cubicBezTo>
              <a:cubicBezTo>
                <a:pt x="2124878" y="48768"/>
                <a:pt x="2066355" y="64044"/>
                <a:pt x="2006600" y="67733"/>
              </a:cubicBezTo>
              <a:cubicBezTo>
                <a:pt x="1837494" y="78172"/>
                <a:pt x="1667933" y="79022"/>
                <a:pt x="1498600" y="84667"/>
              </a:cubicBezTo>
              <a:cubicBezTo>
                <a:pt x="1385026" y="122524"/>
                <a:pt x="1428929" y="102567"/>
                <a:pt x="1363134" y="135467"/>
              </a:cubicBezTo>
              <a:cubicBezTo>
                <a:pt x="1238306" y="126550"/>
                <a:pt x="1265767" y="103011"/>
                <a:pt x="1253067" y="127000"/>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414867</xdr:colOff>
      <xdr:row>19</xdr:row>
      <xdr:rowOff>16933</xdr:rowOff>
    </xdr:from>
    <xdr:to>
      <xdr:col>8</xdr:col>
      <xdr:colOff>43687</xdr:colOff>
      <xdr:row>30</xdr:row>
      <xdr:rowOff>8467</xdr:rowOff>
    </xdr:to>
    <xdr:sp macro="" textlink="">
      <xdr:nvSpPr>
        <xdr:cNvPr id="57" name="Forma libre: forma 56">
          <a:hlinkClick xmlns:r="http://schemas.openxmlformats.org/officeDocument/2006/relationships" r:id="rId34"/>
          <a:extLst>
            <a:ext uri="{FF2B5EF4-FFF2-40B4-BE49-F238E27FC236}">
              <a16:creationId xmlns:a16="http://schemas.microsoft.com/office/drawing/2014/main" id="{F344EC32-9616-4972-B170-2A23158380AB}"/>
            </a:ext>
          </a:extLst>
        </xdr:cNvPr>
        <xdr:cNvSpPr/>
      </xdr:nvSpPr>
      <xdr:spPr>
        <a:xfrm>
          <a:off x="10652760" y="3491653"/>
          <a:ext cx="0" cy="1919394"/>
        </a:xfrm>
        <a:custGeom>
          <a:avLst/>
          <a:gdLst>
            <a:gd name="connsiteX0" fmla="*/ 245533 w 2016420"/>
            <a:gd name="connsiteY0" fmla="*/ 0 h 1761067"/>
            <a:gd name="connsiteX1" fmla="*/ 160867 w 2016420"/>
            <a:gd name="connsiteY1" fmla="*/ 67733 h 1761067"/>
            <a:gd name="connsiteX2" fmla="*/ 118533 w 2016420"/>
            <a:gd name="connsiteY2" fmla="*/ 76200 h 1761067"/>
            <a:gd name="connsiteX3" fmla="*/ 93133 w 2016420"/>
            <a:gd name="connsiteY3" fmla="*/ 93133 h 1761067"/>
            <a:gd name="connsiteX4" fmla="*/ 59267 w 2016420"/>
            <a:gd name="connsiteY4" fmla="*/ 101600 h 1761067"/>
            <a:gd name="connsiteX5" fmla="*/ 50800 w 2016420"/>
            <a:gd name="connsiteY5" fmla="*/ 135467 h 1761067"/>
            <a:gd name="connsiteX6" fmla="*/ 25400 w 2016420"/>
            <a:gd name="connsiteY6" fmla="*/ 270933 h 1761067"/>
            <a:gd name="connsiteX7" fmla="*/ 16933 w 2016420"/>
            <a:gd name="connsiteY7" fmla="*/ 296333 h 1761067"/>
            <a:gd name="connsiteX8" fmla="*/ 0 w 2016420"/>
            <a:gd name="connsiteY8" fmla="*/ 364067 h 1761067"/>
            <a:gd name="connsiteX9" fmla="*/ 33867 w 2016420"/>
            <a:gd name="connsiteY9" fmla="*/ 397933 h 1761067"/>
            <a:gd name="connsiteX10" fmla="*/ 42333 w 2016420"/>
            <a:gd name="connsiteY10" fmla="*/ 431800 h 1761067"/>
            <a:gd name="connsiteX11" fmla="*/ 50800 w 2016420"/>
            <a:gd name="connsiteY11" fmla="*/ 474133 h 1761067"/>
            <a:gd name="connsiteX12" fmla="*/ 84667 w 2016420"/>
            <a:gd name="connsiteY12" fmla="*/ 550333 h 1761067"/>
            <a:gd name="connsiteX13" fmla="*/ 101600 w 2016420"/>
            <a:gd name="connsiteY13" fmla="*/ 609600 h 1761067"/>
            <a:gd name="connsiteX14" fmla="*/ 93133 w 2016420"/>
            <a:gd name="connsiteY14" fmla="*/ 660400 h 1761067"/>
            <a:gd name="connsiteX15" fmla="*/ 76200 w 2016420"/>
            <a:gd name="connsiteY15" fmla="*/ 855133 h 1761067"/>
            <a:gd name="connsiteX16" fmla="*/ 93133 w 2016420"/>
            <a:gd name="connsiteY16" fmla="*/ 889000 h 1761067"/>
            <a:gd name="connsiteX17" fmla="*/ 127000 w 2016420"/>
            <a:gd name="connsiteY17" fmla="*/ 872067 h 1761067"/>
            <a:gd name="connsiteX18" fmla="*/ 220133 w 2016420"/>
            <a:gd name="connsiteY18" fmla="*/ 889000 h 1761067"/>
            <a:gd name="connsiteX19" fmla="*/ 262467 w 2016420"/>
            <a:gd name="connsiteY19" fmla="*/ 914400 h 1761067"/>
            <a:gd name="connsiteX20" fmla="*/ 279400 w 2016420"/>
            <a:gd name="connsiteY20" fmla="*/ 956733 h 1761067"/>
            <a:gd name="connsiteX21" fmla="*/ 287867 w 2016420"/>
            <a:gd name="connsiteY21" fmla="*/ 999067 h 1761067"/>
            <a:gd name="connsiteX22" fmla="*/ 296333 w 2016420"/>
            <a:gd name="connsiteY22" fmla="*/ 1024467 h 1761067"/>
            <a:gd name="connsiteX23" fmla="*/ 304800 w 2016420"/>
            <a:gd name="connsiteY23" fmla="*/ 1075267 h 1761067"/>
            <a:gd name="connsiteX24" fmla="*/ 330200 w 2016420"/>
            <a:gd name="connsiteY24" fmla="*/ 1143000 h 1761067"/>
            <a:gd name="connsiteX25" fmla="*/ 355600 w 2016420"/>
            <a:gd name="connsiteY25" fmla="*/ 1244600 h 1761067"/>
            <a:gd name="connsiteX26" fmla="*/ 389467 w 2016420"/>
            <a:gd name="connsiteY26" fmla="*/ 1227667 h 1761067"/>
            <a:gd name="connsiteX27" fmla="*/ 457200 w 2016420"/>
            <a:gd name="connsiteY27" fmla="*/ 1244600 h 1761067"/>
            <a:gd name="connsiteX28" fmla="*/ 575733 w 2016420"/>
            <a:gd name="connsiteY28" fmla="*/ 1295400 h 1761067"/>
            <a:gd name="connsiteX29" fmla="*/ 601133 w 2016420"/>
            <a:gd name="connsiteY29" fmla="*/ 1278467 h 1761067"/>
            <a:gd name="connsiteX30" fmla="*/ 618067 w 2016420"/>
            <a:gd name="connsiteY30" fmla="*/ 1261533 h 1761067"/>
            <a:gd name="connsiteX31" fmla="*/ 694267 w 2016420"/>
            <a:gd name="connsiteY31" fmla="*/ 1244600 h 1761067"/>
            <a:gd name="connsiteX32" fmla="*/ 829733 w 2016420"/>
            <a:gd name="connsiteY32" fmla="*/ 1270000 h 1761067"/>
            <a:gd name="connsiteX33" fmla="*/ 838200 w 2016420"/>
            <a:gd name="connsiteY33" fmla="*/ 1312333 h 1761067"/>
            <a:gd name="connsiteX34" fmla="*/ 821267 w 2016420"/>
            <a:gd name="connsiteY34" fmla="*/ 1337733 h 1761067"/>
            <a:gd name="connsiteX35" fmla="*/ 787400 w 2016420"/>
            <a:gd name="connsiteY35" fmla="*/ 1380067 h 1761067"/>
            <a:gd name="connsiteX36" fmla="*/ 753533 w 2016420"/>
            <a:gd name="connsiteY36" fmla="*/ 1481667 h 1761067"/>
            <a:gd name="connsiteX37" fmla="*/ 736600 w 2016420"/>
            <a:gd name="connsiteY37" fmla="*/ 1507067 h 1761067"/>
            <a:gd name="connsiteX38" fmla="*/ 711200 w 2016420"/>
            <a:gd name="connsiteY38" fmla="*/ 1515533 h 1761067"/>
            <a:gd name="connsiteX39" fmla="*/ 668867 w 2016420"/>
            <a:gd name="connsiteY39" fmla="*/ 1566333 h 1761067"/>
            <a:gd name="connsiteX40" fmla="*/ 618067 w 2016420"/>
            <a:gd name="connsiteY40" fmla="*/ 1617133 h 1761067"/>
            <a:gd name="connsiteX41" fmla="*/ 626533 w 2016420"/>
            <a:gd name="connsiteY41" fmla="*/ 1676400 h 1761067"/>
            <a:gd name="connsiteX42" fmla="*/ 635000 w 2016420"/>
            <a:gd name="connsiteY42" fmla="*/ 1701800 h 1761067"/>
            <a:gd name="connsiteX43" fmla="*/ 677333 w 2016420"/>
            <a:gd name="connsiteY43" fmla="*/ 1710267 h 1761067"/>
            <a:gd name="connsiteX44" fmla="*/ 804333 w 2016420"/>
            <a:gd name="connsiteY44" fmla="*/ 1693333 h 1761067"/>
            <a:gd name="connsiteX45" fmla="*/ 838200 w 2016420"/>
            <a:gd name="connsiteY45" fmla="*/ 1701800 h 1761067"/>
            <a:gd name="connsiteX46" fmla="*/ 897467 w 2016420"/>
            <a:gd name="connsiteY46" fmla="*/ 1710267 h 1761067"/>
            <a:gd name="connsiteX47" fmla="*/ 931333 w 2016420"/>
            <a:gd name="connsiteY47" fmla="*/ 1701800 h 1761067"/>
            <a:gd name="connsiteX48" fmla="*/ 956733 w 2016420"/>
            <a:gd name="connsiteY48" fmla="*/ 1693333 h 1761067"/>
            <a:gd name="connsiteX49" fmla="*/ 1219200 w 2016420"/>
            <a:gd name="connsiteY49" fmla="*/ 1701800 h 1761067"/>
            <a:gd name="connsiteX50" fmla="*/ 1524000 w 2016420"/>
            <a:gd name="connsiteY50" fmla="*/ 1684867 h 1761067"/>
            <a:gd name="connsiteX51" fmla="*/ 1557867 w 2016420"/>
            <a:gd name="connsiteY51" fmla="*/ 1676400 h 1761067"/>
            <a:gd name="connsiteX52" fmla="*/ 1676400 w 2016420"/>
            <a:gd name="connsiteY52" fmla="*/ 1667933 h 1761067"/>
            <a:gd name="connsiteX53" fmla="*/ 1744133 w 2016420"/>
            <a:gd name="connsiteY53" fmla="*/ 1659467 h 1761067"/>
            <a:gd name="connsiteX54" fmla="*/ 1794933 w 2016420"/>
            <a:gd name="connsiteY54" fmla="*/ 1667933 h 1761067"/>
            <a:gd name="connsiteX55" fmla="*/ 1811867 w 2016420"/>
            <a:gd name="connsiteY55" fmla="*/ 1684867 h 1761067"/>
            <a:gd name="connsiteX56" fmla="*/ 1837267 w 2016420"/>
            <a:gd name="connsiteY56" fmla="*/ 1701800 h 1761067"/>
            <a:gd name="connsiteX57" fmla="*/ 1871133 w 2016420"/>
            <a:gd name="connsiteY57" fmla="*/ 1710267 h 1761067"/>
            <a:gd name="connsiteX58" fmla="*/ 1947333 w 2016420"/>
            <a:gd name="connsiteY58" fmla="*/ 1744133 h 1761067"/>
            <a:gd name="connsiteX59" fmla="*/ 1972733 w 2016420"/>
            <a:gd name="connsiteY59" fmla="*/ 1761067 h 1761067"/>
            <a:gd name="connsiteX60" fmla="*/ 2015067 w 2016420"/>
            <a:gd name="connsiteY60" fmla="*/ 1752600 h 1761067"/>
            <a:gd name="connsiteX61" fmla="*/ 1947333 w 2016420"/>
            <a:gd name="connsiteY61" fmla="*/ 1659467 h 1761067"/>
            <a:gd name="connsiteX62" fmla="*/ 1930400 w 2016420"/>
            <a:gd name="connsiteY62" fmla="*/ 1642533 h 1761067"/>
            <a:gd name="connsiteX63" fmla="*/ 1921933 w 2016420"/>
            <a:gd name="connsiteY63" fmla="*/ 1617133 h 1761067"/>
            <a:gd name="connsiteX64" fmla="*/ 1862667 w 2016420"/>
            <a:gd name="connsiteY64" fmla="*/ 1524000 h 1761067"/>
            <a:gd name="connsiteX65" fmla="*/ 1803400 w 2016420"/>
            <a:gd name="connsiteY65" fmla="*/ 1405467 h 1761067"/>
            <a:gd name="connsiteX66" fmla="*/ 1786467 w 2016420"/>
            <a:gd name="connsiteY66" fmla="*/ 1388533 h 1761067"/>
            <a:gd name="connsiteX67" fmla="*/ 1744133 w 2016420"/>
            <a:gd name="connsiteY67" fmla="*/ 1380067 h 1761067"/>
            <a:gd name="connsiteX68" fmla="*/ 1557867 w 2016420"/>
            <a:gd name="connsiteY68" fmla="*/ 1337733 h 1761067"/>
            <a:gd name="connsiteX69" fmla="*/ 1524000 w 2016420"/>
            <a:gd name="connsiteY69" fmla="*/ 1320800 h 1761067"/>
            <a:gd name="connsiteX70" fmla="*/ 1490133 w 2016420"/>
            <a:gd name="connsiteY70" fmla="*/ 1286933 h 1761067"/>
            <a:gd name="connsiteX71" fmla="*/ 1422400 w 2016420"/>
            <a:gd name="connsiteY71" fmla="*/ 1253067 h 1761067"/>
            <a:gd name="connsiteX72" fmla="*/ 1380067 w 2016420"/>
            <a:gd name="connsiteY72" fmla="*/ 1261533 h 1761067"/>
            <a:gd name="connsiteX73" fmla="*/ 1270000 w 2016420"/>
            <a:gd name="connsiteY73" fmla="*/ 1286933 h 1761067"/>
            <a:gd name="connsiteX74" fmla="*/ 965200 w 2016420"/>
            <a:gd name="connsiteY74" fmla="*/ 1253067 h 1761067"/>
            <a:gd name="connsiteX75" fmla="*/ 939800 w 2016420"/>
            <a:gd name="connsiteY75" fmla="*/ 1244600 h 1761067"/>
            <a:gd name="connsiteX76" fmla="*/ 922867 w 2016420"/>
            <a:gd name="connsiteY76" fmla="*/ 1219200 h 1761067"/>
            <a:gd name="connsiteX77" fmla="*/ 939800 w 2016420"/>
            <a:gd name="connsiteY77" fmla="*/ 1159933 h 1761067"/>
            <a:gd name="connsiteX78" fmla="*/ 880533 w 2016420"/>
            <a:gd name="connsiteY78" fmla="*/ 1100667 h 1761067"/>
            <a:gd name="connsiteX79" fmla="*/ 838200 w 2016420"/>
            <a:gd name="connsiteY79" fmla="*/ 1041400 h 1761067"/>
            <a:gd name="connsiteX80" fmla="*/ 558800 w 2016420"/>
            <a:gd name="connsiteY80" fmla="*/ 1024467 h 1761067"/>
            <a:gd name="connsiteX81" fmla="*/ 524933 w 2016420"/>
            <a:gd name="connsiteY81" fmla="*/ 965200 h 1761067"/>
            <a:gd name="connsiteX82" fmla="*/ 499533 w 2016420"/>
            <a:gd name="connsiteY82" fmla="*/ 889000 h 1761067"/>
            <a:gd name="connsiteX83" fmla="*/ 491067 w 2016420"/>
            <a:gd name="connsiteY83" fmla="*/ 711200 h 1761067"/>
            <a:gd name="connsiteX84" fmla="*/ 499533 w 2016420"/>
            <a:gd name="connsiteY84" fmla="*/ 685800 h 1761067"/>
            <a:gd name="connsiteX85" fmla="*/ 516467 w 2016420"/>
            <a:gd name="connsiteY85" fmla="*/ 668867 h 1761067"/>
            <a:gd name="connsiteX86" fmla="*/ 533400 w 2016420"/>
            <a:gd name="connsiteY86" fmla="*/ 635000 h 1761067"/>
            <a:gd name="connsiteX87" fmla="*/ 491067 w 2016420"/>
            <a:gd name="connsiteY87" fmla="*/ 474133 h 1761067"/>
            <a:gd name="connsiteX88" fmla="*/ 423333 w 2016420"/>
            <a:gd name="connsiteY88" fmla="*/ 414867 h 1761067"/>
            <a:gd name="connsiteX89" fmla="*/ 389467 w 2016420"/>
            <a:gd name="connsiteY89" fmla="*/ 364067 h 1761067"/>
            <a:gd name="connsiteX90" fmla="*/ 372533 w 2016420"/>
            <a:gd name="connsiteY90" fmla="*/ 347133 h 1761067"/>
            <a:gd name="connsiteX91" fmla="*/ 330200 w 2016420"/>
            <a:gd name="connsiteY91" fmla="*/ 110067 h 1761067"/>
            <a:gd name="connsiteX92" fmla="*/ 254000 w 2016420"/>
            <a:gd name="connsiteY92" fmla="*/ 50800 h 1761067"/>
            <a:gd name="connsiteX93" fmla="*/ 245533 w 2016420"/>
            <a:gd name="connsiteY93" fmla="*/ 0 h 176106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Lst>
          <a:rect l="l" t="t" r="r" b="b"/>
          <a:pathLst>
            <a:path w="2016420" h="1761067">
              <a:moveTo>
                <a:pt x="245533" y="0"/>
              </a:moveTo>
              <a:cubicBezTo>
                <a:pt x="215593" y="29940"/>
                <a:pt x="200497" y="51881"/>
                <a:pt x="160867" y="67733"/>
              </a:cubicBezTo>
              <a:cubicBezTo>
                <a:pt x="147505" y="73078"/>
                <a:pt x="132644" y="73378"/>
                <a:pt x="118533" y="76200"/>
              </a:cubicBezTo>
              <a:cubicBezTo>
                <a:pt x="110066" y="81844"/>
                <a:pt x="102486" y="89125"/>
                <a:pt x="93133" y="93133"/>
              </a:cubicBezTo>
              <a:cubicBezTo>
                <a:pt x="82438" y="97717"/>
                <a:pt x="67495" y="93372"/>
                <a:pt x="59267" y="101600"/>
              </a:cubicBezTo>
              <a:cubicBezTo>
                <a:pt x="51039" y="109828"/>
                <a:pt x="52713" y="123989"/>
                <a:pt x="50800" y="135467"/>
              </a:cubicBezTo>
              <a:cubicBezTo>
                <a:pt x="32851" y="243157"/>
                <a:pt x="54597" y="163877"/>
                <a:pt x="25400" y="270933"/>
              </a:cubicBezTo>
              <a:cubicBezTo>
                <a:pt x="23052" y="279543"/>
                <a:pt x="19281" y="287723"/>
                <a:pt x="16933" y="296333"/>
              </a:cubicBezTo>
              <a:cubicBezTo>
                <a:pt x="10810" y="318786"/>
                <a:pt x="0" y="364067"/>
                <a:pt x="0" y="364067"/>
              </a:cubicBezTo>
              <a:cubicBezTo>
                <a:pt x="29031" y="451158"/>
                <a:pt x="-17742" y="333421"/>
                <a:pt x="33867" y="397933"/>
              </a:cubicBezTo>
              <a:cubicBezTo>
                <a:pt x="41136" y="407020"/>
                <a:pt x="39809" y="420441"/>
                <a:pt x="42333" y="431800"/>
              </a:cubicBezTo>
              <a:cubicBezTo>
                <a:pt x="45455" y="445848"/>
                <a:pt x="46665" y="460349"/>
                <a:pt x="50800" y="474133"/>
              </a:cubicBezTo>
              <a:cubicBezTo>
                <a:pt x="78282" y="565740"/>
                <a:pt x="56068" y="471687"/>
                <a:pt x="84667" y="550333"/>
              </a:cubicBezTo>
              <a:cubicBezTo>
                <a:pt x="91689" y="569642"/>
                <a:pt x="95956" y="589844"/>
                <a:pt x="101600" y="609600"/>
              </a:cubicBezTo>
              <a:cubicBezTo>
                <a:pt x="98778" y="626533"/>
                <a:pt x="94559" y="643292"/>
                <a:pt x="93133" y="660400"/>
              </a:cubicBezTo>
              <a:cubicBezTo>
                <a:pt x="75927" y="866875"/>
                <a:pt x="96892" y="751679"/>
                <a:pt x="76200" y="855133"/>
              </a:cubicBezTo>
              <a:cubicBezTo>
                <a:pt x="81844" y="866422"/>
                <a:pt x="81159" y="885009"/>
                <a:pt x="93133" y="889000"/>
              </a:cubicBezTo>
              <a:cubicBezTo>
                <a:pt x="105107" y="892991"/>
                <a:pt x="114430" y="873210"/>
                <a:pt x="127000" y="872067"/>
              </a:cubicBezTo>
              <a:cubicBezTo>
                <a:pt x="149252" y="870044"/>
                <a:pt x="195206" y="882768"/>
                <a:pt x="220133" y="889000"/>
              </a:cubicBezTo>
              <a:cubicBezTo>
                <a:pt x="234244" y="897467"/>
                <a:pt x="251630" y="902015"/>
                <a:pt x="262467" y="914400"/>
              </a:cubicBezTo>
              <a:cubicBezTo>
                <a:pt x="272475" y="925838"/>
                <a:pt x="275033" y="942176"/>
                <a:pt x="279400" y="956733"/>
              </a:cubicBezTo>
              <a:cubicBezTo>
                <a:pt x="283535" y="970517"/>
                <a:pt x="284377" y="985106"/>
                <a:pt x="287867" y="999067"/>
              </a:cubicBezTo>
              <a:cubicBezTo>
                <a:pt x="290031" y="1007725"/>
                <a:pt x="294397" y="1015755"/>
                <a:pt x="296333" y="1024467"/>
              </a:cubicBezTo>
              <a:cubicBezTo>
                <a:pt x="300057" y="1041225"/>
                <a:pt x="301076" y="1058509"/>
                <a:pt x="304800" y="1075267"/>
              </a:cubicBezTo>
              <a:cubicBezTo>
                <a:pt x="308394" y="1091440"/>
                <a:pt x="326435" y="1132647"/>
                <a:pt x="330200" y="1143000"/>
              </a:cubicBezTo>
              <a:cubicBezTo>
                <a:pt x="350841" y="1199764"/>
                <a:pt x="345853" y="1186121"/>
                <a:pt x="355600" y="1244600"/>
              </a:cubicBezTo>
              <a:cubicBezTo>
                <a:pt x="366889" y="1238956"/>
                <a:pt x="376846" y="1227667"/>
                <a:pt x="389467" y="1227667"/>
              </a:cubicBezTo>
              <a:cubicBezTo>
                <a:pt x="412740" y="1227667"/>
                <a:pt x="436013" y="1234970"/>
                <a:pt x="457200" y="1244600"/>
              </a:cubicBezTo>
              <a:cubicBezTo>
                <a:pt x="558458" y="1290626"/>
                <a:pt x="517982" y="1276149"/>
                <a:pt x="575733" y="1295400"/>
              </a:cubicBezTo>
              <a:cubicBezTo>
                <a:pt x="584200" y="1289756"/>
                <a:pt x="593187" y="1284824"/>
                <a:pt x="601133" y="1278467"/>
              </a:cubicBezTo>
              <a:cubicBezTo>
                <a:pt x="607367" y="1273480"/>
                <a:pt x="610565" y="1264261"/>
                <a:pt x="618067" y="1261533"/>
              </a:cubicBezTo>
              <a:cubicBezTo>
                <a:pt x="642520" y="1252641"/>
                <a:pt x="668867" y="1250244"/>
                <a:pt x="694267" y="1244600"/>
              </a:cubicBezTo>
              <a:cubicBezTo>
                <a:pt x="739422" y="1253067"/>
                <a:pt x="788164" y="1250438"/>
                <a:pt x="829733" y="1270000"/>
              </a:cubicBezTo>
              <a:cubicBezTo>
                <a:pt x="842754" y="1276127"/>
                <a:pt x="839985" y="1298054"/>
                <a:pt x="838200" y="1312333"/>
              </a:cubicBezTo>
              <a:cubicBezTo>
                <a:pt x="836938" y="1322430"/>
                <a:pt x="827372" y="1329592"/>
                <a:pt x="821267" y="1337733"/>
              </a:cubicBezTo>
              <a:cubicBezTo>
                <a:pt x="810424" y="1352190"/>
                <a:pt x="798689" y="1365956"/>
                <a:pt x="787400" y="1380067"/>
              </a:cubicBezTo>
              <a:cubicBezTo>
                <a:pt x="777359" y="1415210"/>
                <a:pt x="769911" y="1448912"/>
                <a:pt x="753533" y="1481667"/>
              </a:cubicBezTo>
              <a:cubicBezTo>
                <a:pt x="748982" y="1490768"/>
                <a:pt x="744546" y="1500710"/>
                <a:pt x="736600" y="1507067"/>
              </a:cubicBezTo>
              <a:cubicBezTo>
                <a:pt x="729631" y="1512642"/>
                <a:pt x="719667" y="1512711"/>
                <a:pt x="711200" y="1515533"/>
              </a:cubicBezTo>
              <a:cubicBezTo>
                <a:pt x="650115" y="1576622"/>
                <a:pt x="759468" y="1465666"/>
                <a:pt x="668867" y="1566333"/>
              </a:cubicBezTo>
              <a:cubicBezTo>
                <a:pt x="652847" y="1584133"/>
                <a:pt x="618067" y="1617133"/>
                <a:pt x="618067" y="1617133"/>
              </a:cubicBezTo>
              <a:cubicBezTo>
                <a:pt x="620889" y="1636889"/>
                <a:pt x="622619" y="1656831"/>
                <a:pt x="626533" y="1676400"/>
              </a:cubicBezTo>
              <a:cubicBezTo>
                <a:pt x="628283" y="1685151"/>
                <a:pt x="627574" y="1696849"/>
                <a:pt x="635000" y="1701800"/>
              </a:cubicBezTo>
              <a:cubicBezTo>
                <a:pt x="646974" y="1709782"/>
                <a:pt x="663222" y="1707445"/>
                <a:pt x="677333" y="1710267"/>
              </a:cubicBezTo>
              <a:cubicBezTo>
                <a:pt x="711577" y="1704559"/>
                <a:pt x="773246" y="1693333"/>
                <a:pt x="804333" y="1693333"/>
              </a:cubicBezTo>
              <a:cubicBezTo>
                <a:pt x="815969" y="1693333"/>
                <a:pt x="826751" y="1699718"/>
                <a:pt x="838200" y="1701800"/>
              </a:cubicBezTo>
              <a:cubicBezTo>
                <a:pt x="857834" y="1705370"/>
                <a:pt x="877711" y="1707445"/>
                <a:pt x="897467" y="1710267"/>
              </a:cubicBezTo>
              <a:cubicBezTo>
                <a:pt x="908756" y="1707445"/>
                <a:pt x="920145" y="1704997"/>
                <a:pt x="931333" y="1701800"/>
              </a:cubicBezTo>
              <a:cubicBezTo>
                <a:pt x="939914" y="1699348"/>
                <a:pt x="947808" y="1693333"/>
                <a:pt x="956733" y="1693333"/>
              </a:cubicBezTo>
              <a:cubicBezTo>
                <a:pt x="1044268" y="1693333"/>
                <a:pt x="1131711" y="1698978"/>
                <a:pt x="1219200" y="1701800"/>
              </a:cubicBezTo>
              <a:cubicBezTo>
                <a:pt x="1317322" y="1698296"/>
                <a:pt x="1424330" y="1701478"/>
                <a:pt x="1524000" y="1684867"/>
              </a:cubicBezTo>
              <a:cubicBezTo>
                <a:pt x="1535478" y="1682954"/>
                <a:pt x="1546578" y="1679222"/>
                <a:pt x="1557867" y="1676400"/>
              </a:cubicBezTo>
              <a:cubicBezTo>
                <a:pt x="1613801" y="1639112"/>
                <a:pt x="1559052" y="1667933"/>
                <a:pt x="1676400" y="1667933"/>
              </a:cubicBezTo>
              <a:cubicBezTo>
                <a:pt x="1699153" y="1667933"/>
                <a:pt x="1721555" y="1662289"/>
                <a:pt x="1744133" y="1659467"/>
              </a:cubicBezTo>
              <a:cubicBezTo>
                <a:pt x="1761066" y="1662289"/>
                <a:pt x="1778859" y="1661905"/>
                <a:pt x="1794933" y="1667933"/>
              </a:cubicBezTo>
              <a:cubicBezTo>
                <a:pt x="1802408" y="1670736"/>
                <a:pt x="1805633" y="1679880"/>
                <a:pt x="1811867" y="1684867"/>
              </a:cubicBezTo>
              <a:cubicBezTo>
                <a:pt x="1819813" y="1691224"/>
                <a:pt x="1827914" y="1697792"/>
                <a:pt x="1837267" y="1701800"/>
              </a:cubicBezTo>
              <a:cubicBezTo>
                <a:pt x="1847962" y="1706384"/>
                <a:pt x="1860094" y="1706587"/>
                <a:pt x="1871133" y="1710267"/>
              </a:cubicBezTo>
              <a:cubicBezTo>
                <a:pt x="1892907" y="1717525"/>
                <a:pt x="1926678" y="1732330"/>
                <a:pt x="1947333" y="1744133"/>
              </a:cubicBezTo>
              <a:cubicBezTo>
                <a:pt x="1956168" y="1749182"/>
                <a:pt x="1964266" y="1755422"/>
                <a:pt x="1972733" y="1761067"/>
              </a:cubicBezTo>
              <a:cubicBezTo>
                <a:pt x="1986844" y="1758245"/>
                <a:pt x="2011577" y="1766561"/>
                <a:pt x="2015067" y="1752600"/>
              </a:cubicBezTo>
              <a:cubicBezTo>
                <a:pt x="2025778" y="1709757"/>
                <a:pt x="1970105" y="1678986"/>
                <a:pt x="1947333" y="1659467"/>
              </a:cubicBezTo>
              <a:cubicBezTo>
                <a:pt x="1941272" y="1654272"/>
                <a:pt x="1936044" y="1648178"/>
                <a:pt x="1930400" y="1642533"/>
              </a:cubicBezTo>
              <a:cubicBezTo>
                <a:pt x="1927578" y="1634066"/>
                <a:pt x="1925924" y="1625115"/>
                <a:pt x="1921933" y="1617133"/>
              </a:cubicBezTo>
              <a:cubicBezTo>
                <a:pt x="1896390" y="1566048"/>
                <a:pt x="1892215" y="1563397"/>
                <a:pt x="1862667" y="1524000"/>
              </a:cubicBezTo>
              <a:cubicBezTo>
                <a:pt x="1841595" y="1439716"/>
                <a:pt x="1859487" y="1469568"/>
                <a:pt x="1803400" y="1405467"/>
              </a:cubicBezTo>
              <a:cubicBezTo>
                <a:pt x="1798144" y="1399459"/>
                <a:pt x="1793804" y="1391677"/>
                <a:pt x="1786467" y="1388533"/>
              </a:cubicBezTo>
              <a:cubicBezTo>
                <a:pt x="1773240" y="1382864"/>
                <a:pt x="1758244" y="1382889"/>
                <a:pt x="1744133" y="1380067"/>
              </a:cubicBezTo>
              <a:cubicBezTo>
                <a:pt x="1669322" y="1330191"/>
                <a:pt x="1751416" y="1379809"/>
                <a:pt x="1557867" y="1337733"/>
              </a:cubicBezTo>
              <a:cubicBezTo>
                <a:pt x="1545534" y="1335052"/>
                <a:pt x="1535289" y="1326444"/>
                <a:pt x="1524000" y="1320800"/>
              </a:cubicBezTo>
              <a:cubicBezTo>
                <a:pt x="1512711" y="1309511"/>
                <a:pt x="1503417" y="1295789"/>
                <a:pt x="1490133" y="1286933"/>
              </a:cubicBezTo>
              <a:cubicBezTo>
                <a:pt x="1469130" y="1272931"/>
                <a:pt x="1446996" y="1258743"/>
                <a:pt x="1422400" y="1253067"/>
              </a:cubicBezTo>
              <a:cubicBezTo>
                <a:pt x="1408378" y="1249831"/>
                <a:pt x="1394115" y="1258411"/>
                <a:pt x="1380067" y="1261533"/>
              </a:cubicBezTo>
              <a:lnTo>
                <a:pt x="1270000" y="1286933"/>
              </a:lnTo>
              <a:lnTo>
                <a:pt x="965200" y="1253067"/>
              </a:lnTo>
              <a:cubicBezTo>
                <a:pt x="956348" y="1251932"/>
                <a:pt x="946769" y="1250175"/>
                <a:pt x="939800" y="1244600"/>
              </a:cubicBezTo>
              <a:cubicBezTo>
                <a:pt x="931854" y="1238243"/>
                <a:pt x="928511" y="1227667"/>
                <a:pt x="922867" y="1219200"/>
              </a:cubicBezTo>
              <a:cubicBezTo>
                <a:pt x="928511" y="1199444"/>
                <a:pt x="939800" y="1180479"/>
                <a:pt x="939800" y="1159933"/>
              </a:cubicBezTo>
              <a:lnTo>
                <a:pt x="880533" y="1100667"/>
              </a:lnTo>
              <a:cubicBezTo>
                <a:pt x="864202" y="1082703"/>
                <a:pt x="861824" y="1046995"/>
                <a:pt x="838200" y="1041400"/>
              </a:cubicBezTo>
              <a:cubicBezTo>
                <a:pt x="747408" y="1019896"/>
                <a:pt x="651933" y="1030111"/>
                <a:pt x="558800" y="1024467"/>
              </a:cubicBezTo>
              <a:cubicBezTo>
                <a:pt x="547511" y="1004711"/>
                <a:pt x="535109" y="985551"/>
                <a:pt x="524933" y="965200"/>
              </a:cubicBezTo>
              <a:cubicBezTo>
                <a:pt x="508993" y="933319"/>
                <a:pt x="507617" y="921336"/>
                <a:pt x="499533" y="889000"/>
              </a:cubicBezTo>
              <a:cubicBezTo>
                <a:pt x="484730" y="763175"/>
                <a:pt x="470043" y="784788"/>
                <a:pt x="491067" y="711200"/>
              </a:cubicBezTo>
              <a:cubicBezTo>
                <a:pt x="493519" y="702619"/>
                <a:pt x="494941" y="693453"/>
                <a:pt x="499533" y="685800"/>
              </a:cubicBezTo>
              <a:cubicBezTo>
                <a:pt x="503640" y="678955"/>
                <a:pt x="510822" y="674511"/>
                <a:pt x="516467" y="668867"/>
              </a:cubicBezTo>
              <a:cubicBezTo>
                <a:pt x="522111" y="657578"/>
                <a:pt x="534030" y="647606"/>
                <a:pt x="533400" y="635000"/>
              </a:cubicBezTo>
              <a:cubicBezTo>
                <a:pt x="532219" y="611390"/>
                <a:pt x="527704" y="510770"/>
                <a:pt x="491067" y="474133"/>
              </a:cubicBezTo>
              <a:cubicBezTo>
                <a:pt x="469853" y="452919"/>
                <a:pt x="443682" y="436912"/>
                <a:pt x="423333" y="414867"/>
              </a:cubicBezTo>
              <a:cubicBezTo>
                <a:pt x="409529" y="399913"/>
                <a:pt x="401678" y="380348"/>
                <a:pt x="389467" y="364067"/>
              </a:cubicBezTo>
              <a:cubicBezTo>
                <a:pt x="384677" y="357681"/>
                <a:pt x="378178" y="352778"/>
                <a:pt x="372533" y="347133"/>
              </a:cubicBezTo>
              <a:cubicBezTo>
                <a:pt x="368323" y="302932"/>
                <a:pt x="373723" y="168098"/>
                <a:pt x="330200" y="110067"/>
              </a:cubicBezTo>
              <a:cubicBezTo>
                <a:pt x="315544" y="90525"/>
                <a:pt x="277447" y="66431"/>
                <a:pt x="254000" y="50800"/>
              </a:cubicBezTo>
              <a:lnTo>
                <a:pt x="245533" y="0"/>
              </a:ln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135467</xdr:colOff>
      <xdr:row>47</xdr:row>
      <xdr:rowOff>93134</xdr:rowOff>
    </xdr:from>
    <xdr:to>
      <xdr:col>5</xdr:col>
      <xdr:colOff>118534</xdr:colOff>
      <xdr:row>53</xdr:row>
      <xdr:rowOff>110067</xdr:rowOff>
    </xdr:to>
    <xdr:sp macro="" textlink="">
      <xdr:nvSpPr>
        <xdr:cNvPr id="58" name="Forma libre: forma 57">
          <a:hlinkClick xmlns:r="http://schemas.openxmlformats.org/officeDocument/2006/relationships" r:id="rId35"/>
          <a:extLst>
            <a:ext uri="{FF2B5EF4-FFF2-40B4-BE49-F238E27FC236}">
              <a16:creationId xmlns:a16="http://schemas.microsoft.com/office/drawing/2014/main" id="{74BF3AFC-7886-4B37-BBA0-7D1394194019}"/>
            </a:ext>
          </a:extLst>
        </xdr:cNvPr>
        <xdr:cNvSpPr/>
      </xdr:nvSpPr>
      <xdr:spPr>
        <a:xfrm>
          <a:off x="10652760" y="8475134"/>
          <a:ext cx="0" cy="1068493"/>
        </a:xfrm>
        <a:custGeom>
          <a:avLst/>
          <a:gdLst>
            <a:gd name="connsiteX0" fmla="*/ 8466 w 1574800"/>
            <a:gd name="connsiteY0" fmla="*/ 279400 h 982133"/>
            <a:gd name="connsiteX1" fmla="*/ 0 w 1574800"/>
            <a:gd name="connsiteY1" fmla="*/ 372533 h 982133"/>
            <a:gd name="connsiteX2" fmla="*/ 25400 w 1574800"/>
            <a:gd name="connsiteY2" fmla="*/ 448733 h 982133"/>
            <a:gd name="connsiteX3" fmla="*/ 67733 w 1574800"/>
            <a:gd name="connsiteY3" fmla="*/ 516466 h 982133"/>
            <a:gd name="connsiteX4" fmla="*/ 262466 w 1574800"/>
            <a:gd name="connsiteY4" fmla="*/ 524933 h 982133"/>
            <a:gd name="connsiteX5" fmla="*/ 279400 w 1574800"/>
            <a:gd name="connsiteY5" fmla="*/ 541866 h 982133"/>
            <a:gd name="connsiteX6" fmla="*/ 321733 w 1574800"/>
            <a:gd name="connsiteY6" fmla="*/ 465666 h 982133"/>
            <a:gd name="connsiteX7" fmla="*/ 355600 w 1574800"/>
            <a:gd name="connsiteY7" fmla="*/ 448733 h 982133"/>
            <a:gd name="connsiteX8" fmla="*/ 508000 w 1574800"/>
            <a:gd name="connsiteY8" fmla="*/ 465666 h 982133"/>
            <a:gd name="connsiteX9" fmla="*/ 558800 w 1574800"/>
            <a:gd name="connsiteY9" fmla="*/ 550333 h 982133"/>
            <a:gd name="connsiteX10" fmla="*/ 584200 w 1574800"/>
            <a:gd name="connsiteY10" fmla="*/ 567266 h 982133"/>
            <a:gd name="connsiteX11" fmla="*/ 651933 w 1574800"/>
            <a:gd name="connsiteY11" fmla="*/ 635000 h 982133"/>
            <a:gd name="connsiteX12" fmla="*/ 677333 w 1574800"/>
            <a:gd name="connsiteY12" fmla="*/ 643466 h 982133"/>
            <a:gd name="connsiteX13" fmla="*/ 753533 w 1574800"/>
            <a:gd name="connsiteY13" fmla="*/ 694266 h 982133"/>
            <a:gd name="connsiteX14" fmla="*/ 778933 w 1574800"/>
            <a:gd name="connsiteY14" fmla="*/ 711200 h 982133"/>
            <a:gd name="connsiteX15" fmla="*/ 872066 w 1574800"/>
            <a:gd name="connsiteY15" fmla="*/ 736600 h 982133"/>
            <a:gd name="connsiteX16" fmla="*/ 897466 w 1574800"/>
            <a:gd name="connsiteY16" fmla="*/ 745066 h 982133"/>
            <a:gd name="connsiteX17" fmla="*/ 982133 w 1574800"/>
            <a:gd name="connsiteY17" fmla="*/ 762000 h 982133"/>
            <a:gd name="connsiteX18" fmla="*/ 1092200 w 1574800"/>
            <a:gd name="connsiteY18" fmla="*/ 804333 h 982133"/>
            <a:gd name="connsiteX19" fmla="*/ 1185333 w 1574800"/>
            <a:gd name="connsiteY19" fmla="*/ 838200 h 982133"/>
            <a:gd name="connsiteX20" fmla="*/ 1261533 w 1574800"/>
            <a:gd name="connsiteY20" fmla="*/ 905933 h 982133"/>
            <a:gd name="connsiteX21" fmla="*/ 1320800 w 1574800"/>
            <a:gd name="connsiteY21" fmla="*/ 948266 h 982133"/>
            <a:gd name="connsiteX22" fmla="*/ 1346200 w 1574800"/>
            <a:gd name="connsiteY22" fmla="*/ 973666 h 982133"/>
            <a:gd name="connsiteX23" fmla="*/ 1371600 w 1574800"/>
            <a:gd name="connsiteY23" fmla="*/ 982133 h 982133"/>
            <a:gd name="connsiteX24" fmla="*/ 1473200 w 1574800"/>
            <a:gd name="connsiteY24" fmla="*/ 973666 h 982133"/>
            <a:gd name="connsiteX25" fmla="*/ 1524000 w 1574800"/>
            <a:gd name="connsiteY25" fmla="*/ 956733 h 982133"/>
            <a:gd name="connsiteX26" fmla="*/ 1574800 w 1574800"/>
            <a:gd name="connsiteY26" fmla="*/ 948266 h 982133"/>
            <a:gd name="connsiteX27" fmla="*/ 1557866 w 1574800"/>
            <a:gd name="connsiteY27" fmla="*/ 931333 h 982133"/>
            <a:gd name="connsiteX28" fmla="*/ 1507066 w 1574800"/>
            <a:gd name="connsiteY28" fmla="*/ 914400 h 982133"/>
            <a:gd name="connsiteX29" fmla="*/ 1481666 w 1574800"/>
            <a:gd name="connsiteY29" fmla="*/ 872066 h 982133"/>
            <a:gd name="connsiteX30" fmla="*/ 1439333 w 1574800"/>
            <a:gd name="connsiteY30" fmla="*/ 804333 h 982133"/>
            <a:gd name="connsiteX31" fmla="*/ 1346200 w 1574800"/>
            <a:gd name="connsiteY31" fmla="*/ 795866 h 982133"/>
            <a:gd name="connsiteX32" fmla="*/ 1253066 w 1574800"/>
            <a:gd name="connsiteY32" fmla="*/ 762000 h 982133"/>
            <a:gd name="connsiteX33" fmla="*/ 1193800 w 1574800"/>
            <a:gd name="connsiteY33" fmla="*/ 668866 h 982133"/>
            <a:gd name="connsiteX34" fmla="*/ 1185333 w 1574800"/>
            <a:gd name="connsiteY34" fmla="*/ 618066 h 982133"/>
            <a:gd name="connsiteX35" fmla="*/ 1100666 w 1574800"/>
            <a:gd name="connsiteY35" fmla="*/ 592666 h 982133"/>
            <a:gd name="connsiteX36" fmla="*/ 1041400 w 1574800"/>
            <a:gd name="connsiteY36" fmla="*/ 567266 h 982133"/>
            <a:gd name="connsiteX37" fmla="*/ 1041400 w 1574800"/>
            <a:gd name="connsiteY37" fmla="*/ 499533 h 982133"/>
            <a:gd name="connsiteX38" fmla="*/ 1024466 w 1574800"/>
            <a:gd name="connsiteY38" fmla="*/ 431800 h 982133"/>
            <a:gd name="connsiteX39" fmla="*/ 999066 w 1574800"/>
            <a:gd name="connsiteY39" fmla="*/ 414866 h 982133"/>
            <a:gd name="connsiteX40" fmla="*/ 939800 w 1574800"/>
            <a:gd name="connsiteY40" fmla="*/ 423333 h 982133"/>
            <a:gd name="connsiteX41" fmla="*/ 914400 w 1574800"/>
            <a:gd name="connsiteY41" fmla="*/ 372533 h 982133"/>
            <a:gd name="connsiteX42" fmla="*/ 838200 w 1574800"/>
            <a:gd name="connsiteY42" fmla="*/ 313266 h 982133"/>
            <a:gd name="connsiteX43" fmla="*/ 787400 w 1574800"/>
            <a:gd name="connsiteY43" fmla="*/ 279400 h 982133"/>
            <a:gd name="connsiteX44" fmla="*/ 770466 w 1574800"/>
            <a:gd name="connsiteY44" fmla="*/ 254000 h 982133"/>
            <a:gd name="connsiteX45" fmla="*/ 651933 w 1574800"/>
            <a:gd name="connsiteY45" fmla="*/ 237066 h 982133"/>
            <a:gd name="connsiteX46" fmla="*/ 584200 w 1574800"/>
            <a:gd name="connsiteY46" fmla="*/ 211666 h 982133"/>
            <a:gd name="connsiteX47" fmla="*/ 482600 w 1574800"/>
            <a:gd name="connsiteY47" fmla="*/ 143933 h 982133"/>
            <a:gd name="connsiteX48" fmla="*/ 414866 w 1574800"/>
            <a:gd name="connsiteY48" fmla="*/ 152400 h 982133"/>
            <a:gd name="connsiteX49" fmla="*/ 372533 w 1574800"/>
            <a:gd name="connsiteY49" fmla="*/ 160866 h 982133"/>
            <a:gd name="connsiteX50" fmla="*/ 321733 w 1574800"/>
            <a:gd name="connsiteY50" fmla="*/ 169333 h 982133"/>
            <a:gd name="connsiteX51" fmla="*/ 262466 w 1574800"/>
            <a:gd name="connsiteY51" fmla="*/ 152400 h 982133"/>
            <a:gd name="connsiteX52" fmla="*/ 254000 w 1574800"/>
            <a:gd name="connsiteY52" fmla="*/ 110066 h 982133"/>
            <a:gd name="connsiteX53" fmla="*/ 211666 w 1574800"/>
            <a:gd name="connsiteY53" fmla="*/ 8466 h 982133"/>
            <a:gd name="connsiteX54" fmla="*/ 186266 w 1574800"/>
            <a:gd name="connsiteY54" fmla="*/ 0 h 982133"/>
            <a:gd name="connsiteX55" fmla="*/ 127000 w 1574800"/>
            <a:gd name="connsiteY55" fmla="*/ 8466 h 982133"/>
            <a:gd name="connsiteX56" fmla="*/ 59266 w 1574800"/>
            <a:gd name="connsiteY56" fmla="*/ 50800 h 982133"/>
            <a:gd name="connsiteX57" fmla="*/ 42333 w 1574800"/>
            <a:gd name="connsiteY57" fmla="*/ 84666 h 982133"/>
            <a:gd name="connsiteX58" fmla="*/ 16933 w 1574800"/>
            <a:gd name="connsiteY58" fmla="*/ 220133 h 982133"/>
            <a:gd name="connsiteX59" fmla="*/ 8466 w 1574800"/>
            <a:gd name="connsiteY59" fmla="*/ 279400 h 98213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Lst>
          <a:rect l="l" t="t" r="r" b="b"/>
          <a:pathLst>
            <a:path w="1574800" h="982133">
              <a:moveTo>
                <a:pt x="8466" y="279400"/>
              </a:moveTo>
              <a:cubicBezTo>
                <a:pt x="5644" y="304800"/>
                <a:pt x="0" y="341361"/>
                <a:pt x="0" y="372533"/>
              </a:cubicBezTo>
              <a:cubicBezTo>
                <a:pt x="0" y="391797"/>
                <a:pt x="20015" y="433926"/>
                <a:pt x="25400" y="448733"/>
              </a:cubicBezTo>
              <a:cubicBezTo>
                <a:pt x="47970" y="510799"/>
                <a:pt x="26102" y="488713"/>
                <a:pt x="67733" y="516466"/>
              </a:cubicBezTo>
              <a:cubicBezTo>
                <a:pt x="155296" y="505521"/>
                <a:pt x="155235" y="499703"/>
                <a:pt x="262466" y="524933"/>
              </a:cubicBezTo>
              <a:cubicBezTo>
                <a:pt x="270236" y="526761"/>
                <a:pt x="273755" y="536222"/>
                <a:pt x="279400" y="541866"/>
              </a:cubicBezTo>
              <a:cubicBezTo>
                <a:pt x="290639" y="515642"/>
                <a:pt x="296030" y="482802"/>
                <a:pt x="321733" y="465666"/>
              </a:cubicBezTo>
              <a:cubicBezTo>
                <a:pt x="332235" y="458665"/>
                <a:pt x="344311" y="454377"/>
                <a:pt x="355600" y="448733"/>
              </a:cubicBezTo>
              <a:cubicBezTo>
                <a:pt x="406400" y="454377"/>
                <a:pt x="462283" y="442808"/>
                <a:pt x="508000" y="465666"/>
              </a:cubicBezTo>
              <a:cubicBezTo>
                <a:pt x="537438" y="480385"/>
                <a:pt x="531415" y="532077"/>
                <a:pt x="558800" y="550333"/>
              </a:cubicBezTo>
              <a:cubicBezTo>
                <a:pt x="567267" y="555977"/>
                <a:pt x="576671" y="560421"/>
                <a:pt x="584200" y="567266"/>
              </a:cubicBezTo>
              <a:cubicBezTo>
                <a:pt x="607826" y="588744"/>
                <a:pt x="621641" y="624904"/>
                <a:pt x="651933" y="635000"/>
              </a:cubicBezTo>
              <a:lnTo>
                <a:pt x="677333" y="643466"/>
              </a:lnTo>
              <a:lnTo>
                <a:pt x="753533" y="694266"/>
              </a:lnTo>
              <a:cubicBezTo>
                <a:pt x="762000" y="699911"/>
                <a:pt x="769116" y="708523"/>
                <a:pt x="778933" y="711200"/>
              </a:cubicBezTo>
              <a:lnTo>
                <a:pt x="872066" y="736600"/>
              </a:lnTo>
              <a:cubicBezTo>
                <a:pt x="880647" y="739052"/>
                <a:pt x="888770" y="743059"/>
                <a:pt x="897466" y="745066"/>
              </a:cubicBezTo>
              <a:cubicBezTo>
                <a:pt x="925510" y="751538"/>
                <a:pt x="954599" y="753620"/>
                <a:pt x="982133" y="762000"/>
              </a:cubicBezTo>
              <a:cubicBezTo>
                <a:pt x="1019739" y="773445"/>
                <a:pt x="1054908" y="791903"/>
                <a:pt x="1092200" y="804333"/>
              </a:cubicBezTo>
              <a:cubicBezTo>
                <a:pt x="1115918" y="812239"/>
                <a:pt x="1161764" y="826415"/>
                <a:pt x="1185333" y="838200"/>
              </a:cubicBezTo>
              <a:cubicBezTo>
                <a:pt x="1215552" y="853310"/>
                <a:pt x="1239090" y="883490"/>
                <a:pt x="1261533" y="905933"/>
              </a:cubicBezTo>
              <a:cubicBezTo>
                <a:pt x="1294498" y="971865"/>
                <a:pt x="1255148" y="915441"/>
                <a:pt x="1320800" y="948266"/>
              </a:cubicBezTo>
              <a:cubicBezTo>
                <a:pt x="1331510" y="953621"/>
                <a:pt x="1336237" y="967024"/>
                <a:pt x="1346200" y="973666"/>
              </a:cubicBezTo>
              <a:cubicBezTo>
                <a:pt x="1353626" y="978617"/>
                <a:pt x="1363133" y="979311"/>
                <a:pt x="1371600" y="982133"/>
              </a:cubicBezTo>
              <a:cubicBezTo>
                <a:pt x="1405467" y="979311"/>
                <a:pt x="1439678" y="979253"/>
                <a:pt x="1473200" y="973666"/>
              </a:cubicBezTo>
              <a:cubicBezTo>
                <a:pt x="1490806" y="970732"/>
                <a:pt x="1506394" y="959668"/>
                <a:pt x="1524000" y="956733"/>
              </a:cubicBezTo>
              <a:lnTo>
                <a:pt x="1574800" y="948266"/>
              </a:lnTo>
              <a:cubicBezTo>
                <a:pt x="1569155" y="942622"/>
                <a:pt x="1565006" y="934903"/>
                <a:pt x="1557866" y="931333"/>
              </a:cubicBezTo>
              <a:cubicBezTo>
                <a:pt x="1541901" y="923351"/>
                <a:pt x="1507066" y="914400"/>
                <a:pt x="1507066" y="914400"/>
              </a:cubicBezTo>
              <a:cubicBezTo>
                <a:pt x="1498599" y="900289"/>
                <a:pt x="1489025" y="886785"/>
                <a:pt x="1481666" y="872066"/>
              </a:cubicBezTo>
              <a:cubicBezTo>
                <a:pt x="1473167" y="855067"/>
                <a:pt x="1465332" y="811761"/>
                <a:pt x="1439333" y="804333"/>
              </a:cubicBezTo>
              <a:cubicBezTo>
                <a:pt x="1409360" y="795769"/>
                <a:pt x="1377244" y="798688"/>
                <a:pt x="1346200" y="795866"/>
              </a:cubicBezTo>
              <a:cubicBezTo>
                <a:pt x="1344014" y="795137"/>
                <a:pt x="1258301" y="767672"/>
                <a:pt x="1253066" y="762000"/>
              </a:cubicBezTo>
              <a:cubicBezTo>
                <a:pt x="1228107" y="734961"/>
                <a:pt x="1193800" y="668866"/>
                <a:pt x="1193800" y="668866"/>
              </a:cubicBezTo>
              <a:cubicBezTo>
                <a:pt x="1190978" y="651933"/>
                <a:pt x="1198620" y="628937"/>
                <a:pt x="1185333" y="618066"/>
              </a:cubicBezTo>
              <a:cubicBezTo>
                <a:pt x="1162528" y="599408"/>
                <a:pt x="1128451" y="602473"/>
                <a:pt x="1100666" y="592666"/>
              </a:cubicBezTo>
              <a:cubicBezTo>
                <a:pt x="1080398" y="585513"/>
                <a:pt x="1061155" y="575733"/>
                <a:pt x="1041400" y="567266"/>
              </a:cubicBezTo>
              <a:cubicBezTo>
                <a:pt x="1016976" y="493998"/>
                <a:pt x="1049574" y="605789"/>
                <a:pt x="1041400" y="499533"/>
              </a:cubicBezTo>
              <a:cubicBezTo>
                <a:pt x="1039615" y="476329"/>
                <a:pt x="1034874" y="452616"/>
                <a:pt x="1024466" y="431800"/>
              </a:cubicBezTo>
              <a:cubicBezTo>
                <a:pt x="1019915" y="422699"/>
                <a:pt x="1007533" y="420511"/>
                <a:pt x="999066" y="414866"/>
              </a:cubicBezTo>
              <a:cubicBezTo>
                <a:pt x="979311" y="417688"/>
                <a:pt x="959281" y="427662"/>
                <a:pt x="939800" y="423333"/>
              </a:cubicBezTo>
              <a:cubicBezTo>
                <a:pt x="923096" y="419621"/>
                <a:pt x="921540" y="382053"/>
                <a:pt x="914400" y="372533"/>
              </a:cubicBezTo>
              <a:cubicBezTo>
                <a:pt x="875294" y="320393"/>
                <a:pt x="882229" y="339684"/>
                <a:pt x="838200" y="313266"/>
              </a:cubicBezTo>
              <a:cubicBezTo>
                <a:pt x="820749" y="302795"/>
                <a:pt x="804333" y="290689"/>
                <a:pt x="787400" y="279400"/>
              </a:cubicBezTo>
              <a:cubicBezTo>
                <a:pt x="781755" y="270933"/>
                <a:pt x="777661" y="261195"/>
                <a:pt x="770466" y="254000"/>
              </a:cubicBezTo>
              <a:cubicBezTo>
                <a:pt x="726763" y="210297"/>
                <a:pt x="724806" y="229779"/>
                <a:pt x="651933" y="237066"/>
              </a:cubicBezTo>
              <a:cubicBezTo>
                <a:pt x="629355" y="228599"/>
                <a:pt x="605328" y="223286"/>
                <a:pt x="584200" y="211666"/>
              </a:cubicBezTo>
              <a:cubicBezTo>
                <a:pt x="548536" y="192051"/>
                <a:pt x="482600" y="143933"/>
                <a:pt x="482600" y="143933"/>
              </a:cubicBezTo>
              <a:cubicBezTo>
                <a:pt x="460022" y="146755"/>
                <a:pt x="437355" y="148940"/>
                <a:pt x="414866" y="152400"/>
              </a:cubicBezTo>
              <a:cubicBezTo>
                <a:pt x="400643" y="154588"/>
                <a:pt x="386691" y="158292"/>
                <a:pt x="372533" y="160866"/>
              </a:cubicBezTo>
              <a:cubicBezTo>
                <a:pt x="355643" y="163937"/>
                <a:pt x="338666" y="166511"/>
                <a:pt x="321733" y="169333"/>
              </a:cubicBezTo>
              <a:cubicBezTo>
                <a:pt x="301977" y="163689"/>
                <a:pt x="277928" y="165930"/>
                <a:pt x="262466" y="152400"/>
              </a:cubicBezTo>
              <a:cubicBezTo>
                <a:pt x="251636" y="142924"/>
                <a:pt x="257786" y="123950"/>
                <a:pt x="254000" y="110066"/>
              </a:cubicBezTo>
              <a:cubicBezTo>
                <a:pt x="247684" y="86906"/>
                <a:pt x="227437" y="26865"/>
                <a:pt x="211666" y="8466"/>
              </a:cubicBezTo>
              <a:cubicBezTo>
                <a:pt x="205858" y="1690"/>
                <a:pt x="194733" y="2822"/>
                <a:pt x="186266" y="0"/>
              </a:cubicBezTo>
              <a:cubicBezTo>
                <a:pt x="166511" y="2822"/>
                <a:pt x="145932" y="2156"/>
                <a:pt x="127000" y="8466"/>
              </a:cubicBezTo>
              <a:cubicBezTo>
                <a:pt x="116784" y="11871"/>
                <a:pt x="73103" y="41575"/>
                <a:pt x="59266" y="50800"/>
              </a:cubicBezTo>
              <a:cubicBezTo>
                <a:pt x="53622" y="62089"/>
                <a:pt x="45171" y="72368"/>
                <a:pt x="42333" y="84666"/>
              </a:cubicBezTo>
              <a:cubicBezTo>
                <a:pt x="29281" y="141223"/>
                <a:pt x="42748" y="168502"/>
                <a:pt x="16933" y="220133"/>
              </a:cubicBezTo>
              <a:cubicBezTo>
                <a:pt x="8851" y="236296"/>
                <a:pt x="11288" y="254000"/>
                <a:pt x="8466" y="279400"/>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719666</xdr:colOff>
      <xdr:row>25</xdr:row>
      <xdr:rowOff>93133</xdr:rowOff>
    </xdr:from>
    <xdr:to>
      <xdr:col>6</xdr:col>
      <xdr:colOff>118533</xdr:colOff>
      <xdr:row>31</xdr:row>
      <xdr:rowOff>34164</xdr:rowOff>
    </xdr:to>
    <xdr:sp macro="" textlink="">
      <xdr:nvSpPr>
        <xdr:cNvPr id="59" name="Forma libre: forma 58">
          <a:hlinkClick xmlns:r="http://schemas.openxmlformats.org/officeDocument/2006/relationships" r:id="rId36"/>
          <a:extLst>
            <a:ext uri="{FF2B5EF4-FFF2-40B4-BE49-F238E27FC236}">
              <a16:creationId xmlns:a16="http://schemas.microsoft.com/office/drawing/2014/main" id="{B299CBD4-6EE0-4FD5-8D98-BB2CB8A1C3E9}"/>
            </a:ext>
          </a:extLst>
        </xdr:cNvPr>
        <xdr:cNvSpPr/>
      </xdr:nvSpPr>
      <xdr:spPr>
        <a:xfrm>
          <a:off x="10652760" y="4619413"/>
          <a:ext cx="0" cy="992591"/>
        </a:xfrm>
        <a:custGeom>
          <a:avLst/>
          <a:gdLst>
            <a:gd name="connsiteX0" fmla="*/ 296334 w 990600"/>
            <a:gd name="connsiteY0" fmla="*/ 287867 h 906231"/>
            <a:gd name="connsiteX1" fmla="*/ 220134 w 990600"/>
            <a:gd name="connsiteY1" fmla="*/ 321733 h 906231"/>
            <a:gd name="connsiteX2" fmla="*/ 194734 w 990600"/>
            <a:gd name="connsiteY2" fmla="*/ 397933 h 906231"/>
            <a:gd name="connsiteX3" fmla="*/ 152400 w 990600"/>
            <a:gd name="connsiteY3" fmla="*/ 423333 h 906231"/>
            <a:gd name="connsiteX4" fmla="*/ 127000 w 990600"/>
            <a:gd name="connsiteY4" fmla="*/ 440267 h 906231"/>
            <a:gd name="connsiteX5" fmla="*/ 84667 w 990600"/>
            <a:gd name="connsiteY5" fmla="*/ 457200 h 906231"/>
            <a:gd name="connsiteX6" fmla="*/ 50800 w 990600"/>
            <a:gd name="connsiteY6" fmla="*/ 482600 h 906231"/>
            <a:gd name="connsiteX7" fmla="*/ 33867 w 990600"/>
            <a:gd name="connsiteY7" fmla="*/ 516467 h 906231"/>
            <a:gd name="connsiteX8" fmla="*/ 33867 w 990600"/>
            <a:gd name="connsiteY8" fmla="*/ 668867 h 906231"/>
            <a:gd name="connsiteX9" fmla="*/ 0 w 990600"/>
            <a:gd name="connsiteY9" fmla="*/ 719667 h 906231"/>
            <a:gd name="connsiteX10" fmla="*/ 8467 w 990600"/>
            <a:gd name="connsiteY10" fmla="*/ 762000 h 906231"/>
            <a:gd name="connsiteX11" fmla="*/ 50800 w 990600"/>
            <a:gd name="connsiteY11" fmla="*/ 728133 h 906231"/>
            <a:gd name="connsiteX12" fmla="*/ 84667 w 990600"/>
            <a:gd name="connsiteY12" fmla="*/ 736600 h 906231"/>
            <a:gd name="connsiteX13" fmla="*/ 101600 w 990600"/>
            <a:gd name="connsiteY13" fmla="*/ 787400 h 906231"/>
            <a:gd name="connsiteX14" fmla="*/ 118534 w 990600"/>
            <a:gd name="connsiteY14" fmla="*/ 829733 h 906231"/>
            <a:gd name="connsiteX15" fmla="*/ 211667 w 990600"/>
            <a:gd name="connsiteY15" fmla="*/ 855133 h 906231"/>
            <a:gd name="connsiteX16" fmla="*/ 245534 w 990600"/>
            <a:gd name="connsiteY16" fmla="*/ 897467 h 906231"/>
            <a:gd name="connsiteX17" fmla="*/ 270934 w 990600"/>
            <a:gd name="connsiteY17" fmla="*/ 905933 h 906231"/>
            <a:gd name="connsiteX18" fmla="*/ 397934 w 990600"/>
            <a:gd name="connsiteY18" fmla="*/ 872067 h 906231"/>
            <a:gd name="connsiteX19" fmla="*/ 406400 w 990600"/>
            <a:gd name="connsiteY19" fmla="*/ 795867 h 906231"/>
            <a:gd name="connsiteX20" fmla="*/ 440267 w 990600"/>
            <a:gd name="connsiteY20" fmla="*/ 753533 h 906231"/>
            <a:gd name="connsiteX21" fmla="*/ 448734 w 990600"/>
            <a:gd name="connsiteY21" fmla="*/ 728133 h 906231"/>
            <a:gd name="connsiteX22" fmla="*/ 533400 w 990600"/>
            <a:gd name="connsiteY22" fmla="*/ 762000 h 906231"/>
            <a:gd name="connsiteX23" fmla="*/ 550334 w 990600"/>
            <a:gd name="connsiteY23" fmla="*/ 846667 h 906231"/>
            <a:gd name="connsiteX24" fmla="*/ 609600 w 990600"/>
            <a:gd name="connsiteY24" fmla="*/ 795867 h 906231"/>
            <a:gd name="connsiteX25" fmla="*/ 677334 w 990600"/>
            <a:gd name="connsiteY25" fmla="*/ 778933 h 906231"/>
            <a:gd name="connsiteX26" fmla="*/ 736600 w 990600"/>
            <a:gd name="connsiteY26" fmla="*/ 745067 h 906231"/>
            <a:gd name="connsiteX27" fmla="*/ 812800 w 990600"/>
            <a:gd name="connsiteY27" fmla="*/ 694267 h 906231"/>
            <a:gd name="connsiteX28" fmla="*/ 829734 w 990600"/>
            <a:gd name="connsiteY28" fmla="*/ 668867 h 906231"/>
            <a:gd name="connsiteX29" fmla="*/ 855134 w 990600"/>
            <a:gd name="connsiteY29" fmla="*/ 474133 h 906231"/>
            <a:gd name="connsiteX30" fmla="*/ 880534 w 990600"/>
            <a:gd name="connsiteY30" fmla="*/ 465667 h 906231"/>
            <a:gd name="connsiteX31" fmla="*/ 922867 w 990600"/>
            <a:gd name="connsiteY31" fmla="*/ 448733 h 906231"/>
            <a:gd name="connsiteX32" fmla="*/ 948267 w 990600"/>
            <a:gd name="connsiteY32" fmla="*/ 474133 h 906231"/>
            <a:gd name="connsiteX33" fmla="*/ 990600 w 990600"/>
            <a:gd name="connsiteY33" fmla="*/ 423333 h 906231"/>
            <a:gd name="connsiteX34" fmla="*/ 982134 w 990600"/>
            <a:gd name="connsiteY34" fmla="*/ 304800 h 906231"/>
            <a:gd name="connsiteX35" fmla="*/ 948267 w 990600"/>
            <a:gd name="connsiteY35" fmla="*/ 296333 h 906231"/>
            <a:gd name="connsiteX36" fmla="*/ 880534 w 990600"/>
            <a:gd name="connsiteY36" fmla="*/ 270933 h 906231"/>
            <a:gd name="connsiteX37" fmla="*/ 855134 w 990600"/>
            <a:gd name="connsiteY37" fmla="*/ 245533 h 906231"/>
            <a:gd name="connsiteX38" fmla="*/ 829734 w 990600"/>
            <a:gd name="connsiteY38" fmla="*/ 228600 h 906231"/>
            <a:gd name="connsiteX39" fmla="*/ 821267 w 990600"/>
            <a:gd name="connsiteY39" fmla="*/ 203200 h 906231"/>
            <a:gd name="connsiteX40" fmla="*/ 795867 w 990600"/>
            <a:gd name="connsiteY40" fmla="*/ 160867 h 906231"/>
            <a:gd name="connsiteX41" fmla="*/ 778934 w 990600"/>
            <a:gd name="connsiteY41" fmla="*/ 59267 h 906231"/>
            <a:gd name="connsiteX42" fmla="*/ 745067 w 990600"/>
            <a:gd name="connsiteY42" fmla="*/ 33867 h 906231"/>
            <a:gd name="connsiteX43" fmla="*/ 677334 w 990600"/>
            <a:gd name="connsiteY43" fmla="*/ 0 h 906231"/>
            <a:gd name="connsiteX44" fmla="*/ 626534 w 990600"/>
            <a:gd name="connsiteY44" fmla="*/ 25400 h 906231"/>
            <a:gd name="connsiteX45" fmla="*/ 601134 w 990600"/>
            <a:gd name="connsiteY45" fmla="*/ 76200 h 906231"/>
            <a:gd name="connsiteX46" fmla="*/ 406400 w 990600"/>
            <a:gd name="connsiteY46" fmla="*/ 118533 h 906231"/>
            <a:gd name="connsiteX47" fmla="*/ 372534 w 990600"/>
            <a:gd name="connsiteY47" fmla="*/ 143933 h 906231"/>
            <a:gd name="connsiteX48" fmla="*/ 347134 w 990600"/>
            <a:gd name="connsiteY48" fmla="*/ 152400 h 906231"/>
            <a:gd name="connsiteX49" fmla="*/ 304800 w 990600"/>
            <a:gd name="connsiteY49" fmla="*/ 194733 h 906231"/>
            <a:gd name="connsiteX50" fmla="*/ 296334 w 990600"/>
            <a:gd name="connsiteY50" fmla="*/ 287867 h 9062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Lst>
          <a:rect l="l" t="t" r="r" b="b"/>
          <a:pathLst>
            <a:path w="990600" h="906231">
              <a:moveTo>
                <a:pt x="296334" y="287867"/>
              </a:moveTo>
              <a:cubicBezTo>
                <a:pt x="293717" y="288914"/>
                <a:pt x="224880" y="315088"/>
                <a:pt x="220134" y="321733"/>
              </a:cubicBezTo>
              <a:cubicBezTo>
                <a:pt x="177333" y="381656"/>
                <a:pt x="246044" y="346624"/>
                <a:pt x="194734" y="397933"/>
              </a:cubicBezTo>
              <a:cubicBezTo>
                <a:pt x="183097" y="409569"/>
                <a:pt x="166355" y="414611"/>
                <a:pt x="152400" y="423333"/>
              </a:cubicBezTo>
              <a:cubicBezTo>
                <a:pt x="143771" y="428726"/>
                <a:pt x="136101" y="435716"/>
                <a:pt x="127000" y="440267"/>
              </a:cubicBezTo>
              <a:cubicBezTo>
                <a:pt x="113407" y="447064"/>
                <a:pt x="97952" y="449819"/>
                <a:pt x="84667" y="457200"/>
              </a:cubicBezTo>
              <a:cubicBezTo>
                <a:pt x="72332" y="464053"/>
                <a:pt x="62089" y="474133"/>
                <a:pt x="50800" y="482600"/>
              </a:cubicBezTo>
              <a:cubicBezTo>
                <a:pt x="45156" y="493889"/>
                <a:pt x="34766" y="503878"/>
                <a:pt x="33867" y="516467"/>
              </a:cubicBezTo>
              <a:cubicBezTo>
                <a:pt x="28540" y="591055"/>
                <a:pt x="58735" y="599238"/>
                <a:pt x="33867" y="668867"/>
              </a:cubicBezTo>
              <a:cubicBezTo>
                <a:pt x="27022" y="688033"/>
                <a:pt x="11289" y="702734"/>
                <a:pt x="0" y="719667"/>
              </a:cubicBezTo>
              <a:cubicBezTo>
                <a:pt x="2822" y="733778"/>
                <a:pt x="-3045" y="753366"/>
                <a:pt x="8467" y="762000"/>
              </a:cubicBezTo>
              <a:cubicBezTo>
                <a:pt x="14571" y="766578"/>
                <a:pt x="47019" y="731914"/>
                <a:pt x="50800" y="728133"/>
              </a:cubicBezTo>
              <a:cubicBezTo>
                <a:pt x="62089" y="730955"/>
                <a:pt x="77094" y="727765"/>
                <a:pt x="84667" y="736600"/>
              </a:cubicBezTo>
              <a:cubicBezTo>
                <a:pt x="96283" y="750152"/>
                <a:pt x="95500" y="770625"/>
                <a:pt x="101600" y="787400"/>
              </a:cubicBezTo>
              <a:cubicBezTo>
                <a:pt x="106794" y="801683"/>
                <a:pt x="108643" y="818194"/>
                <a:pt x="118534" y="829733"/>
              </a:cubicBezTo>
              <a:cubicBezTo>
                <a:pt x="136576" y="850782"/>
                <a:pt x="193148" y="852488"/>
                <a:pt x="211667" y="855133"/>
              </a:cubicBezTo>
              <a:cubicBezTo>
                <a:pt x="222956" y="869244"/>
                <a:pt x="231813" y="885706"/>
                <a:pt x="245534" y="897467"/>
              </a:cubicBezTo>
              <a:cubicBezTo>
                <a:pt x="252310" y="903275"/>
                <a:pt x="262131" y="907400"/>
                <a:pt x="270934" y="905933"/>
              </a:cubicBezTo>
              <a:cubicBezTo>
                <a:pt x="314150" y="898730"/>
                <a:pt x="355601" y="883356"/>
                <a:pt x="397934" y="872067"/>
              </a:cubicBezTo>
              <a:cubicBezTo>
                <a:pt x="400756" y="846667"/>
                <a:pt x="397805" y="819934"/>
                <a:pt x="406400" y="795867"/>
              </a:cubicBezTo>
              <a:cubicBezTo>
                <a:pt x="412478" y="778848"/>
                <a:pt x="430689" y="768857"/>
                <a:pt x="440267" y="753533"/>
              </a:cubicBezTo>
              <a:cubicBezTo>
                <a:pt x="444997" y="745965"/>
                <a:pt x="445912" y="736600"/>
                <a:pt x="448734" y="728133"/>
              </a:cubicBezTo>
              <a:cubicBezTo>
                <a:pt x="489557" y="733236"/>
                <a:pt x="520396" y="719737"/>
                <a:pt x="533400" y="762000"/>
              </a:cubicBezTo>
              <a:cubicBezTo>
                <a:pt x="541864" y="789509"/>
                <a:pt x="550334" y="846667"/>
                <a:pt x="550334" y="846667"/>
              </a:cubicBezTo>
              <a:cubicBezTo>
                <a:pt x="564646" y="832355"/>
                <a:pt x="590982" y="803625"/>
                <a:pt x="609600" y="795867"/>
              </a:cubicBezTo>
              <a:cubicBezTo>
                <a:pt x="631083" y="786916"/>
                <a:pt x="655255" y="786293"/>
                <a:pt x="677334" y="778933"/>
              </a:cubicBezTo>
              <a:cubicBezTo>
                <a:pt x="708034" y="768700"/>
                <a:pt x="710589" y="759930"/>
                <a:pt x="736600" y="745067"/>
              </a:cubicBezTo>
              <a:cubicBezTo>
                <a:pt x="777956" y="721435"/>
                <a:pt x="773029" y="734037"/>
                <a:pt x="812800" y="694267"/>
              </a:cubicBezTo>
              <a:cubicBezTo>
                <a:pt x="819995" y="687072"/>
                <a:pt x="824089" y="677334"/>
                <a:pt x="829734" y="668867"/>
              </a:cubicBezTo>
              <a:cubicBezTo>
                <a:pt x="822603" y="576163"/>
                <a:pt x="804572" y="553588"/>
                <a:pt x="855134" y="474133"/>
              </a:cubicBezTo>
              <a:cubicBezTo>
                <a:pt x="859925" y="466604"/>
                <a:pt x="872178" y="468801"/>
                <a:pt x="880534" y="465667"/>
              </a:cubicBezTo>
              <a:cubicBezTo>
                <a:pt x="894764" y="460331"/>
                <a:pt x="908756" y="454378"/>
                <a:pt x="922867" y="448733"/>
              </a:cubicBezTo>
              <a:cubicBezTo>
                <a:pt x="931334" y="457200"/>
                <a:pt x="936293" y="474133"/>
                <a:pt x="948267" y="474133"/>
              </a:cubicBezTo>
              <a:cubicBezTo>
                <a:pt x="979023" y="474133"/>
                <a:pt x="984155" y="442669"/>
                <a:pt x="990600" y="423333"/>
              </a:cubicBezTo>
              <a:cubicBezTo>
                <a:pt x="987778" y="383822"/>
                <a:pt x="994660" y="342379"/>
                <a:pt x="982134" y="304800"/>
              </a:cubicBezTo>
              <a:cubicBezTo>
                <a:pt x="978454" y="293761"/>
                <a:pt x="959306" y="300013"/>
                <a:pt x="948267" y="296333"/>
              </a:cubicBezTo>
              <a:cubicBezTo>
                <a:pt x="925391" y="288708"/>
                <a:pt x="903112" y="279400"/>
                <a:pt x="880534" y="270933"/>
              </a:cubicBezTo>
              <a:cubicBezTo>
                <a:pt x="872067" y="262466"/>
                <a:pt x="864332" y="253198"/>
                <a:pt x="855134" y="245533"/>
              </a:cubicBezTo>
              <a:cubicBezTo>
                <a:pt x="847317" y="239019"/>
                <a:pt x="836091" y="236546"/>
                <a:pt x="829734" y="228600"/>
              </a:cubicBezTo>
              <a:cubicBezTo>
                <a:pt x="824159" y="221631"/>
                <a:pt x="825258" y="211182"/>
                <a:pt x="821267" y="203200"/>
              </a:cubicBezTo>
              <a:cubicBezTo>
                <a:pt x="813908" y="188481"/>
                <a:pt x="804334" y="174978"/>
                <a:pt x="795867" y="160867"/>
              </a:cubicBezTo>
              <a:cubicBezTo>
                <a:pt x="790223" y="127000"/>
                <a:pt x="791685" y="91145"/>
                <a:pt x="778934" y="59267"/>
              </a:cubicBezTo>
              <a:cubicBezTo>
                <a:pt x="773693" y="46165"/>
                <a:pt x="756550" y="42069"/>
                <a:pt x="745067" y="33867"/>
              </a:cubicBezTo>
              <a:cubicBezTo>
                <a:pt x="712784" y="10807"/>
                <a:pt x="720509" y="17270"/>
                <a:pt x="677334" y="0"/>
              </a:cubicBezTo>
              <a:cubicBezTo>
                <a:pt x="660401" y="8467"/>
                <a:pt x="639921" y="12013"/>
                <a:pt x="626534" y="25400"/>
              </a:cubicBezTo>
              <a:cubicBezTo>
                <a:pt x="613147" y="38787"/>
                <a:pt x="616540" y="65196"/>
                <a:pt x="601134" y="76200"/>
              </a:cubicBezTo>
              <a:cubicBezTo>
                <a:pt x="545569" y="115889"/>
                <a:pt x="469412" y="113282"/>
                <a:pt x="406400" y="118533"/>
              </a:cubicBezTo>
              <a:cubicBezTo>
                <a:pt x="395111" y="127000"/>
                <a:pt x="384786" y="136932"/>
                <a:pt x="372534" y="143933"/>
              </a:cubicBezTo>
              <a:cubicBezTo>
                <a:pt x="364785" y="148361"/>
                <a:pt x="354274" y="147045"/>
                <a:pt x="347134" y="152400"/>
              </a:cubicBezTo>
              <a:cubicBezTo>
                <a:pt x="331169" y="164374"/>
                <a:pt x="318911" y="180622"/>
                <a:pt x="304800" y="194733"/>
              </a:cubicBezTo>
              <a:lnTo>
                <a:pt x="296334" y="287867"/>
              </a:ln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105581</xdr:colOff>
      <xdr:row>16</xdr:row>
      <xdr:rowOff>101600</xdr:rowOff>
    </xdr:from>
    <xdr:to>
      <xdr:col>4</xdr:col>
      <xdr:colOff>609600</xdr:colOff>
      <xdr:row>22</xdr:row>
      <xdr:rowOff>42333</xdr:rowOff>
    </xdr:to>
    <xdr:sp macro="" textlink="">
      <xdr:nvSpPr>
        <xdr:cNvPr id="60" name="Forma libre: forma 59">
          <a:hlinkClick xmlns:r="http://schemas.openxmlformats.org/officeDocument/2006/relationships" r:id="rId37"/>
          <a:extLst>
            <a:ext uri="{FF2B5EF4-FFF2-40B4-BE49-F238E27FC236}">
              <a16:creationId xmlns:a16="http://schemas.microsoft.com/office/drawing/2014/main" id="{DE04A5D6-59F2-4A03-A33B-6F1888217AA3}"/>
            </a:ext>
          </a:extLst>
        </xdr:cNvPr>
        <xdr:cNvSpPr/>
      </xdr:nvSpPr>
      <xdr:spPr>
        <a:xfrm>
          <a:off x="10652760" y="3050540"/>
          <a:ext cx="0" cy="992293"/>
        </a:xfrm>
        <a:custGeom>
          <a:avLst/>
          <a:gdLst>
            <a:gd name="connsiteX0" fmla="*/ 29885 w 504019"/>
            <a:gd name="connsiteY0" fmla="*/ 0 h 905933"/>
            <a:gd name="connsiteX1" fmla="*/ 4485 w 504019"/>
            <a:gd name="connsiteY1" fmla="*/ 287866 h 905933"/>
            <a:gd name="connsiteX2" fmla="*/ 38352 w 504019"/>
            <a:gd name="connsiteY2" fmla="*/ 338666 h 905933"/>
            <a:gd name="connsiteX3" fmla="*/ 63752 w 504019"/>
            <a:gd name="connsiteY3" fmla="*/ 355600 h 905933"/>
            <a:gd name="connsiteX4" fmla="*/ 156885 w 504019"/>
            <a:gd name="connsiteY4" fmla="*/ 406400 h 905933"/>
            <a:gd name="connsiteX5" fmla="*/ 173819 w 504019"/>
            <a:gd name="connsiteY5" fmla="*/ 448733 h 905933"/>
            <a:gd name="connsiteX6" fmla="*/ 199219 w 504019"/>
            <a:gd name="connsiteY6" fmla="*/ 474133 h 905933"/>
            <a:gd name="connsiteX7" fmla="*/ 207685 w 504019"/>
            <a:gd name="connsiteY7" fmla="*/ 516466 h 905933"/>
            <a:gd name="connsiteX8" fmla="*/ 216152 w 504019"/>
            <a:gd name="connsiteY8" fmla="*/ 541866 h 905933"/>
            <a:gd name="connsiteX9" fmla="*/ 207685 w 504019"/>
            <a:gd name="connsiteY9" fmla="*/ 592666 h 905933"/>
            <a:gd name="connsiteX10" fmla="*/ 190752 w 504019"/>
            <a:gd name="connsiteY10" fmla="*/ 618066 h 905933"/>
            <a:gd name="connsiteX11" fmla="*/ 182285 w 504019"/>
            <a:gd name="connsiteY11" fmla="*/ 643466 h 905933"/>
            <a:gd name="connsiteX12" fmla="*/ 165352 w 504019"/>
            <a:gd name="connsiteY12" fmla="*/ 677333 h 905933"/>
            <a:gd name="connsiteX13" fmla="*/ 207685 w 504019"/>
            <a:gd name="connsiteY13" fmla="*/ 778933 h 905933"/>
            <a:gd name="connsiteX14" fmla="*/ 241552 w 504019"/>
            <a:gd name="connsiteY14" fmla="*/ 812800 h 905933"/>
            <a:gd name="connsiteX15" fmla="*/ 377019 w 504019"/>
            <a:gd name="connsiteY15" fmla="*/ 821266 h 905933"/>
            <a:gd name="connsiteX16" fmla="*/ 427819 w 504019"/>
            <a:gd name="connsiteY16" fmla="*/ 855133 h 905933"/>
            <a:gd name="connsiteX17" fmla="*/ 444752 w 504019"/>
            <a:gd name="connsiteY17" fmla="*/ 880533 h 905933"/>
            <a:gd name="connsiteX18" fmla="*/ 495552 w 504019"/>
            <a:gd name="connsiteY18" fmla="*/ 905933 h 905933"/>
            <a:gd name="connsiteX19" fmla="*/ 487085 w 504019"/>
            <a:gd name="connsiteY19" fmla="*/ 745066 h 905933"/>
            <a:gd name="connsiteX20" fmla="*/ 504019 w 504019"/>
            <a:gd name="connsiteY20" fmla="*/ 677333 h 905933"/>
            <a:gd name="connsiteX21" fmla="*/ 487085 w 504019"/>
            <a:gd name="connsiteY21" fmla="*/ 609600 h 905933"/>
            <a:gd name="connsiteX22" fmla="*/ 461685 w 504019"/>
            <a:gd name="connsiteY22" fmla="*/ 592666 h 905933"/>
            <a:gd name="connsiteX23" fmla="*/ 444752 w 504019"/>
            <a:gd name="connsiteY23" fmla="*/ 567266 h 905933"/>
            <a:gd name="connsiteX24" fmla="*/ 393952 w 504019"/>
            <a:gd name="connsiteY24" fmla="*/ 524933 h 905933"/>
            <a:gd name="connsiteX25" fmla="*/ 360085 w 504019"/>
            <a:gd name="connsiteY25" fmla="*/ 482600 h 905933"/>
            <a:gd name="connsiteX26" fmla="*/ 351619 w 504019"/>
            <a:gd name="connsiteY26" fmla="*/ 457200 h 905933"/>
            <a:gd name="connsiteX27" fmla="*/ 326219 w 504019"/>
            <a:gd name="connsiteY27" fmla="*/ 414866 h 905933"/>
            <a:gd name="connsiteX28" fmla="*/ 317752 w 504019"/>
            <a:gd name="connsiteY28" fmla="*/ 296333 h 905933"/>
            <a:gd name="connsiteX29" fmla="*/ 258485 w 504019"/>
            <a:gd name="connsiteY29" fmla="*/ 228600 h 905933"/>
            <a:gd name="connsiteX30" fmla="*/ 207685 w 504019"/>
            <a:gd name="connsiteY30" fmla="*/ 211666 h 905933"/>
            <a:gd name="connsiteX31" fmla="*/ 89152 w 504019"/>
            <a:gd name="connsiteY31" fmla="*/ 177800 h 905933"/>
            <a:gd name="connsiteX32" fmla="*/ 72219 w 504019"/>
            <a:gd name="connsiteY32" fmla="*/ 127000 h 905933"/>
            <a:gd name="connsiteX33" fmla="*/ 29885 w 504019"/>
            <a:gd name="connsiteY33" fmla="*/ 0 h 90593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Lst>
          <a:rect l="l" t="t" r="r" b="b"/>
          <a:pathLst>
            <a:path w="504019" h="905933">
              <a:moveTo>
                <a:pt x="29885" y="0"/>
              </a:moveTo>
              <a:cubicBezTo>
                <a:pt x="-15793" y="114197"/>
                <a:pt x="4485" y="49621"/>
                <a:pt x="4485" y="287866"/>
              </a:cubicBezTo>
              <a:cubicBezTo>
                <a:pt x="4485" y="335546"/>
                <a:pt x="5636" y="327761"/>
                <a:pt x="38352" y="338666"/>
              </a:cubicBezTo>
              <a:cubicBezTo>
                <a:pt x="46819" y="344311"/>
                <a:pt x="54819" y="350727"/>
                <a:pt x="63752" y="355600"/>
              </a:cubicBezTo>
              <a:cubicBezTo>
                <a:pt x="169400" y="413226"/>
                <a:pt x="98867" y="367720"/>
                <a:pt x="156885" y="406400"/>
              </a:cubicBezTo>
              <a:cubicBezTo>
                <a:pt x="162530" y="420511"/>
                <a:pt x="165764" y="435845"/>
                <a:pt x="173819" y="448733"/>
              </a:cubicBezTo>
              <a:cubicBezTo>
                <a:pt x="180165" y="458887"/>
                <a:pt x="193864" y="463423"/>
                <a:pt x="199219" y="474133"/>
              </a:cubicBezTo>
              <a:cubicBezTo>
                <a:pt x="205655" y="487004"/>
                <a:pt x="204195" y="502505"/>
                <a:pt x="207685" y="516466"/>
              </a:cubicBezTo>
              <a:cubicBezTo>
                <a:pt x="209850" y="525124"/>
                <a:pt x="213330" y="533399"/>
                <a:pt x="216152" y="541866"/>
              </a:cubicBezTo>
              <a:cubicBezTo>
                <a:pt x="213330" y="558799"/>
                <a:pt x="213114" y="576380"/>
                <a:pt x="207685" y="592666"/>
              </a:cubicBezTo>
              <a:cubicBezTo>
                <a:pt x="204467" y="602319"/>
                <a:pt x="195303" y="608965"/>
                <a:pt x="190752" y="618066"/>
              </a:cubicBezTo>
              <a:cubicBezTo>
                <a:pt x="186761" y="626048"/>
                <a:pt x="185801" y="635263"/>
                <a:pt x="182285" y="643466"/>
              </a:cubicBezTo>
              <a:cubicBezTo>
                <a:pt x="177313" y="655067"/>
                <a:pt x="170996" y="666044"/>
                <a:pt x="165352" y="677333"/>
              </a:cubicBezTo>
              <a:cubicBezTo>
                <a:pt x="197729" y="806841"/>
                <a:pt x="161033" y="697292"/>
                <a:pt x="207685" y="778933"/>
              </a:cubicBezTo>
              <a:cubicBezTo>
                <a:pt x="228935" y="816120"/>
                <a:pt x="197725" y="798190"/>
                <a:pt x="241552" y="812800"/>
              </a:cubicBezTo>
              <a:cubicBezTo>
                <a:pt x="295037" y="794971"/>
                <a:pt x="287791" y="793089"/>
                <a:pt x="377019" y="821266"/>
              </a:cubicBezTo>
              <a:cubicBezTo>
                <a:pt x="396426" y="827394"/>
                <a:pt x="410886" y="843844"/>
                <a:pt x="427819" y="855133"/>
              </a:cubicBezTo>
              <a:cubicBezTo>
                <a:pt x="433463" y="863600"/>
                <a:pt x="437557" y="873338"/>
                <a:pt x="444752" y="880533"/>
              </a:cubicBezTo>
              <a:cubicBezTo>
                <a:pt x="461164" y="896945"/>
                <a:pt x="474895" y="899047"/>
                <a:pt x="495552" y="905933"/>
              </a:cubicBezTo>
              <a:cubicBezTo>
                <a:pt x="492730" y="852311"/>
                <a:pt x="485098" y="798726"/>
                <a:pt x="487085" y="745066"/>
              </a:cubicBezTo>
              <a:cubicBezTo>
                <a:pt x="487946" y="721809"/>
                <a:pt x="504019" y="677333"/>
                <a:pt x="504019" y="677333"/>
              </a:cubicBezTo>
              <a:cubicBezTo>
                <a:pt x="498374" y="654755"/>
                <a:pt x="497493" y="630416"/>
                <a:pt x="487085" y="609600"/>
              </a:cubicBezTo>
              <a:cubicBezTo>
                <a:pt x="482534" y="600499"/>
                <a:pt x="468880" y="599861"/>
                <a:pt x="461685" y="592666"/>
              </a:cubicBezTo>
              <a:cubicBezTo>
                <a:pt x="454490" y="585471"/>
                <a:pt x="451266" y="575083"/>
                <a:pt x="444752" y="567266"/>
              </a:cubicBezTo>
              <a:cubicBezTo>
                <a:pt x="375407" y="484051"/>
                <a:pt x="460546" y="591526"/>
                <a:pt x="393952" y="524933"/>
              </a:cubicBezTo>
              <a:cubicBezTo>
                <a:pt x="381174" y="512155"/>
                <a:pt x="371374" y="496711"/>
                <a:pt x="360085" y="482600"/>
              </a:cubicBezTo>
              <a:cubicBezTo>
                <a:pt x="357263" y="474133"/>
                <a:pt x="356211" y="464853"/>
                <a:pt x="351619" y="457200"/>
              </a:cubicBezTo>
              <a:cubicBezTo>
                <a:pt x="316753" y="399090"/>
                <a:pt x="350201" y="486818"/>
                <a:pt x="326219" y="414866"/>
              </a:cubicBezTo>
              <a:cubicBezTo>
                <a:pt x="323397" y="375355"/>
                <a:pt x="327359" y="334762"/>
                <a:pt x="317752" y="296333"/>
              </a:cubicBezTo>
              <a:cubicBezTo>
                <a:pt x="311313" y="270579"/>
                <a:pt x="284282" y="240066"/>
                <a:pt x="258485" y="228600"/>
              </a:cubicBezTo>
              <a:cubicBezTo>
                <a:pt x="242174" y="221351"/>
                <a:pt x="224618" y="217311"/>
                <a:pt x="207685" y="211666"/>
              </a:cubicBezTo>
              <a:cubicBezTo>
                <a:pt x="183145" y="138040"/>
                <a:pt x="226418" y="241857"/>
                <a:pt x="89152" y="177800"/>
              </a:cubicBezTo>
              <a:cubicBezTo>
                <a:pt x="72977" y="170252"/>
                <a:pt x="76818" y="144247"/>
                <a:pt x="72219" y="127000"/>
              </a:cubicBezTo>
              <a:lnTo>
                <a:pt x="29885" y="0"/>
              </a:ln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169333</xdr:colOff>
      <xdr:row>20</xdr:row>
      <xdr:rowOff>110067</xdr:rowOff>
    </xdr:from>
    <xdr:to>
      <xdr:col>3</xdr:col>
      <xdr:colOff>550444</xdr:colOff>
      <xdr:row>25</xdr:row>
      <xdr:rowOff>28630</xdr:rowOff>
    </xdr:to>
    <xdr:sp macro="" textlink="">
      <xdr:nvSpPr>
        <xdr:cNvPr id="61" name="Forma libre: forma 60">
          <a:hlinkClick xmlns:r="http://schemas.openxmlformats.org/officeDocument/2006/relationships" r:id="rId38"/>
          <a:extLst>
            <a:ext uri="{FF2B5EF4-FFF2-40B4-BE49-F238E27FC236}">
              <a16:creationId xmlns:a16="http://schemas.microsoft.com/office/drawing/2014/main" id="{9BD52A49-0F04-42E3-B8BF-B7FEE5E9B015}"/>
            </a:ext>
          </a:extLst>
        </xdr:cNvPr>
        <xdr:cNvSpPr/>
      </xdr:nvSpPr>
      <xdr:spPr>
        <a:xfrm>
          <a:off x="10652760" y="3760047"/>
          <a:ext cx="0" cy="794863"/>
        </a:xfrm>
        <a:custGeom>
          <a:avLst/>
          <a:gdLst>
            <a:gd name="connsiteX0" fmla="*/ 101600 w 381111"/>
            <a:gd name="connsiteY0" fmla="*/ 135467 h 722897"/>
            <a:gd name="connsiteX1" fmla="*/ 143934 w 381111"/>
            <a:gd name="connsiteY1" fmla="*/ 186267 h 722897"/>
            <a:gd name="connsiteX2" fmla="*/ 177800 w 381111"/>
            <a:gd name="connsiteY2" fmla="*/ 457200 h 722897"/>
            <a:gd name="connsiteX3" fmla="*/ 127000 w 381111"/>
            <a:gd name="connsiteY3" fmla="*/ 524933 h 722897"/>
            <a:gd name="connsiteX4" fmla="*/ 101600 w 381111"/>
            <a:gd name="connsiteY4" fmla="*/ 516467 h 722897"/>
            <a:gd name="connsiteX5" fmla="*/ 93134 w 381111"/>
            <a:gd name="connsiteY5" fmla="*/ 482600 h 722897"/>
            <a:gd name="connsiteX6" fmla="*/ 84667 w 381111"/>
            <a:gd name="connsiteY6" fmla="*/ 440267 h 722897"/>
            <a:gd name="connsiteX7" fmla="*/ 67734 w 381111"/>
            <a:gd name="connsiteY7" fmla="*/ 423333 h 722897"/>
            <a:gd name="connsiteX8" fmla="*/ 33867 w 381111"/>
            <a:gd name="connsiteY8" fmla="*/ 440267 h 722897"/>
            <a:gd name="connsiteX9" fmla="*/ 25400 w 381111"/>
            <a:gd name="connsiteY9" fmla="*/ 465667 h 722897"/>
            <a:gd name="connsiteX10" fmla="*/ 16934 w 381111"/>
            <a:gd name="connsiteY10" fmla="*/ 524933 h 722897"/>
            <a:gd name="connsiteX11" fmla="*/ 0 w 381111"/>
            <a:gd name="connsiteY11" fmla="*/ 550333 h 722897"/>
            <a:gd name="connsiteX12" fmla="*/ 16934 w 381111"/>
            <a:gd name="connsiteY12" fmla="*/ 643467 h 722897"/>
            <a:gd name="connsiteX13" fmla="*/ 76200 w 381111"/>
            <a:gd name="connsiteY13" fmla="*/ 685800 h 722897"/>
            <a:gd name="connsiteX14" fmla="*/ 152400 w 381111"/>
            <a:gd name="connsiteY14" fmla="*/ 719667 h 722897"/>
            <a:gd name="connsiteX15" fmla="*/ 228600 w 381111"/>
            <a:gd name="connsiteY15" fmla="*/ 711200 h 722897"/>
            <a:gd name="connsiteX16" fmla="*/ 237067 w 381111"/>
            <a:gd name="connsiteY16" fmla="*/ 575733 h 722897"/>
            <a:gd name="connsiteX17" fmla="*/ 254000 w 381111"/>
            <a:gd name="connsiteY17" fmla="*/ 550333 h 722897"/>
            <a:gd name="connsiteX18" fmla="*/ 262467 w 381111"/>
            <a:gd name="connsiteY18" fmla="*/ 440267 h 722897"/>
            <a:gd name="connsiteX19" fmla="*/ 313267 w 381111"/>
            <a:gd name="connsiteY19" fmla="*/ 364067 h 722897"/>
            <a:gd name="connsiteX20" fmla="*/ 338667 w 381111"/>
            <a:gd name="connsiteY20" fmla="*/ 304800 h 722897"/>
            <a:gd name="connsiteX21" fmla="*/ 372534 w 381111"/>
            <a:gd name="connsiteY21" fmla="*/ 254000 h 722897"/>
            <a:gd name="connsiteX22" fmla="*/ 381000 w 381111"/>
            <a:gd name="connsiteY22" fmla="*/ 220133 h 722897"/>
            <a:gd name="connsiteX23" fmla="*/ 347134 w 381111"/>
            <a:gd name="connsiteY23" fmla="*/ 127000 h 722897"/>
            <a:gd name="connsiteX24" fmla="*/ 330200 w 381111"/>
            <a:gd name="connsiteY24" fmla="*/ 110067 h 722897"/>
            <a:gd name="connsiteX25" fmla="*/ 313267 w 381111"/>
            <a:gd name="connsiteY25" fmla="*/ 84667 h 722897"/>
            <a:gd name="connsiteX26" fmla="*/ 279400 w 381111"/>
            <a:gd name="connsiteY26" fmla="*/ 0 h 722897"/>
            <a:gd name="connsiteX27" fmla="*/ 254000 w 381111"/>
            <a:gd name="connsiteY27" fmla="*/ 8467 h 722897"/>
            <a:gd name="connsiteX28" fmla="*/ 228600 w 381111"/>
            <a:gd name="connsiteY28" fmla="*/ 33867 h 722897"/>
            <a:gd name="connsiteX29" fmla="*/ 211667 w 381111"/>
            <a:gd name="connsiteY29" fmla="*/ 59267 h 722897"/>
            <a:gd name="connsiteX30" fmla="*/ 186267 w 381111"/>
            <a:gd name="connsiteY30" fmla="*/ 93133 h 722897"/>
            <a:gd name="connsiteX31" fmla="*/ 169334 w 381111"/>
            <a:gd name="connsiteY31" fmla="*/ 110067 h 722897"/>
            <a:gd name="connsiteX32" fmla="*/ 101600 w 381111"/>
            <a:gd name="connsiteY32" fmla="*/ 135467 h 7228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Lst>
          <a:rect l="l" t="t" r="r" b="b"/>
          <a:pathLst>
            <a:path w="381111" h="722897">
              <a:moveTo>
                <a:pt x="101600" y="135467"/>
              </a:moveTo>
              <a:cubicBezTo>
                <a:pt x="97367" y="148167"/>
                <a:pt x="136964" y="165356"/>
                <a:pt x="143934" y="186267"/>
              </a:cubicBezTo>
              <a:cubicBezTo>
                <a:pt x="148173" y="198985"/>
                <a:pt x="177457" y="454284"/>
                <a:pt x="177800" y="457200"/>
              </a:cubicBezTo>
              <a:cubicBezTo>
                <a:pt x="164637" y="487913"/>
                <a:pt x="166250" y="524933"/>
                <a:pt x="127000" y="524933"/>
              </a:cubicBezTo>
              <a:cubicBezTo>
                <a:pt x="118075" y="524933"/>
                <a:pt x="110067" y="519289"/>
                <a:pt x="101600" y="516467"/>
              </a:cubicBezTo>
              <a:cubicBezTo>
                <a:pt x="98778" y="505178"/>
                <a:pt x="95658" y="493959"/>
                <a:pt x="93134" y="482600"/>
              </a:cubicBezTo>
              <a:cubicBezTo>
                <a:pt x="90012" y="468552"/>
                <a:pt x="90336" y="453494"/>
                <a:pt x="84667" y="440267"/>
              </a:cubicBezTo>
              <a:cubicBezTo>
                <a:pt x="81523" y="432930"/>
                <a:pt x="73378" y="428978"/>
                <a:pt x="67734" y="423333"/>
              </a:cubicBezTo>
              <a:cubicBezTo>
                <a:pt x="56445" y="428978"/>
                <a:pt x="42792" y="431342"/>
                <a:pt x="33867" y="440267"/>
              </a:cubicBezTo>
              <a:cubicBezTo>
                <a:pt x="27556" y="446578"/>
                <a:pt x="27150" y="456916"/>
                <a:pt x="25400" y="465667"/>
              </a:cubicBezTo>
              <a:cubicBezTo>
                <a:pt x="21486" y="485235"/>
                <a:pt x="22668" y="505819"/>
                <a:pt x="16934" y="524933"/>
              </a:cubicBezTo>
              <a:cubicBezTo>
                <a:pt x="14010" y="534680"/>
                <a:pt x="5645" y="541866"/>
                <a:pt x="0" y="550333"/>
              </a:cubicBezTo>
              <a:cubicBezTo>
                <a:pt x="5645" y="581378"/>
                <a:pt x="6321" y="613752"/>
                <a:pt x="16934" y="643467"/>
              </a:cubicBezTo>
              <a:cubicBezTo>
                <a:pt x="25283" y="666843"/>
                <a:pt x="59005" y="675053"/>
                <a:pt x="76200" y="685800"/>
              </a:cubicBezTo>
              <a:cubicBezTo>
                <a:pt x="134926" y="722504"/>
                <a:pt x="82619" y="705710"/>
                <a:pt x="152400" y="719667"/>
              </a:cubicBezTo>
              <a:cubicBezTo>
                <a:pt x="177800" y="716845"/>
                <a:pt x="215642" y="733228"/>
                <a:pt x="228600" y="711200"/>
              </a:cubicBezTo>
              <a:cubicBezTo>
                <a:pt x="251539" y="672203"/>
                <a:pt x="230011" y="620423"/>
                <a:pt x="237067" y="575733"/>
              </a:cubicBezTo>
              <a:cubicBezTo>
                <a:pt x="238654" y="565682"/>
                <a:pt x="248356" y="558800"/>
                <a:pt x="254000" y="550333"/>
              </a:cubicBezTo>
              <a:cubicBezTo>
                <a:pt x="256822" y="513644"/>
                <a:pt x="254485" y="476188"/>
                <a:pt x="262467" y="440267"/>
              </a:cubicBezTo>
              <a:cubicBezTo>
                <a:pt x="267001" y="419863"/>
                <a:pt x="302110" y="381918"/>
                <a:pt x="313267" y="364067"/>
              </a:cubicBezTo>
              <a:cubicBezTo>
                <a:pt x="398053" y="228409"/>
                <a:pt x="281052" y="408506"/>
                <a:pt x="338667" y="304800"/>
              </a:cubicBezTo>
              <a:cubicBezTo>
                <a:pt x="348551" y="287010"/>
                <a:pt x="372534" y="254000"/>
                <a:pt x="372534" y="254000"/>
              </a:cubicBezTo>
              <a:cubicBezTo>
                <a:pt x="375356" y="242711"/>
                <a:pt x="382054" y="231722"/>
                <a:pt x="381000" y="220133"/>
              </a:cubicBezTo>
              <a:cubicBezTo>
                <a:pt x="378943" y="197510"/>
                <a:pt x="361987" y="149279"/>
                <a:pt x="347134" y="127000"/>
              </a:cubicBezTo>
              <a:cubicBezTo>
                <a:pt x="342706" y="120358"/>
                <a:pt x="335187" y="116300"/>
                <a:pt x="330200" y="110067"/>
              </a:cubicBezTo>
              <a:cubicBezTo>
                <a:pt x="323843" y="102121"/>
                <a:pt x="318911" y="93134"/>
                <a:pt x="313267" y="84667"/>
              </a:cubicBezTo>
              <a:cubicBezTo>
                <a:pt x="309692" y="59644"/>
                <a:pt x="314960" y="11853"/>
                <a:pt x="279400" y="0"/>
              </a:cubicBezTo>
              <a:lnTo>
                <a:pt x="254000" y="8467"/>
              </a:lnTo>
              <a:cubicBezTo>
                <a:pt x="245533" y="16934"/>
                <a:pt x="236265" y="24669"/>
                <a:pt x="228600" y="33867"/>
              </a:cubicBezTo>
              <a:cubicBezTo>
                <a:pt x="222086" y="41684"/>
                <a:pt x="217581" y="50987"/>
                <a:pt x="211667" y="59267"/>
              </a:cubicBezTo>
              <a:cubicBezTo>
                <a:pt x="203465" y="70750"/>
                <a:pt x="195301" y="82293"/>
                <a:pt x="186267" y="93133"/>
              </a:cubicBezTo>
              <a:cubicBezTo>
                <a:pt x="181157" y="99265"/>
                <a:pt x="176179" y="105960"/>
                <a:pt x="169334" y="110067"/>
              </a:cubicBezTo>
              <a:cubicBezTo>
                <a:pt x="152249" y="120318"/>
                <a:pt x="105833" y="122767"/>
                <a:pt x="101600" y="135467"/>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651899</xdr:colOff>
      <xdr:row>30</xdr:row>
      <xdr:rowOff>143934</xdr:rowOff>
    </xdr:from>
    <xdr:to>
      <xdr:col>1</xdr:col>
      <xdr:colOff>949624</xdr:colOff>
      <xdr:row>34</xdr:row>
      <xdr:rowOff>118599</xdr:rowOff>
    </xdr:to>
    <xdr:sp macro="" textlink="">
      <xdr:nvSpPr>
        <xdr:cNvPr id="62" name="Forma libre: forma 61">
          <a:hlinkClick xmlns:r="http://schemas.openxmlformats.org/officeDocument/2006/relationships" r:id="rId39"/>
          <a:extLst>
            <a:ext uri="{FF2B5EF4-FFF2-40B4-BE49-F238E27FC236}">
              <a16:creationId xmlns:a16="http://schemas.microsoft.com/office/drawing/2014/main" id="{3A403506-11C2-477D-AAED-EC0BECAA6CA0}"/>
            </a:ext>
          </a:extLst>
        </xdr:cNvPr>
        <xdr:cNvSpPr/>
      </xdr:nvSpPr>
      <xdr:spPr>
        <a:xfrm>
          <a:off x="3753239" y="5546514"/>
          <a:ext cx="297725" cy="675705"/>
        </a:xfrm>
        <a:custGeom>
          <a:avLst/>
          <a:gdLst>
            <a:gd name="connsiteX0" fmla="*/ 33902 w 255391"/>
            <a:gd name="connsiteY0" fmla="*/ 499533 h 618132"/>
            <a:gd name="connsiteX1" fmla="*/ 42368 w 255391"/>
            <a:gd name="connsiteY1" fmla="*/ 423333 h 618132"/>
            <a:gd name="connsiteX2" fmla="*/ 67768 w 255391"/>
            <a:gd name="connsiteY2" fmla="*/ 414867 h 618132"/>
            <a:gd name="connsiteX3" fmla="*/ 84702 w 255391"/>
            <a:gd name="connsiteY3" fmla="*/ 397933 h 618132"/>
            <a:gd name="connsiteX4" fmla="*/ 93168 w 255391"/>
            <a:gd name="connsiteY4" fmla="*/ 321733 h 618132"/>
            <a:gd name="connsiteX5" fmla="*/ 101635 w 255391"/>
            <a:gd name="connsiteY5" fmla="*/ 245533 h 618132"/>
            <a:gd name="connsiteX6" fmla="*/ 76235 w 255391"/>
            <a:gd name="connsiteY6" fmla="*/ 237067 h 618132"/>
            <a:gd name="connsiteX7" fmla="*/ 8502 w 255391"/>
            <a:gd name="connsiteY7" fmla="*/ 228600 h 618132"/>
            <a:gd name="connsiteX8" fmla="*/ 16968 w 255391"/>
            <a:gd name="connsiteY8" fmla="*/ 76200 h 618132"/>
            <a:gd name="connsiteX9" fmla="*/ 84702 w 255391"/>
            <a:gd name="connsiteY9" fmla="*/ 67733 h 618132"/>
            <a:gd name="connsiteX10" fmla="*/ 110102 w 255391"/>
            <a:gd name="connsiteY10" fmla="*/ 50800 h 618132"/>
            <a:gd name="connsiteX11" fmla="*/ 127035 w 255391"/>
            <a:gd name="connsiteY11" fmla="*/ 16933 h 618132"/>
            <a:gd name="connsiteX12" fmla="*/ 177835 w 255391"/>
            <a:gd name="connsiteY12" fmla="*/ 0 h 618132"/>
            <a:gd name="connsiteX13" fmla="*/ 203235 w 255391"/>
            <a:gd name="connsiteY13" fmla="*/ 84667 h 618132"/>
            <a:gd name="connsiteX14" fmla="*/ 237102 w 255391"/>
            <a:gd name="connsiteY14" fmla="*/ 160867 h 618132"/>
            <a:gd name="connsiteX15" fmla="*/ 254035 w 255391"/>
            <a:gd name="connsiteY15" fmla="*/ 220133 h 618132"/>
            <a:gd name="connsiteX16" fmla="*/ 245568 w 255391"/>
            <a:gd name="connsiteY16" fmla="*/ 270933 h 618132"/>
            <a:gd name="connsiteX17" fmla="*/ 152435 w 255391"/>
            <a:gd name="connsiteY17" fmla="*/ 279400 h 618132"/>
            <a:gd name="connsiteX18" fmla="*/ 143968 w 255391"/>
            <a:gd name="connsiteY18" fmla="*/ 491067 h 618132"/>
            <a:gd name="connsiteX19" fmla="*/ 118568 w 255391"/>
            <a:gd name="connsiteY19" fmla="*/ 533400 h 618132"/>
            <a:gd name="connsiteX20" fmla="*/ 93168 w 255391"/>
            <a:gd name="connsiteY20" fmla="*/ 558800 h 618132"/>
            <a:gd name="connsiteX21" fmla="*/ 76235 w 255391"/>
            <a:gd name="connsiteY21" fmla="*/ 584200 h 618132"/>
            <a:gd name="connsiteX22" fmla="*/ 8502 w 255391"/>
            <a:gd name="connsiteY22" fmla="*/ 618067 h 6181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55391" h="618132">
              <a:moveTo>
                <a:pt x="33902" y="499533"/>
              </a:moveTo>
              <a:cubicBezTo>
                <a:pt x="36724" y="474133"/>
                <a:pt x="32877" y="447061"/>
                <a:pt x="42368" y="423333"/>
              </a:cubicBezTo>
              <a:cubicBezTo>
                <a:pt x="45682" y="415047"/>
                <a:pt x="60115" y="419459"/>
                <a:pt x="67768" y="414867"/>
              </a:cubicBezTo>
              <a:cubicBezTo>
                <a:pt x="74613" y="410760"/>
                <a:pt x="79057" y="403578"/>
                <a:pt x="84702" y="397933"/>
              </a:cubicBezTo>
              <a:cubicBezTo>
                <a:pt x="87524" y="372533"/>
                <a:pt x="87421" y="346635"/>
                <a:pt x="93168" y="321733"/>
              </a:cubicBezTo>
              <a:cubicBezTo>
                <a:pt x="101432" y="285924"/>
                <a:pt x="129802" y="287783"/>
                <a:pt x="101635" y="245533"/>
              </a:cubicBezTo>
              <a:cubicBezTo>
                <a:pt x="96684" y="238107"/>
                <a:pt x="85016" y="238663"/>
                <a:pt x="76235" y="237067"/>
              </a:cubicBezTo>
              <a:cubicBezTo>
                <a:pt x="53849" y="232997"/>
                <a:pt x="31080" y="231422"/>
                <a:pt x="8502" y="228600"/>
              </a:cubicBezTo>
              <a:cubicBezTo>
                <a:pt x="5973" y="203313"/>
                <a:pt x="-13617" y="103726"/>
                <a:pt x="16968" y="76200"/>
              </a:cubicBezTo>
              <a:cubicBezTo>
                <a:pt x="33881" y="60979"/>
                <a:pt x="62124" y="70555"/>
                <a:pt x="84702" y="67733"/>
              </a:cubicBezTo>
              <a:cubicBezTo>
                <a:pt x="93169" y="62089"/>
                <a:pt x="103588" y="58617"/>
                <a:pt x="110102" y="50800"/>
              </a:cubicBezTo>
              <a:cubicBezTo>
                <a:pt x="118182" y="41104"/>
                <a:pt x="116938" y="24506"/>
                <a:pt x="127035" y="16933"/>
              </a:cubicBezTo>
              <a:cubicBezTo>
                <a:pt x="141314" y="6223"/>
                <a:pt x="177835" y="0"/>
                <a:pt x="177835" y="0"/>
              </a:cubicBezTo>
              <a:cubicBezTo>
                <a:pt x="210591" y="49135"/>
                <a:pt x="184006" y="1343"/>
                <a:pt x="203235" y="84667"/>
              </a:cubicBezTo>
              <a:cubicBezTo>
                <a:pt x="213904" y="130898"/>
                <a:pt x="215672" y="128724"/>
                <a:pt x="237102" y="160867"/>
              </a:cubicBezTo>
              <a:cubicBezTo>
                <a:pt x="241093" y="172842"/>
                <a:pt x="254035" y="209506"/>
                <a:pt x="254035" y="220133"/>
              </a:cubicBezTo>
              <a:cubicBezTo>
                <a:pt x="254035" y="237300"/>
                <a:pt x="260396" y="262283"/>
                <a:pt x="245568" y="270933"/>
              </a:cubicBezTo>
              <a:cubicBezTo>
                <a:pt x="218642" y="286640"/>
                <a:pt x="183479" y="276578"/>
                <a:pt x="152435" y="279400"/>
              </a:cubicBezTo>
              <a:cubicBezTo>
                <a:pt x="149613" y="349956"/>
                <a:pt x="153300" y="421074"/>
                <a:pt x="143968" y="491067"/>
              </a:cubicBezTo>
              <a:cubicBezTo>
                <a:pt x="141793" y="507379"/>
                <a:pt x="128442" y="520235"/>
                <a:pt x="118568" y="533400"/>
              </a:cubicBezTo>
              <a:cubicBezTo>
                <a:pt x="111384" y="542979"/>
                <a:pt x="100833" y="549602"/>
                <a:pt x="93168" y="558800"/>
              </a:cubicBezTo>
              <a:cubicBezTo>
                <a:pt x="86654" y="566617"/>
                <a:pt x="83893" y="577499"/>
                <a:pt x="76235" y="584200"/>
              </a:cubicBezTo>
              <a:cubicBezTo>
                <a:pt x="33952" y="621198"/>
                <a:pt x="42122" y="618067"/>
                <a:pt x="8502" y="618067"/>
              </a:cubicBezTo>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6916257</xdr:colOff>
      <xdr:row>18</xdr:row>
      <xdr:rowOff>125516</xdr:rowOff>
    </xdr:from>
    <xdr:to>
      <xdr:col>1</xdr:col>
      <xdr:colOff>7457490</xdr:colOff>
      <xdr:row>19</xdr:row>
      <xdr:rowOff>89909</xdr:rowOff>
    </xdr:to>
    <xdr:sp macro="" textlink="">
      <xdr:nvSpPr>
        <xdr:cNvPr id="61" name="Flecha: curvada hacia abajo 60">
          <a:extLst>
            <a:ext uri="{FF2B5EF4-FFF2-40B4-BE49-F238E27FC236}">
              <a16:creationId xmlns:a16="http://schemas.microsoft.com/office/drawing/2014/main" id="{A47B07A7-0297-E611-C2AC-34304D3003F2}"/>
            </a:ext>
          </a:extLst>
        </xdr:cNvPr>
        <xdr:cNvSpPr/>
      </xdr:nvSpPr>
      <xdr:spPr>
        <a:xfrm>
          <a:off x="9255174" y="3956683"/>
          <a:ext cx="541233" cy="197226"/>
        </a:xfrm>
        <a:prstGeom prst="curvedDownArrow">
          <a:avLst/>
        </a:prstGeom>
        <a:solidFill>
          <a:srgbClr val="0E4F70"/>
        </a:solidFill>
        <a:ln>
          <a:solidFill>
            <a:srgbClr val="0E4F7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2</xdr:col>
      <xdr:colOff>44009</xdr:colOff>
      <xdr:row>20</xdr:row>
      <xdr:rowOff>27418</xdr:rowOff>
    </xdr:from>
    <xdr:to>
      <xdr:col>2</xdr:col>
      <xdr:colOff>241435</xdr:colOff>
      <xdr:row>22</xdr:row>
      <xdr:rowOff>112876</xdr:rowOff>
    </xdr:to>
    <xdr:sp macro="" textlink="">
      <xdr:nvSpPr>
        <xdr:cNvPr id="62" name="Flecha: curvada hacia abajo 61">
          <a:extLst>
            <a:ext uri="{FF2B5EF4-FFF2-40B4-BE49-F238E27FC236}">
              <a16:creationId xmlns:a16="http://schemas.microsoft.com/office/drawing/2014/main" id="{E2326BDD-E7CA-4961-8BD0-57B4AE650A6D}"/>
            </a:ext>
          </a:extLst>
        </xdr:cNvPr>
        <xdr:cNvSpPr/>
      </xdr:nvSpPr>
      <xdr:spPr>
        <a:xfrm rot="15514348" flipV="1">
          <a:off x="10069492" y="4501101"/>
          <a:ext cx="551125" cy="197426"/>
        </a:xfrm>
        <a:prstGeom prst="curvedDownArrow">
          <a:avLst/>
        </a:prstGeom>
        <a:solidFill>
          <a:srgbClr val="0E4F70"/>
        </a:solidFill>
        <a:ln>
          <a:solidFill>
            <a:srgbClr val="0E4F7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editAs="oneCell">
    <xdr:from>
      <xdr:col>0</xdr:col>
      <xdr:colOff>609600</xdr:colOff>
      <xdr:row>0</xdr:row>
      <xdr:rowOff>9525</xdr:rowOff>
    </xdr:from>
    <xdr:to>
      <xdr:col>0</xdr:col>
      <xdr:colOff>1624330</xdr:colOff>
      <xdr:row>5</xdr:row>
      <xdr:rowOff>171541</xdr:rowOff>
    </xdr:to>
    <xdr:pic>
      <xdr:nvPicPr>
        <xdr:cNvPr id="3" name="Imagen 2" descr="Logotipo&#10;&#10;Descripción generada automáticamente">
          <a:extLst>
            <a:ext uri="{FF2B5EF4-FFF2-40B4-BE49-F238E27FC236}">
              <a16:creationId xmlns:a16="http://schemas.microsoft.com/office/drawing/2014/main" id="{B92074AD-07C8-4D5C-9F55-DB9126BB174E}"/>
            </a:ext>
          </a:extLst>
        </xdr:cNvPr>
        <xdr:cNvPicPr>
          <a:picLocks noChangeAspect="1"/>
        </xdr:cNvPicPr>
      </xdr:nvPicPr>
      <xdr:blipFill>
        <a:blip xmlns:r="http://schemas.openxmlformats.org/officeDocument/2006/relationships" r:embed="rId1"/>
        <a:stretch>
          <a:fillRect/>
        </a:stretch>
      </xdr:blipFill>
      <xdr:spPr>
        <a:xfrm>
          <a:off x="609600" y="9525"/>
          <a:ext cx="1014730" cy="995861"/>
        </a:xfrm>
        <a:prstGeom prst="rect">
          <a:avLst/>
        </a:prstGeom>
      </xdr:spPr>
    </xdr:pic>
    <xdr:clientData/>
  </xdr:twoCellAnchor>
  <xdr:twoCellAnchor>
    <xdr:from>
      <xdr:col>0</xdr:col>
      <xdr:colOff>224083</xdr:colOff>
      <xdr:row>41</xdr:row>
      <xdr:rowOff>187555</xdr:rowOff>
    </xdr:from>
    <xdr:to>
      <xdr:col>0</xdr:col>
      <xdr:colOff>314083</xdr:colOff>
      <xdr:row>42</xdr:row>
      <xdr:rowOff>27183</xdr:rowOff>
    </xdr:to>
    <xdr:sp macro="" textlink="">
      <xdr:nvSpPr>
        <xdr:cNvPr id="29" name="Rectángulo 28">
          <a:extLst>
            <a:ext uri="{FF2B5EF4-FFF2-40B4-BE49-F238E27FC236}">
              <a16:creationId xmlns:a16="http://schemas.microsoft.com/office/drawing/2014/main" id="{6A3B534B-7E8D-CFB8-3CB1-7F56F7249E49}"/>
            </a:ext>
          </a:extLst>
        </xdr:cNvPr>
        <xdr:cNvSpPr/>
      </xdr:nvSpPr>
      <xdr:spPr>
        <a:xfrm>
          <a:off x="224083" y="9277126"/>
          <a:ext cx="90000" cy="90000"/>
        </a:xfrm>
        <a:prstGeom prst="rect">
          <a:avLst/>
        </a:prstGeom>
        <a:solidFill>
          <a:srgbClr val="FCE974"/>
        </a:solidFill>
        <a:ln>
          <a:solidFill>
            <a:srgbClr val="FCE974"/>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es-CO" sz="1100"/>
        </a:p>
      </xdr:txBody>
    </xdr:sp>
    <xdr:clientData/>
  </xdr:twoCellAnchor>
  <xdr:twoCellAnchor>
    <xdr:from>
      <xdr:col>0</xdr:col>
      <xdr:colOff>83459</xdr:colOff>
      <xdr:row>5</xdr:row>
      <xdr:rowOff>211665</xdr:rowOff>
    </xdr:from>
    <xdr:to>
      <xdr:col>3</xdr:col>
      <xdr:colOff>74084</xdr:colOff>
      <xdr:row>49</xdr:row>
      <xdr:rowOff>285750</xdr:rowOff>
    </xdr:to>
    <mc:AlternateContent xmlns:mc="http://schemas.openxmlformats.org/markup-compatibility/2006">
      <mc:Choice xmlns:cx6="http://schemas.microsoft.com/office/drawing/2016/5/12/chartex" Requires="cx6">
        <xdr:graphicFrame macro="">
          <xdr:nvGraphicFramePr>
            <xdr:cNvPr id="4" name="Gráfico 24">
              <a:extLst>
                <a:ext uri="{FF2B5EF4-FFF2-40B4-BE49-F238E27FC236}">
                  <a16:creationId xmlns:a16="http://schemas.microsoft.com/office/drawing/2014/main" id="{BD526AE2-21ED-451A-8DDB-6EC555B1DCCD}"/>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83459" y="1026582"/>
              <a:ext cx="13357375" cy="10932585"/>
            </a:xfrm>
            <a:prstGeom prst="rect">
              <a:avLst/>
            </a:prstGeom>
            <a:solidFill>
              <a:prstClr val="white"/>
            </a:solidFill>
            <a:ln w="1">
              <a:solidFill>
                <a:prstClr val="green"/>
              </a:solidFill>
            </a:ln>
          </xdr:spPr>
          <xdr:txBody>
            <a:bodyPr vertOverflow="clip" horzOverflow="clip"/>
            <a:lstStyle/>
            <a:p>
              <a:r>
                <a:rPr lang="es-CO" sz="1100"/>
                <a:t>Este gráfico no está disponible en su versión de Excel.
Si edita esta forma o guarda el libro en un formato de archivo diferente, el gráfico no se podrá utilizar.</a:t>
              </a:r>
            </a:p>
          </xdr:txBody>
        </xdr:sp>
      </mc:Fallback>
    </mc:AlternateContent>
    <xdr:clientData/>
  </xdr:twoCellAnchor>
  <xdr:twoCellAnchor>
    <xdr:from>
      <xdr:col>1</xdr:col>
      <xdr:colOff>5716201</xdr:colOff>
      <xdr:row>12</xdr:row>
      <xdr:rowOff>131276</xdr:rowOff>
    </xdr:from>
    <xdr:to>
      <xdr:col>1</xdr:col>
      <xdr:colOff>6068606</xdr:colOff>
      <xdr:row>13</xdr:row>
      <xdr:rowOff>99592</xdr:rowOff>
    </xdr:to>
    <xdr:sp macro="" textlink="">
      <xdr:nvSpPr>
        <xdr:cNvPr id="51" name="CuadroTexto 50">
          <a:hlinkClick xmlns:r="http://schemas.openxmlformats.org/officeDocument/2006/relationships" r:id="rId3"/>
          <a:extLst>
            <a:ext uri="{FF2B5EF4-FFF2-40B4-BE49-F238E27FC236}">
              <a16:creationId xmlns:a16="http://schemas.microsoft.com/office/drawing/2014/main" id="{CCBF9B61-5E0D-4C7B-9059-C23D1944BCC8}"/>
            </a:ext>
          </a:extLst>
        </xdr:cNvPr>
        <xdr:cNvSpPr txBox="1"/>
      </xdr:nvSpPr>
      <xdr:spPr>
        <a:xfrm>
          <a:off x="8055118" y="2565443"/>
          <a:ext cx="352405" cy="20114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800" b="1">
              <a:latin typeface="Verdana" panose="020B0604030504040204" pitchFamily="34" charset="0"/>
              <a:ea typeface="Verdana" panose="020B0604030504040204" pitchFamily="34" charset="0"/>
            </a:rPr>
            <a:t>12</a:t>
          </a:r>
        </a:p>
      </xdr:txBody>
    </xdr:sp>
    <xdr:clientData/>
  </xdr:twoCellAnchor>
  <xdr:twoCellAnchor>
    <xdr:from>
      <xdr:col>1</xdr:col>
      <xdr:colOff>6122905</xdr:colOff>
      <xdr:row>26</xdr:row>
      <xdr:rowOff>3401</xdr:rowOff>
    </xdr:from>
    <xdr:to>
      <xdr:col>1</xdr:col>
      <xdr:colOff>6475310</xdr:colOff>
      <xdr:row>26</xdr:row>
      <xdr:rowOff>204550</xdr:rowOff>
    </xdr:to>
    <xdr:sp macro="" textlink="">
      <xdr:nvSpPr>
        <xdr:cNvPr id="7" name="CuadroTexto 6">
          <a:hlinkClick xmlns:r="http://schemas.openxmlformats.org/officeDocument/2006/relationships" r:id="rId3"/>
          <a:extLst>
            <a:ext uri="{FF2B5EF4-FFF2-40B4-BE49-F238E27FC236}">
              <a16:creationId xmlns:a16="http://schemas.microsoft.com/office/drawing/2014/main" id="{B3E272F0-20B8-40C8-8647-C0F37C4A11D1}"/>
            </a:ext>
          </a:extLst>
        </xdr:cNvPr>
        <xdr:cNvSpPr txBox="1"/>
      </xdr:nvSpPr>
      <xdr:spPr>
        <a:xfrm>
          <a:off x="8461822" y="5697234"/>
          <a:ext cx="352405" cy="20114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800" b="1">
              <a:latin typeface="Verdana" panose="020B0604030504040204" pitchFamily="34" charset="0"/>
              <a:ea typeface="Verdana" panose="020B0604030504040204" pitchFamily="34" charset="0"/>
            </a:rPr>
            <a:t>6</a:t>
          </a:r>
        </a:p>
      </xdr:txBody>
    </xdr:sp>
    <xdr:clientData/>
  </xdr:twoCellAnchor>
  <xdr:twoCellAnchor>
    <xdr:from>
      <xdr:col>1</xdr:col>
      <xdr:colOff>4891004</xdr:colOff>
      <xdr:row>26</xdr:row>
      <xdr:rowOff>29805</xdr:rowOff>
    </xdr:from>
    <xdr:to>
      <xdr:col>1</xdr:col>
      <xdr:colOff>5243409</xdr:colOff>
      <xdr:row>26</xdr:row>
      <xdr:rowOff>230954</xdr:rowOff>
    </xdr:to>
    <xdr:sp macro="" textlink="">
      <xdr:nvSpPr>
        <xdr:cNvPr id="27" name="CuadroTexto 26">
          <a:hlinkClick xmlns:r="http://schemas.openxmlformats.org/officeDocument/2006/relationships" r:id="rId3"/>
          <a:extLst>
            <a:ext uri="{FF2B5EF4-FFF2-40B4-BE49-F238E27FC236}">
              <a16:creationId xmlns:a16="http://schemas.microsoft.com/office/drawing/2014/main" id="{8BA52AD4-0818-4C6B-9A17-7177EC103188}"/>
            </a:ext>
          </a:extLst>
        </xdr:cNvPr>
        <xdr:cNvSpPr txBox="1"/>
      </xdr:nvSpPr>
      <xdr:spPr>
        <a:xfrm>
          <a:off x="7229921" y="5723638"/>
          <a:ext cx="352405" cy="20114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800" b="1">
              <a:solidFill>
                <a:schemeClr val="bg1"/>
              </a:solidFill>
              <a:latin typeface="Verdana" panose="020B0604030504040204" pitchFamily="34" charset="0"/>
              <a:ea typeface="Verdana" panose="020B0604030504040204" pitchFamily="34" charset="0"/>
            </a:rPr>
            <a:t>10</a:t>
          </a:r>
        </a:p>
      </xdr:txBody>
    </xdr:sp>
    <xdr:clientData/>
  </xdr:twoCellAnchor>
  <xdr:twoCellAnchor>
    <xdr:from>
      <xdr:col>2</xdr:col>
      <xdr:colOff>11966</xdr:colOff>
      <xdr:row>30</xdr:row>
      <xdr:rowOff>19392</xdr:rowOff>
    </xdr:from>
    <xdr:to>
      <xdr:col>2</xdr:col>
      <xdr:colOff>364371</xdr:colOff>
      <xdr:row>30</xdr:row>
      <xdr:rowOff>220541</xdr:rowOff>
    </xdr:to>
    <xdr:sp macro="" textlink="">
      <xdr:nvSpPr>
        <xdr:cNvPr id="33" name="CuadroTexto 32">
          <a:hlinkClick xmlns:r="http://schemas.openxmlformats.org/officeDocument/2006/relationships" r:id="rId3"/>
          <a:extLst>
            <a:ext uri="{FF2B5EF4-FFF2-40B4-BE49-F238E27FC236}">
              <a16:creationId xmlns:a16="http://schemas.microsoft.com/office/drawing/2014/main" id="{46E27E56-A98C-4618-9E6D-29C0D3FE9107}"/>
            </a:ext>
          </a:extLst>
        </xdr:cNvPr>
        <xdr:cNvSpPr txBox="1"/>
      </xdr:nvSpPr>
      <xdr:spPr>
        <a:xfrm>
          <a:off x="10214299" y="6644559"/>
          <a:ext cx="352405" cy="20114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800" b="1">
              <a:solidFill>
                <a:sysClr val="windowText" lastClr="000000"/>
              </a:solidFill>
              <a:latin typeface="Verdana" panose="020B0604030504040204" pitchFamily="34" charset="0"/>
              <a:ea typeface="Verdana" panose="020B0604030504040204" pitchFamily="34" charset="0"/>
            </a:rPr>
            <a:t>13</a:t>
          </a:r>
        </a:p>
      </xdr:txBody>
    </xdr:sp>
    <xdr:clientData/>
  </xdr:twoCellAnchor>
  <xdr:twoCellAnchor>
    <xdr:from>
      <xdr:col>1</xdr:col>
      <xdr:colOff>5882069</xdr:colOff>
      <xdr:row>38</xdr:row>
      <xdr:rowOff>25671</xdr:rowOff>
    </xdr:from>
    <xdr:to>
      <xdr:col>1</xdr:col>
      <xdr:colOff>6234474</xdr:colOff>
      <xdr:row>38</xdr:row>
      <xdr:rowOff>226820</xdr:rowOff>
    </xdr:to>
    <xdr:sp macro="" textlink="">
      <xdr:nvSpPr>
        <xdr:cNvPr id="34" name="CuadroTexto 33">
          <a:hlinkClick xmlns:r="http://schemas.openxmlformats.org/officeDocument/2006/relationships" r:id="rId3"/>
          <a:extLst>
            <a:ext uri="{FF2B5EF4-FFF2-40B4-BE49-F238E27FC236}">
              <a16:creationId xmlns:a16="http://schemas.microsoft.com/office/drawing/2014/main" id="{1668E23C-DB35-4D91-B0BE-CE6F356F0AEB}"/>
            </a:ext>
          </a:extLst>
        </xdr:cNvPr>
        <xdr:cNvSpPr txBox="1"/>
      </xdr:nvSpPr>
      <xdr:spPr>
        <a:xfrm>
          <a:off x="8220986" y="8513504"/>
          <a:ext cx="352405" cy="20114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800" b="1">
              <a:solidFill>
                <a:schemeClr val="bg1"/>
              </a:solidFill>
              <a:latin typeface="Verdana" panose="020B0604030504040204" pitchFamily="34" charset="0"/>
              <a:ea typeface="Verdana" panose="020B0604030504040204" pitchFamily="34" charset="0"/>
            </a:rPr>
            <a:t>4</a:t>
          </a:r>
        </a:p>
      </xdr:txBody>
    </xdr:sp>
    <xdr:clientData/>
  </xdr:twoCellAnchor>
  <xdr:twoCellAnchor>
    <xdr:from>
      <xdr:col>1</xdr:col>
      <xdr:colOff>4909627</xdr:colOff>
      <xdr:row>39</xdr:row>
      <xdr:rowOff>59217</xdr:rowOff>
    </xdr:from>
    <xdr:to>
      <xdr:col>1</xdr:col>
      <xdr:colOff>5262032</xdr:colOff>
      <xdr:row>40</xdr:row>
      <xdr:rowOff>16950</xdr:rowOff>
    </xdr:to>
    <xdr:sp macro="" textlink="">
      <xdr:nvSpPr>
        <xdr:cNvPr id="35" name="CuadroTexto 34">
          <a:hlinkClick xmlns:r="http://schemas.openxmlformats.org/officeDocument/2006/relationships" r:id="rId3"/>
          <a:extLst>
            <a:ext uri="{FF2B5EF4-FFF2-40B4-BE49-F238E27FC236}">
              <a16:creationId xmlns:a16="http://schemas.microsoft.com/office/drawing/2014/main" id="{5FF0C21D-AA1A-409F-B0C2-6F849ECE3E95}"/>
            </a:ext>
          </a:extLst>
        </xdr:cNvPr>
        <xdr:cNvSpPr txBox="1"/>
      </xdr:nvSpPr>
      <xdr:spPr>
        <a:xfrm>
          <a:off x="7248544" y="8779884"/>
          <a:ext cx="352405" cy="20114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800" b="1">
              <a:latin typeface="Verdana" panose="020B0604030504040204" pitchFamily="34" charset="0"/>
              <a:ea typeface="Verdana" panose="020B0604030504040204" pitchFamily="34" charset="0"/>
            </a:rPr>
            <a:t>16</a:t>
          </a:r>
        </a:p>
      </xdr:txBody>
    </xdr:sp>
    <xdr:clientData/>
  </xdr:twoCellAnchor>
  <xdr:twoCellAnchor>
    <xdr:from>
      <xdr:col>1</xdr:col>
      <xdr:colOff>4091349</xdr:colOff>
      <xdr:row>33</xdr:row>
      <xdr:rowOff>118189</xdr:rowOff>
    </xdr:from>
    <xdr:to>
      <xdr:col>1</xdr:col>
      <xdr:colOff>4443754</xdr:colOff>
      <xdr:row>34</xdr:row>
      <xdr:rowOff>86505</xdr:rowOff>
    </xdr:to>
    <xdr:sp macro="" textlink="">
      <xdr:nvSpPr>
        <xdr:cNvPr id="37" name="CuadroTexto 36">
          <a:hlinkClick xmlns:r="http://schemas.openxmlformats.org/officeDocument/2006/relationships" r:id="rId3"/>
          <a:extLst>
            <a:ext uri="{FF2B5EF4-FFF2-40B4-BE49-F238E27FC236}">
              <a16:creationId xmlns:a16="http://schemas.microsoft.com/office/drawing/2014/main" id="{CADBB065-EBC8-4E7C-8092-C99F888ABFEF}"/>
            </a:ext>
          </a:extLst>
        </xdr:cNvPr>
        <xdr:cNvSpPr txBox="1"/>
      </xdr:nvSpPr>
      <xdr:spPr>
        <a:xfrm>
          <a:off x="6430266" y="7441856"/>
          <a:ext cx="352405" cy="20114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800" b="1">
              <a:latin typeface="Verdana" panose="020B0604030504040204" pitchFamily="34" charset="0"/>
              <a:ea typeface="Verdana" panose="020B0604030504040204" pitchFamily="34" charset="0"/>
            </a:rPr>
            <a:t>5</a:t>
          </a:r>
        </a:p>
      </xdr:txBody>
    </xdr:sp>
    <xdr:clientData/>
  </xdr:twoCellAnchor>
  <xdr:twoCellAnchor>
    <xdr:from>
      <xdr:col>1</xdr:col>
      <xdr:colOff>4353889</xdr:colOff>
      <xdr:row>30</xdr:row>
      <xdr:rowOff>77705</xdr:rowOff>
    </xdr:from>
    <xdr:to>
      <xdr:col>1</xdr:col>
      <xdr:colOff>4706294</xdr:colOff>
      <xdr:row>31</xdr:row>
      <xdr:rowOff>46021</xdr:rowOff>
    </xdr:to>
    <xdr:sp macro="" textlink="">
      <xdr:nvSpPr>
        <xdr:cNvPr id="38" name="CuadroTexto 37">
          <a:hlinkClick xmlns:r="http://schemas.openxmlformats.org/officeDocument/2006/relationships" r:id="rId3"/>
          <a:extLst>
            <a:ext uri="{FF2B5EF4-FFF2-40B4-BE49-F238E27FC236}">
              <a16:creationId xmlns:a16="http://schemas.microsoft.com/office/drawing/2014/main" id="{78DA854A-F817-4D32-BD04-3C91FAFE2A1E}"/>
            </a:ext>
          </a:extLst>
        </xdr:cNvPr>
        <xdr:cNvSpPr txBox="1"/>
      </xdr:nvSpPr>
      <xdr:spPr>
        <a:xfrm>
          <a:off x="6692806" y="6702872"/>
          <a:ext cx="352405" cy="20114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800" b="1">
              <a:latin typeface="Verdana" panose="020B0604030504040204" pitchFamily="34" charset="0"/>
              <a:ea typeface="Verdana" panose="020B0604030504040204" pitchFamily="34" charset="0"/>
            </a:rPr>
            <a:t>20</a:t>
          </a:r>
        </a:p>
      </xdr:txBody>
    </xdr:sp>
    <xdr:clientData/>
  </xdr:twoCellAnchor>
  <xdr:twoCellAnchor>
    <xdr:from>
      <xdr:col>1</xdr:col>
      <xdr:colOff>3413832</xdr:colOff>
      <xdr:row>35</xdr:row>
      <xdr:rowOff>178617</xdr:rowOff>
    </xdr:from>
    <xdr:to>
      <xdr:col>1</xdr:col>
      <xdr:colOff>3766237</xdr:colOff>
      <xdr:row>36</xdr:row>
      <xdr:rowOff>146932</xdr:rowOff>
    </xdr:to>
    <xdr:sp macro="" textlink="">
      <xdr:nvSpPr>
        <xdr:cNvPr id="39" name="CuadroTexto 38">
          <a:hlinkClick xmlns:r="http://schemas.openxmlformats.org/officeDocument/2006/relationships" r:id="rId3"/>
          <a:extLst>
            <a:ext uri="{FF2B5EF4-FFF2-40B4-BE49-F238E27FC236}">
              <a16:creationId xmlns:a16="http://schemas.microsoft.com/office/drawing/2014/main" id="{230168C1-72B5-4781-B9CA-8246204DCC00}"/>
            </a:ext>
          </a:extLst>
        </xdr:cNvPr>
        <xdr:cNvSpPr txBox="1"/>
      </xdr:nvSpPr>
      <xdr:spPr>
        <a:xfrm>
          <a:off x="5752749" y="7967950"/>
          <a:ext cx="352405" cy="20114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800" b="1">
              <a:latin typeface="Verdana" panose="020B0604030504040204" pitchFamily="34" charset="0"/>
              <a:ea typeface="Verdana" panose="020B0604030504040204" pitchFamily="34" charset="0"/>
            </a:rPr>
            <a:t>14</a:t>
          </a:r>
        </a:p>
      </xdr:txBody>
    </xdr:sp>
    <xdr:clientData/>
  </xdr:twoCellAnchor>
  <xdr:twoCellAnchor>
    <xdr:from>
      <xdr:col>1</xdr:col>
      <xdr:colOff>4134439</xdr:colOff>
      <xdr:row>24</xdr:row>
      <xdr:rowOff>14869</xdr:rowOff>
    </xdr:from>
    <xdr:to>
      <xdr:col>1</xdr:col>
      <xdr:colOff>4486844</xdr:colOff>
      <xdr:row>24</xdr:row>
      <xdr:rowOff>216018</xdr:rowOff>
    </xdr:to>
    <xdr:sp macro="" textlink="">
      <xdr:nvSpPr>
        <xdr:cNvPr id="41" name="CuadroTexto 40">
          <a:hlinkClick xmlns:r="http://schemas.openxmlformats.org/officeDocument/2006/relationships" r:id="rId3"/>
          <a:extLst>
            <a:ext uri="{FF2B5EF4-FFF2-40B4-BE49-F238E27FC236}">
              <a16:creationId xmlns:a16="http://schemas.microsoft.com/office/drawing/2014/main" id="{BADDAFAB-F600-478C-85CC-A7BD10A2BB2F}"/>
            </a:ext>
          </a:extLst>
        </xdr:cNvPr>
        <xdr:cNvSpPr txBox="1"/>
      </xdr:nvSpPr>
      <xdr:spPr>
        <a:xfrm>
          <a:off x="6473356" y="5243036"/>
          <a:ext cx="352405" cy="20114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800" b="1">
              <a:solidFill>
                <a:schemeClr val="bg1"/>
              </a:solidFill>
              <a:latin typeface="Verdana" panose="020B0604030504040204" pitchFamily="34" charset="0"/>
              <a:ea typeface="Verdana" panose="020B0604030504040204" pitchFamily="34" charset="0"/>
            </a:rPr>
            <a:t>8</a:t>
          </a:r>
        </a:p>
      </xdr:txBody>
    </xdr:sp>
    <xdr:clientData/>
  </xdr:twoCellAnchor>
  <xdr:twoCellAnchor>
    <xdr:from>
      <xdr:col>1</xdr:col>
      <xdr:colOff>4999812</xdr:colOff>
      <xdr:row>21</xdr:row>
      <xdr:rowOff>184598</xdr:rowOff>
    </xdr:from>
    <xdr:to>
      <xdr:col>1</xdr:col>
      <xdr:colOff>5352217</xdr:colOff>
      <xdr:row>22</xdr:row>
      <xdr:rowOff>152914</xdr:rowOff>
    </xdr:to>
    <xdr:sp macro="" textlink="">
      <xdr:nvSpPr>
        <xdr:cNvPr id="42" name="CuadroTexto 41">
          <a:hlinkClick xmlns:r="http://schemas.openxmlformats.org/officeDocument/2006/relationships" r:id="rId3"/>
          <a:extLst>
            <a:ext uri="{FF2B5EF4-FFF2-40B4-BE49-F238E27FC236}">
              <a16:creationId xmlns:a16="http://schemas.microsoft.com/office/drawing/2014/main" id="{117C6C5B-26C5-4BBF-8392-347DB540F4E2}"/>
            </a:ext>
          </a:extLst>
        </xdr:cNvPr>
        <xdr:cNvSpPr txBox="1"/>
      </xdr:nvSpPr>
      <xdr:spPr>
        <a:xfrm>
          <a:off x="7338729" y="4714265"/>
          <a:ext cx="352405" cy="20114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800" b="1">
              <a:latin typeface="Verdana" panose="020B0604030504040204" pitchFamily="34" charset="0"/>
              <a:ea typeface="Verdana" panose="020B0604030504040204" pitchFamily="34" charset="0"/>
            </a:rPr>
            <a:t>1</a:t>
          </a:r>
        </a:p>
      </xdr:txBody>
    </xdr:sp>
    <xdr:clientData/>
  </xdr:twoCellAnchor>
  <xdr:twoCellAnchor>
    <xdr:from>
      <xdr:col>1</xdr:col>
      <xdr:colOff>6308642</xdr:colOff>
      <xdr:row>21</xdr:row>
      <xdr:rowOff>176899</xdr:rowOff>
    </xdr:from>
    <xdr:to>
      <xdr:col>1</xdr:col>
      <xdr:colOff>6661047</xdr:colOff>
      <xdr:row>22</xdr:row>
      <xdr:rowOff>145215</xdr:rowOff>
    </xdr:to>
    <xdr:sp macro="" textlink="">
      <xdr:nvSpPr>
        <xdr:cNvPr id="43" name="CuadroTexto 42">
          <a:hlinkClick xmlns:r="http://schemas.openxmlformats.org/officeDocument/2006/relationships" r:id="rId3"/>
          <a:extLst>
            <a:ext uri="{FF2B5EF4-FFF2-40B4-BE49-F238E27FC236}">
              <a16:creationId xmlns:a16="http://schemas.microsoft.com/office/drawing/2014/main" id="{11572CEC-B121-44E3-BE68-E90330485E62}"/>
            </a:ext>
          </a:extLst>
        </xdr:cNvPr>
        <xdr:cNvSpPr txBox="1"/>
      </xdr:nvSpPr>
      <xdr:spPr>
        <a:xfrm>
          <a:off x="8647559" y="4706566"/>
          <a:ext cx="352405" cy="20114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800" b="1">
              <a:latin typeface="Verdana" panose="020B0604030504040204" pitchFamily="34" charset="0"/>
              <a:ea typeface="Verdana" panose="020B0604030504040204" pitchFamily="34" charset="0"/>
            </a:rPr>
            <a:t>17</a:t>
          </a:r>
        </a:p>
      </xdr:txBody>
    </xdr:sp>
    <xdr:clientData/>
  </xdr:twoCellAnchor>
  <xdr:twoCellAnchor>
    <xdr:from>
      <xdr:col>1</xdr:col>
      <xdr:colOff>6527827</xdr:colOff>
      <xdr:row>10</xdr:row>
      <xdr:rowOff>222787</xdr:rowOff>
    </xdr:from>
    <xdr:to>
      <xdr:col>1</xdr:col>
      <xdr:colOff>6880232</xdr:colOff>
      <xdr:row>11</xdr:row>
      <xdr:rowOff>191103</xdr:rowOff>
    </xdr:to>
    <xdr:sp macro="" textlink="">
      <xdr:nvSpPr>
        <xdr:cNvPr id="46" name="CuadroTexto 45">
          <a:hlinkClick xmlns:r="http://schemas.openxmlformats.org/officeDocument/2006/relationships" r:id="rId3"/>
          <a:extLst>
            <a:ext uri="{FF2B5EF4-FFF2-40B4-BE49-F238E27FC236}">
              <a16:creationId xmlns:a16="http://schemas.microsoft.com/office/drawing/2014/main" id="{C95CDB49-5F0B-49FF-8F65-3C4F736172C4}"/>
            </a:ext>
          </a:extLst>
        </xdr:cNvPr>
        <xdr:cNvSpPr txBox="1"/>
      </xdr:nvSpPr>
      <xdr:spPr>
        <a:xfrm>
          <a:off x="8866744" y="2191287"/>
          <a:ext cx="352405" cy="20114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800" b="1">
              <a:latin typeface="Verdana" panose="020B0604030504040204" pitchFamily="34" charset="0"/>
              <a:ea typeface="Verdana" panose="020B0604030504040204" pitchFamily="34" charset="0"/>
            </a:rPr>
            <a:t>7</a:t>
          </a:r>
        </a:p>
      </xdr:txBody>
    </xdr:sp>
    <xdr:clientData/>
  </xdr:twoCellAnchor>
  <xdr:twoCellAnchor>
    <xdr:from>
      <xdr:col>1</xdr:col>
      <xdr:colOff>5340603</xdr:colOff>
      <xdr:row>10</xdr:row>
      <xdr:rowOff>227574</xdr:rowOff>
    </xdr:from>
    <xdr:to>
      <xdr:col>1</xdr:col>
      <xdr:colOff>5693008</xdr:colOff>
      <xdr:row>11</xdr:row>
      <xdr:rowOff>195890</xdr:rowOff>
    </xdr:to>
    <xdr:sp macro="" textlink="">
      <xdr:nvSpPr>
        <xdr:cNvPr id="47" name="CuadroTexto 46">
          <a:hlinkClick xmlns:r="http://schemas.openxmlformats.org/officeDocument/2006/relationships" r:id="rId3"/>
          <a:extLst>
            <a:ext uri="{FF2B5EF4-FFF2-40B4-BE49-F238E27FC236}">
              <a16:creationId xmlns:a16="http://schemas.microsoft.com/office/drawing/2014/main" id="{99CF337D-739D-43EE-9049-4C649CD6302A}"/>
            </a:ext>
          </a:extLst>
        </xdr:cNvPr>
        <xdr:cNvSpPr txBox="1"/>
      </xdr:nvSpPr>
      <xdr:spPr>
        <a:xfrm>
          <a:off x="7679520" y="2196074"/>
          <a:ext cx="352405" cy="20114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600" b="1">
              <a:solidFill>
                <a:schemeClr val="bg1"/>
              </a:solidFill>
              <a:latin typeface="Verdana" panose="020B0604030504040204" pitchFamily="34" charset="0"/>
              <a:ea typeface="Verdana" panose="020B0604030504040204" pitchFamily="34" charset="0"/>
            </a:rPr>
            <a:t>2</a:t>
          </a:r>
        </a:p>
      </xdr:txBody>
    </xdr:sp>
    <xdr:clientData/>
  </xdr:twoCellAnchor>
  <xdr:twoCellAnchor>
    <xdr:from>
      <xdr:col>1</xdr:col>
      <xdr:colOff>4846378</xdr:colOff>
      <xdr:row>17</xdr:row>
      <xdr:rowOff>32199</xdr:rowOff>
    </xdr:from>
    <xdr:to>
      <xdr:col>1</xdr:col>
      <xdr:colOff>5198783</xdr:colOff>
      <xdr:row>18</xdr:row>
      <xdr:rowOff>514</xdr:rowOff>
    </xdr:to>
    <xdr:sp macro="" textlink="">
      <xdr:nvSpPr>
        <xdr:cNvPr id="54" name="CuadroTexto 53">
          <a:hlinkClick xmlns:r="http://schemas.openxmlformats.org/officeDocument/2006/relationships" r:id="rId3"/>
          <a:extLst>
            <a:ext uri="{FF2B5EF4-FFF2-40B4-BE49-F238E27FC236}">
              <a16:creationId xmlns:a16="http://schemas.microsoft.com/office/drawing/2014/main" id="{C4D3885C-CD6B-497C-B4F5-D3C59B8274C2}"/>
            </a:ext>
          </a:extLst>
        </xdr:cNvPr>
        <xdr:cNvSpPr txBox="1"/>
      </xdr:nvSpPr>
      <xdr:spPr>
        <a:xfrm>
          <a:off x="7185295" y="3630532"/>
          <a:ext cx="352405" cy="20114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800" b="1">
              <a:solidFill>
                <a:sysClr val="windowText" lastClr="000000"/>
              </a:solidFill>
              <a:latin typeface="Verdana" panose="020B0604030504040204" pitchFamily="34" charset="0"/>
              <a:ea typeface="Verdana" panose="020B0604030504040204" pitchFamily="34" charset="0"/>
            </a:rPr>
            <a:t>9</a:t>
          </a:r>
        </a:p>
      </xdr:txBody>
    </xdr:sp>
    <xdr:clientData/>
  </xdr:twoCellAnchor>
  <xdr:twoCellAnchor>
    <xdr:from>
      <xdr:col>1</xdr:col>
      <xdr:colOff>5366523</xdr:colOff>
      <xdr:row>16</xdr:row>
      <xdr:rowOff>13614</xdr:rowOff>
    </xdr:from>
    <xdr:to>
      <xdr:col>1</xdr:col>
      <xdr:colOff>5718928</xdr:colOff>
      <xdr:row>16</xdr:row>
      <xdr:rowOff>214763</xdr:rowOff>
    </xdr:to>
    <xdr:sp macro="" textlink="">
      <xdr:nvSpPr>
        <xdr:cNvPr id="56" name="CuadroTexto 55">
          <a:hlinkClick xmlns:r="http://schemas.openxmlformats.org/officeDocument/2006/relationships" r:id="rId3"/>
          <a:extLst>
            <a:ext uri="{FF2B5EF4-FFF2-40B4-BE49-F238E27FC236}">
              <a16:creationId xmlns:a16="http://schemas.microsoft.com/office/drawing/2014/main" id="{3944D817-27A2-41AC-B4AF-9CDBB5722776}"/>
            </a:ext>
          </a:extLst>
        </xdr:cNvPr>
        <xdr:cNvSpPr txBox="1"/>
      </xdr:nvSpPr>
      <xdr:spPr>
        <a:xfrm>
          <a:off x="7705440" y="3379114"/>
          <a:ext cx="352405" cy="20114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800" b="1">
              <a:latin typeface="Verdana" panose="020B0604030504040204" pitchFamily="34" charset="0"/>
              <a:ea typeface="Verdana" panose="020B0604030504040204" pitchFamily="34" charset="0"/>
            </a:rPr>
            <a:t>18</a:t>
          </a:r>
        </a:p>
      </xdr:txBody>
    </xdr:sp>
    <xdr:clientData/>
  </xdr:twoCellAnchor>
  <xdr:twoCellAnchor>
    <xdr:from>
      <xdr:col>1</xdr:col>
      <xdr:colOff>7452071</xdr:colOff>
      <xdr:row>19</xdr:row>
      <xdr:rowOff>55465</xdr:rowOff>
    </xdr:from>
    <xdr:to>
      <xdr:col>1</xdr:col>
      <xdr:colOff>7804476</xdr:colOff>
      <xdr:row>20</xdr:row>
      <xdr:rowOff>23781</xdr:rowOff>
    </xdr:to>
    <xdr:sp macro="" textlink="">
      <xdr:nvSpPr>
        <xdr:cNvPr id="60" name="CuadroTexto 59">
          <a:hlinkClick xmlns:r="http://schemas.openxmlformats.org/officeDocument/2006/relationships" r:id="rId3"/>
          <a:extLst>
            <a:ext uri="{FF2B5EF4-FFF2-40B4-BE49-F238E27FC236}">
              <a16:creationId xmlns:a16="http://schemas.microsoft.com/office/drawing/2014/main" id="{F10760A6-EB5B-445E-86F6-905ED462965E}"/>
            </a:ext>
          </a:extLst>
        </xdr:cNvPr>
        <xdr:cNvSpPr txBox="1"/>
      </xdr:nvSpPr>
      <xdr:spPr>
        <a:xfrm>
          <a:off x="9790988" y="4119465"/>
          <a:ext cx="352405" cy="20114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800" b="1">
              <a:latin typeface="Verdana" panose="020B0604030504040204" pitchFamily="34" charset="0"/>
              <a:ea typeface="Verdana" panose="020B0604030504040204" pitchFamily="34" charset="0"/>
            </a:rPr>
            <a:t>15</a:t>
          </a:r>
        </a:p>
      </xdr:txBody>
    </xdr:sp>
    <xdr:clientData/>
  </xdr:twoCellAnchor>
  <xdr:twoCellAnchor>
    <xdr:from>
      <xdr:col>1</xdr:col>
      <xdr:colOff>4051404</xdr:colOff>
      <xdr:row>16</xdr:row>
      <xdr:rowOff>6025</xdr:rowOff>
    </xdr:from>
    <xdr:to>
      <xdr:col>1</xdr:col>
      <xdr:colOff>4799161</xdr:colOff>
      <xdr:row>20</xdr:row>
      <xdr:rowOff>188310</xdr:rowOff>
    </xdr:to>
    <xdr:pic>
      <xdr:nvPicPr>
        <xdr:cNvPr id="49" name="Imagen 48">
          <a:hlinkClick xmlns:r="http://schemas.openxmlformats.org/officeDocument/2006/relationships" r:id="rId3"/>
          <a:extLst>
            <a:ext uri="{FF2B5EF4-FFF2-40B4-BE49-F238E27FC236}">
              <a16:creationId xmlns:a16="http://schemas.microsoft.com/office/drawing/2014/main" id="{EBC96F61-FDEB-B7A4-955B-748759B763D2}"/>
            </a:ext>
          </a:extLst>
        </xdr:cNvPr>
        <xdr:cNvPicPr>
          <a:picLocks noChangeAspect="1"/>
        </xdr:cNvPicPr>
      </xdr:nvPicPr>
      <xdr:blipFill>
        <a:blip xmlns:r="http://schemas.openxmlformats.org/officeDocument/2006/relationships" r:embed="rId4">
          <a:duotone>
            <a:schemeClr val="accent5">
              <a:shade val="45000"/>
              <a:satMod val="135000"/>
            </a:schemeClr>
            <a:prstClr val="white"/>
          </a:duotone>
          <a:extLst>
            <a:ext uri="{BEBA8EAE-BF5A-486C-A8C5-ECC9F3942E4B}">
              <a14:imgProps xmlns:a14="http://schemas.microsoft.com/office/drawing/2010/main">
                <a14:imgLayer r:embed="rId5">
                  <a14:imgEffect>
                    <a14:backgroundRemoval t="7985" b="94677" l="9524" r="92262">
                      <a14:foregroundMark x1="75595" y1="8365" x2="75595" y2="8365"/>
                      <a14:foregroundMark x1="92262" y1="24335" x2="92262" y2="24335"/>
                      <a14:foregroundMark x1="61310" y1="90875" x2="61310" y2="90875"/>
                      <a14:foregroundMark x1="64286" y1="94677" x2="64286" y2="94677"/>
                    </a14:backgroundRemoval>
                  </a14:imgEffect>
                  <a14:imgEffect>
                    <a14:sharpenSoften amount="25000"/>
                  </a14:imgEffect>
                  <a14:imgEffect>
                    <a14:colorTemperature colorTemp="11200"/>
                  </a14:imgEffect>
                  <a14:imgEffect>
                    <a14:saturation sat="0"/>
                  </a14:imgEffect>
                  <a14:imgEffect>
                    <a14:brightnessContrast bright="-40000" contrast="40000"/>
                  </a14:imgEffect>
                </a14:imgLayer>
              </a14:imgProps>
            </a:ext>
          </a:extLst>
        </a:blip>
        <a:stretch>
          <a:fillRect/>
        </a:stretch>
      </xdr:blipFill>
      <xdr:spPr>
        <a:xfrm>
          <a:off x="6390321" y="3371525"/>
          <a:ext cx="747757" cy="1113618"/>
        </a:xfrm>
        <a:prstGeom prst="rect">
          <a:avLst/>
        </a:prstGeom>
        <a:effectLst>
          <a:outerShdw blurRad="50800" dist="38100" dir="2700000" algn="tl" rotWithShape="0">
            <a:prstClr val="black">
              <a:alpha val="40000"/>
            </a:prstClr>
          </a:outerShdw>
        </a:effectLst>
      </xdr:spPr>
    </xdr:pic>
    <xdr:clientData/>
  </xdr:twoCellAnchor>
  <xdr:twoCellAnchor>
    <xdr:from>
      <xdr:col>1</xdr:col>
      <xdr:colOff>6218661</xdr:colOff>
      <xdr:row>18</xdr:row>
      <xdr:rowOff>66041</xdr:rowOff>
    </xdr:from>
    <xdr:to>
      <xdr:col>1</xdr:col>
      <xdr:colOff>6537573</xdr:colOff>
      <xdr:row>20</xdr:row>
      <xdr:rowOff>12599</xdr:rowOff>
    </xdr:to>
    <xdr:pic>
      <xdr:nvPicPr>
        <xdr:cNvPr id="59" name="Imagen 58">
          <a:hlinkClick xmlns:r="http://schemas.openxmlformats.org/officeDocument/2006/relationships" r:id="rId3"/>
          <a:extLst>
            <a:ext uri="{FF2B5EF4-FFF2-40B4-BE49-F238E27FC236}">
              <a16:creationId xmlns:a16="http://schemas.microsoft.com/office/drawing/2014/main" id="{BDEDF06D-3A61-7BDC-3BEC-2A91D8436FDD}"/>
            </a:ext>
          </a:extLst>
        </xdr:cNvPr>
        <xdr:cNvPicPr>
          <a:picLocks noChangeAspect="1"/>
        </xdr:cNvPicPr>
      </xdr:nvPicPr>
      <xdr:blipFill rotWithShape="1">
        <a:blip xmlns:r="http://schemas.openxmlformats.org/officeDocument/2006/relationships" r:embed="rId6">
          <a:extLst>
            <a:ext uri="{BEBA8EAE-BF5A-486C-A8C5-ECC9F3942E4B}">
              <a14:imgProps xmlns:a14="http://schemas.microsoft.com/office/drawing/2010/main">
                <a14:imgLayer r:embed="rId7">
                  <a14:imgEffect>
                    <a14:backgroundRemoval t="10000" b="90000" l="10000" r="90000">
                      <a14:foregroundMark x1="37838" y1="18391" x2="37838" y2="18391"/>
                      <a14:foregroundMark x1="39189" y1="13218" x2="39189" y2="13218"/>
                      <a14:foregroundMark x1="40541" y1="34483" x2="40541" y2="34483"/>
                      <a14:foregroundMark x1="50676" y1="36207" x2="50676" y2="36207"/>
                      <a14:foregroundMark x1="38514" y1="27586" x2="38514" y2="27586"/>
                      <a14:foregroundMark x1="33108" y1="24138" x2="33108" y2="24138"/>
                      <a14:foregroundMark x1="43243" y1="25862" x2="43243" y2="25862"/>
                      <a14:foregroundMark x1="41216" y1="52874" x2="41216" y2="52874"/>
                      <a14:foregroundMark x1="36486" y1="56897" x2="36486" y2="56897"/>
                      <a14:foregroundMark x1="37162" y1="54598" x2="37162" y2="54598"/>
                      <a14:foregroundMark x1="37838" y1="60345" x2="37838" y2="60345"/>
                      <a14:foregroundMark x1="39865" y1="63793" x2="39865" y2="63793"/>
                      <a14:foregroundMark x1="43919" y1="55747" x2="43919" y2="55747"/>
                      <a14:foregroundMark x1="48649" y1="55747" x2="48649" y2="55747"/>
                      <a14:foregroundMark x1="54054" y1="55747" x2="54054" y2="55747"/>
                      <a14:foregroundMark x1="58108" y1="56322" x2="58108" y2="56322"/>
                      <a14:foregroundMark x1="60811" y1="57471" x2="60811" y2="57471"/>
                      <a14:foregroundMark x1="66892" y1="59770" x2="66892" y2="59770"/>
                      <a14:foregroundMark x1="67568" y1="62069" x2="68243" y2="62069"/>
                      <a14:foregroundMark x1="40541" y1="64943" x2="40541" y2="64943"/>
                      <a14:foregroundMark x1="38514" y1="67241" x2="38514" y2="67241"/>
                      <a14:foregroundMark x1="48649" y1="60920" x2="48649" y2="60920"/>
                      <a14:foregroundMark x1="53378" y1="60920" x2="53378" y2="60920"/>
                      <a14:foregroundMark x1="70270" y1="64943" x2="70270" y2="64943"/>
                      <a14:foregroundMark x1="72297" y1="66667" x2="72973" y2="66667"/>
                      <a14:foregroundMark x1="36486" y1="69540" x2="36486" y2="69540"/>
                      <a14:foregroundMark x1="45946" y1="63793" x2="45946" y2="63793"/>
                      <a14:foregroundMark x1="56081" y1="63218" x2="56081" y2="63218"/>
                      <a14:foregroundMark x1="56081" y1="64943" x2="56081" y2="64943"/>
                      <a14:foregroundMark x1="56757" y1="68391" x2="56757" y2="68391"/>
                      <a14:foregroundMark x1="37162" y1="68966" x2="37162" y2="68966"/>
                      <a14:foregroundMark x1="47297" y1="68391" x2="47297" y2="68391"/>
                      <a14:foregroundMark x1="47973" y1="72414" x2="47973" y2="72414"/>
                      <a14:foregroundMark x1="70946" y1="70690" x2="70946" y2="70690"/>
                      <a14:foregroundMark x1="78378" y1="74138" x2="78378" y2="74138"/>
                      <a14:foregroundMark x1="76351" y1="72414" x2="76351" y2="72414"/>
                      <a14:foregroundMark x1="29054" y1="22414" x2="29054" y2="22414"/>
                      <a14:foregroundMark x1="29730" y1="25862" x2="29730" y2="25862"/>
                      <a14:foregroundMark x1="55405" y1="53448" x2="55405" y2="53448"/>
                      <a14:foregroundMark x1="49324" y1="54023" x2="49324" y2="54023"/>
                      <a14:foregroundMark x1="48649" y1="52874" x2="48649" y2="52874"/>
                      <a14:foregroundMark x1="51351" y1="53448" x2="51351" y2="53448"/>
                      <a14:foregroundMark x1="46622" y1="52874" x2="46622" y2="52874"/>
                      <a14:foregroundMark x1="64189" y1="55172" x2="64189" y2="55172"/>
                      <a14:foregroundMark x1="66216" y1="55747" x2="66216" y2="55747"/>
                      <a14:foregroundMark x1="68919" y1="58046" x2="68919" y2="58046"/>
                      <a14:foregroundMark x1="48649" y1="54023" x2="48649" y2="54023"/>
                      <a14:foregroundMark x1="48649" y1="53448" x2="48649" y2="53448"/>
                      <a14:foregroundMark x1="48649" y1="53448" x2="48649" y2="53448"/>
                      <a14:foregroundMark x1="48649" y1="53448" x2="48649" y2="53448"/>
                      <a14:foregroundMark x1="58784" y1="53448" x2="58784" y2="53448"/>
                      <a14:foregroundMark x1="56757" y1="53448" x2="56757" y2="53448"/>
                      <a14:backgroundMark x1="73649" y1="58621" x2="73649" y2="58621"/>
                      <a14:backgroundMark x1="85811" y1="72989" x2="85811" y2="72989"/>
                      <a14:backgroundMark x1="33108" y1="72414" x2="33108" y2="72414"/>
                      <a14:backgroundMark x1="71622" y1="57471" x2="71622" y2="57471"/>
                      <a14:backgroundMark x1="69595" y1="56897" x2="69595" y2="56897"/>
                      <a14:backgroundMark x1="68243" y1="55172" x2="68243" y2="55172"/>
                      <a14:backgroundMark x1="64865" y1="54598" x2="64865" y2="54598"/>
                      <a14:backgroundMark x1="63514" y1="52874" x2="63514" y2="52874"/>
                      <a14:backgroundMark x1="60811" y1="52874" x2="60811" y2="52874"/>
                      <a14:backgroundMark x1="63514" y1="53448" x2="63514" y2="53448"/>
                      <a14:backgroundMark x1="64189" y1="54023" x2="64189" y2="54023"/>
                      <a14:backgroundMark x1="54730" y1="51724" x2="54730" y2="51724"/>
                      <a14:backgroundMark x1="50676" y1="51724" x2="50676" y2="51724"/>
                      <a14:backgroundMark x1="49324" y1="52299" x2="49324" y2="52299"/>
                      <a14:backgroundMark x1="47297" y1="51724" x2="47297" y2="51724"/>
                    </a14:backgroundRemoval>
                  </a14:imgEffect>
                  <a14:imgEffect>
                    <a14:sharpenSoften amount="50000"/>
                  </a14:imgEffect>
                  <a14:imgEffect>
                    <a14:brightnessContrast contrast="40000"/>
                  </a14:imgEffect>
                </a14:imgLayer>
              </a14:imgProps>
            </a:ext>
          </a:extLst>
        </a:blip>
        <a:srcRect l="27023" t="9195" r="17529" b="23552"/>
        <a:stretch/>
      </xdr:blipFill>
      <xdr:spPr>
        <a:xfrm>
          <a:off x="8557578" y="3897208"/>
          <a:ext cx="318912" cy="412224"/>
        </a:xfrm>
        <a:prstGeom prst="rect">
          <a:avLst/>
        </a:prstGeom>
        <a:effectLst>
          <a:outerShdw blurRad="50800" dist="38100" dir="2700000" algn="tl" rotWithShape="0">
            <a:prstClr val="black">
              <a:alpha val="40000"/>
            </a:prstClr>
          </a:outerShdw>
        </a:effectLst>
      </xdr:spPr>
    </xdr:pic>
    <xdr:clientData/>
  </xdr:twoCellAnchor>
  <xdr:twoCellAnchor>
    <xdr:from>
      <xdr:col>1</xdr:col>
      <xdr:colOff>5819749</xdr:colOff>
      <xdr:row>27</xdr:row>
      <xdr:rowOff>122977</xdr:rowOff>
    </xdr:from>
    <xdr:to>
      <xdr:col>1</xdr:col>
      <xdr:colOff>6197609</xdr:colOff>
      <xdr:row>30</xdr:row>
      <xdr:rowOff>167316</xdr:rowOff>
    </xdr:to>
    <xdr:pic>
      <xdr:nvPicPr>
        <xdr:cNvPr id="30" name="Imagen 29">
          <a:hlinkClick xmlns:r="http://schemas.openxmlformats.org/officeDocument/2006/relationships" r:id="rId3"/>
          <a:extLst>
            <a:ext uri="{FF2B5EF4-FFF2-40B4-BE49-F238E27FC236}">
              <a16:creationId xmlns:a16="http://schemas.microsoft.com/office/drawing/2014/main" id="{63BB93B1-9F2B-4D37-2117-05F34A395A0F}"/>
            </a:ext>
          </a:extLst>
        </xdr:cNvPr>
        <xdr:cNvPicPr>
          <a:picLocks noChangeAspect="1"/>
        </xdr:cNvPicPr>
      </xdr:nvPicPr>
      <xdr:blipFill rotWithShape="1">
        <a:blip xmlns:r="http://schemas.openxmlformats.org/officeDocument/2006/relationships" r:embed="rId8">
          <a:alphaModFix/>
          <a:duotone>
            <a:prstClr val="black"/>
            <a:schemeClr val="accent4">
              <a:tint val="45000"/>
              <a:satMod val="400000"/>
            </a:schemeClr>
          </a:duotone>
          <a:extLst>
            <a:ext uri="{BEBA8EAE-BF5A-486C-A8C5-ECC9F3942E4B}">
              <a14:imgProps xmlns:a14="http://schemas.microsoft.com/office/drawing/2010/main">
                <a14:imgLayer r:embed="rId9">
                  <a14:imgEffect>
                    <a14:backgroundRemoval t="9735" b="95280" l="6667" r="96296">
                      <a14:foregroundMark x1="20000" y1="90560" x2="20000" y2="90560"/>
                      <a14:foregroundMark x1="11111" y1="93510" x2="11111" y2="93510"/>
                      <a14:foregroundMark x1="91852" y1="29204" x2="91852" y2="29204"/>
                      <a14:foregroundMark x1="91852" y1="12389" x2="91852" y2="12389"/>
                      <a14:foregroundMark x1="91852" y1="10914" x2="91852" y2="10914"/>
                      <a14:foregroundMark x1="85926" y1="10324" x2="85926" y2="10324"/>
                      <a14:foregroundMark x1="6667" y1="95575" x2="6667" y2="95575"/>
                      <a14:foregroundMark x1="72593" y1="14159" x2="72593" y2="14159"/>
                      <a14:foregroundMark x1="77778" y1="10619" x2="77778" y2="10619"/>
                      <a14:foregroundMark x1="62963" y1="32743" x2="62963" y2="32743"/>
                      <a14:foregroundMark x1="96296" y1="26254" x2="96296" y2="26254"/>
                      <a14:foregroundMark x1="51852" y1="25369" x2="51852" y2="25369"/>
                      <a14:foregroundMark x1="68148" y1="18289" x2="68148" y2="18289"/>
                      <a14:backgroundMark x1="3704" y1="95575" x2="3704" y2="95575"/>
                      <a14:backgroundMark x1="13333" y1="96755" x2="13333" y2="96755"/>
                      <a14:backgroundMark x1="68889" y1="74926" x2="68889" y2="74926"/>
                    </a14:backgroundRemoval>
                  </a14:imgEffect>
                  <a14:imgEffect>
                    <a14:sharpenSoften amount="50000"/>
                  </a14:imgEffect>
                  <a14:imgEffect>
                    <a14:colorTemperature colorTemp="11200"/>
                  </a14:imgEffect>
                  <a14:imgEffect>
                    <a14:saturation sat="400000"/>
                  </a14:imgEffect>
                  <a14:imgEffect>
                    <a14:brightnessContrast bright="60000" contrast="100000"/>
                  </a14:imgEffect>
                </a14:imgLayer>
              </a14:imgProps>
            </a:ext>
          </a:extLst>
        </a:blip>
        <a:srcRect t="8282"/>
        <a:stretch/>
      </xdr:blipFill>
      <xdr:spPr>
        <a:xfrm rot="21395988">
          <a:off x="8158666" y="6049644"/>
          <a:ext cx="377860" cy="742839"/>
        </a:xfrm>
        <a:prstGeom prst="rect">
          <a:avLst/>
        </a:prstGeom>
        <a:effectLst>
          <a:outerShdw blurRad="50800" dist="38100" dir="2700000" algn="tl" rotWithShape="0">
            <a:prstClr val="black">
              <a:alpha val="40000"/>
            </a:prstClr>
          </a:outerShdw>
        </a:effectLst>
      </xdr:spPr>
    </xdr:pic>
    <xdr:clientData/>
  </xdr:twoCellAnchor>
  <xdr:twoCellAnchor>
    <xdr:from>
      <xdr:col>1</xdr:col>
      <xdr:colOff>5841444</xdr:colOff>
      <xdr:row>28</xdr:row>
      <xdr:rowOff>154971</xdr:rowOff>
    </xdr:from>
    <xdr:to>
      <xdr:col>1</xdr:col>
      <xdr:colOff>6193849</xdr:colOff>
      <xdr:row>29</xdr:row>
      <xdr:rowOff>123287</xdr:rowOff>
    </xdr:to>
    <xdr:sp macro="" textlink="">
      <xdr:nvSpPr>
        <xdr:cNvPr id="2" name="CuadroTexto 1">
          <a:hlinkClick xmlns:r="http://schemas.openxmlformats.org/officeDocument/2006/relationships" r:id="rId3"/>
          <a:extLst>
            <a:ext uri="{FF2B5EF4-FFF2-40B4-BE49-F238E27FC236}">
              <a16:creationId xmlns:a16="http://schemas.microsoft.com/office/drawing/2014/main" id="{879524B0-5BB2-0D86-1AB8-B8617DC69AEC}"/>
            </a:ext>
          </a:extLst>
        </xdr:cNvPr>
        <xdr:cNvSpPr txBox="1"/>
      </xdr:nvSpPr>
      <xdr:spPr>
        <a:xfrm>
          <a:off x="8180361" y="6314471"/>
          <a:ext cx="352405" cy="20114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800" b="1">
              <a:latin typeface="Verdana" panose="020B0604030504040204" pitchFamily="34" charset="0"/>
              <a:ea typeface="Verdana" panose="020B0604030504040204" pitchFamily="34" charset="0"/>
            </a:rPr>
            <a:t>21</a:t>
          </a:r>
        </a:p>
      </xdr:txBody>
    </xdr:sp>
    <xdr:clientData/>
  </xdr:twoCellAnchor>
  <xdr:twoCellAnchor>
    <xdr:from>
      <xdr:col>1</xdr:col>
      <xdr:colOff>6142196</xdr:colOff>
      <xdr:row>18</xdr:row>
      <xdr:rowOff>192462</xdr:rowOff>
    </xdr:from>
    <xdr:to>
      <xdr:col>1</xdr:col>
      <xdr:colOff>6494601</xdr:colOff>
      <xdr:row>19</xdr:row>
      <xdr:rowOff>160778</xdr:rowOff>
    </xdr:to>
    <xdr:sp macro="" textlink="">
      <xdr:nvSpPr>
        <xdr:cNvPr id="45" name="CuadroTexto 44">
          <a:hlinkClick xmlns:r="http://schemas.openxmlformats.org/officeDocument/2006/relationships" r:id="rId3"/>
          <a:extLst>
            <a:ext uri="{FF2B5EF4-FFF2-40B4-BE49-F238E27FC236}">
              <a16:creationId xmlns:a16="http://schemas.microsoft.com/office/drawing/2014/main" id="{8515C65E-3E50-4E63-9286-C6D17599055E}"/>
            </a:ext>
          </a:extLst>
        </xdr:cNvPr>
        <xdr:cNvSpPr txBox="1"/>
      </xdr:nvSpPr>
      <xdr:spPr>
        <a:xfrm>
          <a:off x="8481113" y="4023629"/>
          <a:ext cx="352405" cy="20114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800" b="1">
              <a:solidFill>
                <a:sysClr val="windowText" lastClr="000000"/>
              </a:solidFill>
              <a:latin typeface="Verdana" panose="020B0604030504040204" pitchFamily="34" charset="0"/>
              <a:ea typeface="Verdana" panose="020B0604030504040204" pitchFamily="34" charset="0"/>
            </a:rPr>
            <a:t>11</a:t>
          </a:r>
        </a:p>
      </xdr:txBody>
    </xdr:sp>
    <xdr:clientData/>
  </xdr:twoCellAnchor>
  <xdr:twoCellAnchor>
    <xdr:from>
      <xdr:col>1</xdr:col>
      <xdr:colOff>4386888</xdr:colOff>
      <xdr:row>17</xdr:row>
      <xdr:rowOff>25781</xdr:rowOff>
    </xdr:from>
    <xdr:to>
      <xdr:col>1</xdr:col>
      <xdr:colOff>4739293</xdr:colOff>
      <xdr:row>17</xdr:row>
      <xdr:rowOff>226930</xdr:rowOff>
    </xdr:to>
    <xdr:sp macro="" textlink="">
      <xdr:nvSpPr>
        <xdr:cNvPr id="53" name="CuadroTexto 52">
          <a:hlinkClick xmlns:r="http://schemas.openxmlformats.org/officeDocument/2006/relationships" r:id="rId3"/>
          <a:extLst>
            <a:ext uri="{FF2B5EF4-FFF2-40B4-BE49-F238E27FC236}">
              <a16:creationId xmlns:a16="http://schemas.microsoft.com/office/drawing/2014/main" id="{97E5E344-C0B6-482A-9AAD-D500BF2B5021}"/>
            </a:ext>
          </a:extLst>
        </xdr:cNvPr>
        <xdr:cNvSpPr txBox="1"/>
      </xdr:nvSpPr>
      <xdr:spPr>
        <a:xfrm>
          <a:off x="6725805" y="3624114"/>
          <a:ext cx="352405" cy="20114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800" b="1">
              <a:solidFill>
                <a:schemeClr val="bg1"/>
              </a:solidFill>
              <a:latin typeface="Verdana" panose="020B0604030504040204" pitchFamily="34" charset="0"/>
              <a:ea typeface="Verdana" panose="020B0604030504040204" pitchFamily="34" charset="0"/>
            </a:rPr>
            <a:t>19</a:t>
          </a:r>
        </a:p>
      </xdr:txBody>
    </xdr:sp>
    <xdr:clientData/>
  </xdr:twoCellAnchor>
  <xdr:twoCellAnchor>
    <xdr:from>
      <xdr:col>1</xdr:col>
      <xdr:colOff>5812066</xdr:colOff>
      <xdr:row>16</xdr:row>
      <xdr:rowOff>44408</xdr:rowOff>
    </xdr:from>
    <xdr:to>
      <xdr:col>1</xdr:col>
      <xdr:colOff>6143532</xdr:colOff>
      <xdr:row>17</xdr:row>
      <xdr:rowOff>10013</xdr:rowOff>
    </xdr:to>
    <xdr:sp macro="" textlink="">
      <xdr:nvSpPr>
        <xdr:cNvPr id="52" name="CuadroTexto 51">
          <a:hlinkClick xmlns:r="http://schemas.openxmlformats.org/officeDocument/2006/relationships" r:id="rId3"/>
          <a:extLst>
            <a:ext uri="{FF2B5EF4-FFF2-40B4-BE49-F238E27FC236}">
              <a16:creationId xmlns:a16="http://schemas.microsoft.com/office/drawing/2014/main" id="{9D2B883D-1DCA-4278-A31F-EB3C3FBA3F1B}"/>
            </a:ext>
          </a:extLst>
        </xdr:cNvPr>
        <xdr:cNvSpPr txBox="1"/>
      </xdr:nvSpPr>
      <xdr:spPr>
        <a:xfrm>
          <a:off x="8150983" y="3409908"/>
          <a:ext cx="331466" cy="198438"/>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800" b="1">
              <a:solidFill>
                <a:schemeClr val="bg1"/>
              </a:solidFill>
              <a:latin typeface="Verdana" panose="020B0604030504040204" pitchFamily="34" charset="0"/>
              <a:ea typeface="Verdana" panose="020B0604030504040204" pitchFamily="34" charset="0"/>
            </a:rPr>
            <a:t>3</a:t>
          </a:r>
        </a:p>
      </xdr:txBody>
    </xdr:sp>
    <xdr:clientData/>
  </xdr:twoCellAnchor>
  <xdr:twoCellAnchor>
    <xdr:from>
      <xdr:col>0</xdr:col>
      <xdr:colOff>496104</xdr:colOff>
      <xdr:row>17</xdr:row>
      <xdr:rowOff>106431</xdr:rowOff>
    </xdr:from>
    <xdr:to>
      <xdr:col>1</xdr:col>
      <xdr:colOff>2520419</xdr:colOff>
      <xdr:row>42</xdr:row>
      <xdr:rowOff>65172</xdr:rowOff>
    </xdr:to>
    <xdr:grpSp>
      <xdr:nvGrpSpPr>
        <xdr:cNvPr id="128" name="Grupo 127">
          <a:hlinkClick xmlns:r="http://schemas.openxmlformats.org/officeDocument/2006/relationships" r:id="rId3"/>
          <a:extLst>
            <a:ext uri="{FF2B5EF4-FFF2-40B4-BE49-F238E27FC236}">
              <a16:creationId xmlns:a16="http://schemas.microsoft.com/office/drawing/2014/main" id="{9F3690ED-E701-F3D2-81C0-FD3A67BAE43E}"/>
            </a:ext>
          </a:extLst>
        </xdr:cNvPr>
        <xdr:cNvGrpSpPr/>
      </xdr:nvGrpSpPr>
      <xdr:grpSpPr>
        <a:xfrm>
          <a:off x="496104" y="3704764"/>
          <a:ext cx="4363232" cy="5811325"/>
          <a:chOff x="496104" y="3704764"/>
          <a:chExt cx="4363232" cy="5811325"/>
        </a:xfrm>
      </xdr:grpSpPr>
      <xdr:sp macro="" textlink="">
        <xdr:nvSpPr>
          <xdr:cNvPr id="8" name="CuadroTexto 7">
            <a:extLst>
              <a:ext uri="{FF2B5EF4-FFF2-40B4-BE49-F238E27FC236}">
                <a16:creationId xmlns:a16="http://schemas.microsoft.com/office/drawing/2014/main" id="{78547C1A-CDF6-4FF0-B8FD-8B40B9BAE196}"/>
              </a:ext>
            </a:extLst>
          </xdr:cNvPr>
          <xdr:cNvSpPr txBox="1"/>
        </xdr:nvSpPr>
        <xdr:spPr>
          <a:xfrm>
            <a:off x="514570" y="3976273"/>
            <a:ext cx="2314137" cy="187272"/>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300" b="1">
                <a:latin typeface="Verdana" panose="020B0604030504040204" pitchFamily="34" charset="0"/>
                <a:ea typeface="Verdana" panose="020B0604030504040204" pitchFamily="34" charset="0"/>
              </a:rPr>
              <a:t>2. DT </a:t>
            </a:r>
            <a:r>
              <a:rPr lang="es-CO" sz="1300" b="1" i="0" baseline="0">
                <a:latin typeface="Verdana" panose="020B0604030504040204" pitchFamily="34" charset="0"/>
                <a:ea typeface="Verdana" panose="020B0604030504040204" pitchFamily="34" charset="0"/>
              </a:rPr>
              <a:t>Atlántico</a:t>
            </a:r>
          </a:p>
        </xdr:txBody>
      </xdr:sp>
      <xdr:sp macro="" textlink="">
        <xdr:nvSpPr>
          <xdr:cNvPr id="9" name="CuadroTexto 8">
            <a:extLst>
              <a:ext uri="{FF2B5EF4-FFF2-40B4-BE49-F238E27FC236}">
                <a16:creationId xmlns:a16="http://schemas.microsoft.com/office/drawing/2014/main" id="{558AFA2B-120B-4EB3-B39A-95F5DC1A19BA}"/>
              </a:ext>
            </a:extLst>
          </xdr:cNvPr>
          <xdr:cNvSpPr txBox="1"/>
        </xdr:nvSpPr>
        <xdr:spPr>
          <a:xfrm>
            <a:off x="512007" y="4270406"/>
            <a:ext cx="3680692" cy="187272"/>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300" b="1">
                <a:latin typeface="Verdana" panose="020B0604030504040204" pitchFamily="34" charset="0"/>
                <a:ea typeface="Verdana" panose="020B0604030504040204" pitchFamily="34" charset="0"/>
              </a:rPr>
              <a:t>3. DT </a:t>
            </a:r>
            <a:r>
              <a:rPr lang="es-CO" sz="1300" b="1" i="0" baseline="0">
                <a:latin typeface="Verdana" panose="020B0604030504040204" pitchFamily="34" charset="0"/>
                <a:ea typeface="Verdana" panose="020B0604030504040204" pitchFamily="34" charset="0"/>
              </a:rPr>
              <a:t>Bolívar y San Andrés</a:t>
            </a:r>
          </a:p>
        </xdr:txBody>
      </xdr:sp>
      <xdr:sp macro="" textlink="">
        <xdr:nvSpPr>
          <xdr:cNvPr id="10" name="CuadroTexto 9">
            <a:extLst>
              <a:ext uri="{FF2B5EF4-FFF2-40B4-BE49-F238E27FC236}">
                <a16:creationId xmlns:a16="http://schemas.microsoft.com/office/drawing/2014/main" id="{A085F9A0-4818-4A23-AA4B-474C0F883765}"/>
              </a:ext>
            </a:extLst>
          </xdr:cNvPr>
          <xdr:cNvSpPr txBox="1"/>
        </xdr:nvSpPr>
        <xdr:spPr>
          <a:xfrm>
            <a:off x="513177" y="4555464"/>
            <a:ext cx="3051858" cy="187272"/>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300" b="1">
                <a:latin typeface="Verdana" panose="020B0604030504040204" pitchFamily="34" charset="0"/>
                <a:ea typeface="Verdana" panose="020B0604030504040204" pitchFamily="34" charset="0"/>
              </a:rPr>
              <a:t>4. DT </a:t>
            </a:r>
            <a:r>
              <a:rPr lang="es-CO" sz="1300" b="1" i="0" baseline="0">
                <a:latin typeface="Verdana" panose="020B0604030504040204" pitchFamily="34" charset="0"/>
                <a:ea typeface="Verdana" panose="020B0604030504040204" pitchFamily="34" charset="0"/>
              </a:rPr>
              <a:t>Caquetá - Huila</a:t>
            </a:r>
          </a:p>
        </xdr:txBody>
      </xdr:sp>
      <xdr:sp macro="" textlink="">
        <xdr:nvSpPr>
          <xdr:cNvPr id="11" name="CuadroTexto 10">
            <a:extLst>
              <a:ext uri="{FF2B5EF4-FFF2-40B4-BE49-F238E27FC236}">
                <a16:creationId xmlns:a16="http://schemas.microsoft.com/office/drawing/2014/main" id="{9CEB23DA-AC35-4CF9-B206-D0B6C309CDC5}"/>
              </a:ext>
            </a:extLst>
          </xdr:cNvPr>
          <xdr:cNvSpPr txBox="1"/>
        </xdr:nvSpPr>
        <xdr:spPr>
          <a:xfrm>
            <a:off x="508675" y="4833164"/>
            <a:ext cx="2314137" cy="187272"/>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300" b="1">
                <a:latin typeface="Verdana" panose="020B0604030504040204" pitchFamily="34" charset="0"/>
                <a:ea typeface="Verdana" panose="020B0604030504040204" pitchFamily="34" charset="0"/>
              </a:rPr>
              <a:t>5. DT </a:t>
            </a:r>
            <a:r>
              <a:rPr lang="es-CO" sz="1300" b="1" i="0" baseline="0">
                <a:latin typeface="Verdana" panose="020B0604030504040204" pitchFamily="34" charset="0"/>
                <a:ea typeface="Verdana" panose="020B0604030504040204" pitchFamily="34" charset="0"/>
              </a:rPr>
              <a:t>Cauca</a:t>
            </a:r>
          </a:p>
        </xdr:txBody>
      </xdr:sp>
      <xdr:sp macro="" textlink="">
        <xdr:nvSpPr>
          <xdr:cNvPr id="12" name="CuadroTexto 11">
            <a:extLst>
              <a:ext uri="{FF2B5EF4-FFF2-40B4-BE49-F238E27FC236}">
                <a16:creationId xmlns:a16="http://schemas.microsoft.com/office/drawing/2014/main" id="{FFAD0CBC-E283-41F5-BE20-DCD7F441BE4B}"/>
              </a:ext>
            </a:extLst>
          </xdr:cNvPr>
          <xdr:cNvSpPr txBox="1"/>
        </xdr:nvSpPr>
        <xdr:spPr>
          <a:xfrm>
            <a:off x="505617" y="5113967"/>
            <a:ext cx="2299063" cy="187272"/>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300" b="1">
                <a:latin typeface="Verdana" panose="020B0604030504040204" pitchFamily="34" charset="0"/>
                <a:ea typeface="Verdana" panose="020B0604030504040204" pitchFamily="34" charset="0"/>
              </a:rPr>
              <a:t>6. DT </a:t>
            </a:r>
            <a:r>
              <a:rPr lang="es-CO" sz="1300" b="1" i="0" baseline="0">
                <a:latin typeface="Verdana" panose="020B0604030504040204" pitchFamily="34" charset="0"/>
                <a:ea typeface="Verdana" panose="020B0604030504040204" pitchFamily="34" charset="0"/>
              </a:rPr>
              <a:t>Central</a:t>
            </a:r>
          </a:p>
        </xdr:txBody>
      </xdr:sp>
      <xdr:sp macro="" textlink="">
        <xdr:nvSpPr>
          <xdr:cNvPr id="13" name="CuadroTexto 12">
            <a:extLst>
              <a:ext uri="{FF2B5EF4-FFF2-40B4-BE49-F238E27FC236}">
                <a16:creationId xmlns:a16="http://schemas.microsoft.com/office/drawing/2014/main" id="{B0414ACD-52FA-4789-94D9-517734B73046}"/>
              </a:ext>
            </a:extLst>
          </xdr:cNvPr>
          <xdr:cNvSpPr txBox="1"/>
        </xdr:nvSpPr>
        <xdr:spPr>
          <a:xfrm>
            <a:off x="514013" y="5397259"/>
            <a:ext cx="2985775" cy="187272"/>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300" b="1">
                <a:latin typeface="Verdana" panose="020B0604030504040204" pitchFamily="34" charset="0"/>
                <a:ea typeface="Verdana" panose="020B0604030504040204" pitchFamily="34" charset="0"/>
              </a:rPr>
              <a:t>7. DT </a:t>
            </a:r>
            <a:r>
              <a:rPr lang="es-CO" sz="1300" b="1" i="0" baseline="0">
                <a:latin typeface="Verdana" panose="020B0604030504040204" pitchFamily="34" charset="0"/>
                <a:ea typeface="Verdana" panose="020B0604030504040204" pitchFamily="34" charset="0"/>
              </a:rPr>
              <a:t>Cesar - La Guajira</a:t>
            </a:r>
          </a:p>
        </xdr:txBody>
      </xdr:sp>
      <xdr:sp macro="" textlink="">
        <xdr:nvSpPr>
          <xdr:cNvPr id="14" name="CuadroTexto 13">
            <a:extLst>
              <a:ext uri="{FF2B5EF4-FFF2-40B4-BE49-F238E27FC236}">
                <a16:creationId xmlns:a16="http://schemas.microsoft.com/office/drawing/2014/main" id="{993642B1-F50F-4CFE-ADED-E8276BC2AB67}"/>
              </a:ext>
            </a:extLst>
          </xdr:cNvPr>
          <xdr:cNvSpPr txBox="1"/>
        </xdr:nvSpPr>
        <xdr:spPr>
          <a:xfrm>
            <a:off x="516042" y="5675329"/>
            <a:ext cx="2566159" cy="18735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300" b="1">
                <a:latin typeface="Verdana" panose="020B0604030504040204" pitchFamily="34" charset="0"/>
                <a:ea typeface="Verdana" panose="020B0604030504040204" pitchFamily="34" charset="0"/>
              </a:rPr>
              <a:t>8. DT </a:t>
            </a:r>
            <a:r>
              <a:rPr lang="es-CO" sz="1300" b="1" i="0" baseline="0">
                <a:latin typeface="Verdana" panose="020B0604030504040204" pitchFamily="34" charset="0"/>
                <a:ea typeface="Verdana" panose="020B0604030504040204" pitchFamily="34" charset="0"/>
              </a:rPr>
              <a:t>Chocó</a:t>
            </a:r>
          </a:p>
        </xdr:txBody>
      </xdr:sp>
      <xdr:sp macro="" textlink="">
        <xdr:nvSpPr>
          <xdr:cNvPr id="15" name="CuadroTexto 14">
            <a:extLst>
              <a:ext uri="{FF2B5EF4-FFF2-40B4-BE49-F238E27FC236}">
                <a16:creationId xmlns:a16="http://schemas.microsoft.com/office/drawing/2014/main" id="{7519B3BF-8CB3-41DB-A4E6-31AEC6EA2E58}"/>
              </a:ext>
            </a:extLst>
          </xdr:cNvPr>
          <xdr:cNvSpPr txBox="1"/>
        </xdr:nvSpPr>
        <xdr:spPr>
          <a:xfrm>
            <a:off x="501796" y="5958558"/>
            <a:ext cx="1917254" cy="18582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300" b="1">
                <a:latin typeface="Verdana" panose="020B0604030504040204" pitchFamily="34" charset="0"/>
                <a:ea typeface="Verdana" panose="020B0604030504040204" pitchFamily="34" charset="0"/>
              </a:rPr>
              <a:t>9. DT </a:t>
            </a:r>
            <a:r>
              <a:rPr lang="es-CO" sz="1300" b="1" i="0" baseline="0">
                <a:latin typeface="Verdana" panose="020B0604030504040204" pitchFamily="34" charset="0"/>
                <a:ea typeface="Verdana" panose="020B0604030504040204" pitchFamily="34" charset="0"/>
              </a:rPr>
              <a:t>Córdoba</a:t>
            </a:r>
          </a:p>
        </xdr:txBody>
      </xdr:sp>
      <xdr:sp macro="" textlink="">
        <xdr:nvSpPr>
          <xdr:cNvPr id="16" name="CuadroTexto 15">
            <a:extLst>
              <a:ext uri="{FF2B5EF4-FFF2-40B4-BE49-F238E27FC236}">
                <a16:creationId xmlns:a16="http://schemas.microsoft.com/office/drawing/2014/main" id="{BFA534BC-8355-4701-AEB2-911A9B05C22F}"/>
              </a:ext>
            </a:extLst>
          </xdr:cNvPr>
          <xdr:cNvSpPr txBox="1"/>
        </xdr:nvSpPr>
        <xdr:spPr>
          <a:xfrm>
            <a:off x="496104" y="6230884"/>
            <a:ext cx="3680688" cy="18727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300" b="1">
                <a:latin typeface="Verdana" panose="020B0604030504040204" pitchFamily="34" charset="0"/>
                <a:ea typeface="Verdana" panose="020B0604030504040204" pitchFamily="34" charset="0"/>
              </a:rPr>
              <a:t>10. DT </a:t>
            </a:r>
            <a:r>
              <a:rPr lang="es-CO" sz="1300" b="1" i="0" baseline="0">
                <a:latin typeface="Verdana" panose="020B0604030504040204" pitchFamily="34" charset="0"/>
                <a:ea typeface="Verdana" panose="020B0604030504040204" pitchFamily="34" charset="0"/>
              </a:rPr>
              <a:t>Eje Cafetero</a:t>
            </a:r>
          </a:p>
        </xdr:txBody>
      </xdr:sp>
      <xdr:sp macro="" textlink="">
        <xdr:nvSpPr>
          <xdr:cNvPr id="17" name="CuadroTexto 16">
            <a:extLst>
              <a:ext uri="{FF2B5EF4-FFF2-40B4-BE49-F238E27FC236}">
                <a16:creationId xmlns:a16="http://schemas.microsoft.com/office/drawing/2014/main" id="{8C7947E4-23F3-4150-B1E3-9FD38C0DF892}"/>
              </a:ext>
            </a:extLst>
          </xdr:cNvPr>
          <xdr:cNvSpPr txBox="1"/>
        </xdr:nvSpPr>
        <xdr:spPr>
          <a:xfrm>
            <a:off x="498370" y="6807557"/>
            <a:ext cx="2662473" cy="18727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300" b="1">
                <a:latin typeface="Verdana" panose="020B0604030504040204" pitchFamily="34" charset="0"/>
                <a:ea typeface="Verdana" panose="020B0604030504040204" pitchFamily="34" charset="0"/>
              </a:rPr>
              <a:t>12. DT </a:t>
            </a:r>
            <a:r>
              <a:rPr lang="es-CO" sz="1300" b="1" i="0" baseline="0">
                <a:latin typeface="Verdana" panose="020B0604030504040204" pitchFamily="34" charset="0"/>
                <a:ea typeface="Verdana" panose="020B0604030504040204" pitchFamily="34" charset="0"/>
              </a:rPr>
              <a:t>Magdalena</a:t>
            </a:r>
          </a:p>
        </xdr:txBody>
      </xdr:sp>
      <xdr:sp macro="" textlink="">
        <xdr:nvSpPr>
          <xdr:cNvPr id="18" name="CuadroTexto 17">
            <a:extLst>
              <a:ext uri="{FF2B5EF4-FFF2-40B4-BE49-F238E27FC236}">
                <a16:creationId xmlns:a16="http://schemas.microsoft.com/office/drawing/2014/main" id="{E2429F43-921F-453E-B2EF-26A144EEBC17}"/>
              </a:ext>
            </a:extLst>
          </xdr:cNvPr>
          <xdr:cNvSpPr txBox="1"/>
        </xdr:nvSpPr>
        <xdr:spPr>
          <a:xfrm>
            <a:off x="502589" y="6523746"/>
            <a:ext cx="3695767" cy="18727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300" b="1">
                <a:latin typeface="Verdana" panose="020B0604030504040204" pitchFamily="34" charset="0"/>
                <a:ea typeface="Verdana" panose="020B0604030504040204" pitchFamily="34" charset="0"/>
              </a:rPr>
              <a:t>11. DT </a:t>
            </a:r>
            <a:r>
              <a:rPr lang="es-CO" sz="1300" b="1" i="0" baseline="0">
                <a:latin typeface="Verdana" panose="020B0604030504040204" pitchFamily="34" charset="0"/>
                <a:ea typeface="Verdana" panose="020B0604030504040204" pitchFamily="34" charset="0"/>
              </a:rPr>
              <a:t>Magdalena Medio</a:t>
            </a:r>
          </a:p>
        </xdr:txBody>
      </xdr:sp>
      <xdr:sp macro="" textlink="">
        <xdr:nvSpPr>
          <xdr:cNvPr id="19" name="CuadroTexto 18">
            <a:extLst>
              <a:ext uri="{FF2B5EF4-FFF2-40B4-BE49-F238E27FC236}">
                <a16:creationId xmlns:a16="http://schemas.microsoft.com/office/drawing/2014/main" id="{88303701-FC60-469A-8172-08FA7917B552}"/>
              </a:ext>
            </a:extLst>
          </xdr:cNvPr>
          <xdr:cNvSpPr txBox="1"/>
        </xdr:nvSpPr>
        <xdr:spPr>
          <a:xfrm>
            <a:off x="499913" y="7078493"/>
            <a:ext cx="4025025" cy="185756"/>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300" b="1">
                <a:latin typeface="Verdana" panose="020B0604030504040204" pitchFamily="34" charset="0"/>
                <a:ea typeface="Verdana" panose="020B0604030504040204" pitchFamily="34" charset="0"/>
              </a:rPr>
              <a:t>13. DT </a:t>
            </a:r>
            <a:r>
              <a:rPr lang="es-CO" sz="1300" b="1" i="0" baseline="0">
                <a:latin typeface="Verdana" panose="020B0604030504040204" pitchFamily="34" charset="0"/>
                <a:ea typeface="Verdana" panose="020B0604030504040204" pitchFamily="34" charset="0"/>
              </a:rPr>
              <a:t>Meta y Llanos Orientales</a:t>
            </a:r>
          </a:p>
        </xdr:txBody>
      </xdr:sp>
      <xdr:sp macro="" textlink="">
        <xdr:nvSpPr>
          <xdr:cNvPr id="20" name="CuadroTexto 19">
            <a:extLst>
              <a:ext uri="{FF2B5EF4-FFF2-40B4-BE49-F238E27FC236}">
                <a16:creationId xmlns:a16="http://schemas.microsoft.com/office/drawing/2014/main" id="{8DA12974-E5BE-4619-A86C-42D3AB49A628}"/>
              </a:ext>
            </a:extLst>
          </xdr:cNvPr>
          <xdr:cNvSpPr txBox="1"/>
        </xdr:nvSpPr>
        <xdr:spPr>
          <a:xfrm>
            <a:off x="498355" y="7643013"/>
            <a:ext cx="4360981" cy="18727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300" b="1">
                <a:latin typeface="Verdana" panose="020B0604030504040204" pitchFamily="34" charset="0"/>
                <a:ea typeface="Verdana" panose="020B0604030504040204" pitchFamily="34" charset="0"/>
              </a:rPr>
              <a:t>15. DT </a:t>
            </a:r>
            <a:r>
              <a:rPr lang="es-CO" sz="1300" b="1" i="0" baseline="0">
                <a:latin typeface="Verdana" panose="020B0604030504040204" pitchFamily="34" charset="0"/>
                <a:ea typeface="Verdana" panose="020B0604030504040204" pitchFamily="34" charset="0"/>
              </a:rPr>
              <a:t>Norte de Santander y Arauca</a:t>
            </a:r>
          </a:p>
        </xdr:txBody>
      </xdr:sp>
      <xdr:sp macro="" textlink="">
        <xdr:nvSpPr>
          <xdr:cNvPr id="21" name="CuadroTexto 20">
            <a:extLst>
              <a:ext uri="{FF2B5EF4-FFF2-40B4-BE49-F238E27FC236}">
                <a16:creationId xmlns:a16="http://schemas.microsoft.com/office/drawing/2014/main" id="{C0F1525C-45AD-4920-B08A-81A9A5BA9E8E}"/>
              </a:ext>
            </a:extLst>
          </xdr:cNvPr>
          <xdr:cNvSpPr txBox="1"/>
        </xdr:nvSpPr>
        <xdr:spPr>
          <a:xfrm>
            <a:off x="506768" y="7925926"/>
            <a:ext cx="2607617" cy="18727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300" b="1">
                <a:latin typeface="Verdana" panose="020B0604030504040204" pitchFamily="34" charset="0"/>
                <a:ea typeface="Verdana" panose="020B0604030504040204" pitchFamily="34" charset="0"/>
              </a:rPr>
              <a:t>16. DT </a:t>
            </a:r>
            <a:r>
              <a:rPr lang="es-CO" sz="1300" b="1" i="0" baseline="0">
                <a:latin typeface="Verdana" panose="020B0604030504040204" pitchFamily="34" charset="0"/>
                <a:ea typeface="Verdana" panose="020B0604030504040204" pitchFamily="34" charset="0"/>
              </a:rPr>
              <a:t>Putumayo</a:t>
            </a:r>
          </a:p>
        </xdr:txBody>
      </xdr:sp>
      <xdr:sp macro="" textlink="">
        <xdr:nvSpPr>
          <xdr:cNvPr id="22" name="CuadroTexto 21">
            <a:extLst>
              <a:ext uri="{FF2B5EF4-FFF2-40B4-BE49-F238E27FC236}">
                <a16:creationId xmlns:a16="http://schemas.microsoft.com/office/drawing/2014/main" id="{9268A945-193D-4AAE-A818-E652150648A0}"/>
              </a:ext>
            </a:extLst>
          </xdr:cNvPr>
          <xdr:cNvSpPr txBox="1"/>
        </xdr:nvSpPr>
        <xdr:spPr>
          <a:xfrm>
            <a:off x="509841" y="7356532"/>
            <a:ext cx="2314137" cy="18727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300" b="1">
                <a:latin typeface="Verdana" panose="020B0604030504040204" pitchFamily="34" charset="0"/>
                <a:ea typeface="Verdana" panose="020B0604030504040204" pitchFamily="34" charset="0"/>
              </a:rPr>
              <a:t>14. DT </a:t>
            </a:r>
            <a:r>
              <a:rPr lang="es-CO" sz="1300" b="1" i="0" baseline="0">
                <a:latin typeface="Verdana" panose="020B0604030504040204" pitchFamily="34" charset="0"/>
                <a:ea typeface="Verdana" panose="020B0604030504040204" pitchFamily="34" charset="0"/>
              </a:rPr>
              <a:t>Nariño</a:t>
            </a:r>
          </a:p>
        </xdr:txBody>
      </xdr:sp>
      <xdr:sp macro="" textlink="">
        <xdr:nvSpPr>
          <xdr:cNvPr id="23" name="CuadroTexto 22">
            <a:extLst>
              <a:ext uri="{FF2B5EF4-FFF2-40B4-BE49-F238E27FC236}">
                <a16:creationId xmlns:a16="http://schemas.microsoft.com/office/drawing/2014/main" id="{478A3AB3-B504-4908-9DC3-BF34610A027B}"/>
              </a:ext>
            </a:extLst>
          </xdr:cNvPr>
          <xdr:cNvSpPr txBox="1"/>
        </xdr:nvSpPr>
        <xdr:spPr>
          <a:xfrm>
            <a:off x="513152" y="8204240"/>
            <a:ext cx="2622695" cy="18727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300" b="1">
                <a:latin typeface="Verdana" panose="020B0604030504040204" pitchFamily="34" charset="0"/>
                <a:ea typeface="Verdana" panose="020B0604030504040204" pitchFamily="34" charset="0"/>
              </a:rPr>
              <a:t>17. DT </a:t>
            </a:r>
            <a:r>
              <a:rPr lang="es-CO" sz="1300" b="1" i="0" baseline="0">
                <a:latin typeface="Verdana" panose="020B0604030504040204" pitchFamily="34" charset="0"/>
                <a:ea typeface="Verdana" panose="020B0604030504040204" pitchFamily="34" charset="0"/>
              </a:rPr>
              <a:t>Santander</a:t>
            </a:r>
          </a:p>
        </xdr:txBody>
      </xdr:sp>
      <xdr:sp macro="" textlink="">
        <xdr:nvSpPr>
          <xdr:cNvPr id="24" name="CuadroTexto 23">
            <a:extLst>
              <a:ext uri="{FF2B5EF4-FFF2-40B4-BE49-F238E27FC236}">
                <a16:creationId xmlns:a16="http://schemas.microsoft.com/office/drawing/2014/main" id="{FFC6FB67-0056-479A-B2DC-CE496EF1310B}"/>
              </a:ext>
            </a:extLst>
          </xdr:cNvPr>
          <xdr:cNvSpPr txBox="1"/>
        </xdr:nvSpPr>
        <xdr:spPr>
          <a:xfrm>
            <a:off x="504445" y="8482821"/>
            <a:ext cx="2607621" cy="18727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300" b="1">
                <a:latin typeface="Verdana" panose="020B0604030504040204" pitchFamily="34" charset="0"/>
                <a:ea typeface="Verdana" panose="020B0604030504040204" pitchFamily="34" charset="0"/>
              </a:rPr>
              <a:t>18. DT </a:t>
            </a:r>
            <a:r>
              <a:rPr lang="es-CO" sz="1300" b="1" i="0" baseline="0">
                <a:latin typeface="Verdana" panose="020B0604030504040204" pitchFamily="34" charset="0"/>
                <a:ea typeface="Verdana" panose="020B0604030504040204" pitchFamily="34" charset="0"/>
              </a:rPr>
              <a:t>Sucre</a:t>
            </a:r>
          </a:p>
        </xdr:txBody>
      </xdr:sp>
      <xdr:sp macro="" textlink="">
        <xdr:nvSpPr>
          <xdr:cNvPr id="25" name="CuadroTexto 24">
            <a:extLst>
              <a:ext uri="{FF2B5EF4-FFF2-40B4-BE49-F238E27FC236}">
                <a16:creationId xmlns:a16="http://schemas.microsoft.com/office/drawing/2014/main" id="{A2037C06-E03D-4C23-B41B-5EBCE6F0AD2E}"/>
              </a:ext>
            </a:extLst>
          </xdr:cNvPr>
          <xdr:cNvSpPr txBox="1"/>
        </xdr:nvSpPr>
        <xdr:spPr>
          <a:xfrm>
            <a:off x="505980" y="8767907"/>
            <a:ext cx="3680688" cy="18727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300" b="1">
                <a:latin typeface="Verdana" panose="020B0604030504040204" pitchFamily="34" charset="0"/>
                <a:ea typeface="Verdana" panose="020B0604030504040204" pitchFamily="34" charset="0"/>
              </a:rPr>
              <a:t>19. DT </a:t>
            </a:r>
            <a:r>
              <a:rPr lang="es-CO" sz="1300" b="1" i="0" baseline="0">
                <a:latin typeface="Verdana" panose="020B0604030504040204" pitchFamily="34" charset="0"/>
                <a:ea typeface="Verdana" panose="020B0604030504040204" pitchFamily="34" charset="0"/>
              </a:rPr>
              <a:t>Urabá - Darién</a:t>
            </a:r>
          </a:p>
        </xdr:txBody>
      </xdr:sp>
      <xdr:sp macro="" textlink="">
        <xdr:nvSpPr>
          <xdr:cNvPr id="26" name="CuadroTexto 25">
            <a:extLst>
              <a:ext uri="{FF2B5EF4-FFF2-40B4-BE49-F238E27FC236}">
                <a16:creationId xmlns:a16="http://schemas.microsoft.com/office/drawing/2014/main" id="{2E2556F1-5B1F-423F-85A9-574C5C8A6874}"/>
              </a:ext>
            </a:extLst>
          </xdr:cNvPr>
          <xdr:cNvSpPr txBox="1"/>
        </xdr:nvSpPr>
        <xdr:spPr>
          <a:xfrm>
            <a:off x="505913" y="9049279"/>
            <a:ext cx="3181522" cy="18727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300" b="1">
                <a:latin typeface="Verdana" panose="020B0604030504040204" pitchFamily="34" charset="0"/>
                <a:ea typeface="Verdana" panose="020B0604030504040204" pitchFamily="34" charset="0"/>
              </a:rPr>
              <a:t>20. DT </a:t>
            </a:r>
            <a:r>
              <a:rPr lang="es-CO" sz="1300" b="1" i="0" baseline="0">
                <a:latin typeface="Verdana" panose="020B0604030504040204" pitchFamily="34" charset="0"/>
                <a:ea typeface="Verdana" panose="020B0604030504040204" pitchFamily="34" charset="0"/>
              </a:rPr>
              <a:t>Valle del Cauca</a:t>
            </a:r>
          </a:p>
        </xdr:txBody>
      </xdr:sp>
      <xdr:sp macro="" textlink="">
        <xdr:nvSpPr>
          <xdr:cNvPr id="28" name="CuadroTexto 27">
            <a:extLst>
              <a:ext uri="{FF2B5EF4-FFF2-40B4-BE49-F238E27FC236}">
                <a16:creationId xmlns:a16="http://schemas.microsoft.com/office/drawing/2014/main" id="{21B8FEE8-9A7E-455E-9457-EEBFC51B9B21}"/>
              </a:ext>
            </a:extLst>
          </xdr:cNvPr>
          <xdr:cNvSpPr txBox="1"/>
        </xdr:nvSpPr>
        <xdr:spPr>
          <a:xfrm>
            <a:off x="516095" y="9328816"/>
            <a:ext cx="3166448" cy="187273"/>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300" b="1">
                <a:latin typeface="Verdana" panose="020B0604030504040204" pitchFamily="34" charset="0"/>
                <a:ea typeface="Verdana" panose="020B0604030504040204" pitchFamily="34" charset="0"/>
              </a:rPr>
              <a:t>21. Nivel</a:t>
            </a:r>
            <a:r>
              <a:rPr lang="es-CO" sz="1300" b="1" baseline="0">
                <a:latin typeface="Verdana" panose="020B0604030504040204" pitchFamily="34" charset="0"/>
                <a:ea typeface="Verdana" panose="020B0604030504040204" pitchFamily="34" charset="0"/>
              </a:rPr>
              <a:t> Nacional</a:t>
            </a:r>
            <a:endParaRPr lang="es-CO" sz="1300" b="1" i="0" baseline="0">
              <a:latin typeface="Verdana" panose="020B0604030504040204" pitchFamily="34" charset="0"/>
              <a:ea typeface="Verdana" panose="020B0604030504040204" pitchFamily="34" charset="0"/>
            </a:endParaRPr>
          </a:p>
        </xdr:txBody>
      </xdr:sp>
      <xdr:sp macro="" textlink="">
        <xdr:nvSpPr>
          <xdr:cNvPr id="31" name="CuadroTexto 30">
            <a:extLst>
              <a:ext uri="{FF2B5EF4-FFF2-40B4-BE49-F238E27FC236}">
                <a16:creationId xmlns:a16="http://schemas.microsoft.com/office/drawing/2014/main" id="{DA95E3E4-F87D-46EC-B30D-ED2F1A6EA41E}"/>
              </a:ext>
            </a:extLst>
          </xdr:cNvPr>
          <xdr:cNvSpPr txBox="1"/>
        </xdr:nvSpPr>
        <xdr:spPr>
          <a:xfrm>
            <a:off x="516519" y="3704764"/>
            <a:ext cx="2252483" cy="187272"/>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300" b="1">
                <a:latin typeface="Verdana" panose="020B0604030504040204" pitchFamily="34" charset="0"/>
                <a:ea typeface="Verdana" panose="020B0604030504040204" pitchFamily="34" charset="0"/>
              </a:rPr>
              <a:t>1. DT </a:t>
            </a:r>
            <a:r>
              <a:rPr lang="es-CO" sz="1300" b="1" i="0" baseline="0">
                <a:latin typeface="Verdana" panose="020B0604030504040204" pitchFamily="34" charset="0"/>
                <a:ea typeface="Verdana" panose="020B0604030504040204" pitchFamily="34" charset="0"/>
              </a:rPr>
              <a:t>Antioquia</a:t>
            </a:r>
          </a:p>
        </xdr:txBody>
      </xdr:sp>
    </xdr:grp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Liria.Galeano\Downloads\202412_Matriz%20final%20aspectos-impactos%20amb_UARIV%20(3).xlsx" TargetMode="External"/><Relationship Id="rId1" Type="http://schemas.openxmlformats.org/officeDocument/2006/relationships/externalLinkPath" Target="file:///C:\Users\Liria.Galeano\Downloads\202412_Matriz%20final%20aspectos-impactos%20amb_UARIV%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IRIA~1.GAL/AppData/Local/Temp/MicrosoftEdgeDownloads/9da55b5b-7831-4a1c-aaea-7fe50de52d5d/matrizdeidentificacionyevaluaciondeaspectoseimpactosambientales-final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 desplegable"/>
      <sheetName val="T.D"/>
      <sheetName val="L.D Nueva"/>
      <sheetName val="T_Graf."/>
      <sheetName val="Graf. aspectos"/>
      <sheetName val="Graf. impactos"/>
      <sheetName val="Graf. Ev. impactos"/>
      <sheetName val="Mapa"/>
      <sheetName val="C. ANT"/>
      <sheetName val="Matriz ANT"/>
      <sheetName val="SI_ANT"/>
      <sheetName val="SF_ANT"/>
      <sheetName val="AA_ANT"/>
      <sheetName val="C. ALT"/>
      <sheetName val="Matriz ATL"/>
      <sheetName val="SI_ATL"/>
      <sheetName val="SF_ATL"/>
      <sheetName val="AA_ATL"/>
      <sheetName val="C. BOL-SA"/>
      <sheetName val="Matriz BOL-SA"/>
      <sheetName val="SI_BOL-SA"/>
      <sheetName val="SF_BOL-SA"/>
      <sheetName val="AA_BOL-SA"/>
      <sheetName val="C. CAQ-HUI"/>
      <sheetName val="Matriz CAQ-HUI"/>
      <sheetName val="SI_CAQ-HUI"/>
      <sheetName val="SF_CAQ-HUI"/>
      <sheetName val="AA_CAQ-HUI"/>
      <sheetName val="C. CAU"/>
      <sheetName val="Matriz CAU"/>
      <sheetName val="SI_CAU"/>
      <sheetName val="SF_CAU"/>
      <sheetName val="AA_CAU"/>
      <sheetName val="C. CTR"/>
      <sheetName val="Matriz CTR"/>
      <sheetName val="SI_CTR"/>
      <sheetName val="SF_CTR"/>
      <sheetName val="AA_CTR"/>
      <sheetName val="C. CES-GUAJ"/>
      <sheetName val="Matriz CES-GUAJ"/>
      <sheetName val="SI_CES-GUAJ"/>
      <sheetName val="SF_CES-GUAJ"/>
      <sheetName val="AA_CES-GUAJ"/>
      <sheetName val="C. CHO"/>
      <sheetName val="Matriz CHO"/>
      <sheetName val="SI_CHO"/>
      <sheetName val="SF_CHO"/>
      <sheetName val="AA_CHO"/>
      <sheetName val="C. COR"/>
      <sheetName val="Matriz COR"/>
      <sheetName val="SI_COR"/>
      <sheetName val="SF_COR"/>
      <sheetName val="AA_COR"/>
      <sheetName val="C. E.CAF"/>
      <sheetName val="Matriz E.CAF"/>
      <sheetName val="SI_E.CAF"/>
      <sheetName val="SF_E.CAF"/>
      <sheetName val="AA_E.CAF"/>
      <sheetName val="C. MAG"/>
      <sheetName val="Matriz MAG"/>
      <sheetName val="SI_MAG"/>
      <sheetName val="SF_MAG"/>
      <sheetName val="AA_MAG"/>
      <sheetName val="C. MGM"/>
      <sheetName val="Matriz MGM"/>
      <sheetName val="SI_MGM"/>
      <sheetName val="SF_MGM"/>
      <sheetName val="AA_MGM"/>
      <sheetName val="C. MET"/>
      <sheetName val="Matriz MET"/>
      <sheetName val="SI_MET"/>
      <sheetName val="SF_MET"/>
      <sheetName val="AA_MET"/>
      <sheetName val="C. NAR"/>
      <sheetName val="Matriz NAR"/>
      <sheetName val="SI_NAR"/>
      <sheetName val="SF_NAR"/>
      <sheetName val="AA_NAR"/>
      <sheetName val="C. NSA"/>
      <sheetName val="Matriz NSA"/>
      <sheetName val="SI_NSA"/>
      <sheetName val="SF_NSA"/>
      <sheetName val="AA_NSA"/>
      <sheetName val="C. PUT"/>
      <sheetName val="Matriz PUT"/>
      <sheetName val="SI_PUT"/>
      <sheetName val="SF_PUT"/>
      <sheetName val="AA_PUT"/>
      <sheetName val="C. SAN"/>
      <sheetName val="Matriz SAN"/>
      <sheetName val="SI_SAN"/>
      <sheetName val="SF_SAN"/>
      <sheetName val="AA_SAN"/>
      <sheetName val="C. SUC"/>
      <sheetName val="Matriz SUC"/>
      <sheetName val="SI_SUC"/>
      <sheetName val="SF_SUC"/>
      <sheetName val="AA_SUC"/>
      <sheetName val="C. URB"/>
      <sheetName val="Matriz URB"/>
      <sheetName val="SI_URB"/>
      <sheetName val="SF_URB"/>
      <sheetName val="AA_URB"/>
      <sheetName val="C. VAC"/>
      <sheetName val="Matriz VAC"/>
      <sheetName val="SI_VAC"/>
      <sheetName val="SF_VAC"/>
      <sheetName val="AA_VAC"/>
      <sheetName val="C. NN"/>
      <sheetName val="Matriz NN"/>
      <sheetName val="SI_NN"/>
      <sheetName val="SF_NN"/>
      <sheetName val="AA_NN"/>
      <sheetName val="Control Cambios"/>
    </sheetNames>
    <sheetDataSet>
      <sheetData sheetId="0"/>
      <sheetData sheetId="1"/>
      <sheetData sheetId="2">
        <row r="3">
          <cell r="AU3" t="str">
            <v>Almacenamiento inadecuado de productos alimenticios</v>
          </cell>
        </row>
        <row r="4">
          <cell r="AU4" t="str">
            <v>Aprovechamiento del suelo</v>
          </cell>
        </row>
        <row r="5">
          <cell r="AU5" t="str">
            <v>Aprovechamiento forestal</v>
          </cell>
        </row>
        <row r="6">
          <cell r="AU6" t="str">
            <v>Captación de aguas (superficiales - subterráneas)</v>
          </cell>
        </row>
        <row r="7">
          <cell r="AU7" t="str">
            <v>Consumo de agua</v>
          </cell>
        </row>
        <row r="8">
          <cell r="AU8" t="str">
            <v>Consumo de bolsas plásticas para almacenamiento de residuos</v>
          </cell>
        </row>
        <row r="9">
          <cell r="AU9" t="str">
            <v>Consumo de combustibles</v>
          </cell>
        </row>
        <row r="10">
          <cell r="AU10" t="str">
            <v>Consumo de energía eléctrica</v>
          </cell>
        </row>
        <row r="11">
          <cell r="AU11" t="str">
            <v>Consumo de extintores</v>
          </cell>
        </row>
        <row r="12">
          <cell r="AU12" t="str">
            <v>Consumo de fertilizantes</v>
          </cell>
        </row>
        <row r="13">
          <cell r="AU13" t="str">
            <v xml:space="preserve">Consumo de insumos comestibles de cafetería </v>
          </cell>
        </row>
        <row r="14">
          <cell r="AU14" t="str">
            <v xml:space="preserve">Consumo de insumos no comestibles de cafetería </v>
          </cell>
        </row>
        <row r="15">
          <cell r="AU15" t="str">
            <v>Consumo de materiales de construcción</v>
          </cell>
        </row>
        <row r="16">
          <cell r="AU16" t="str">
            <v>Consumo de papel</v>
          </cell>
        </row>
        <row r="17">
          <cell r="AU17" t="str">
            <v>Consumo de plaguicidas</v>
          </cell>
        </row>
        <row r="18">
          <cell r="AU18" t="str">
            <v>Consumo de sustancias químicas</v>
          </cell>
        </row>
        <row r="19">
          <cell r="AU19" t="str">
            <v>Consumo de tóner</v>
          </cell>
        </row>
        <row r="20">
          <cell r="AU20" t="str">
            <v>Conversión a medios tecnológicos</v>
          </cell>
        </row>
        <row r="21">
          <cell r="AU21" t="str">
            <v>Definición de criterios ambientales para adquisición de productos y/o servicios</v>
          </cell>
        </row>
        <row r="22">
          <cell r="AU22" t="str">
            <v>Desarrollo de actividades económicas.</v>
          </cell>
        </row>
        <row r="23">
          <cell r="AU23" t="str">
            <v>Educación ambiental</v>
          </cell>
        </row>
        <row r="24">
          <cell r="AU24" t="str">
            <v>Emisiones de olores ofensivos</v>
          </cell>
        </row>
        <row r="25">
          <cell r="AU25" t="str">
            <v>Generación de carga visual</v>
          </cell>
        </row>
        <row r="26">
          <cell r="AU26" t="str">
            <v>Generación de emisiones atmosféricas fuentes fijas</v>
          </cell>
        </row>
        <row r="27">
          <cell r="AU27" t="str">
            <v>Generación de emisiones atmosféricas fuentes móviles</v>
          </cell>
        </row>
        <row r="28">
          <cell r="AU28" t="str">
            <v>Generación de ondas electromagnéticas</v>
          </cell>
        </row>
        <row r="29">
          <cell r="AU29" t="str">
            <v>Generación de residuos aprovechables (CARTÓN)</v>
          </cell>
        </row>
        <row r="30">
          <cell r="AU30" t="str">
            <v>Generación de residuos aprovechables (METAL)</v>
          </cell>
        </row>
        <row r="31">
          <cell r="AU31" t="str">
            <v>Generación de residuos aprovechables (OTRO)</v>
          </cell>
        </row>
        <row r="32">
          <cell r="AU32" t="str">
            <v>Generación de residuos aprovechables (PAPEL)</v>
          </cell>
        </row>
        <row r="33">
          <cell r="AU33" t="str">
            <v>Generación de residuos aprovechables (PLÁSTICO)</v>
          </cell>
        </row>
        <row r="34">
          <cell r="AU34" t="str">
            <v>Generación de residuos aprovechables (VIDRIO)</v>
          </cell>
        </row>
        <row r="35">
          <cell r="AU35" t="str">
            <v>Generación de residuos de manejo especial  (LUMINARIAS)</v>
          </cell>
        </row>
        <row r="36">
          <cell r="AU36" t="str">
            <v>Generación de residuos de manejo especial (LLANTAS USADAS)</v>
          </cell>
        </row>
        <row r="37">
          <cell r="AU37" t="str">
            <v>Generación de residuos de manejo especial (MEDICAMENTOS VENCIDOS)</v>
          </cell>
        </row>
        <row r="38">
          <cell r="AU38" t="str">
            <v>Generación de residuos de manejo especial (PILAS O BATERÍAS)</v>
          </cell>
        </row>
        <row r="39">
          <cell r="AU39" t="str">
            <v>Generación de residuos de manejo especial (RAEE´S)</v>
          </cell>
        </row>
        <row r="40">
          <cell r="AU40" t="str">
            <v>Generación de residuos de manejo especial (RCD´S)</v>
          </cell>
        </row>
        <row r="41">
          <cell r="AU41" t="str">
            <v>Generación de residuos ordinarios</v>
          </cell>
        </row>
        <row r="42">
          <cell r="AU42" t="str">
            <v>Generación de residuos orgánicos</v>
          </cell>
        </row>
        <row r="43">
          <cell r="AU43" t="str">
            <v>Generación de residuos peligrosos (ACEITES USADOS)</v>
          </cell>
        </row>
        <row r="44">
          <cell r="AU44" t="str">
            <v>Generación de residuos peligrosos (EXTINTORES)</v>
          </cell>
        </row>
        <row r="45">
          <cell r="AU45" t="str">
            <v>Generación de residuos peligrosos (PLAGUICIDAS)</v>
          </cell>
        </row>
        <row r="46">
          <cell r="AU46" t="str">
            <v>Generación de residuos peligrosos (RESIDUOS CON PINTURA)</v>
          </cell>
        </row>
        <row r="47">
          <cell r="AU47" t="str">
            <v>Generación de residuos peligrosos (RESIDUOS CON TINTA)</v>
          </cell>
        </row>
        <row r="48">
          <cell r="AU48" t="str">
            <v>Generación de residuos peligrosos (RESIDUOS DE ATENCIÓN MÉDICA)</v>
          </cell>
        </row>
        <row r="49">
          <cell r="AU49" t="str">
            <v>Generación de residuos peligrosos (RESIDUOS DE FERTILIZANTES)</v>
          </cell>
        </row>
        <row r="50">
          <cell r="AU50" t="str">
            <v xml:space="preserve">Generación de residuos peligrosos (RESIDUOS QUÍMICOS) </v>
          </cell>
        </row>
        <row r="51">
          <cell r="AU51" t="str">
            <v xml:space="preserve">Generación de residuos peligrosos (TÓNERES) </v>
          </cell>
        </row>
        <row r="52">
          <cell r="AU52" t="str">
            <v>Generación de ruido</v>
          </cell>
        </row>
        <row r="53">
          <cell r="AU53" t="str">
            <v>Generación de vibraciones</v>
          </cell>
        </row>
        <row r="54">
          <cell r="AU54" t="str">
            <v>Identificación de requisitos legales ambientales y otros requisitos</v>
          </cell>
        </row>
        <row r="55">
          <cell r="AU55" t="str">
            <v>Intervención a comunidades étnicas y no étnicas</v>
          </cell>
        </row>
        <row r="56">
          <cell r="AU56" t="str">
            <v>Mantenimiento de aires acondicionados</v>
          </cell>
        </row>
        <row r="57">
          <cell r="AU57" t="str">
            <v>Mantenimiento de aparatos eléctricos y/o electrónicos</v>
          </cell>
        </row>
        <row r="58">
          <cell r="AU58" t="str">
            <v>Mantenimiento de ascensores</v>
          </cell>
        </row>
        <row r="59">
          <cell r="AU59" t="str">
            <v>Mantenimiento de vehículos</v>
          </cell>
        </row>
        <row r="60">
          <cell r="AU60" t="str">
            <v>Mantenimiento locativo</v>
          </cell>
        </row>
        <row r="61">
          <cell r="AU61" t="str">
            <v>N/A</v>
          </cell>
        </row>
        <row r="62">
          <cell r="AU62" t="str">
            <v>Otro</v>
          </cell>
        </row>
        <row r="63">
          <cell r="AU63" t="str">
            <v>Realización de actividades de compensación ambiental</v>
          </cell>
        </row>
        <row r="64">
          <cell r="AU64" t="str">
            <v>Uso de publicidad exterior visual</v>
          </cell>
        </row>
        <row r="65">
          <cell r="AU65" t="str">
            <v>Uso de refrigerantes</v>
          </cell>
        </row>
        <row r="66">
          <cell r="AU66" t="str">
            <v>Vertimiento de aguas residuales domésticas a sistemas de alcantarillado</v>
          </cell>
        </row>
        <row r="67">
          <cell r="AU67" t="str">
            <v>Vertimiento de aguas residuales domésticas al suelo</v>
          </cell>
        </row>
      </sheetData>
      <sheetData sheetId="3"/>
      <sheetData sheetId="4"/>
      <sheetData sheetId="5"/>
      <sheetData sheetId="6"/>
      <sheetData sheetId="7"/>
      <sheetData sheetId="8"/>
      <sheetData sheetId="9"/>
      <sheetData sheetId="10"/>
      <sheetData sheetId="11"/>
      <sheetData sheetId="12"/>
      <sheetData sheetId="13"/>
      <sheetData sheetId="14">
        <row r="12">
          <cell r="K12" t="str">
            <v>Consumo de energía eléctrica</v>
          </cell>
          <cell r="L12" t="str">
            <v>Agotamiento de los recursos naturales (-)</v>
          </cell>
          <cell r="AB12" t="str">
            <v>Negativo MODERADO</v>
          </cell>
          <cell r="BA12" t="str">
            <v>Negativo BAJO</v>
          </cell>
        </row>
        <row r="13">
          <cell r="K13" t="str">
            <v>Consumo de papel</v>
          </cell>
          <cell r="L13" t="str">
            <v>Agotamiento de los recursos naturales (-)</v>
          </cell>
          <cell r="AB13" t="str">
            <v>Negativo MODERADO</v>
          </cell>
          <cell r="BA13" t="str">
            <v>Negativo BAJO</v>
          </cell>
        </row>
        <row r="14">
          <cell r="K14" t="str">
            <v>Consumo de tóner</v>
          </cell>
          <cell r="L14" t="str">
            <v>Agotamiento de los recursos naturales (-)</v>
          </cell>
          <cell r="AB14" t="str">
            <v>Negativo BAJO</v>
          </cell>
          <cell r="BA14" t="str">
            <v>Negativo BAJO</v>
          </cell>
        </row>
        <row r="15">
          <cell r="K15" t="str">
            <v>Educación ambiental</v>
          </cell>
          <cell r="L15" t="str">
            <v>Fomento de buenas prácticas ambientales (+)</v>
          </cell>
          <cell r="AB15" t="str">
            <v>POSITIVO</v>
          </cell>
          <cell r="BA15" t="str">
            <v>POSITIVO</v>
          </cell>
        </row>
        <row r="16">
          <cell r="K16" t="str">
            <v>Generación de residuos aprovechables (PAPEL)</v>
          </cell>
          <cell r="L16" t="str">
            <v>Disminución de carga en los rellenos sanitarios (+)</v>
          </cell>
          <cell r="AB16" t="str">
            <v>POSITIVO</v>
          </cell>
          <cell r="BA16" t="str">
            <v>POSITIVO</v>
          </cell>
        </row>
        <row r="17">
          <cell r="K17" t="str">
            <v xml:space="preserve">Generación de residuos peligrosos (TÓNERES) </v>
          </cell>
          <cell r="L17" t="str">
            <v>Contaminación del suelo (-)</v>
          </cell>
          <cell r="AB17" t="str">
            <v>Negativo MODERADO</v>
          </cell>
          <cell r="BA17" t="str">
            <v>Negativo BAJO</v>
          </cell>
        </row>
        <row r="18">
          <cell r="K18" t="str">
            <v>Consumo de energía eléctrica</v>
          </cell>
          <cell r="L18" t="str">
            <v>Agotamiento de los recursos naturales (-)</v>
          </cell>
          <cell r="AB18" t="str">
            <v>Negativo MODERADO</v>
          </cell>
          <cell r="BA18" t="str">
            <v>Negativo BAJO</v>
          </cell>
        </row>
        <row r="19">
          <cell r="K19" t="str">
            <v>Generación de residuos de manejo especial (RAEE´S)</v>
          </cell>
          <cell r="L19" t="str">
            <v>Contaminación del suelo (-)</v>
          </cell>
          <cell r="AB19" t="str">
            <v>Negativo MODERADO</v>
          </cell>
          <cell r="BA19" t="str">
            <v>Negativo BAJO</v>
          </cell>
        </row>
        <row r="20">
          <cell r="K20" t="str">
            <v>Educación ambiental</v>
          </cell>
          <cell r="L20" t="str">
            <v>Fomento de buenas prácticas ambientales (+)</v>
          </cell>
          <cell r="AB20" t="str">
            <v>POSITIVO</v>
          </cell>
          <cell r="BA20" t="str">
            <v>POSITIVO</v>
          </cell>
        </row>
        <row r="21">
          <cell r="K21" t="str">
            <v>Consumo de energía eléctrica</v>
          </cell>
          <cell r="L21" t="str">
            <v>Agotamiento de los recursos naturales (-)</v>
          </cell>
          <cell r="AB21" t="str">
            <v>Negativo MODERADO</v>
          </cell>
          <cell r="BA21" t="str">
            <v>Negativo BAJO</v>
          </cell>
        </row>
        <row r="22">
          <cell r="K22" t="str">
            <v>Generación de residuos de manejo especial (RAEE´S)</v>
          </cell>
          <cell r="L22" t="str">
            <v>Contaminación del suelo (-)</v>
          </cell>
          <cell r="AB22" t="str">
            <v>Negativo MODERADO</v>
          </cell>
          <cell r="BA22" t="str">
            <v>Negativo BAJO</v>
          </cell>
        </row>
        <row r="23">
          <cell r="K23" t="str">
            <v>Educación ambiental</v>
          </cell>
          <cell r="L23" t="str">
            <v>Fomento de buenas prácticas ambientales (+)</v>
          </cell>
          <cell r="AB23" t="str">
            <v>POSITIVO</v>
          </cell>
          <cell r="BA23" t="str">
            <v>POSITIVO</v>
          </cell>
        </row>
        <row r="24">
          <cell r="K24" t="str">
            <v>Consumo de energía eléctrica</v>
          </cell>
          <cell r="L24" t="str">
            <v>Agotamiento de los recursos naturales (-)</v>
          </cell>
          <cell r="AB24" t="str">
            <v>Negativo MODERADO</v>
          </cell>
          <cell r="BA24" t="str">
            <v>Negativo BAJO</v>
          </cell>
        </row>
        <row r="25">
          <cell r="K25" t="str">
            <v>Generación de residuos aprovechables (PAPEL)</v>
          </cell>
          <cell r="L25" t="str">
            <v>Disminución de carga en los rellenos sanitarios (+)</v>
          </cell>
          <cell r="AB25" t="str">
            <v>POSITIVO</v>
          </cell>
          <cell r="BA25" t="str">
            <v>POSITIVO</v>
          </cell>
        </row>
        <row r="26">
          <cell r="K26" t="str">
            <v>Consumo de tóner</v>
          </cell>
          <cell r="L26" t="str">
            <v>Disminución de contaminación al suelo (+)</v>
          </cell>
          <cell r="AB26" t="str">
            <v>POSITIVO</v>
          </cell>
          <cell r="BA26" t="str">
            <v>POSITIVO</v>
          </cell>
        </row>
        <row r="27">
          <cell r="K27" t="str">
            <v>Educación ambiental</v>
          </cell>
          <cell r="L27" t="str">
            <v>Fomento de buenas prácticas ambientales (+)</v>
          </cell>
          <cell r="AB27" t="str">
            <v>POSITIVO</v>
          </cell>
          <cell r="BA27" t="str">
            <v>POSITIVO</v>
          </cell>
        </row>
        <row r="28">
          <cell r="K28" t="str">
            <v>Educación ambiental</v>
          </cell>
          <cell r="L28" t="str">
            <v>Reducción de afectación al medio ambiente (+)</v>
          </cell>
          <cell r="AB28" t="str">
            <v>POSITIVO</v>
          </cell>
          <cell r="BA28" t="str">
            <v>POSITIVO</v>
          </cell>
        </row>
        <row r="29">
          <cell r="K29" t="str">
            <v>Educación ambiental</v>
          </cell>
          <cell r="L29" t="str">
            <v>Generación / Fomento de educación  y conciencia ambiental (+)</v>
          </cell>
          <cell r="AB29" t="str">
            <v>POSITIVO</v>
          </cell>
          <cell r="BA29" t="str">
            <v>POSITIVO</v>
          </cell>
        </row>
        <row r="30">
          <cell r="K30" t="str">
            <v>Educación ambiental</v>
          </cell>
          <cell r="L30" t="str">
            <v>Disminución de consumo de papel (+)</v>
          </cell>
          <cell r="AB30" t="str">
            <v>POSITIVO</v>
          </cell>
          <cell r="BA30" t="str">
            <v>POSITIVO</v>
          </cell>
        </row>
        <row r="31">
          <cell r="K31" t="str">
            <v>Educación ambiental</v>
          </cell>
          <cell r="L31" t="str">
            <v>Disminución de consumo de energía (+)</v>
          </cell>
          <cell r="AB31" t="str">
            <v>POSITIVO</v>
          </cell>
          <cell r="BA31" t="str">
            <v>POSITIVO</v>
          </cell>
        </row>
        <row r="32">
          <cell r="K32" t="str">
            <v>Educación ambiental</v>
          </cell>
          <cell r="L32" t="str">
            <v>Disminución de consumo de agua (+)</v>
          </cell>
          <cell r="AB32" t="str">
            <v>POSITIVO</v>
          </cell>
          <cell r="BA32" t="str">
            <v>POSITIVO</v>
          </cell>
        </row>
        <row r="33">
          <cell r="K33" t="str">
            <v>Educación ambiental</v>
          </cell>
          <cell r="L33" t="str">
            <v>Manejo integral de residuos sólidos (+)</v>
          </cell>
          <cell r="AB33" t="str">
            <v>POSITIVO</v>
          </cell>
          <cell r="BA33" t="str">
            <v>POSITIVO</v>
          </cell>
        </row>
        <row r="34">
          <cell r="K34" t="str">
            <v>Educación ambiental</v>
          </cell>
          <cell r="L34" t="str">
            <v>Conservación de fauna (+)</v>
          </cell>
          <cell r="AB34" t="str">
            <v>POSITIVO</v>
          </cell>
          <cell r="BA34" t="str">
            <v>POSITIVO</v>
          </cell>
        </row>
        <row r="35">
          <cell r="K35" t="str">
            <v>Educación ambiental</v>
          </cell>
          <cell r="L35" t="str">
            <v>Conservación de flora (+)</v>
          </cell>
          <cell r="AB35" t="str">
            <v>POSITIVO</v>
          </cell>
          <cell r="BA35" t="str">
            <v>POSITIVO</v>
          </cell>
        </row>
        <row r="36">
          <cell r="K36" t="str">
            <v>Conversión a medios tecnológicos</v>
          </cell>
          <cell r="L36" t="str">
            <v>Disminución de consumo de papel (+)</v>
          </cell>
          <cell r="AB36" t="str">
            <v>POSITIVO</v>
          </cell>
          <cell r="BA36" t="str">
            <v>POSITIVO</v>
          </cell>
        </row>
        <row r="37">
          <cell r="K37" t="str">
            <v>Realización de actividades de compensación ambiental</v>
          </cell>
          <cell r="L37" t="str">
            <v>Reducción de afectación al medio ambiente (+)</v>
          </cell>
          <cell r="AB37" t="str">
            <v>POSITIVO</v>
          </cell>
          <cell r="BA37" t="str">
            <v>POSITIVO</v>
          </cell>
        </row>
        <row r="38">
          <cell r="K38" t="str">
            <v>Realización de actividades de compensación ambiental</v>
          </cell>
          <cell r="L38" t="str">
            <v>Generación / Fomento de educación  y conciencia ambiental (+)</v>
          </cell>
          <cell r="AB38" t="str">
            <v>POSITIVO</v>
          </cell>
          <cell r="BA38" t="str">
            <v>POSITIVO</v>
          </cell>
        </row>
        <row r="39">
          <cell r="K39" t="str">
            <v>Consumo de energía eléctrica</v>
          </cell>
          <cell r="L39" t="str">
            <v>Agotamiento de los recursos naturales (-)</v>
          </cell>
          <cell r="AB39" t="str">
            <v>Negativo MODERADO</v>
          </cell>
          <cell r="BA39" t="str">
            <v>Negativo BAJO</v>
          </cell>
        </row>
        <row r="40">
          <cell r="K40" t="str">
            <v>Consumo de papel</v>
          </cell>
          <cell r="L40" t="str">
            <v>Agotamiento de los recursos naturales (-)</v>
          </cell>
          <cell r="AB40" t="str">
            <v>Negativo MODERADO</v>
          </cell>
          <cell r="BA40" t="str">
            <v>Negativo BAJO</v>
          </cell>
        </row>
        <row r="41">
          <cell r="K41" t="str">
            <v>Consumo de tóner</v>
          </cell>
          <cell r="L41" t="str">
            <v>Agotamiento de los recursos naturales (-)</v>
          </cell>
          <cell r="AB41" t="str">
            <v>Negativo BAJO</v>
          </cell>
          <cell r="BA41" t="str">
            <v>Negativo BAJO</v>
          </cell>
        </row>
        <row r="42">
          <cell r="K42" t="str">
            <v>Conversión a medios tecnológicos</v>
          </cell>
          <cell r="L42" t="str">
            <v>Disminución de consumo de papel (+)</v>
          </cell>
          <cell r="AB42" t="str">
            <v>POSITIVO</v>
          </cell>
          <cell r="BA42" t="str">
            <v>POSITIVO</v>
          </cell>
        </row>
        <row r="43">
          <cell r="K43" t="str">
            <v>Generación de residuos aprovechables (PAPEL)</v>
          </cell>
          <cell r="L43" t="str">
            <v>Disminución de carga en los rellenos sanitarios (+)</v>
          </cell>
          <cell r="AB43" t="str">
            <v>POSITIVO</v>
          </cell>
          <cell r="BA43" t="str">
            <v>POSITIVO</v>
          </cell>
        </row>
        <row r="44">
          <cell r="K44" t="str">
            <v xml:space="preserve">Generación de residuos peligrosos (TÓNERES) </v>
          </cell>
          <cell r="L44" t="str">
            <v>Contaminación del suelo (-)</v>
          </cell>
          <cell r="AB44" t="str">
            <v>Negativo MODERADO</v>
          </cell>
          <cell r="BA44" t="str">
            <v>Negativo BAJO</v>
          </cell>
        </row>
        <row r="45">
          <cell r="K45" t="str">
            <v>Generación de residuos de manejo especial (RAEE´S)</v>
          </cell>
          <cell r="L45" t="str">
            <v>Contaminación del suelo (-)</v>
          </cell>
          <cell r="AB45" t="str">
            <v>Negativo MODERADO</v>
          </cell>
          <cell r="BA45" t="str">
            <v>Negativo BAJO</v>
          </cell>
        </row>
        <row r="46">
          <cell r="K46" t="str">
            <v>Generación de residuos de manejo especial (PILAS O BATERÍAS)</v>
          </cell>
          <cell r="L46" t="str">
            <v>Contaminación del suelo (-)</v>
          </cell>
          <cell r="AB46" t="str">
            <v>Negativo MODERADO</v>
          </cell>
          <cell r="BA46" t="str">
            <v>Negativo BAJO</v>
          </cell>
        </row>
        <row r="47">
          <cell r="K47" t="str">
            <v xml:space="preserve">Generación de residuos peligrosos (TÓNERES) </v>
          </cell>
          <cell r="L47" t="str">
            <v>Contaminación del suelo (-)</v>
          </cell>
          <cell r="AB47" t="str">
            <v>Negativo MODERADO</v>
          </cell>
          <cell r="BA47" t="str">
            <v>Negativo BAJO</v>
          </cell>
        </row>
        <row r="48">
          <cell r="K48" t="str">
            <v>Consumo de sustancias químicas</v>
          </cell>
          <cell r="L48" t="str">
            <v>Agotamiento de los recursos naturales (-)</v>
          </cell>
          <cell r="AB48" t="str">
            <v>Negativo MODERADO</v>
          </cell>
          <cell r="BA48" t="str">
            <v>Negativo BAJO</v>
          </cell>
        </row>
        <row r="49">
          <cell r="K49" t="str">
            <v>Mantenimiento de aparatos eléctricos y/o electrónicos</v>
          </cell>
          <cell r="L49" t="str">
            <v>Alteración al medio ambiente laboral (-)</v>
          </cell>
          <cell r="AB49" t="str">
            <v>Negativo MODERADO</v>
          </cell>
          <cell r="BA49" t="str">
            <v>Negativo BAJO</v>
          </cell>
        </row>
        <row r="50">
          <cell r="K50" t="str">
            <v>Consumo de energía eléctrica</v>
          </cell>
          <cell r="L50" t="str">
            <v>Agotamiento de los recursos naturales (-)</v>
          </cell>
          <cell r="AB50" t="str">
            <v>Negativo MODERADO</v>
          </cell>
          <cell r="BA50" t="str">
            <v>Negativo BAJO</v>
          </cell>
        </row>
        <row r="51">
          <cell r="K51" t="str">
            <v>Consumo de energía eléctrica</v>
          </cell>
          <cell r="L51" t="str">
            <v>Agotamiento de los recursos naturales (-)</v>
          </cell>
          <cell r="AB51" t="str">
            <v>Negativo MODERADO</v>
          </cell>
          <cell r="BA51" t="str">
            <v>Negativo BAJO</v>
          </cell>
        </row>
        <row r="52">
          <cell r="K52" t="str">
            <v>Consumo de papel</v>
          </cell>
          <cell r="L52" t="str">
            <v>Agotamiento de los recursos naturales (-)</v>
          </cell>
          <cell r="AB52" t="str">
            <v>Negativo MODERADO</v>
          </cell>
          <cell r="BA52" t="str">
            <v>Negativo BAJO</v>
          </cell>
        </row>
        <row r="53">
          <cell r="K53" t="str">
            <v>Consumo de tóner</v>
          </cell>
          <cell r="L53" t="str">
            <v>Agotamiento de los recursos naturales (-)</v>
          </cell>
          <cell r="AB53" t="str">
            <v>Negativo BAJO</v>
          </cell>
          <cell r="BA53" t="str">
            <v>Negativo BAJO</v>
          </cell>
        </row>
        <row r="54">
          <cell r="K54" t="str">
            <v>Conversión a medios tecnológicos</v>
          </cell>
          <cell r="L54" t="str">
            <v>Disminución de consumo de papel (+)</v>
          </cell>
          <cell r="AB54" t="str">
            <v>POSITIVO</v>
          </cell>
          <cell r="BA54" t="str">
            <v>POSITIVO</v>
          </cell>
        </row>
        <row r="55">
          <cell r="K55" t="str">
            <v>Generación de residuos aprovechables (PAPEL)</v>
          </cell>
          <cell r="L55" t="str">
            <v>Disminución de carga en los rellenos sanitarios (+)</v>
          </cell>
          <cell r="AB55" t="str">
            <v>POSITIVO</v>
          </cell>
          <cell r="BA55" t="str">
            <v>POSITIVO</v>
          </cell>
        </row>
        <row r="56">
          <cell r="K56" t="str">
            <v xml:space="preserve">Generación de residuos peligrosos (TÓNERES) </v>
          </cell>
          <cell r="L56" t="str">
            <v>Contaminación del suelo (-)</v>
          </cell>
          <cell r="AB56" t="str">
            <v>Negativo MODERADO</v>
          </cell>
          <cell r="BA56" t="str">
            <v>Negativo BAJO</v>
          </cell>
        </row>
        <row r="57">
          <cell r="K57" t="str">
            <v>Consumo de energía eléctrica</v>
          </cell>
          <cell r="L57" t="str">
            <v>Agotamiento de los recursos naturales (-)</v>
          </cell>
          <cell r="AB57" t="str">
            <v>Negativo MODERADO</v>
          </cell>
          <cell r="BA57" t="str">
            <v>Negativo BAJO</v>
          </cell>
        </row>
        <row r="58">
          <cell r="K58" t="str">
            <v>Consumo de materiales de construcción</v>
          </cell>
          <cell r="L58" t="str">
            <v>Agotamiento de los recursos naturales (-)</v>
          </cell>
          <cell r="AB58" t="str">
            <v>Negativo BAJO</v>
          </cell>
          <cell r="BA58" t="str">
            <v>Negativo BAJO</v>
          </cell>
        </row>
        <row r="59">
          <cell r="K59" t="str">
            <v>Generación de residuos aprovechables (METAL)</v>
          </cell>
          <cell r="L59" t="str">
            <v>Disminución de carga en los rellenos sanitarios (+)</v>
          </cell>
          <cell r="AB59" t="str">
            <v>POSITIVO</v>
          </cell>
          <cell r="BA59" t="str">
            <v>POSITIVO</v>
          </cell>
        </row>
        <row r="60">
          <cell r="K60" t="str">
            <v>Generación de residuos aprovechables (PAPEL)</v>
          </cell>
          <cell r="L60" t="str">
            <v>Disminución de carga en los rellenos sanitarios (+)</v>
          </cell>
          <cell r="AB60" t="str">
            <v>POSITIVO</v>
          </cell>
          <cell r="BA60" t="str">
            <v>POSITIVO</v>
          </cell>
        </row>
        <row r="61">
          <cell r="K61" t="str">
            <v>Generación de residuos aprovechables (PLÁSTICO)</v>
          </cell>
          <cell r="L61" t="str">
            <v>Disminución de carga en los rellenos sanitarios (+)</v>
          </cell>
          <cell r="AB61" t="str">
            <v>POSITIVO</v>
          </cell>
          <cell r="BA61" t="str">
            <v>POSITIVO</v>
          </cell>
        </row>
        <row r="62">
          <cell r="K62" t="str">
            <v>Generación de residuos de manejo especial (RCD´S)</v>
          </cell>
          <cell r="L62" t="str">
            <v>Contaminación del suelo (-)</v>
          </cell>
          <cell r="AB62" t="str">
            <v>Negativo MODERADO</v>
          </cell>
          <cell r="BA62" t="str">
            <v>Negativo BAJO</v>
          </cell>
        </row>
        <row r="63">
          <cell r="K63" t="str">
            <v>Generación de residuos de manejo especial  (LUMINARIAS)</v>
          </cell>
          <cell r="L63" t="str">
            <v>Contaminación del suelo (-)</v>
          </cell>
          <cell r="AB63" t="str">
            <v>Negativo MODERADO</v>
          </cell>
          <cell r="BA63" t="str">
            <v>Negativo BAJO</v>
          </cell>
        </row>
        <row r="64">
          <cell r="K64" t="str">
            <v>Consumo de sustancias químicas</v>
          </cell>
          <cell r="L64" t="str">
            <v>Agotamiento de los recursos naturales (-)</v>
          </cell>
          <cell r="AB64" t="str">
            <v>Negativo MODERADO</v>
          </cell>
          <cell r="BA64" t="str">
            <v>Negativo BAJO</v>
          </cell>
        </row>
        <row r="65">
          <cell r="K65" t="str">
            <v>Consumo de agua</v>
          </cell>
          <cell r="L65" t="str">
            <v>Agotamiento de los recursos naturales (-)</v>
          </cell>
          <cell r="AB65" t="str">
            <v>Negativo MODERADO</v>
          </cell>
          <cell r="BA65" t="str">
            <v>Negativo BAJO</v>
          </cell>
        </row>
        <row r="66">
          <cell r="K66" t="str">
            <v>Generación de residuos ordinarios</v>
          </cell>
          <cell r="L66" t="str">
            <v>Aumento de carga de rellenos sanitarios (-)</v>
          </cell>
          <cell r="AB66" t="str">
            <v>Negativo MODERADO</v>
          </cell>
          <cell r="BA66" t="str">
            <v>Negativo BAJO</v>
          </cell>
        </row>
        <row r="67">
          <cell r="K67" t="str">
            <v xml:space="preserve">Consumo de insumos no comestibles de cafetería </v>
          </cell>
          <cell r="L67" t="str">
            <v>Aumento de carga de rellenos sanitarios (-)</v>
          </cell>
          <cell r="AB67" t="str">
            <v>Negativo MODERADO</v>
          </cell>
          <cell r="BA67" t="str">
            <v>Negativo BAJO</v>
          </cell>
        </row>
        <row r="68">
          <cell r="K68" t="str">
            <v>Vertimiento de aguas residuales domésticas a sistemas de alcantarillado</v>
          </cell>
          <cell r="L68" t="str">
            <v>Contaminación de cuerpos hídricos (-)</v>
          </cell>
          <cell r="AB68" t="str">
            <v>Negativo MODERADO</v>
          </cell>
          <cell r="BA68" t="str">
            <v>Negativo BAJO</v>
          </cell>
        </row>
        <row r="69">
          <cell r="K69" t="str">
            <v>Consumo de energía eléctrica</v>
          </cell>
          <cell r="L69" t="str">
            <v>Agotamiento de los recursos naturales (-)</v>
          </cell>
          <cell r="AB69" t="str">
            <v>Negativo MODERADO</v>
          </cell>
          <cell r="BA69" t="str">
            <v>Negativo BAJO</v>
          </cell>
        </row>
        <row r="70">
          <cell r="K70" t="str">
            <v>Consumo de agua</v>
          </cell>
          <cell r="L70" t="str">
            <v>Agotamiento de los recursos naturales (-)</v>
          </cell>
          <cell r="AB70" t="str">
            <v>Negativo MODERADO</v>
          </cell>
          <cell r="BA70" t="str">
            <v>Negativo BAJO</v>
          </cell>
        </row>
        <row r="71">
          <cell r="K71" t="str">
            <v>Consumo de fertilizantes</v>
          </cell>
          <cell r="L71" t="str">
            <v>Agotamiento de los recursos naturales (-)</v>
          </cell>
          <cell r="AB71" t="str">
            <v>Negativo MODERADO</v>
          </cell>
          <cell r="BA71" t="str">
            <v>Negativo BAJO</v>
          </cell>
        </row>
        <row r="72">
          <cell r="K72" t="str">
            <v>Generación de residuos aprovechables (CARTÓN)</v>
          </cell>
          <cell r="L72" t="str">
            <v>Disminución de carga en los rellenos sanitarios (+)</v>
          </cell>
          <cell r="AB72" t="str">
            <v>POSITIVO</v>
          </cell>
          <cell r="BA72" t="str">
            <v>POSITIVO</v>
          </cell>
        </row>
        <row r="73">
          <cell r="K73" t="str">
            <v>Generación de residuos aprovechables (PAPEL)</v>
          </cell>
          <cell r="L73" t="str">
            <v>Disminución de carga en los rellenos sanitarios (+)</v>
          </cell>
          <cell r="AB73" t="str">
            <v>POSITIVO</v>
          </cell>
          <cell r="BA73" t="str">
            <v>POSITIVO</v>
          </cell>
        </row>
        <row r="74">
          <cell r="K74" t="str">
            <v>Generación de residuos aprovechables (PLÁSTICO)</v>
          </cell>
          <cell r="L74" t="str">
            <v>Disminución de carga en los rellenos sanitarios (+)</v>
          </cell>
          <cell r="AB74" t="str">
            <v>POSITIVO</v>
          </cell>
          <cell r="BA74" t="str">
            <v>POSITIVO</v>
          </cell>
        </row>
        <row r="75">
          <cell r="K75" t="str">
            <v>Generación de residuos ordinarios</v>
          </cell>
          <cell r="L75" t="str">
            <v>Aumento de carga de rellenos sanitarios (-)</v>
          </cell>
          <cell r="AB75" t="str">
            <v>Negativo MODERADO</v>
          </cell>
          <cell r="BA75" t="str">
            <v>Negativo BAJO</v>
          </cell>
        </row>
        <row r="76">
          <cell r="K76" t="str">
            <v>Generación de residuos orgánicos</v>
          </cell>
          <cell r="L76" t="str">
            <v>Aumento de carga de rellenos sanitarios (-)</v>
          </cell>
          <cell r="AB76" t="str">
            <v>Negativo MODERADO</v>
          </cell>
          <cell r="BA76" t="str">
            <v>Negativo BAJO</v>
          </cell>
        </row>
        <row r="77">
          <cell r="K77" t="str">
            <v>Consumo de sustancias químicas</v>
          </cell>
          <cell r="L77" t="str">
            <v>Agotamiento de los recursos naturales (-)</v>
          </cell>
          <cell r="AB77" t="str">
            <v>Negativo MODERADO</v>
          </cell>
          <cell r="BA77" t="str">
            <v>Negativo BAJO</v>
          </cell>
        </row>
        <row r="78">
          <cell r="K78" t="str">
            <v xml:space="preserve">Generación de residuos peligrosos (RESIDUOS QUÍMICOS) </v>
          </cell>
          <cell r="L78" t="str">
            <v>Contaminación del suelo (-)</v>
          </cell>
          <cell r="AB78" t="str">
            <v>Negativo MODERADO</v>
          </cell>
          <cell r="BA78" t="str">
            <v>Negativo BAJO</v>
          </cell>
        </row>
        <row r="79">
          <cell r="K79" t="str">
            <v>Consumo de plaguicidas</v>
          </cell>
          <cell r="L79" t="str">
            <v>Agotamiento de los recursos naturales (-)</v>
          </cell>
          <cell r="AB79" t="str">
            <v>Negativo MODERADO</v>
          </cell>
          <cell r="BA79" t="str">
            <v>Negativo BAJO</v>
          </cell>
        </row>
        <row r="80">
          <cell r="K80" t="str">
            <v>Generación de residuos peligrosos (PLAGUICIDAS)</v>
          </cell>
          <cell r="L80" t="str">
            <v>Contaminación del suelo (-)</v>
          </cell>
          <cell r="AB80" t="str">
            <v>Negativo MODERADO</v>
          </cell>
          <cell r="BA80" t="str">
            <v>Negativo BAJO</v>
          </cell>
        </row>
        <row r="81">
          <cell r="K81" t="str">
            <v>Consumo de papel</v>
          </cell>
          <cell r="L81" t="str">
            <v>Afectación a flora (-)</v>
          </cell>
          <cell r="AB81" t="str">
            <v>Negativo MODERADO</v>
          </cell>
          <cell r="BA81" t="str">
            <v>Negativo BAJO</v>
          </cell>
        </row>
        <row r="82">
          <cell r="K82" t="str">
            <v>Consumo de energía eléctrica</v>
          </cell>
          <cell r="L82" t="str">
            <v>Agotamiento de los recursos naturales (-)</v>
          </cell>
          <cell r="AB82" t="str">
            <v>Negativo MODERADO</v>
          </cell>
          <cell r="BA82" t="str">
            <v>Negativo BAJO</v>
          </cell>
        </row>
        <row r="83">
          <cell r="K83" t="str">
            <v>Consumo de papel</v>
          </cell>
          <cell r="L83" t="str">
            <v>Agotamiento de los recursos naturales (-)</v>
          </cell>
          <cell r="AB83" t="str">
            <v>Negativo MODERADO</v>
          </cell>
          <cell r="BA83" t="str">
            <v>Negativo BAJO</v>
          </cell>
        </row>
        <row r="84">
          <cell r="K84" t="str">
            <v>Consumo de tóner</v>
          </cell>
          <cell r="L84" t="str">
            <v>Agotamiento de los recursos naturales (-)</v>
          </cell>
          <cell r="AB84" t="str">
            <v>Negativo BAJO</v>
          </cell>
          <cell r="BA84" t="str">
            <v>Negativo BAJO</v>
          </cell>
        </row>
        <row r="85">
          <cell r="K85" t="str">
            <v>Conversión a medios tecnológicos</v>
          </cell>
          <cell r="L85" t="str">
            <v>Disminución de consumo de papel (+)</v>
          </cell>
          <cell r="AB85" t="str">
            <v>POSITIVO</v>
          </cell>
          <cell r="BA85" t="str">
            <v>POSITIVO</v>
          </cell>
        </row>
        <row r="86">
          <cell r="K86" t="str">
            <v>Generación de residuos aprovechables (PAPEL)</v>
          </cell>
          <cell r="L86" t="str">
            <v>Disminución de carga en los rellenos sanitarios (+)</v>
          </cell>
          <cell r="AB86" t="str">
            <v>POSITIVO</v>
          </cell>
          <cell r="BA86" t="str">
            <v>POSITIVO</v>
          </cell>
        </row>
        <row r="87">
          <cell r="K87" t="str">
            <v xml:space="preserve">Generación de residuos peligrosos (TÓNERES) </v>
          </cell>
          <cell r="L87" t="str">
            <v>Contaminación del suelo (-)</v>
          </cell>
          <cell r="AB87" t="str">
            <v>Negativo MODERADO</v>
          </cell>
          <cell r="BA87" t="str">
            <v>Negativo BAJO</v>
          </cell>
        </row>
        <row r="88">
          <cell r="K88" t="str">
            <v>Educación ambiental</v>
          </cell>
          <cell r="L88" t="str">
            <v>Fomento de buenas prácticas ambientales (+)</v>
          </cell>
          <cell r="AB88" t="str">
            <v>POSITIVO</v>
          </cell>
          <cell r="BA88" t="str">
            <v>POSITIVO</v>
          </cell>
        </row>
        <row r="89">
          <cell r="K89" t="str">
            <v>Educación ambiental</v>
          </cell>
          <cell r="L89" t="str">
            <v>Generación / Fomento de educación  y conciencia ambiental (+)</v>
          </cell>
          <cell r="AB89" t="str">
            <v>POSITIVO</v>
          </cell>
          <cell r="BA89" t="str">
            <v>POSITIVO</v>
          </cell>
        </row>
        <row r="90">
          <cell r="K90" t="str">
            <v>Consumo de energía eléctrica</v>
          </cell>
          <cell r="L90" t="str">
            <v>Agotamiento de los recursos naturales (-)</v>
          </cell>
          <cell r="AB90" t="str">
            <v>POSITIVO</v>
          </cell>
          <cell r="BA90" t="str">
            <v>POSITIVO</v>
          </cell>
        </row>
        <row r="91">
          <cell r="K91" t="str">
            <v>Consumo de papel</v>
          </cell>
          <cell r="L91" t="str">
            <v>Agotamiento de los recursos naturales (-)</v>
          </cell>
          <cell r="AB91" t="str">
            <v>Negativo MODERADO</v>
          </cell>
          <cell r="BA91" t="str">
            <v>Negativo BAJO</v>
          </cell>
        </row>
        <row r="92">
          <cell r="K92" t="str">
            <v>Generación de residuos ordinarios</v>
          </cell>
          <cell r="L92" t="str">
            <v>Contaminación del suelo (-)</v>
          </cell>
          <cell r="AB92" t="str">
            <v>Negativo MODERADO</v>
          </cell>
          <cell r="BA92" t="str">
            <v>Negativo BAJO</v>
          </cell>
        </row>
        <row r="93">
          <cell r="K93" t="str">
            <v xml:space="preserve">Consumo de insumos comestibles de cafetería </v>
          </cell>
          <cell r="L93" t="str">
            <v>Agotamiento de los recursos naturales (-)</v>
          </cell>
          <cell r="AB93" t="str">
            <v>Negativo BAJO</v>
          </cell>
          <cell r="BA93" t="str">
            <v>Negativo BAJO</v>
          </cell>
        </row>
        <row r="94">
          <cell r="K94" t="str">
            <v>Generación de residuos orgánicos</v>
          </cell>
          <cell r="L94" t="str">
            <v>Contaminación del suelo (-)</v>
          </cell>
          <cell r="AB94" t="str">
            <v>Negativo MODERADO</v>
          </cell>
          <cell r="BA94" t="str">
            <v>Negativo BAJO</v>
          </cell>
        </row>
        <row r="95">
          <cell r="K95" t="str">
            <v>Generación de residuos aprovechables (PAPEL)</v>
          </cell>
          <cell r="L95" t="str">
            <v>Disminución de carga en los rellenos sanitarios (+)</v>
          </cell>
          <cell r="AB95" t="str">
            <v>POSITIVO</v>
          </cell>
          <cell r="BA95" t="str">
            <v>POSITIVO</v>
          </cell>
        </row>
        <row r="96">
          <cell r="K96" t="str">
            <v>Consumo de energía eléctrica</v>
          </cell>
          <cell r="L96" t="str">
            <v>Agotamiento de los recursos naturales (-)</v>
          </cell>
          <cell r="AB96" t="str">
            <v>Negativo MODERADO</v>
          </cell>
          <cell r="BA96" t="str">
            <v>Negativo BAJO</v>
          </cell>
        </row>
        <row r="97">
          <cell r="K97" t="str">
            <v>Consumo de papel</v>
          </cell>
          <cell r="L97" t="str">
            <v>Agotamiento de los recursos naturales (-)</v>
          </cell>
          <cell r="AB97" t="str">
            <v>Negativo MODERADO</v>
          </cell>
          <cell r="BA97" t="str">
            <v>Negativo BAJO</v>
          </cell>
        </row>
        <row r="98">
          <cell r="K98" t="str">
            <v>Consumo de tóner</v>
          </cell>
          <cell r="L98" t="str">
            <v>Agotamiento de los recursos naturales (-)</v>
          </cell>
          <cell r="AB98" t="str">
            <v>Negativo BAJO</v>
          </cell>
          <cell r="BA98" t="str">
            <v>Negativo BAJO</v>
          </cell>
        </row>
        <row r="99">
          <cell r="K99" t="str">
            <v>Conversión a medios tecnológicos</v>
          </cell>
          <cell r="L99" t="str">
            <v>Disminución de consumo de papel (+)</v>
          </cell>
          <cell r="AB99" t="str">
            <v>POSITIVO</v>
          </cell>
          <cell r="BA99" t="str">
            <v>POSITIVO</v>
          </cell>
        </row>
        <row r="100">
          <cell r="K100" t="str">
            <v>Generación de residuos aprovechables (PAPEL)</v>
          </cell>
          <cell r="L100" t="str">
            <v>Disminución de carga en los rellenos sanitarios (+)</v>
          </cell>
          <cell r="AB100" t="str">
            <v>POSITIVO</v>
          </cell>
          <cell r="BA100" t="str">
            <v>POSITIVO</v>
          </cell>
        </row>
        <row r="101">
          <cell r="K101" t="str">
            <v>Generación de residuos aprovechables (CARTÓN)</v>
          </cell>
          <cell r="L101" t="str">
            <v>Disminución de carga en los rellenos sanitarios (+)</v>
          </cell>
          <cell r="AB101" t="str">
            <v>POSITIVO</v>
          </cell>
          <cell r="BA101" t="str">
            <v>POSITIVO</v>
          </cell>
        </row>
        <row r="102">
          <cell r="K102" t="str">
            <v xml:space="preserve">Generación de residuos peligrosos (TÓNERES) </v>
          </cell>
          <cell r="L102" t="str">
            <v>Contaminación del suelo (-)</v>
          </cell>
          <cell r="AB102" t="str">
            <v>Negativo MODERADO</v>
          </cell>
          <cell r="BA102" t="str">
            <v>Negativo BAJO</v>
          </cell>
        </row>
        <row r="103">
          <cell r="K103" t="str">
            <v>Consumo de energía eléctrica</v>
          </cell>
          <cell r="L103" t="str">
            <v>Agotamiento de los recursos naturales (-)</v>
          </cell>
          <cell r="AB103" t="str">
            <v>Negativo MODERADO</v>
          </cell>
          <cell r="BA103" t="str">
            <v>Negativo BAJO</v>
          </cell>
        </row>
        <row r="104">
          <cell r="K104" t="str">
            <v>Consumo de papel</v>
          </cell>
          <cell r="L104" t="str">
            <v>Agotamiento de los recursos naturales (-)</v>
          </cell>
          <cell r="AB104" t="str">
            <v>Negativo MODERADO</v>
          </cell>
          <cell r="BA104" t="str">
            <v>Negativo BAJO</v>
          </cell>
        </row>
        <row r="105">
          <cell r="K105" t="str">
            <v>Consumo de tóner</v>
          </cell>
          <cell r="L105" t="str">
            <v>Agotamiento de los recursos naturales (-)</v>
          </cell>
          <cell r="AB105" t="str">
            <v>Negativo BAJO</v>
          </cell>
          <cell r="BA105" t="str">
            <v>Negativo BAJO</v>
          </cell>
        </row>
        <row r="106">
          <cell r="K106" t="str">
            <v>Conversión a medios tecnológicos</v>
          </cell>
          <cell r="L106" t="str">
            <v>Disminución de consumo de papel (+)</v>
          </cell>
          <cell r="AB106" t="str">
            <v>POSITIVO</v>
          </cell>
          <cell r="BA106" t="str">
            <v>POSITIVO</v>
          </cell>
        </row>
        <row r="107">
          <cell r="K107" t="str">
            <v>Generación de residuos aprovechables (PAPEL)</v>
          </cell>
          <cell r="L107" t="str">
            <v>Disminución de carga en los rellenos sanitarios (+)</v>
          </cell>
          <cell r="AB107" t="str">
            <v>POSITIVO</v>
          </cell>
          <cell r="BA107" t="str">
            <v>POSITIVO</v>
          </cell>
        </row>
        <row r="108">
          <cell r="K108" t="str">
            <v xml:space="preserve">Generación de residuos peligrosos (TÓNERES) </v>
          </cell>
          <cell r="L108" t="str">
            <v>Contaminación del suelo (-)</v>
          </cell>
          <cell r="AB108" t="str">
            <v>Negativo MODERADO</v>
          </cell>
          <cell r="BA108" t="str">
            <v>Negativo BAJO</v>
          </cell>
        </row>
        <row r="109">
          <cell r="K109" t="str">
            <v>Consumo de energía eléctrica</v>
          </cell>
          <cell r="L109" t="str">
            <v>Agotamiento de los recursos naturales (-)</v>
          </cell>
          <cell r="AB109" t="str">
            <v>Negativo MODERADO</v>
          </cell>
          <cell r="BA109" t="str">
            <v>Negativo BAJO</v>
          </cell>
        </row>
        <row r="110">
          <cell r="K110" t="str">
            <v>Consumo de papel</v>
          </cell>
          <cell r="L110" t="str">
            <v>Agotamiento de los recursos naturales (-)</v>
          </cell>
          <cell r="AB110" t="str">
            <v>Negativo MODERADO</v>
          </cell>
          <cell r="BA110" t="str">
            <v>Negativo BAJO</v>
          </cell>
        </row>
        <row r="111">
          <cell r="K111" t="str">
            <v>Consumo de tóner</v>
          </cell>
          <cell r="L111" t="str">
            <v>Agotamiento de los recursos naturales (-)</v>
          </cell>
          <cell r="AB111" t="str">
            <v>Negativo BAJO</v>
          </cell>
          <cell r="BA111" t="str">
            <v>Negativo BAJO</v>
          </cell>
        </row>
        <row r="112">
          <cell r="K112" t="str">
            <v>Conversión a medios tecnológicos</v>
          </cell>
          <cell r="L112" t="str">
            <v>Disminución de consumo de papel (+)</v>
          </cell>
          <cell r="AB112" t="str">
            <v>POSITIVO</v>
          </cell>
          <cell r="BA112" t="str">
            <v>POSITIVO</v>
          </cell>
        </row>
        <row r="113">
          <cell r="K113" t="str">
            <v>Generación de residuos aprovechables (PAPEL)</v>
          </cell>
          <cell r="L113" t="str">
            <v>Disminución de carga en los rellenos sanitarios (+)</v>
          </cell>
          <cell r="AB113" t="str">
            <v>POSITIVO</v>
          </cell>
          <cell r="BA113" t="str">
            <v>POSITIVO</v>
          </cell>
        </row>
        <row r="114">
          <cell r="K114" t="str">
            <v xml:space="preserve">Generación de residuos peligrosos (TÓNERES) </v>
          </cell>
          <cell r="L114" t="str">
            <v>Contaminación del suelo (-)</v>
          </cell>
          <cell r="AB114" t="str">
            <v>Negativo MODERADO</v>
          </cell>
          <cell r="BA114" t="str">
            <v>Negativo BAJO</v>
          </cell>
        </row>
        <row r="115">
          <cell r="K115" t="str">
            <v>Consumo de energía eléctrica</v>
          </cell>
          <cell r="L115" t="str">
            <v>Agotamiento de los recursos naturales (-)</v>
          </cell>
          <cell r="AB115" t="str">
            <v>Negativo MODERADO</v>
          </cell>
          <cell r="BA115" t="str">
            <v>Negativo BAJO</v>
          </cell>
        </row>
        <row r="116">
          <cell r="K116" t="str">
            <v>Consumo de papel</v>
          </cell>
          <cell r="L116" t="str">
            <v>Agotamiento de los recursos naturales (-)</v>
          </cell>
          <cell r="AB116" t="str">
            <v>Negativo MODERADO</v>
          </cell>
          <cell r="BA116" t="str">
            <v>Negativo BAJO</v>
          </cell>
        </row>
        <row r="117">
          <cell r="K117" t="str">
            <v>Conversión a medios tecnológicos</v>
          </cell>
          <cell r="L117" t="str">
            <v>Disminución de consumo de papel (+)</v>
          </cell>
          <cell r="AB117" t="str">
            <v>POSITIVO</v>
          </cell>
          <cell r="BA117" t="str">
            <v>POSITIVO</v>
          </cell>
        </row>
        <row r="118">
          <cell r="K118" t="str">
            <v>Generación de residuos aprovechables (PAPEL)</v>
          </cell>
          <cell r="L118" t="str">
            <v>Disminución de carga en los rellenos sanitarios (+)</v>
          </cell>
          <cell r="AB118" t="str">
            <v>POSITIVO</v>
          </cell>
          <cell r="BA118" t="str">
            <v>POSITIVO</v>
          </cell>
        </row>
        <row r="119">
          <cell r="K119" t="str">
            <v>Consumo de energía eléctrica</v>
          </cell>
          <cell r="L119" t="str">
            <v>Agotamiento de los recursos naturales (-)</v>
          </cell>
          <cell r="AB119" t="str">
            <v>Negativo MODERADO</v>
          </cell>
          <cell r="BA119" t="str">
            <v>Negativo BAJO</v>
          </cell>
        </row>
        <row r="120">
          <cell r="K120" t="str">
            <v>Consumo de papel</v>
          </cell>
          <cell r="L120" t="str">
            <v>Agotamiento de los recursos naturales (-)</v>
          </cell>
          <cell r="AB120" t="str">
            <v>Negativo MODERADO</v>
          </cell>
          <cell r="BA120" t="str">
            <v>Negativo BAJO</v>
          </cell>
        </row>
        <row r="121">
          <cell r="K121" t="str">
            <v>Consumo de tóner</v>
          </cell>
          <cell r="L121" t="str">
            <v>Agotamiento de los recursos naturales (-)</v>
          </cell>
          <cell r="AB121" t="str">
            <v>Negativo BAJO</v>
          </cell>
          <cell r="BA121" t="str">
            <v>Negativo BAJO</v>
          </cell>
        </row>
        <row r="122">
          <cell r="K122" t="str">
            <v>Conversión a medios tecnológicos</v>
          </cell>
          <cell r="L122" t="str">
            <v>Disminución de consumo de papel (+)</v>
          </cell>
          <cell r="AB122" t="str">
            <v>POSITIVO</v>
          </cell>
          <cell r="BA122" t="str">
            <v>POSITIVO</v>
          </cell>
        </row>
        <row r="123">
          <cell r="K123" t="str">
            <v>Generación de residuos aprovechables (PAPEL)</v>
          </cell>
          <cell r="L123" t="str">
            <v>Disminución de carga en los rellenos sanitarios (+)</v>
          </cell>
          <cell r="AB123" t="str">
            <v>POSITIVO</v>
          </cell>
          <cell r="BA123" t="str">
            <v>POSITIVO</v>
          </cell>
        </row>
        <row r="124">
          <cell r="K124" t="str">
            <v xml:space="preserve">Generación de residuos peligrosos (TÓNERES) </v>
          </cell>
          <cell r="L124" t="str">
            <v>Contaminación del suelo (-)</v>
          </cell>
          <cell r="AB124" t="str">
            <v>Negativo MODERADO</v>
          </cell>
          <cell r="BA124" t="str">
            <v>Negativo BAJO</v>
          </cell>
        </row>
        <row r="125">
          <cell r="K125" t="str">
            <v>Consumo de energía eléctrica</v>
          </cell>
          <cell r="L125" t="str">
            <v>Agotamiento de los recursos naturales (-)</v>
          </cell>
          <cell r="AB125" t="str">
            <v>Negativo MODERADO</v>
          </cell>
          <cell r="BA125" t="str">
            <v>Negativo BAJO</v>
          </cell>
        </row>
        <row r="126">
          <cell r="K126" t="str">
            <v>Consumo de papel</v>
          </cell>
          <cell r="L126" t="str">
            <v>Agotamiento de los recursos naturales (-)</v>
          </cell>
          <cell r="AB126" t="str">
            <v>Negativo MODERADO</v>
          </cell>
          <cell r="BA126" t="str">
            <v>Negativo BAJO</v>
          </cell>
        </row>
        <row r="127">
          <cell r="K127" t="str">
            <v>Consumo de tóner</v>
          </cell>
          <cell r="L127" t="str">
            <v>Agotamiento de los recursos naturales (-)</v>
          </cell>
          <cell r="AB127" t="str">
            <v>Negativo BAJO</v>
          </cell>
          <cell r="BA127" t="str">
            <v>Negativo BAJO</v>
          </cell>
        </row>
        <row r="128">
          <cell r="K128" t="str">
            <v>Conversión a medios tecnológicos</v>
          </cell>
          <cell r="L128" t="str">
            <v>Disminución de consumo de papel (+)</v>
          </cell>
          <cell r="AB128" t="str">
            <v>POSITIVO</v>
          </cell>
          <cell r="BA128" t="str">
            <v>POSITIVO</v>
          </cell>
        </row>
        <row r="129">
          <cell r="K129" t="str">
            <v>Generación de residuos aprovechables (PAPEL)</v>
          </cell>
          <cell r="L129" t="str">
            <v>Disminución de carga en los rellenos sanitarios (+)</v>
          </cell>
          <cell r="AB129" t="str">
            <v>POSITIVO</v>
          </cell>
          <cell r="BA129" t="str">
            <v>POSITIVO</v>
          </cell>
        </row>
        <row r="130">
          <cell r="K130" t="str">
            <v xml:space="preserve">Generación de residuos peligrosos (TÓNERES) </v>
          </cell>
          <cell r="L130" t="str">
            <v>Contaminación del suelo (-)</v>
          </cell>
          <cell r="AB130" t="str">
            <v>Negativo MODERADO</v>
          </cell>
          <cell r="BA130" t="str">
            <v>Negativo BAJO</v>
          </cell>
        </row>
        <row r="131">
          <cell r="K131" t="str">
            <v>Consumo de energía eléctrica</v>
          </cell>
          <cell r="L131" t="str">
            <v>Agotamiento de los recursos naturales (-)</v>
          </cell>
          <cell r="AB131" t="str">
            <v>Negativo MODERADO</v>
          </cell>
          <cell r="BA131" t="str">
            <v>Negativo BAJO</v>
          </cell>
        </row>
        <row r="132">
          <cell r="K132" t="str">
            <v>Consumo de papel</v>
          </cell>
          <cell r="L132" t="str">
            <v>Agotamiento de los recursos naturales (-)</v>
          </cell>
          <cell r="AB132" t="str">
            <v>Negativo MODERADO</v>
          </cell>
          <cell r="BA132" t="str">
            <v>Negativo BAJO</v>
          </cell>
        </row>
        <row r="133">
          <cell r="K133" t="str">
            <v>Conversión a medios tecnológicos</v>
          </cell>
          <cell r="L133" t="str">
            <v>Disminución de consumo de papel (+)</v>
          </cell>
          <cell r="AB133" t="str">
            <v>POSITIVO</v>
          </cell>
          <cell r="BA133" t="str">
            <v>POSITIVO</v>
          </cell>
        </row>
        <row r="134">
          <cell r="K134" t="str">
            <v>Generación de residuos aprovechables (PAPEL)</v>
          </cell>
          <cell r="L134" t="str">
            <v>Disminución de carga en los rellenos sanitarios (+)</v>
          </cell>
          <cell r="AB134" t="str">
            <v>POSITIVO</v>
          </cell>
          <cell r="BA134" t="str">
            <v>POSITIVO</v>
          </cell>
        </row>
        <row r="135">
          <cell r="K135" t="str">
            <v>Consumo de energía eléctrica</v>
          </cell>
          <cell r="L135" t="str">
            <v>Agotamiento de los recursos naturales (-)</v>
          </cell>
          <cell r="AB135" t="str">
            <v>Negativo MODERADO</v>
          </cell>
          <cell r="BA135" t="str">
            <v>Negativo BAJO</v>
          </cell>
        </row>
        <row r="136">
          <cell r="K136" t="str">
            <v>Consumo de papel</v>
          </cell>
          <cell r="L136" t="str">
            <v>Agotamiento de los recursos naturales (-)</v>
          </cell>
          <cell r="AB136" t="str">
            <v>Negativo MODERADO</v>
          </cell>
          <cell r="BA136" t="str">
            <v>Negativo BAJO</v>
          </cell>
        </row>
        <row r="137">
          <cell r="K137" t="str">
            <v>Conversión a medios tecnológicos</v>
          </cell>
          <cell r="L137" t="str">
            <v>Disminución de consumo de papel (+)</v>
          </cell>
          <cell r="AB137" t="str">
            <v>POSITIVO</v>
          </cell>
          <cell r="BA137" t="str">
            <v>POSITIVO</v>
          </cell>
        </row>
        <row r="138">
          <cell r="K138" t="str">
            <v>Generación de residuos aprovechables (PAPEL)</v>
          </cell>
          <cell r="L138" t="str">
            <v>Disminución de carga en los rellenos sanitarios (+)</v>
          </cell>
          <cell r="AB138" t="str">
            <v>POSITIVO</v>
          </cell>
          <cell r="BA138" t="str">
            <v>POSITIVO</v>
          </cell>
        </row>
        <row r="139">
          <cell r="K139" t="str">
            <v>Consumo de combustibles</v>
          </cell>
          <cell r="L139" t="str">
            <v>Emisión de gases efecto invernadero (-)</v>
          </cell>
          <cell r="AB139" t="str">
            <v>Negativo BAJO</v>
          </cell>
          <cell r="BA139" t="str">
            <v>Negativo BAJO</v>
          </cell>
        </row>
        <row r="140">
          <cell r="K140" t="str">
            <v>Generación de emisiones atmosféricas fuentes móviles</v>
          </cell>
          <cell r="L140" t="str">
            <v>Contaminación del aire (-)</v>
          </cell>
          <cell r="AB140" t="str">
            <v>Negativo MODERADO</v>
          </cell>
          <cell r="BA140" t="str">
            <v>Negativo MODERADO</v>
          </cell>
        </row>
        <row r="141">
          <cell r="K141" t="str">
            <v>Consumo de energía eléctrica</v>
          </cell>
          <cell r="L141" t="str">
            <v>Agotamiento de los recursos naturales (-)</v>
          </cell>
          <cell r="AB141" t="str">
            <v>Negativo MODERADO</v>
          </cell>
          <cell r="BA141" t="str">
            <v>Negativo BAJO</v>
          </cell>
        </row>
        <row r="142">
          <cell r="K142" t="str">
            <v>Consumo de papel</v>
          </cell>
          <cell r="L142" t="str">
            <v>Agotamiento de los recursos naturales (-)</v>
          </cell>
          <cell r="AB142" t="str">
            <v>Negativo MODERADO</v>
          </cell>
          <cell r="BA142" t="str">
            <v>Negativo BAJO</v>
          </cell>
        </row>
        <row r="143">
          <cell r="K143" t="str">
            <v>Conversión a medios tecnológicos</v>
          </cell>
          <cell r="L143" t="str">
            <v>Disminución de consumo de papel (+)</v>
          </cell>
          <cell r="AB143" t="str">
            <v>POSITIVO</v>
          </cell>
          <cell r="BA143" t="str">
            <v>POSITIVO</v>
          </cell>
        </row>
        <row r="144">
          <cell r="K144" t="str">
            <v>Generación de residuos aprovechables (PAPEL)</v>
          </cell>
          <cell r="L144" t="str">
            <v>Disminución de carga en los rellenos sanitarios (+)</v>
          </cell>
          <cell r="AB144" t="str">
            <v>POSITIVO</v>
          </cell>
          <cell r="BA144" t="str">
            <v>POSITIVO</v>
          </cell>
        </row>
        <row r="145">
          <cell r="K145" t="str">
            <v>Consumo de combustibles</v>
          </cell>
          <cell r="L145" t="str">
            <v>Emisión de gases efecto invernadero (-)</v>
          </cell>
          <cell r="AB145" t="str">
            <v>Negativo BAJO</v>
          </cell>
          <cell r="BA145" t="str">
            <v>Negativo BAJO</v>
          </cell>
        </row>
        <row r="146">
          <cell r="K146" t="str">
            <v>Generación de emisiones atmosféricas fuentes móviles</v>
          </cell>
          <cell r="L146" t="str">
            <v>Contaminación del aire (-)</v>
          </cell>
          <cell r="AB146" t="str">
            <v>Negativo MODERADO</v>
          </cell>
          <cell r="BA146" t="str">
            <v>Negativo MODERADO</v>
          </cell>
        </row>
        <row r="147">
          <cell r="K147" t="str">
            <v>Consumo de energía eléctrica</v>
          </cell>
          <cell r="L147" t="str">
            <v>Agotamiento de los recursos naturales (-)</v>
          </cell>
          <cell r="AB147" t="str">
            <v>Negativo MODERADO</v>
          </cell>
          <cell r="BA147" t="str">
            <v>Negativo BAJO</v>
          </cell>
        </row>
        <row r="148">
          <cell r="K148" t="str">
            <v>Consumo de papel</v>
          </cell>
          <cell r="L148" t="str">
            <v>Agotamiento de los recursos naturales (-)</v>
          </cell>
          <cell r="AB148" t="str">
            <v>Negativo MODERADO</v>
          </cell>
          <cell r="BA148" t="str">
            <v>Negativo BAJO</v>
          </cell>
        </row>
        <row r="149">
          <cell r="K149" t="str">
            <v>Conversión a medios tecnológicos</v>
          </cell>
          <cell r="L149" t="str">
            <v>Disminución de consumo de papel (+)</v>
          </cell>
          <cell r="AB149" t="str">
            <v>POSITIVO</v>
          </cell>
          <cell r="BA149" t="str">
            <v>POSITIVO</v>
          </cell>
        </row>
        <row r="150">
          <cell r="K150" t="str">
            <v>Generación de residuos aprovechables (PAPEL)</v>
          </cell>
          <cell r="L150" t="str">
            <v>Disminución de carga en los rellenos sanitarios (+)</v>
          </cell>
          <cell r="AB150" t="str">
            <v>POSITIVO</v>
          </cell>
          <cell r="BA150" t="str">
            <v>POSITIVO</v>
          </cell>
        </row>
        <row r="151">
          <cell r="K151" t="str">
            <v>Consumo de combustibles</v>
          </cell>
          <cell r="L151" t="str">
            <v>Emisión de gases efecto invernadero (-)</v>
          </cell>
          <cell r="AB151" t="str">
            <v>Negativo BAJO</v>
          </cell>
          <cell r="BA151" t="str">
            <v>Negativo BAJO</v>
          </cell>
        </row>
        <row r="152">
          <cell r="K152" t="str">
            <v>Generación de emisiones atmosféricas fuentes móviles</v>
          </cell>
          <cell r="L152" t="str">
            <v>Contaminación del aire (-)</v>
          </cell>
          <cell r="AB152" t="str">
            <v>Negativo MODERADO</v>
          </cell>
          <cell r="BA152" t="str">
            <v>Negativo MODERADO</v>
          </cell>
        </row>
        <row r="153">
          <cell r="K153" t="str">
            <v>Consumo de energía eléctrica</v>
          </cell>
          <cell r="L153" t="str">
            <v>Agotamiento de los recursos naturales (-)</v>
          </cell>
          <cell r="AB153" t="str">
            <v>Negativo MODERADO</v>
          </cell>
          <cell r="BA153" t="str">
            <v>Negativo BAJO</v>
          </cell>
        </row>
        <row r="154">
          <cell r="K154" t="str">
            <v>Consumo de papel</v>
          </cell>
          <cell r="L154" t="str">
            <v>Agotamiento de los recursos naturales (-)</v>
          </cell>
          <cell r="AB154" t="str">
            <v>Negativo MODERADO</v>
          </cell>
          <cell r="BA154" t="str">
            <v>Negativo BAJO</v>
          </cell>
        </row>
        <row r="155">
          <cell r="K155" t="str">
            <v>Conversión a medios tecnológicos</v>
          </cell>
          <cell r="L155" t="str">
            <v>Disminución de consumo de papel (+)</v>
          </cell>
          <cell r="AB155" t="str">
            <v>POSITIVO</v>
          </cell>
          <cell r="BA155" t="str">
            <v>POSITIVO</v>
          </cell>
        </row>
        <row r="156">
          <cell r="K156" t="str">
            <v>Generación de residuos aprovechables (PAPEL)</v>
          </cell>
          <cell r="L156" t="str">
            <v>Disminución de carga en los rellenos sanitarios (+)</v>
          </cell>
          <cell r="AB156" t="str">
            <v>POSITIVO</v>
          </cell>
          <cell r="BA156" t="str">
            <v>POSITIVO</v>
          </cell>
        </row>
        <row r="157">
          <cell r="K157" t="str">
            <v>Consumo de energía eléctrica</v>
          </cell>
          <cell r="L157" t="str">
            <v>Agotamiento de los recursos naturales (-)</v>
          </cell>
          <cell r="AB157" t="str">
            <v>Negativo MODERADO</v>
          </cell>
          <cell r="BA157" t="str">
            <v>Negativo BAJO</v>
          </cell>
        </row>
        <row r="158">
          <cell r="K158" t="str">
            <v>Consumo de papel</v>
          </cell>
          <cell r="L158" t="str">
            <v>Agotamiento de los recursos naturales (-)</v>
          </cell>
          <cell r="AB158" t="str">
            <v>Negativo MODERADO</v>
          </cell>
          <cell r="BA158" t="str">
            <v>Negativo BAJO</v>
          </cell>
        </row>
        <row r="159">
          <cell r="K159" t="str">
            <v>Conversión a medios tecnológicos</v>
          </cell>
          <cell r="L159" t="str">
            <v>Disminución de consumo de papel (+)</v>
          </cell>
          <cell r="AB159" t="str">
            <v>POSITIVO</v>
          </cell>
          <cell r="BA159" t="str">
            <v>POSITIVO</v>
          </cell>
        </row>
        <row r="160">
          <cell r="K160" t="str">
            <v>Generación de residuos aprovechables (PAPEL)</v>
          </cell>
          <cell r="L160" t="str">
            <v>Disminución de carga en los rellenos sanitarios (+)</v>
          </cell>
          <cell r="AB160" t="str">
            <v>POSITIVO</v>
          </cell>
          <cell r="BA160" t="str">
            <v>POSITIVO</v>
          </cell>
        </row>
        <row r="161">
          <cell r="K161" t="str">
            <v>Consumo de energía eléctrica</v>
          </cell>
          <cell r="L161" t="str">
            <v>Agotamiento de los recursos naturales (-)</v>
          </cell>
          <cell r="AB161" t="str">
            <v>Negativo MODERADO</v>
          </cell>
          <cell r="BA161" t="str">
            <v>Negativo BAJO</v>
          </cell>
        </row>
        <row r="162">
          <cell r="K162" t="str">
            <v>Consumo de papel</v>
          </cell>
          <cell r="L162" t="str">
            <v>Agotamiento de los recursos naturales (-)</v>
          </cell>
          <cell r="AB162" t="str">
            <v>Negativo MODERADO</v>
          </cell>
          <cell r="BA162" t="str">
            <v>Negativo BAJO</v>
          </cell>
        </row>
        <row r="163">
          <cell r="K163" t="str">
            <v>Conversión a medios tecnológicos</v>
          </cell>
          <cell r="L163" t="str">
            <v>Disminución de consumo de papel (+)</v>
          </cell>
          <cell r="AB163" t="str">
            <v>POSITIVO</v>
          </cell>
          <cell r="BA163" t="str">
            <v>POSITIVO</v>
          </cell>
        </row>
        <row r="164">
          <cell r="K164" t="str">
            <v>Generación de residuos aprovechables (PAPEL)</v>
          </cell>
          <cell r="L164" t="str">
            <v>Disminución de carga en los rellenos sanitarios (+)</v>
          </cell>
          <cell r="AB164" t="str">
            <v>POSITIVO</v>
          </cell>
          <cell r="BA164" t="str">
            <v>POSITIVO</v>
          </cell>
        </row>
        <row r="165">
          <cell r="K165" t="str">
            <v>Consumo de energía eléctrica</v>
          </cell>
          <cell r="L165" t="str">
            <v>Agotamiento de los recursos naturales (-)</v>
          </cell>
          <cell r="AB165" t="str">
            <v>Negativo MODERADO</v>
          </cell>
          <cell r="BA165" t="str">
            <v>Negativo BAJO</v>
          </cell>
        </row>
        <row r="166">
          <cell r="K166" t="str">
            <v>Consumo de papel</v>
          </cell>
          <cell r="L166" t="str">
            <v>Agotamiento de los recursos naturales (-)</v>
          </cell>
          <cell r="AB166" t="str">
            <v>Negativo MODERADO</v>
          </cell>
          <cell r="BA166" t="str">
            <v>Negativo BAJO</v>
          </cell>
        </row>
        <row r="167">
          <cell r="K167" t="str">
            <v>Conversión a medios tecnológicos</v>
          </cell>
          <cell r="L167" t="str">
            <v>Disminución de consumo de papel (+)</v>
          </cell>
          <cell r="AB167" t="str">
            <v>POSITIVO</v>
          </cell>
          <cell r="BA167" t="str">
            <v>POSITIVO</v>
          </cell>
        </row>
        <row r="168">
          <cell r="K168" t="str">
            <v>Generación de residuos aprovechables (PAPEL)</v>
          </cell>
          <cell r="L168" t="str">
            <v>Disminución de carga en los rellenos sanitarios (+)</v>
          </cell>
          <cell r="AB168" t="str">
            <v>POSITIVO</v>
          </cell>
          <cell r="BA168" t="str">
            <v>POSITIVO</v>
          </cell>
        </row>
        <row r="169">
          <cell r="K169" t="str">
            <v>Consumo de energía eléctrica</v>
          </cell>
          <cell r="L169" t="str">
            <v>Agotamiento de los recursos naturales (-)</v>
          </cell>
          <cell r="AB169" t="str">
            <v>Negativo MODERADO</v>
          </cell>
          <cell r="BA169" t="str">
            <v>Negativo BAJO</v>
          </cell>
        </row>
        <row r="170">
          <cell r="K170" t="str">
            <v>Consumo de papel</v>
          </cell>
          <cell r="L170" t="str">
            <v>Agotamiento de los recursos naturales (-)</v>
          </cell>
          <cell r="AB170" t="str">
            <v>Negativo MODERADO</v>
          </cell>
          <cell r="BA170" t="str">
            <v>Negativo BAJO</v>
          </cell>
        </row>
        <row r="171">
          <cell r="K171" t="str">
            <v>Conversión a medios tecnológicos</v>
          </cell>
          <cell r="L171" t="str">
            <v>Disminución de consumo de papel (+)</v>
          </cell>
          <cell r="AB171" t="str">
            <v>POSITIVO</v>
          </cell>
          <cell r="BA171" t="str">
            <v>POSITIVO</v>
          </cell>
        </row>
        <row r="172">
          <cell r="K172" t="str">
            <v>Generación de residuos aprovechables (PAPEL)</v>
          </cell>
          <cell r="L172" t="str">
            <v>Disminución de carga en los rellenos sanitarios (+)</v>
          </cell>
          <cell r="AB172" t="str">
            <v>POSITIVO</v>
          </cell>
          <cell r="BA172" t="str">
            <v>POSITIVO</v>
          </cell>
        </row>
        <row r="173">
          <cell r="K173" t="str">
            <v>Consumo de energía eléctrica</v>
          </cell>
          <cell r="L173" t="str">
            <v>Agotamiento de los recursos naturales (-)</v>
          </cell>
          <cell r="AB173" t="str">
            <v>Negativo MODERADO</v>
          </cell>
          <cell r="BA173" t="str">
            <v>Negativo BAJO</v>
          </cell>
        </row>
        <row r="174">
          <cell r="K174" t="str">
            <v>Consumo de papel</v>
          </cell>
          <cell r="L174" t="str">
            <v>Agotamiento de los recursos naturales (-)</v>
          </cell>
          <cell r="AB174" t="str">
            <v>Negativo MODERADO</v>
          </cell>
          <cell r="BA174" t="str">
            <v>Negativo BAJO</v>
          </cell>
        </row>
        <row r="175">
          <cell r="K175" t="str">
            <v>Consumo de tóner</v>
          </cell>
          <cell r="L175" t="str">
            <v>Agotamiento de los recursos naturales (-)</v>
          </cell>
          <cell r="AB175" t="str">
            <v>Negativo BAJO</v>
          </cell>
          <cell r="BA175" t="str">
            <v>Negativo BAJO</v>
          </cell>
        </row>
        <row r="176">
          <cell r="K176" t="str">
            <v>Conversión a medios tecnológicos</v>
          </cell>
          <cell r="L176" t="str">
            <v>Disminución de consumo de papel (+)</v>
          </cell>
          <cell r="AB176" t="str">
            <v>POSITIVO</v>
          </cell>
          <cell r="BA176" t="str">
            <v>POSITIVO</v>
          </cell>
        </row>
        <row r="177">
          <cell r="K177" t="str">
            <v>Generación de residuos aprovechables (PAPEL)</v>
          </cell>
          <cell r="L177" t="str">
            <v>Disminución de carga en los rellenos sanitarios (+)</v>
          </cell>
          <cell r="AB177" t="str">
            <v>POSITIVO</v>
          </cell>
          <cell r="BA177" t="str">
            <v>POSITIVO</v>
          </cell>
        </row>
        <row r="178">
          <cell r="K178" t="str">
            <v xml:space="preserve">Generación de residuos peligrosos (TÓNERES) </v>
          </cell>
          <cell r="L178" t="str">
            <v>Contaminación del suelo (-)</v>
          </cell>
          <cell r="AB178" t="str">
            <v>Negativo MODERADO</v>
          </cell>
          <cell r="BA178" t="str">
            <v>Negativo BAJO</v>
          </cell>
        </row>
        <row r="179">
          <cell r="K179" t="str">
            <v>Consumo de energía eléctrica</v>
          </cell>
          <cell r="L179" t="str">
            <v>Agotamiento de los recursos naturales (-)</v>
          </cell>
          <cell r="AB179" t="str">
            <v>Negativo MODERADO</v>
          </cell>
          <cell r="BA179" t="str">
            <v>Negativo BAJO</v>
          </cell>
        </row>
        <row r="180">
          <cell r="K180" t="str">
            <v>Consumo de papel</v>
          </cell>
          <cell r="L180" t="str">
            <v>Agotamiento de los recursos naturales (-)</v>
          </cell>
          <cell r="AB180" t="str">
            <v>Negativo MODERADO</v>
          </cell>
          <cell r="BA180" t="str">
            <v>Negativo BAJO</v>
          </cell>
        </row>
        <row r="181">
          <cell r="K181" t="str">
            <v>Consumo de tóner</v>
          </cell>
          <cell r="L181" t="str">
            <v>Agotamiento de los recursos naturales (-)</v>
          </cell>
          <cell r="AB181" t="str">
            <v>Negativo BAJO</v>
          </cell>
          <cell r="BA181" t="str">
            <v>Negativo BAJO</v>
          </cell>
        </row>
        <row r="182">
          <cell r="K182" t="str">
            <v>Conversión a medios tecnológicos</v>
          </cell>
          <cell r="L182" t="str">
            <v>Disminución de consumo de papel (+)</v>
          </cell>
          <cell r="AB182" t="str">
            <v>POSITIVO</v>
          </cell>
          <cell r="BA182" t="str">
            <v>POSITIVO</v>
          </cell>
        </row>
        <row r="183">
          <cell r="K183" t="str">
            <v>Generación de residuos aprovechables (PAPEL)</v>
          </cell>
          <cell r="L183" t="str">
            <v>Disminución de carga en los rellenos sanitarios (+)</v>
          </cell>
          <cell r="AB183" t="str">
            <v>POSITIVO</v>
          </cell>
          <cell r="BA183" t="str">
            <v>POSITIVO</v>
          </cell>
        </row>
        <row r="184">
          <cell r="K184" t="str">
            <v xml:space="preserve">Generación de residuos peligrosos (TÓNERES) </v>
          </cell>
          <cell r="L184" t="str">
            <v>Contaminación del suelo (-)</v>
          </cell>
          <cell r="AB184" t="str">
            <v>Negativo MODERADO</v>
          </cell>
          <cell r="BA184" t="str">
            <v>Negativo BAJO</v>
          </cell>
        </row>
        <row r="185">
          <cell r="K185" t="str">
            <v>Consumo de energía eléctrica</v>
          </cell>
          <cell r="L185" t="str">
            <v>Agotamiento de los recursos naturales (-)</v>
          </cell>
          <cell r="AB185" t="str">
            <v>Negativo MODERADO</v>
          </cell>
          <cell r="BA185" t="str">
            <v>Negativo BAJO</v>
          </cell>
        </row>
        <row r="186">
          <cell r="K186" t="str">
            <v>Consumo de papel</v>
          </cell>
          <cell r="L186" t="str">
            <v>Agotamiento de los recursos naturales (-)</v>
          </cell>
          <cell r="AB186" t="str">
            <v>Negativo MODERADO</v>
          </cell>
          <cell r="BA186" t="str">
            <v>Negativo BAJO</v>
          </cell>
        </row>
        <row r="187">
          <cell r="K187" t="str">
            <v>Consumo de tóner</v>
          </cell>
          <cell r="L187" t="str">
            <v>Agotamiento de los recursos naturales (-)</v>
          </cell>
          <cell r="AB187" t="str">
            <v>Negativo BAJO</v>
          </cell>
          <cell r="BA187" t="str">
            <v>Negativo BAJO</v>
          </cell>
        </row>
        <row r="188">
          <cell r="K188" t="str">
            <v>Conversión a medios tecnológicos</v>
          </cell>
          <cell r="L188" t="str">
            <v>Disminución de consumo de papel (+)</v>
          </cell>
          <cell r="AB188" t="str">
            <v>POSITIVO</v>
          </cell>
          <cell r="BA188" t="str">
            <v>POSITIVO</v>
          </cell>
        </row>
        <row r="189">
          <cell r="K189" t="str">
            <v>Generación de residuos aprovechables (PAPEL)</v>
          </cell>
          <cell r="L189" t="str">
            <v>Disminución de carga en los rellenos sanitarios (+)</v>
          </cell>
          <cell r="AB189" t="str">
            <v>POSITIVO</v>
          </cell>
          <cell r="BA189" t="str">
            <v>POSITIVO</v>
          </cell>
        </row>
        <row r="190">
          <cell r="K190" t="str">
            <v xml:space="preserve">Generación de residuos peligrosos (TÓNERES) </v>
          </cell>
          <cell r="L190" t="str">
            <v>Contaminación del suelo (-)</v>
          </cell>
          <cell r="AB190" t="str">
            <v>Negativo MODERADO</v>
          </cell>
          <cell r="BA190" t="str">
            <v>Negativo BAJO</v>
          </cell>
        </row>
        <row r="191">
          <cell r="K191" t="str">
            <v>Consumo de energía eléctrica</v>
          </cell>
          <cell r="L191" t="str">
            <v>Agotamiento de los recursos naturales (-)</v>
          </cell>
          <cell r="AB191" t="str">
            <v>Negativo MODERADO</v>
          </cell>
          <cell r="BA191" t="str">
            <v>Negativo BAJO</v>
          </cell>
        </row>
        <row r="192">
          <cell r="K192" t="str">
            <v>Consumo de papel</v>
          </cell>
          <cell r="L192" t="str">
            <v>Agotamiento de los recursos naturales (-)</v>
          </cell>
          <cell r="AB192" t="str">
            <v>Negativo MODERADO</v>
          </cell>
          <cell r="BA192" t="str">
            <v>Negativo BAJO</v>
          </cell>
        </row>
        <row r="193">
          <cell r="K193" t="str">
            <v>Consumo de tóner</v>
          </cell>
          <cell r="L193" t="str">
            <v>Agotamiento de los recursos naturales (-)</v>
          </cell>
          <cell r="AB193" t="str">
            <v>Negativo BAJO</v>
          </cell>
          <cell r="BA193" t="str">
            <v>Negativo BAJO</v>
          </cell>
        </row>
        <row r="194">
          <cell r="K194" t="str">
            <v>Conversión a medios tecnológicos</v>
          </cell>
          <cell r="L194" t="str">
            <v>Disminución de consumo de papel (+)</v>
          </cell>
          <cell r="AB194" t="str">
            <v>POSITIVO</v>
          </cell>
          <cell r="BA194" t="str">
            <v>POSITIVO</v>
          </cell>
        </row>
        <row r="195">
          <cell r="K195" t="str">
            <v>Generación de residuos aprovechables (PAPEL)</v>
          </cell>
          <cell r="L195" t="str">
            <v>Disminución de carga en los rellenos sanitarios (+)</v>
          </cell>
          <cell r="AB195" t="str">
            <v>POSITIVO</v>
          </cell>
          <cell r="BA195" t="str">
            <v>POSITIVO</v>
          </cell>
        </row>
        <row r="196">
          <cell r="K196" t="str">
            <v xml:space="preserve">Generación de residuos peligrosos (TÓNERES) </v>
          </cell>
          <cell r="L196" t="str">
            <v>Contaminación del suelo (-)</v>
          </cell>
          <cell r="AB196" t="str">
            <v>Negativo MODERADO</v>
          </cell>
          <cell r="BA196" t="str">
            <v>Negativo BAJO</v>
          </cell>
        </row>
        <row r="197">
          <cell r="K197" t="str">
            <v>Consumo de energía eléctrica</v>
          </cell>
          <cell r="L197" t="str">
            <v>Agotamiento de los recursos naturales (-)</v>
          </cell>
          <cell r="AB197" t="str">
            <v>Negativo MODERADO</v>
          </cell>
          <cell r="BA197" t="str">
            <v>Negativo BAJO</v>
          </cell>
        </row>
        <row r="198">
          <cell r="K198" t="str">
            <v>Conversión a medios tecnológicos</v>
          </cell>
          <cell r="L198" t="str">
            <v>Disminución de consumo de papel (+)</v>
          </cell>
          <cell r="AB198" t="str">
            <v>POSITIVO</v>
          </cell>
          <cell r="BA198" t="str">
            <v>POSITIVO</v>
          </cell>
        </row>
        <row r="199">
          <cell r="K199" t="str">
            <v>Consumo de energía eléctrica</v>
          </cell>
          <cell r="L199" t="str">
            <v>Agotamiento de los recursos naturales (-)</v>
          </cell>
          <cell r="AB199" t="str">
            <v>Negativo MODERADO</v>
          </cell>
          <cell r="BA199" t="str">
            <v>Negativo BAJO</v>
          </cell>
        </row>
        <row r="200">
          <cell r="K200" t="str">
            <v>Conversión a medios tecnológicos</v>
          </cell>
          <cell r="L200" t="str">
            <v>Disminución de consumo de papel (+)</v>
          </cell>
          <cell r="AB200" t="str">
            <v>POSITIVO</v>
          </cell>
          <cell r="BA200" t="str">
            <v>POSITIVO</v>
          </cell>
        </row>
        <row r="201">
          <cell r="K201" t="str">
            <v>Consumo de energía eléctrica</v>
          </cell>
          <cell r="L201" t="str">
            <v>Agotamiento de los recursos naturales (-)</v>
          </cell>
          <cell r="AB201" t="str">
            <v>Negativo MODERADO</v>
          </cell>
          <cell r="BA201" t="str">
            <v>Negativo BAJO</v>
          </cell>
        </row>
        <row r="202">
          <cell r="K202" t="str">
            <v>Consumo de papel</v>
          </cell>
          <cell r="L202" t="str">
            <v>Agotamiento de los recursos naturales (-)</v>
          </cell>
          <cell r="AB202" t="str">
            <v>Negativo MODERADO</v>
          </cell>
          <cell r="BA202" t="str">
            <v>Negativo BAJO</v>
          </cell>
        </row>
        <row r="203">
          <cell r="K203" t="str">
            <v>Consumo de tóner</v>
          </cell>
          <cell r="L203" t="str">
            <v>Agotamiento de los recursos naturales (-)</v>
          </cell>
          <cell r="AB203" t="str">
            <v>Negativo BAJO</v>
          </cell>
          <cell r="BA203" t="str">
            <v>Negativo BAJO</v>
          </cell>
        </row>
        <row r="204">
          <cell r="K204" t="str">
            <v>Conversión a medios tecnológicos</v>
          </cell>
          <cell r="L204" t="str">
            <v>Disminución de consumo de papel (+)</v>
          </cell>
          <cell r="AB204" t="str">
            <v>POSITIVO</v>
          </cell>
          <cell r="BA204" t="str">
            <v>POSITIVO</v>
          </cell>
        </row>
        <row r="205">
          <cell r="K205" t="str">
            <v>Generación de residuos aprovechables (PAPEL)</v>
          </cell>
          <cell r="L205" t="str">
            <v>Disminución de carga en los rellenos sanitarios (+)</v>
          </cell>
          <cell r="AB205" t="str">
            <v>POSITIVO</v>
          </cell>
          <cell r="BA205" t="str">
            <v>POSITIVO</v>
          </cell>
        </row>
        <row r="206">
          <cell r="K206" t="str">
            <v xml:space="preserve">Generación de residuos peligrosos (TÓNERES) </v>
          </cell>
          <cell r="L206" t="str">
            <v>Contaminación del suelo (-)</v>
          </cell>
          <cell r="AB206" t="str">
            <v>Negativo MODERADO</v>
          </cell>
          <cell r="BA206" t="str">
            <v>Negativo BAJO</v>
          </cell>
        </row>
        <row r="207">
          <cell r="K207" t="str">
            <v>Consumo de energía eléctrica</v>
          </cell>
          <cell r="L207" t="str">
            <v>Agotamiento de los recursos naturales (-)</v>
          </cell>
          <cell r="AB207" t="str">
            <v>Negativo MODERADO</v>
          </cell>
          <cell r="BA207" t="str">
            <v>Negativo BAJO</v>
          </cell>
        </row>
        <row r="208">
          <cell r="K208" t="str">
            <v>Consumo de papel</v>
          </cell>
          <cell r="L208" t="str">
            <v>Agotamiento de los recursos naturales (-)</v>
          </cell>
          <cell r="AB208" t="str">
            <v>Negativo MODERADO</v>
          </cell>
          <cell r="BA208" t="str">
            <v>Negativo BAJO</v>
          </cell>
        </row>
        <row r="209">
          <cell r="K209" t="str">
            <v>Consumo de tóner</v>
          </cell>
          <cell r="L209" t="str">
            <v>Agotamiento de los recursos naturales (-)</v>
          </cell>
          <cell r="AB209" t="str">
            <v>Negativo BAJO</v>
          </cell>
          <cell r="BA209" t="str">
            <v>Negativo BAJO</v>
          </cell>
        </row>
        <row r="210">
          <cell r="K210" t="str">
            <v>Conversión a medios tecnológicos</v>
          </cell>
          <cell r="L210" t="str">
            <v>Disminución de consumo de papel (+)</v>
          </cell>
          <cell r="AB210" t="str">
            <v>POSITIVO</v>
          </cell>
          <cell r="BA210" t="str">
            <v>POSITIVO</v>
          </cell>
        </row>
        <row r="211">
          <cell r="K211" t="str">
            <v>Generación de residuos aprovechables (PAPEL)</v>
          </cell>
          <cell r="L211" t="str">
            <v>Disminución de carga en los rellenos sanitarios (+)</v>
          </cell>
          <cell r="AB211" t="str">
            <v>POSITIVO</v>
          </cell>
          <cell r="BA211" t="str">
            <v>POSITIVO</v>
          </cell>
        </row>
        <row r="212">
          <cell r="K212" t="str">
            <v xml:space="preserve">Generación de residuos peligrosos (TÓNERES) </v>
          </cell>
          <cell r="L212" t="str">
            <v>Contaminación del suelo (-)</v>
          </cell>
          <cell r="AB212" t="str">
            <v>Negativo MODERADO</v>
          </cell>
          <cell r="BA212" t="str">
            <v>Negativo BAJO</v>
          </cell>
        </row>
        <row r="213">
          <cell r="K213" t="str">
            <v>Intervención a comunidades Étnicas</v>
          </cell>
          <cell r="L213" t="str">
            <v>Conservación de las costumbres étnicas (+)</v>
          </cell>
          <cell r="AB213" t="str">
            <v>POSITIVO</v>
          </cell>
          <cell r="BA213" t="str">
            <v>POSITIVO</v>
          </cell>
        </row>
        <row r="214">
          <cell r="K214" t="str">
            <v>Consumo de energía eléctrica</v>
          </cell>
          <cell r="L214" t="str">
            <v>Agotamiento de los recursos naturales (-)</v>
          </cell>
          <cell r="AB214" t="str">
            <v>Negativo MODERADO</v>
          </cell>
          <cell r="BA214" t="str">
            <v>Negativo BAJO</v>
          </cell>
        </row>
        <row r="215">
          <cell r="K215" t="str">
            <v>Consumo de papel</v>
          </cell>
          <cell r="L215" t="str">
            <v>Afectación a flora (-)</v>
          </cell>
          <cell r="AB215" t="str">
            <v>Negativo MODERADO</v>
          </cell>
          <cell r="BA215" t="str">
            <v>Negativo MODERADO</v>
          </cell>
        </row>
        <row r="216">
          <cell r="K216" t="str">
            <v>Consumo de papel</v>
          </cell>
          <cell r="L216" t="str">
            <v>Agotamiento de los recursos naturales (-)</v>
          </cell>
          <cell r="AB216" t="str">
            <v>Negativo MODERADO</v>
          </cell>
          <cell r="BA216" t="str">
            <v>Negativo BAJO</v>
          </cell>
        </row>
        <row r="217">
          <cell r="K217" t="str">
            <v>Consumo de tóner</v>
          </cell>
          <cell r="L217" t="str">
            <v>Agotamiento de los recursos naturales (-)</v>
          </cell>
          <cell r="AB217" t="str">
            <v>Negativo BAJO</v>
          </cell>
          <cell r="BA217" t="str">
            <v>Negativo BAJO</v>
          </cell>
        </row>
        <row r="218">
          <cell r="K218" t="str">
            <v>Generación de residuos aprovechables (PAPEL)</v>
          </cell>
          <cell r="L218" t="str">
            <v>Disminución de carga en los rellenos sanitarios (+)</v>
          </cell>
          <cell r="AB218" t="str">
            <v>POSITIVO</v>
          </cell>
          <cell r="BA218" t="str">
            <v>POSITIVO</v>
          </cell>
        </row>
        <row r="219">
          <cell r="K219" t="str">
            <v xml:space="preserve">Generación de residuos peligrosos (TÓNERES) </v>
          </cell>
          <cell r="L219" t="str">
            <v>Contaminación del suelo (-)</v>
          </cell>
          <cell r="AB219" t="str">
            <v>Negativo MODERADO</v>
          </cell>
          <cell r="BA219" t="str">
            <v>Negativo BAJO</v>
          </cell>
        </row>
        <row r="220">
          <cell r="K220" t="str">
            <v>Consumo de energía eléctrica</v>
          </cell>
          <cell r="L220" t="str">
            <v>Agotamiento de los recursos naturales (-)</v>
          </cell>
          <cell r="AB220" t="str">
            <v>Negativo MODERADO</v>
          </cell>
          <cell r="BA220" t="str">
            <v>Negativo BAJO</v>
          </cell>
        </row>
        <row r="221">
          <cell r="K221" t="str">
            <v>Conversión a medios tecnológicos</v>
          </cell>
          <cell r="L221" t="str">
            <v>Disminución de consumo de papel (+)</v>
          </cell>
          <cell r="AB221" t="str">
            <v>POSITIVO</v>
          </cell>
          <cell r="BA221" t="str">
            <v>POSITIVO</v>
          </cell>
        </row>
        <row r="222">
          <cell r="K222" t="str">
            <v>Intervención a comunidades Étnicas</v>
          </cell>
          <cell r="L222" t="str">
            <v>Conservación de las costumbres étnicas (+)</v>
          </cell>
          <cell r="AB222" t="str">
            <v>POSITIVO</v>
          </cell>
          <cell r="BA222" t="str">
            <v>POSITIVO</v>
          </cell>
        </row>
        <row r="223">
          <cell r="K223" t="str">
            <v>Consumo de energía eléctrica</v>
          </cell>
          <cell r="L223" t="str">
            <v>Agotamiento de los recursos naturales (-)</v>
          </cell>
          <cell r="AB223" t="str">
            <v>Negativo MODERADO</v>
          </cell>
          <cell r="BA223" t="str">
            <v>Negativo BAJO</v>
          </cell>
        </row>
        <row r="224">
          <cell r="K224" t="str">
            <v>Conversión a medios tecnológicos</v>
          </cell>
          <cell r="L224" t="str">
            <v>Disminución de consumo de papel (+)</v>
          </cell>
          <cell r="AB224" t="str">
            <v>POSITIVO</v>
          </cell>
          <cell r="BA224" t="str">
            <v>POSITIVO</v>
          </cell>
        </row>
        <row r="225">
          <cell r="K225" t="str">
            <v>Intervención a comunidades Étnicas</v>
          </cell>
          <cell r="L225" t="str">
            <v>Conservación de las costumbres étnicas (+)</v>
          </cell>
          <cell r="AB225" t="str">
            <v>POSITIVO</v>
          </cell>
          <cell r="BA225" t="str">
            <v>POSITIVO</v>
          </cell>
        </row>
        <row r="226">
          <cell r="K226" t="str">
            <v>Consumo de energía eléctrica</v>
          </cell>
          <cell r="L226" t="str">
            <v>Agotamiento de los recursos naturales (-)</v>
          </cell>
          <cell r="AB226" t="str">
            <v>Negativo MODERADO</v>
          </cell>
          <cell r="BA226" t="str">
            <v>Negativo BAJO</v>
          </cell>
        </row>
        <row r="227">
          <cell r="K227" t="str">
            <v>Consumo de papel</v>
          </cell>
          <cell r="L227" t="str">
            <v>Agotamiento de los recursos naturales (-)</v>
          </cell>
          <cell r="AB227" t="str">
            <v>Negativo MODERADO</v>
          </cell>
          <cell r="BA227" t="str">
            <v>Negativo BAJO</v>
          </cell>
        </row>
        <row r="228">
          <cell r="K228" t="str">
            <v>Consumo de tóner</v>
          </cell>
          <cell r="L228" t="str">
            <v>Agotamiento de los recursos naturales (-)</v>
          </cell>
          <cell r="AB228" t="str">
            <v>Negativo BAJO</v>
          </cell>
          <cell r="BA228" t="str">
            <v>Negativo BAJO</v>
          </cell>
        </row>
        <row r="229">
          <cell r="K229" t="str">
            <v>Conversión a medios tecnológicos</v>
          </cell>
          <cell r="L229" t="str">
            <v>Disminución de consumo de papel (+)</v>
          </cell>
          <cell r="AB229" t="str">
            <v>POSITIVO</v>
          </cell>
          <cell r="BA229" t="str">
            <v>POSITIVO</v>
          </cell>
        </row>
        <row r="230">
          <cell r="K230" t="str">
            <v>Generación de residuos aprovechables (PAPEL)</v>
          </cell>
          <cell r="L230" t="str">
            <v>Disminución de carga en los rellenos sanitarios (+)</v>
          </cell>
          <cell r="AB230" t="str">
            <v>POSITIVO</v>
          </cell>
          <cell r="BA230" t="str">
            <v>POSITIVO</v>
          </cell>
        </row>
        <row r="231">
          <cell r="K231" t="str">
            <v xml:space="preserve">Generación de residuos peligrosos (TÓNERES) </v>
          </cell>
          <cell r="L231" t="str">
            <v>Contaminación del suelo (-)</v>
          </cell>
          <cell r="AB231" t="str">
            <v>Negativo MODERADO</v>
          </cell>
          <cell r="BA231" t="str">
            <v>Negativo BAJO</v>
          </cell>
        </row>
        <row r="232">
          <cell r="K232" t="str">
            <v>Intervención a comunidades Étnicas</v>
          </cell>
          <cell r="L232" t="str">
            <v>Conservación de las costumbres étnicas (+)</v>
          </cell>
          <cell r="AB232" t="str">
            <v>POSITIVO</v>
          </cell>
          <cell r="BA232" t="str">
            <v>POSITIVO</v>
          </cell>
        </row>
        <row r="233">
          <cell r="K233" t="str">
            <v>Consumo de energía eléctrica</v>
          </cell>
          <cell r="L233" t="str">
            <v>Agotamiento de los recursos naturales (-)</v>
          </cell>
          <cell r="AB233" t="str">
            <v>Negativo MODERADO</v>
          </cell>
          <cell r="BA233" t="str">
            <v>Negativo BAJO</v>
          </cell>
        </row>
        <row r="234">
          <cell r="K234" t="str">
            <v>Consumo de papel</v>
          </cell>
          <cell r="L234" t="str">
            <v>Agotamiento de los recursos naturales (-)</v>
          </cell>
          <cell r="AB234" t="str">
            <v>Negativo MODERADO</v>
          </cell>
          <cell r="BA234" t="str">
            <v>Negativo BAJO</v>
          </cell>
        </row>
        <row r="235">
          <cell r="K235" t="str">
            <v>Consumo de tóner</v>
          </cell>
          <cell r="L235" t="str">
            <v>Agotamiento de los recursos naturales (-)</v>
          </cell>
          <cell r="AB235" t="str">
            <v>Negativo BAJO</v>
          </cell>
          <cell r="BA235" t="str">
            <v>Negativo BAJO</v>
          </cell>
        </row>
        <row r="236">
          <cell r="K236" t="str">
            <v>Conversión a medios tecnológicos</v>
          </cell>
          <cell r="L236" t="str">
            <v>Disminución de consumo de papel (+)</v>
          </cell>
          <cell r="AB236" t="str">
            <v>POSITIVO</v>
          </cell>
          <cell r="BA236" t="str">
            <v>POSITIVO</v>
          </cell>
        </row>
        <row r="237">
          <cell r="K237" t="str">
            <v>Generación de residuos aprovechables (PAPEL)</v>
          </cell>
          <cell r="L237" t="str">
            <v>Disminución de carga en los rellenos sanitarios (+)</v>
          </cell>
          <cell r="AB237" t="str">
            <v>POSITIVO</v>
          </cell>
          <cell r="BA237" t="str">
            <v>POSITIVO</v>
          </cell>
        </row>
        <row r="238">
          <cell r="K238" t="str">
            <v xml:space="preserve">Generación de residuos peligrosos (TÓNERES) </v>
          </cell>
          <cell r="L238" t="str">
            <v>Contaminación del suelo (-)</v>
          </cell>
          <cell r="AB238" t="str">
            <v>Negativo MODERADO</v>
          </cell>
          <cell r="BA238" t="str">
            <v>Negativo BAJO</v>
          </cell>
        </row>
        <row r="239">
          <cell r="K239" t="str">
            <v>Intervención a comunidades Étnicas</v>
          </cell>
          <cell r="L239" t="str">
            <v>Conservación de las costumbres étnicas (+)</v>
          </cell>
          <cell r="AB239" t="str">
            <v>POSITIVO</v>
          </cell>
          <cell r="BA239" t="str">
            <v>POSITIVO</v>
          </cell>
        </row>
        <row r="240">
          <cell r="K240" t="str">
            <v>Consumo de energía eléctrica</v>
          </cell>
          <cell r="L240" t="str">
            <v>Agotamiento de los recursos naturales (-)</v>
          </cell>
          <cell r="AB240" t="str">
            <v>Negativo MODERADO</v>
          </cell>
          <cell r="BA240" t="str">
            <v>Negativo BAJO</v>
          </cell>
        </row>
        <row r="241">
          <cell r="K241" t="str">
            <v>Consumo de papel</v>
          </cell>
          <cell r="L241" t="str">
            <v>Agotamiento de los recursos naturales (-)</v>
          </cell>
          <cell r="AB241" t="str">
            <v>Negativo MODERADO</v>
          </cell>
          <cell r="BA241" t="str">
            <v>Negativo BAJO</v>
          </cell>
        </row>
        <row r="242">
          <cell r="K242" t="str">
            <v>Consumo de tóner</v>
          </cell>
          <cell r="L242" t="str">
            <v>Agotamiento de los recursos naturales (-)</v>
          </cell>
          <cell r="AB242" t="str">
            <v>Negativo BAJO</v>
          </cell>
          <cell r="BA242" t="str">
            <v>Negativo BAJO</v>
          </cell>
        </row>
        <row r="243">
          <cell r="K243" t="str">
            <v>Conversión a medios tecnológicos</v>
          </cell>
          <cell r="L243" t="str">
            <v>Disminución de consumo de papel (+)</v>
          </cell>
          <cell r="AB243" t="str">
            <v>POSITIVO</v>
          </cell>
          <cell r="BA243" t="str">
            <v>POSITIVO</v>
          </cell>
        </row>
        <row r="244">
          <cell r="K244" t="str">
            <v>Generación de residuos aprovechables (PAPEL)</v>
          </cell>
          <cell r="L244" t="str">
            <v>Disminución de carga en los rellenos sanitarios (+)</v>
          </cell>
          <cell r="AB244" t="str">
            <v>POSITIVO</v>
          </cell>
          <cell r="BA244" t="str">
            <v>POSITIVO</v>
          </cell>
        </row>
        <row r="245">
          <cell r="K245" t="str">
            <v xml:space="preserve">Generación de residuos peligrosos (TÓNERES) </v>
          </cell>
          <cell r="L245" t="str">
            <v>Contaminación del suelo (-)</v>
          </cell>
          <cell r="AB245" t="str">
            <v>Negativo MODERADO</v>
          </cell>
          <cell r="BA245" t="str">
            <v>Negativo BAJO</v>
          </cell>
        </row>
        <row r="246">
          <cell r="K246" t="str">
            <v>Intervención a comunidades Étnicas</v>
          </cell>
          <cell r="L246" t="str">
            <v>Conservación de las costumbres étnicas (+)</v>
          </cell>
          <cell r="AB246" t="str">
            <v>POSITIVO</v>
          </cell>
          <cell r="BA246" t="str">
            <v>POSITIVO</v>
          </cell>
        </row>
        <row r="247">
          <cell r="K247" t="str">
            <v>Consumo de energía eléctrica</v>
          </cell>
          <cell r="L247" t="str">
            <v>Agotamiento de los recursos naturales (-)</v>
          </cell>
          <cell r="AB247" t="str">
            <v>Negativo MODERADO</v>
          </cell>
          <cell r="BA247" t="str">
            <v>Negativo BAJO</v>
          </cell>
        </row>
        <row r="248">
          <cell r="K248" t="str">
            <v>Consumo de papel</v>
          </cell>
          <cell r="L248" t="str">
            <v>Agotamiento de los recursos naturales (-)</v>
          </cell>
          <cell r="AB248" t="str">
            <v>Negativo MODERADO</v>
          </cell>
          <cell r="BA248" t="str">
            <v>Negativo BAJO</v>
          </cell>
        </row>
        <row r="249">
          <cell r="K249" t="str">
            <v>Consumo de tóner</v>
          </cell>
          <cell r="L249" t="str">
            <v>Agotamiento de los recursos naturales (-)</v>
          </cell>
          <cell r="AB249" t="str">
            <v>Negativo BAJO</v>
          </cell>
          <cell r="BA249" t="str">
            <v>Negativo BAJO</v>
          </cell>
        </row>
        <row r="250">
          <cell r="K250" t="str">
            <v>Conversión a medios tecnológicos</v>
          </cell>
          <cell r="L250" t="str">
            <v>Disminución de consumo de papel (+)</v>
          </cell>
          <cell r="AB250" t="str">
            <v>POSITIVO</v>
          </cell>
          <cell r="BA250" t="str">
            <v>POSITIVO</v>
          </cell>
        </row>
        <row r="251">
          <cell r="K251" t="str">
            <v>Generación de residuos aprovechables (PAPEL)</v>
          </cell>
          <cell r="L251" t="str">
            <v>Disminución de carga en los rellenos sanitarios (+)</v>
          </cell>
          <cell r="AB251" t="str">
            <v>POSITIVO</v>
          </cell>
          <cell r="BA251" t="str">
            <v>POSITIVO</v>
          </cell>
        </row>
        <row r="252">
          <cell r="K252" t="str">
            <v xml:space="preserve">Generación de residuos peligrosos (TÓNERES) </v>
          </cell>
          <cell r="L252" t="str">
            <v>Contaminación del suelo (-)</v>
          </cell>
          <cell r="AB252" t="str">
            <v>Negativo MODERADO</v>
          </cell>
          <cell r="BA252" t="str">
            <v>Negativo BAJO</v>
          </cell>
        </row>
        <row r="253">
          <cell r="K253" t="str">
            <v>Intervención a comunidades Étnicas</v>
          </cell>
          <cell r="L253" t="str">
            <v>Conservación de las costumbres étnicas (+)</v>
          </cell>
          <cell r="AB253" t="str">
            <v>POSITIVO</v>
          </cell>
          <cell r="BA253" t="str">
            <v>POSITIVO</v>
          </cell>
        </row>
        <row r="254">
          <cell r="K254" t="str">
            <v>Consumo de agua</v>
          </cell>
          <cell r="L254" t="str">
            <v>Agotamiento de los recursos naturales (-)</v>
          </cell>
          <cell r="AB254" t="str">
            <v>Negativo MODERADO</v>
          </cell>
          <cell r="BA254" t="str">
            <v>Negativo BAJO</v>
          </cell>
        </row>
        <row r="255">
          <cell r="K255" t="str">
            <v>Vertimiento de aguas residuales domésticas a sistemas de alcantarillado</v>
          </cell>
          <cell r="L255" t="str">
            <v>Contaminación de cuerpos hídricos (-)</v>
          </cell>
          <cell r="AB255" t="str">
            <v>Negativo MODERADO</v>
          </cell>
          <cell r="BA255" t="str">
            <v>Negativo BAJO</v>
          </cell>
        </row>
        <row r="256">
          <cell r="K256" t="str">
            <v>Consumo de bolsas plásticas para almacenamiento de residuos</v>
          </cell>
          <cell r="L256" t="str">
            <v>Agotamiento de los recursos naturales (-)</v>
          </cell>
          <cell r="AB256" t="str">
            <v>Negativo MODERADO</v>
          </cell>
          <cell r="BA256" t="str">
            <v>Negativo BAJO</v>
          </cell>
        </row>
        <row r="257">
          <cell r="K257" t="str">
            <v>Generación de residuos ordinarios</v>
          </cell>
          <cell r="L257" t="str">
            <v>Aumento de carga de rellenos sanitarios (-)</v>
          </cell>
          <cell r="AB257" t="str">
            <v>Negativo MODERADO</v>
          </cell>
          <cell r="BA257" t="str">
            <v>Negativo BAJO</v>
          </cell>
        </row>
        <row r="258">
          <cell r="K258" t="str">
            <v>Generación de residuos ordinarios</v>
          </cell>
          <cell r="L258" t="str">
            <v>Contaminación del suelo (-)</v>
          </cell>
          <cell r="AB258" t="str">
            <v>Negativo MODERADO</v>
          </cell>
          <cell r="BA258" t="str">
            <v>Negativo BAJO</v>
          </cell>
        </row>
        <row r="259">
          <cell r="K259" t="str">
            <v>Consumo de sustancias químicas</v>
          </cell>
          <cell r="L259" t="str">
            <v>Contaminación del suelo (-)</v>
          </cell>
          <cell r="AB259" t="str">
            <v>Negativo MODERADO</v>
          </cell>
          <cell r="BA259" t="str">
            <v>Negativo BAJO</v>
          </cell>
        </row>
        <row r="260">
          <cell r="K260" t="str">
            <v>Consumo de sustancias químicas</v>
          </cell>
          <cell r="L260" t="str">
            <v>Contaminación del suelo (-)</v>
          </cell>
          <cell r="AB260" t="str">
            <v>Negativo MODERADO</v>
          </cell>
          <cell r="BA260" t="str">
            <v>Negativo BAJO</v>
          </cell>
        </row>
        <row r="261">
          <cell r="K261" t="str">
            <v>Consumo de plaguicidas</v>
          </cell>
          <cell r="L261" t="str">
            <v>Contaminación del suelo (-)</v>
          </cell>
          <cell r="AB261" t="str">
            <v>Negativo MODERADO</v>
          </cell>
          <cell r="BA261" t="str">
            <v>Negativo BAJO</v>
          </cell>
        </row>
        <row r="262">
          <cell r="K262" t="str">
            <v>Consumo de plaguicidas</v>
          </cell>
          <cell r="L262" t="str">
            <v>Contaminación del aire (-)</v>
          </cell>
          <cell r="AB262" t="str">
            <v>Negativo MODERADO</v>
          </cell>
          <cell r="BA262" t="str">
            <v>Negativo BAJO</v>
          </cell>
        </row>
        <row r="263">
          <cell r="K263" t="str">
            <v>Generación de residuos orgánicos</v>
          </cell>
          <cell r="L263" t="str">
            <v>Aumento de carga de rellenos sanitarios (-)</v>
          </cell>
          <cell r="AB263" t="str">
            <v>Negativo MODERADO</v>
          </cell>
          <cell r="BA263" t="str">
            <v>Negativo BAJO</v>
          </cell>
        </row>
        <row r="264">
          <cell r="K264" t="str">
            <v>Generación de residuos orgánicos</v>
          </cell>
          <cell r="L264" t="str">
            <v>Contaminación del suelo (-)</v>
          </cell>
          <cell r="AB264" t="str">
            <v>Negativo MODERADO</v>
          </cell>
          <cell r="BA264" t="str">
            <v>Negativo BAJO</v>
          </cell>
        </row>
        <row r="265">
          <cell r="K265" t="str">
            <v>Generación de residuos aprovechables (PLÁSTICO)</v>
          </cell>
          <cell r="L265" t="str">
            <v>Disminución de carga en los rellenos sanitarios (+)</v>
          </cell>
          <cell r="AB265" t="str">
            <v>POSITIVO</v>
          </cell>
          <cell r="BA265" t="str">
            <v>POSITIVO</v>
          </cell>
        </row>
        <row r="266">
          <cell r="K266" t="str">
            <v>Consumo de energía eléctrica</v>
          </cell>
          <cell r="L266" t="str">
            <v>Agotamiento de los recursos naturales (-)</v>
          </cell>
          <cell r="AB266" t="str">
            <v>Negativo MODERADO</v>
          </cell>
          <cell r="BA266" t="str">
            <v>Negativo BAJO</v>
          </cell>
        </row>
        <row r="267">
          <cell r="K267" t="str">
            <v>Consumo de agua</v>
          </cell>
          <cell r="L267" t="str">
            <v>Agotamiento de los recursos naturales (-)</v>
          </cell>
          <cell r="AB267" t="str">
            <v>Negativo MODERADO</v>
          </cell>
          <cell r="BA267" t="str">
            <v>Negativo BAJO</v>
          </cell>
        </row>
        <row r="268">
          <cell r="K268" t="str">
            <v>Consumo de papel</v>
          </cell>
          <cell r="L268" t="str">
            <v>Agotamiento de los recursos naturales (-)</v>
          </cell>
          <cell r="AB268" t="str">
            <v>Negativo MODERADO</v>
          </cell>
          <cell r="BA268" t="str">
            <v>Negativo BAJO</v>
          </cell>
        </row>
        <row r="269">
          <cell r="K269" t="str">
            <v>Consumo de bolsas plásticas para almacenamiento de residuos</v>
          </cell>
          <cell r="L269" t="str">
            <v>Agotamiento de los recursos naturales (-)</v>
          </cell>
          <cell r="AB269" t="str">
            <v>Negativo MODERADO</v>
          </cell>
          <cell r="BA269" t="str">
            <v>Negativo BAJO</v>
          </cell>
        </row>
        <row r="270">
          <cell r="K270" t="str">
            <v>Consumo de tóner</v>
          </cell>
          <cell r="L270" t="str">
            <v>Agotamiento de los recursos naturales (-)</v>
          </cell>
          <cell r="AB270" t="str">
            <v>Negativo BAJO</v>
          </cell>
          <cell r="BA270" t="str">
            <v>Negativo BAJO</v>
          </cell>
        </row>
        <row r="271">
          <cell r="K271" t="str">
            <v>Generación de residuos ordinarios</v>
          </cell>
          <cell r="L271" t="str">
            <v>Aumento de carga de rellenos sanitarios (-)</v>
          </cell>
          <cell r="AB271" t="str">
            <v>Negativo MODERADO</v>
          </cell>
          <cell r="BA271" t="str">
            <v>Negativo BAJO</v>
          </cell>
        </row>
        <row r="272">
          <cell r="K272" t="str">
            <v>Generación de residuos ordinarios</v>
          </cell>
          <cell r="L272" t="str">
            <v>Contaminación del suelo (-)</v>
          </cell>
          <cell r="AB272" t="str">
            <v>Negativo MODERADO</v>
          </cell>
          <cell r="BA272" t="str">
            <v>Negativo BAJO</v>
          </cell>
        </row>
        <row r="273">
          <cell r="K273" t="str">
            <v>Generación de residuos de manejo especial (RAEE´S)</v>
          </cell>
          <cell r="L273" t="str">
            <v>Contaminación del suelo (-)</v>
          </cell>
          <cell r="AB273" t="str">
            <v>Negativo MODERADO</v>
          </cell>
          <cell r="BA273" t="str">
            <v>Negativo BAJO</v>
          </cell>
        </row>
        <row r="274">
          <cell r="K274" t="str">
            <v>Generación de residuos de manejo especial (PILAS O BATERÍAS)</v>
          </cell>
          <cell r="L274" t="str">
            <v>Contaminación del suelo (-)</v>
          </cell>
          <cell r="AB274" t="str">
            <v>Negativo MODERADO</v>
          </cell>
          <cell r="BA274" t="str">
            <v>Negativo BAJO</v>
          </cell>
        </row>
        <row r="275">
          <cell r="K275" t="str">
            <v xml:space="preserve">Generación de residuos peligrosos (TÓNERES) </v>
          </cell>
          <cell r="L275" t="str">
            <v>Contaminación del suelo (-)</v>
          </cell>
          <cell r="AB275" t="str">
            <v>Negativo MODERADO</v>
          </cell>
          <cell r="BA275" t="str">
            <v>Negativo BAJO</v>
          </cell>
        </row>
        <row r="276">
          <cell r="K276" t="str">
            <v>Generación de ruido</v>
          </cell>
          <cell r="L276" t="str">
            <v>Contaminación del aire (-)</v>
          </cell>
          <cell r="AB276" t="str">
            <v>Negativo MODERADO</v>
          </cell>
          <cell r="BA276" t="str">
            <v>Negativo BAJO</v>
          </cell>
        </row>
        <row r="277">
          <cell r="K277" t="str">
            <v>Generación de residuos aprovechables (PAPEL)</v>
          </cell>
          <cell r="L277" t="str">
            <v>Disminución de carga en los rellenos sanitarios (+)</v>
          </cell>
          <cell r="AB277" t="str">
            <v>POSITIVO</v>
          </cell>
          <cell r="BA277" t="str">
            <v>POSITIVO</v>
          </cell>
        </row>
        <row r="278">
          <cell r="K278" t="str">
            <v>Generación de residuos aprovechables (PLÁSTICO)</v>
          </cell>
          <cell r="L278" t="str">
            <v>Disminución de carga en los rellenos sanitarios (+)</v>
          </cell>
          <cell r="AB278" t="str">
            <v>POSITIVO</v>
          </cell>
          <cell r="BA278" t="str">
            <v>POSITIVO</v>
          </cell>
        </row>
        <row r="279">
          <cell r="K279" t="str">
            <v>Generación de residuos aprovechables (VIDRIO)</v>
          </cell>
          <cell r="L279" t="str">
            <v>Disminución de carga en los rellenos sanitarios (+)</v>
          </cell>
          <cell r="AB279" t="str">
            <v>POSITIVO</v>
          </cell>
          <cell r="BA279" t="str">
            <v>POSITIVO</v>
          </cell>
        </row>
        <row r="280">
          <cell r="K280" t="str">
            <v>Generación de residuos aprovechables (CARTÓN)</v>
          </cell>
          <cell r="L280" t="str">
            <v>Disminución de carga en los rellenos sanitarios (+)</v>
          </cell>
          <cell r="AB280" t="str">
            <v>POSITIVO</v>
          </cell>
          <cell r="BA280" t="str">
            <v>POSITIVO</v>
          </cell>
        </row>
        <row r="281">
          <cell r="K281" t="str">
            <v>Generación de residuos aprovechables (METAL)</v>
          </cell>
          <cell r="L281" t="str">
            <v>Disminución de carga en los rellenos sanitarios (+)</v>
          </cell>
          <cell r="AB281" t="str">
            <v>POSITIVO</v>
          </cell>
          <cell r="BA281" t="str">
            <v>POSITIVO</v>
          </cell>
        </row>
        <row r="282">
          <cell r="K282" t="str">
            <v>Generación de residuos orgánicos</v>
          </cell>
          <cell r="L282" t="str">
            <v>Aumento de carga de rellenos sanitarios (-)</v>
          </cell>
          <cell r="AB282" t="str">
            <v>Negativo MODERADO</v>
          </cell>
          <cell r="BA282" t="str">
            <v>Negativo BAJO</v>
          </cell>
        </row>
        <row r="283">
          <cell r="K283" t="str">
            <v>Generación de residuos orgánicos</v>
          </cell>
          <cell r="L283" t="str">
            <v>Contaminación del suelo (-)</v>
          </cell>
          <cell r="AB283" t="str">
            <v>Negativo MODERADO</v>
          </cell>
          <cell r="BA283" t="str">
            <v>Negativo BAJO</v>
          </cell>
        </row>
        <row r="284">
          <cell r="K284" t="str">
            <v>Vertimiento de aguas residuales domésticas a sistemas de alcantarillado</v>
          </cell>
          <cell r="L284" t="str">
            <v>Contaminación de cuerpos hídricos (-)</v>
          </cell>
          <cell r="AB284" t="str">
            <v>Negativo MODERADO</v>
          </cell>
          <cell r="BA284" t="str">
            <v>Negativo BAJO</v>
          </cell>
        </row>
        <row r="285">
          <cell r="K285" t="str">
            <v>Conversión a medios tecnológicos</v>
          </cell>
          <cell r="L285" t="str">
            <v>Disminución de consumo de papel (+)</v>
          </cell>
          <cell r="AB285" t="str">
            <v>POSITIVO</v>
          </cell>
          <cell r="BA285" t="str">
            <v>POSITIVO</v>
          </cell>
        </row>
        <row r="286">
          <cell r="K286" t="str">
            <v>Consumo de energía eléctrica</v>
          </cell>
          <cell r="L286" t="str">
            <v>Agotamiento de los recursos naturales (-)</v>
          </cell>
          <cell r="AB286" t="str">
            <v>Negativo MODERADO</v>
          </cell>
          <cell r="BA286" t="str">
            <v>Negativo BAJO</v>
          </cell>
        </row>
        <row r="287">
          <cell r="K287" t="str">
            <v>Consumo de agua</v>
          </cell>
          <cell r="L287" t="str">
            <v>Agotamiento de los recursos naturales (-)</v>
          </cell>
          <cell r="AB287" t="str">
            <v>Negativo MODERADO</v>
          </cell>
          <cell r="BA287" t="str">
            <v>Negativo BAJO</v>
          </cell>
        </row>
        <row r="288">
          <cell r="K288" t="str">
            <v>Consumo de bolsas plásticas para almacenamiento de residuos</v>
          </cell>
          <cell r="L288" t="str">
            <v>Agotamiento de los recursos naturales (-)</v>
          </cell>
          <cell r="AB288" t="str">
            <v>Negativo MODERADO</v>
          </cell>
          <cell r="BA288" t="str">
            <v>Negativo BAJO</v>
          </cell>
        </row>
        <row r="289">
          <cell r="K289" t="str">
            <v xml:space="preserve">Consumo de insumos no comestibles de cafetería </v>
          </cell>
          <cell r="L289" t="str">
            <v>Agotamiento de los recursos naturales (-)</v>
          </cell>
          <cell r="AB289" t="str">
            <v>Negativo MODERADO</v>
          </cell>
          <cell r="BA289" t="str">
            <v>Negativo BAJO</v>
          </cell>
        </row>
        <row r="290">
          <cell r="K290" t="str">
            <v xml:space="preserve">Consumo de insumos comestibles de cafetería </v>
          </cell>
          <cell r="L290" t="str">
            <v>Agotamiento de los recursos naturales (-)</v>
          </cell>
          <cell r="AB290" t="str">
            <v>Negativo BAJO</v>
          </cell>
          <cell r="BA290" t="str">
            <v>Negativo BAJO</v>
          </cell>
        </row>
        <row r="291">
          <cell r="K291" t="str">
            <v>Generación de residuos ordinarios</v>
          </cell>
          <cell r="L291" t="str">
            <v>Aumento de carga de rellenos sanitarios (-)</v>
          </cell>
          <cell r="AB291" t="str">
            <v>Negativo MODERADO</v>
          </cell>
          <cell r="BA291" t="str">
            <v>Negativo BAJO</v>
          </cell>
        </row>
        <row r="292">
          <cell r="K292" t="str">
            <v>Generación de residuos ordinarios</v>
          </cell>
          <cell r="L292" t="str">
            <v>Contaminación del suelo (-)</v>
          </cell>
          <cell r="AB292" t="str">
            <v>Negativo MODERADO</v>
          </cell>
          <cell r="BA292" t="str">
            <v>Negativo BAJO</v>
          </cell>
        </row>
        <row r="293">
          <cell r="K293" t="str">
            <v>Generación de residuos aprovechables (PLÁSTICO)</v>
          </cell>
          <cell r="L293" t="str">
            <v>Disminución de carga en los rellenos sanitarios (+)</v>
          </cell>
          <cell r="AB293" t="str">
            <v>POSITIVO</v>
          </cell>
          <cell r="BA293" t="str">
            <v>POSITIVO</v>
          </cell>
        </row>
        <row r="294">
          <cell r="K294" t="str">
            <v>Generación de residuos aprovechables (CARTÓN)</v>
          </cell>
          <cell r="L294" t="str">
            <v>Disminución de carga en los rellenos sanitarios (+)</v>
          </cell>
          <cell r="AB294" t="str">
            <v>POSITIVO</v>
          </cell>
          <cell r="BA294" t="str">
            <v>POSITIVO</v>
          </cell>
        </row>
        <row r="295">
          <cell r="K295" t="str">
            <v>Generación de residuos orgánicos</v>
          </cell>
          <cell r="L295" t="str">
            <v>Aumento de carga de rellenos sanitarios (-)</v>
          </cell>
          <cell r="AB295" t="str">
            <v>Negativo MODERADO</v>
          </cell>
          <cell r="BA295" t="str">
            <v>Negativo BAJO</v>
          </cell>
        </row>
        <row r="296">
          <cell r="K296" t="str">
            <v>Generación de residuos orgánicos</v>
          </cell>
          <cell r="L296" t="str">
            <v>Contaminación del suelo (-)</v>
          </cell>
          <cell r="AB296" t="str">
            <v>Negativo MODERADO</v>
          </cell>
          <cell r="BA296" t="str">
            <v>Negativo BAJO</v>
          </cell>
        </row>
        <row r="297">
          <cell r="K297" t="str">
            <v>Vertimiento de aguas residuales domésticas a sistemas de alcantarillado</v>
          </cell>
          <cell r="L297" t="str">
            <v>Contaminación de cuerpos hídricos (-)</v>
          </cell>
          <cell r="AB297" t="str">
            <v>Negativo MODERADO</v>
          </cell>
          <cell r="BA297" t="str">
            <v>Negativo BAJO</v>
          </cell>
        </row>
        <row r="298">
          <cell r="K298" t="str">
            <v>Consumo de energía eléctrica</v>
          </cell>
          <cell r="L298" t="str">
            <v>Agotamiento de los recursos naturales (-)</v>
          </cell>
          <cell r="AB298" t="str">
            <v>Negativo MODERADO</v>
          </cell>
          <cell r="BA298" t="str">
            <v>Negativo BAJO</v>
          </cell>
        </row>
        <row r="299">
          <cell r="K299" t="str">
            <v>Consumo de papel</v>
          </cell>
          <cell r="L299" t="str">
            <v>Agotamiento de los recursos naturales (-)</v>
          </cell>
          <cell r="AB299" t="str">
            <v>Negativo MODERADO</v>
          </cell>
          <cell r="BA299" t="str">
            <v>Negativo BAJO</v>
          </cell>
        </row>
        <row r="300">
          <cell r="K300" t="str">
            <v>Consumo de tóner</v>
          </cell>
          <cell r="L300" t="str">
            <v>Agotamiento de los recursos naturales (-)</v>
          </cell>
          <cell r="AB300" t="str">
            <v>Negativo BAJO</v>
          </cell>
          <cell r="BA300" t="str">
            <v>Negativo BAJO</v>
          </cell>
        </row>
        <row r="301">
          <cell r="K301" t="str">
            <v xml:space="preserve">Generación de residuos peligrosos (TÓNERES) </v>
          </cell>
          <cell r="L301" t="str">
            <v>Contaminación del suelo (-)</v>
          </cell>
          <cell r="AB301" t="str">
            <v>Negativo MODERADO</v>
          </cell>
          <cell r="BA301" t="str">
            <v>Negativo BAJO</v>
          </cell>
        </row>
        <row r="302">
          <cell r="K302" t="str">
            <v>Generación de residuos aprovechables (PAPEL)</v>
          </cell>
          <cell r="L302" t="str">
            <v>Disminución de carga en los rellenos sanitarios (+)</v>
          </cell>
          <cell r="AB302" t="str">
            <v>POSITIVO</v>
          </cell>
          <cell r="BA302" t="str">
            <v>POSITIVO</v>
          </cell>
        </row>
        <row r="303">
          <cell r="K303" t="str">
            <v>Conversión a medios tecnológicos</v>
          </cell>
          <cell r="L303" t="str">
            <v>Disminución de consumo de papel (+)</v>
          </cell>
          <cell r="AB303" t="str">
            <v>POSITIVO</v>
          </cell>
          <cell r="BA303" t="str">
            <v>POSITIVO</v>
          </cell>
        </row>
        <row r="304">
          <cell r="K304" t="str">
            <v>Consumo de agua</v>
          </cell>
          <cell r="L304" t="str">
            <v>Agotamiento de los recursos naturales (-)</v>
          </cell>
          <cell r="AB304" t="str">
            <v>Negativo MODERADO</v>
          </cell>
          <cell r="BA304" t="str">
            <v>Negativo BAJO</v>
          </cell>
        </row>
        <row r="305">
          <cell r="K305" t="str">
            <v>Vertimiento de aguas residuales domésticas a sistemas de alcantarillado</v>
          </cell>
          <cell r="L305" t="str">
            <v>Contaminación de cuerpos hídricos (-)</v>
          </cell>
          <cell r="AB305" t="str">
            <v>Negativo MODERADO</v>
          </cell>
          <cell r="BA305" t="str">
            <v>Negativo BAJO</v>
          </cell>
        </row>
        <row r="306">
          <cell r="K306" t="str">
            <v>Generación de residuos ordinarios</v>
          </cell>
          <cell r="L306" t="str">
            <v>Aumento de carga de rellenos sanitarios (-)</v>
          </cell>
          <cell r="AB306" t="str">
            <v>Negativo MODERADO</v>
          </cell>
          <cell r="BA306" t="str">
            <v>Negativo BAJO</v>
          </cell>
        </row>
        <row r="307">
          <cell r="K307" t="str">
            <v>Generación de residuos ordinarios</v>
          </cell>
          <cell r="L307" t="str">
            <v>Contaminación del suelo (-)</v>
          </cell>
          <cell r="AB307" t="str">
            <v>Negativo MODERADO</v>
          </cell>
          <cell r="BA307" t="str">
            <v>Negativo BAJO</v>
          </cell>
        </row>
        <row r="308">
          <cell r="K308" t="str">
            <v>Consumo de energía eléctrica</v>
          </cell>
          <cell r="L308" t="str">
            <v>Agotamiento de los recursos naturales (-)</v>
          </cell>
          <cell r="AB308" t="str">
            <v>Negativo MODERADO</v>
          </cell>
          <cell r="BA308" t="str">
            <v>Negativo BAJO</v>
          </cell>
        </row>
        <row r="309">
          <cell r="K309" t="str">
            <v>Consumo de papel</v>
          </cell>
          <cell r="L309" t="str">
            <v>Agotamiento de los recursos naturales (-)</v>
          </cell>
          <cell r="AB309" t="str">
            <v>Negativo MODERADO</v>
          </cell>
          <cell r="BA309" t="str">
            <v>Negativo BAJO</v>
          </cell>
        </row>
        <row r="310">
          <cell r="K310" t="str">
            <v>Consumo de tóner</v>
          </cell>
          <cell r="L310" t="str">
            <v>Agotamiento de los recursos naturales (-)</v>
          </cell>
          <cell r="AB310" t="str">
            <v>Negativo BAJO</v>
          </cell>
          <cell r="BA310" t="str">
            <v>Negativo BAJO</v>
          </cell>
        </row>
        <row r="311">
          <cell r="K311" t="str">
            <v>Generación de residuos de manejo especial (RAEE´S)</v>
          </cell>
          <cell r="L311" t="str">
            <v>Contaminación del suelo (-)</v>
          </cell>
          <cell r="AB311" t="str">
            <v>Negativo MODERADO</v>
          </cell>
          <cell r="BA311" t="str">
            <v>Negativo BAJO</v>
          </cell>
        </row>
        <row r="312">
          <cell r="K312" t="str">
            <v>Generación de residuos de manejo especial (PILAS O BATERÍAS)</v>
          </cell>
          <cell r="L312" t="str">
            <v>Contaminación del suelo (-)</v>
          </cell>
          <cell r="AB312" t="str">
            <v>Negativo MODERADO</v>
          </cell>
          <cell r="BA312" t="str">
            <v>Negativo BAJO</v>
          </cell>
        </row>
        <row r="313">
          <cell r="K313" t="str">
            <v xml:space="preserve">Generación de residuos peligrosos (TÓNERES) </v>
          </cell>
          <cell r="L313" t="str">
            <v>Contaminación del suelo (-)</v>
          </cell>
          <cell r="AB313" t="str">
            <v>Negativo MODERADO</v>
          </cell>
          <cell r="BA313" t="str">
            <v>Negativo BAJO</v>
          </cell>
        </row>
        <row r="314">
          <cell r="K314" t="str">
            <v>Generación de residuos aprovechables (PAPEL)</v>
          </cell>
          <cell r="L314" t="str">
            <v>Disminución de carga en los rellenos sanitarios (+)</v>
          </cell>
          <cell r="AB314" t="str">
            <v>POSITIVO</v>
          </cell>
          <cell r="BA314" t="str">
            <v>POSITIVO</v>
          </cell>
        </row>
        <row r="315">
          <cell r="K315" t="str">
            <v>Generación de residuos ordinarios</v>
          </cell>
          <cell r="L315" t="str">
            <v>Aumento de carga de rellenos sanitarios (-)</v>
          </cell>
          <cell r="AB315" t="str">
            <v>Negativo MODERADO</v>
          </cell>
          <cell r="BA315" t="str">
            <v>Negativo BAJO</v>
          </cell>
        </row>
        <row r="316">
          <cell r="K316" t="str">
            <v>Generación de residuos ordinarios</v>
          </cell>
          <cell r="L316" t="str">
            <v>Contaminación del suelo (-)</v>
          </cell>
          <cell r="AB316" t="str">
            <v>Negativo MODERADO</v>
          </cell>
          <cell r="BA316" t="str">
            <v>Negativo BAJO</v>
          </cell>
        </row>
        <row r="317">
          <cell r="K317" t="str">
            <v>Consumo de energía eléctrica</v>
          </cell>
          <cell r="L317" t="str">
            <v>Agotamiento de los recursos naturales (-)</v>
          </cell>
          <cell r="AB317" t="str">
            <v>Negativo MODERADO</v>
          </cell>
          <cell r="BA317" t="str">
            <v>Negativo BAJO</v>
          </cell>
        </row>
        <row r="318">
          <cell r="K318" t="str">
            <v>Consumo de papel</v>
          </cell>
          <cell r="L318" t="str">
            <v>Agotamiento de los recursos naturales (-)</v>
          </cell>
          <cell r="AB318" t="str">
            <v>Negativo MODERADO</v>
          </cell>
          <cell r="BA318" t="str">
            <v>Negativo BAJO</v>
          </cell>
        </row>
        <row r="319">
          <cell r="K319" t="str">
            <v>Consumo de tóner</v>
          </cell>
          <cell r="L319" t="str">
            <v>Agotamiento de los recursos naturales (-)</v>
          </cell>
          <cell r="AB319" t="str">
            <v>Negativo BAJO</v>
          </cell>
          <cell r="BA319" t="str">
            <v>Negativo BAJO</v>
          </cell>
        </row>
        <row r="320">
          <cell r="K320" t="str">
            <v xml:space="preserve">Generación de residuos peligrosos (TÓNERES) </v>
          </cell>
          <cell r="L320" t="str">
            <v>Contaminación del suelo (-)</v>
          </cell>
          <cell r="AB320" t="str">
            <v>Negativo MODERADO</v>
          </cell>
          <cell r="BA320" t="str">
            <v>Negativo BAJO</v>
          </cell>
        </row>
        <row r="321">
          <cell r="K321" t="str">
            <v>Generación de residuos aprovechables (PAPEL)</v>
          </cell>
          <cell r="L321" t="str">
            <v>Disminución de carga en los rellenos sanitarios (+)</v>
          </cell>
          <cell r="AB321" t="str">
            <v>POSITIVO</v>
          </cell>
          <cell r="BA321" t="str">
            <v>POSITIVO</v>
          </cell>
        </row>
        <row r="322">
          <cell r="K322" t="str">
            <v>Conversión a medios tecnológicos</v>
          </cell>
          <cell r="L322" t="str">
            <v>Disminución de consumo de papel (+)</v>
          </cell>
          <cell r="AB322" t="str">
            <v>POSITIVO</v>
          </cell>
          <cell r="BA322" t="str">
            <v>POSITIVO</v>
          </cell>
        </row>
        <row r="323">
          <cell r="K323" t="str">
            <v>Definición de criterios ambientales para adquisición de productos y/o servicios</v>
          </cell>
          <cell r="L323" t="str">
            <v>Generación / Fomento de educación  y conciencia ambiental (+)</v>
          </cell>
          <cell r="AB323" t="str">
            <v>POSITIVO</v>
          </cell>
          <cell r="BA323" t="str">
            <v>POSITIVO</v>
          </cell>
        </row>
        <row r="324">
          <cell r="K324" t="str">
            <v>Definición de criterios ambientales para adquisición de productos y/o servicios</v>
          </cell>
          <cell r="L324" t="str">
            <v>Reducción de afectación al medio ambiente (+)</v>
          </cell>
          <cell r="AB324" t="str">
            <v>POSITIVO</v>
          </cell>
          <cell r="BA324" t="str">
            <v>POSITIVO</v>
          </cell>
        </row>
        <row r="325">
          <cell r="K325" t="str">
            <v>Identificación de requisitos legales ambientales y otros requisitos</v>
          </cell>
          <cell r="L325" t="str">
            <v>Reducción de afectación al medio ambiente (+)</v>
          </cell>
          <cell r="AB325" t="str">
            <v>POSITIVO</v>
          </cell>
          <cell r="BA325" t="str">
            <v>POSITIVO</v>
          </cell>
        </row>
        <row r="326">
          <cell r="K326" t="str">
            <v>Consumo de energía eléctrica</v>
          </cell>
          <cell r="L326" t="str">
            <v>Agotamiento de los recursos naturales (-)</v>
          </cell>
          <cell r="AB326" t="str">
            <v>Negativo MODERADO</v>
          </cell>
          <cell r="BA326" t="str">
            <v>Negativo BAJO</v>
          </cell>
        </row>
        <row r="327">
          <cell r="K327" t="str">
            <v>Consumo de papel</v>
          </cell>
          <cell r="L327" t="str">
            <v>Agotamiento de los recursos naturales (-)</v>
          </cell>
          <cell r="AB327" t="str">
            <v>Negativo MODERADO</v>
          </cell>
          <cell r="BA327" t="str">
            <v>Negativo BAJO</v>
          </cell>
        </row>
        <row r="328">
          <cell r="K328" t="str">
            <v>Consumo de tóner</v>
          </cell>
          <cell r="L328" t="str">
            <v>Agotamiento de los recursos naturales (-)</v>
          </cell>
          <cell r="AB328" t="str">
            <v>Negativo BAJO</v>
          </cell>
          <cell r="BA328" t="str">
            <v>Negativo BAJO</v>
          </cell>
        </row>
        <row r="329">
          <cell r="K329" t="str">
            <v>Generación de residuos aprovechables (PAPEL)</v>
          </cell>
          <cell r="L329" t="str">
            <v>Disminución de carga en los rellenos sanitarios (+)</v>
          </cell>
          <cell r="AB329" t="str">
            <v>POSITIVO</v>
          </cell>
          <cell r="BA329" t="str">
            <v>POSITIVO</v>
          </cell>
        </row>
        <row r="330">
          <cell r="K330" t="str">
            <v>Generación de residuos ordinarios</v>
          </cell>
          <cell r="L330" t="str">
            <v>Aumento de carga de rellenos sanitarios (-)</v>
          </cell>
          <cell r="AB330" t="str">
            <v>Negativo MODERADO</v>
          </cell>
          <cell r="BA330" t="str">
            <v>Negativo BAJO</v>
          </cell>
        </row>
        <row r="331">
          <cell r="K331" t="str">
            <v>Generación de residuos ordinarios</v>
          </cell>
          <cell r="L331" t="str">
            <v>Aumento de carga de rellenos sanitarios (-)</v>
          </cell>
          <cell r="AB331" t="str">
            <v>Negativo MODERADO</v>
          </cell>
          <cell r="BA331" t="str">
            <v>Negativo BAJO</v>
          </cell>
        </row>
        <row r="332">
          <cell r="K332" t="str">
            <v xml:space="preserve">Generación de residuos peligrosos (TÓNERES) </v>
          </cell>
          <cell r="L332" t="str">
            <v>Contaminación del suelo (-)</v>
          </cell>
          <cell r="AB332" t="str">
            <v>Negativo MODERADO</v>
          </cell>
          <cell r="BA332" t="str">
            <v>Negativo BAJO</v>
          </cell>
        </row>
        <row r="333">
          <cell r="K333" t="str">
            <v>Consumo de bolsas plásticas para almacenamiento de residuos</v>
          </cell>
          <cell r="L333" t="str">
            <v>Agotamiento de los recursos naturales (-)</v>
          </cell>
          <cell r="AB333" t="str">
            <v>Negativo MODERADO</v>
          </cell>
          <cell r="BA333" t="str">
            <v>Negativo BAJO</v>
          </cell>
        </row>
        <row r="334">
          <cell r="K334" t="str">
            <v>Consumo de papel</v>
          </cell>
          <cell r="L334" t="str">
            <v>Agotamiento de los recursos naturales (-)</v>
          </cell>
          <cell r="AB334" t="str">
            <v>Negativo MODERADO</v>
          </cell>
          <cell r="BA334" t="str">
            <v>Negativo BAJO</v>
          </cell>
        </row>
        <row r="335">
          <cell r="K335" t="str">
            <v>Consumo de tóner</v>
          </cell>
          <cell r="L335" t="str">
            <v>Agotamiento de los recursos naturales (-)</v>
          </cell>
          <cell r="AB335" t="str">
            <v>Negativo BAJO</v>
          </cell>
          <cell r="BA335" t="str">
            <v>Negativo BAJO</v>
          </cell>
        </row>
        <row r="336">
          <cell r="K336" t="str">
            <v>Consumo de energía eléctrica</v>
          </cell>
          <cell r="L336" t="str">
            <v>Agotamiento de los recursos naturales (-)</v>
          </cell>
          <cell r="AB336" t="str">
            <v>Negativo MODERADO</v>
          </cell>
          <cell r="BA336" t="str">
            <v>Negativo BAJO</v>
          </cell>
        </row>
        <row r="337">
          <cell r="K337" t="str">
            <v>Definición de criterios ambientales para adquisición de productos y/o servicios</v>
          </cell>
          <cell r="L337" t="str">
            <v>Reducción de afectación al medio ambiente (+)</v>
          </cell>
          <cell r="AB337" t="str">
            <v>POSITIVO</v>
          </cell>
          <cell r="BA337" t="str">
            <v>POSITIVO</v>
          </cell>
        </row>
        <row r="338">
          <cell r="K338" t="str">
            <v>Definición de criterios ambientales para adquisición de productos y/o servicios</v>
          </cell>
          <cell r="L338" t="str">
            <v>Generación / Fomento de educación  y conciencia ambiental (+)</v>
          </cell>
          <cell r="AB338" t="str">
            <v>POSITIVO</v>
          </cell>
          <cell r="BA338" t="str">
            <v>POSITIVO</v>
          </cell>
        </row>
        <row r="339">
          <cell r="K339" t="str">
            <v>Generación de residuos aprovechables (CARTÓN)</v>
          </cell>
          <cell r="L339" t="str">
            <v>Disminución de carga en los rellenos sanitarios (+)</v>
          </cell>
          <cell r="AB339" t="str">
            <v>POSITIVO</v>
          </cell>
          <cell r="BA339" t="str">
            <v>POSITIVO</v>
          </cell>
        </row>
        <row r="340">
          <cell r="K340" t="str">
            <v>Generación de residuos aprovechables (PAPEL)</v>
          </cell>
          <cell r="L340" t="str">
            <v>Disminución de carga en los rellenos sanitarios (+)</v>
          </cell>
          <cell r="AB340" t="str">
            <v>POSITIVO</v>
          </cell>
          <cell r="BA340" t="str">
            <v>POSITIVO</v>
          </cell>
        </row>
        <row r="341">
          <cell r="K341" t="str">
            <v>Generación de residuos aprovechables (PLÁSTICO)</v>
          </cell>
          <cell r="L341" t="str">
            <v>Disminución de carga en los rellenos sanitarios (+)</v>
          </cell>
          <cell r="AB341" t="str">
            <v>POSITIVO</v>
          </cell>
          <cell r="BA341" t="str">
            <v>POSITIVO</v>
          </cell>
        </row>
        <row r="342">
          <cell r="K342" t="str">
            <v>Generación de residuos ordinarios</v>
          </cell>
          <cell r="L342" t="str">
            <v>Aumento de carga de rellenos sanitarios (-)</v>
          </cell>
          <cell r="AB342" t="str">
            <v>Negativo MODERADO</v>
          </cell>
          <cell r="BA342" t="str">
            <v>Negativo BAJO</v>
          </cell>
        </row>
        <row r="343">
          <cell r="K343" t="str">
            <v>Generación de residuos ordinarios</v>
          </cell>
          <cell r="L343" t="str">
            <v>Contaminación del suelo (-)</v>
          </cell>
          <cell r="AB343" t="str">
            <v>Negativo MODERADO</v>
          </cell>
          <cell r="BA343" t="str">
            <v>Negativo BAJO</v>
          </cell>
        </row>
        <row r="344">
          <cell r="K344" t="str">
            <v>Generación de residuos orgánicos</v>
          </cell>
          <cell r="L344" t="str">
            <v>Aumento de carga de rellenos sanitarios (-)</v>
          </cell>
          <cell r="AB344" t="str">
            <v>Negativo MODERADO</v>
          </cell>
          <cell r="BA344" t="str">
            <v>Negativo BAJO</v>
          </cell>
        </row>
        <row r="345">
          <cell r="K345" t="str">
            <v>Generación de residuos orgánicos</v>
          </cell>
          <cell r="L345" t="str">
            <v>Contaminación del suelo (-)</v>
          </cell>
          <cell r="AB345" t="str">
            <v>Negativo MODERADO</v>
          </cell>
          <cell r="BA345" t="str">
            <v>Negativo BAJO</v>
          </cell>
        </row>
        <row r="346">
          <cell r="K346" t="str">
            <v xml:space="preserve">Generación de residuos peligrosos (TÓNERES) </v>
          </cell>
          <cell r="L346" t="str">
            <v>Contaminación del suelo (-)</v>
          </cell>
          <cell r="AB346" t="str">
            <v>Negativo MODERADO</v>
          </cell>
          <cell r="BA346" t="str">
            <v>Negativo BAJO</v>
          </cell>
        </row>
        <row r="347">
          <cell r="K347" t="str">
            <v>Consumo de bolsas plásticas para almacenamiento de residuos</v>
          </cell>
          <cell r="L347" t="str">
            <v>Agotamiento de los recursos naturales (-)</v>
          </cell>
          <cell r="AB347" t="str">
            <v>Negativo MODERADO</v>
          </cell>
          <cell r="BA347" t="str">
            <v>Negativo BAJO</v>
          </cell>
        </row>
        <row r="348">
          <cell r="K348" t="str">
            <v>Educación ambiental</v>
          </cell>
          <cell r="L348" t="str">
            <v>Disminución de carga en los rellenos sanitarios (+)</v>
          </cell>
          <cell r="AB348" t="str">
            <v>POSITIVO</v>
          </cell>
          <cell r="BA348" t="str">
            <v>POSITIVO</v>
          </cell>
        </row>
        <row r="349">
          <cell r="K349" t="str">
            <v>Educación ambiental</v>
          </cell>
          <cell r="L349" t="str">
            <v>Disminución de contaminación al suelo (+)</v>
          </cell>
          <cell r="AB349" t="str">
            <v>POSITIVO</v>
          </cell>
          <cell r="BA349" t="str">
            <v>POSITIVO</v>
          </cell>
        </row>
        <row r="350">
          <cell r="K350" t="str">
            <v>Educación ambiental</v>
          </cell>
          <cell r="L350" t="str">
            <v>Fomento de buenas prácticas ambientales (+)</v>
          </cell>
          <cell r="AB350" t="str">
            <v>POSITIVO</v>
          </cell>
          <cell r="BA350" t="str">
            <v>POSITIVO</v>
          </cell>
        </row>
        <row r="351">
          <cell r="K351" t="str">
            <v>Educación ambiental</v>
          </cell>
          <cell r="L351" t="str">
            <v>Generación / Fomento de educación  y conciencia ambiental (+)</v>
          </cell>
          <cell r="AB351" t="str">
            <v>POSITIVO</v>
          </cell>
          <cell r="BA351" t="str">
            <v>POSITIVO</v>
          </cell>
        </row>
        <row r="352">
          <cell r="K352" t="str">
            <v>Educación ambiental</v>
          </cell>
          <cell r="L352" t="str">
            <v>Generación de empleo (+)</v>
          </cell>
          <cell r="AB352" t="str">
            <v>POSITIVO</v>
          </cell>
          <cell r="BA352" t="str">
            <v>POSITIVO</v>
          </cell>
        </row>
        <row r="353">
          <cell r="K353" t="str">
            <v>Educación ambiental</v>
          </cell>
          <cell r="L353" t="str">
            <v>Manejo integral de residuos sólidos (+)</v>
          </cell>
          <cell r="AB353" t="str">
            <v>POSITIVO</v>
          </cell>
          <cell r="BA353" t="str">
            <v>POSITIVO</v>
          </cell>
        </row>
        <row r="354">
          <cell r="K354" t="str">
            <v>Educación ambiental</v>
          </cell>
          <cell r="L354" t="str">
            <v>Reducción de afectación al medio ambiente (+)</v>
          </cell>
          <cell r="AB354" t="str">
            <v>POSITIVO</v>
          </cell>
          <cell r="BA354" t="str">
            <v>POSITIVO</v>
          </cell>
        </row>
        <row r="355">
          <cell r="K355" t="str">
            <v>Uso de publicidad exterior visual</v>
          </cell>
          <cell r="L355" t="str">
            <v>Alteración al medio ambiente laboral (-)</v>
          </cell>
          <cell r="AB355" t="str">
            <v>Negativo MODERADO</v>
          </cell>
          <cell r="BA355" t="str">
            <v>Negativo BAJO</v>
          </cell>
        </row>
        <row r="356">
          <cell r="K356" t="str">
            <v>Consumo de combustibles</v>
          </cell>
          <cell r="L356" t="str">
            <v>Agotamiento de los recursos naturales (-)</v>
          </cell>
          <cell r="AB356" t="str">
            <v>Negativo MODERADO</v>
          </cell>
          <cell r="BA356" t="str">
            <v>Negativo BAJO</v>
          </cell>
        </row>
        <row r="357">
          <cell r="K357" t="str">
            <v>Consumo de combustibles</v>
          </cell>
          <cell r="L357" t="str">
            <v>Emisión de gases efecto invernadero (-)</v>
          </cell>
          <cell r="AB357" t="str">
            <v>Negativo MODERADO</v>
          </cell>
          <cell r="BA357" t="str">
            <v>Negativo BAJO</v>
          </cell>
        </row>
        <row r="358">
          <cell r="K358" t="str">
            <v>Generación de emisiones atmosféricas fuentes móviles</v>
          </cell>
          <cell r="L358" t="str">
            <v>Contaminación del aire (-)</v>
          </cell>
          <cell r="AB358" t="str">
            <v>Negativo MODERADO</v>
          </cell>
          <cell r="BA358" t="str">
            <v>Negativo MODERADO</v>
          </cell>
        </row>
        <row r="359">
          <cell r="K359" t="str">
            <v>Generación de residuos de manejo especial (LLANTAS USADAS)</v>
          </cell>
          <cell r="L359" t="str">
            <v>Contaminación del suelo (-)</v>
          </cell>
          <cell r="AB359" t="str">
            <v>Negativo MODERADO</v>
          </cell>
          <cell r="BA359" t="str">
            <v>Negativo BAJO</v>
          </cell>
        </row>
        <row r="360">
          <cell r="K360" t="str">
            <v>Generación de residuos peligrosos (ACEITES USADOS)</v>
          </cell>
          <cell r="L360" t="str">
            <v>Contaminación del suelo (-)</v>
          </cell>
          <cell r="AB360" t="str">
            <v>Negativo MODERADO</v>
          </cell>
          <cell r="BA360" t="str">
            <v>Negativo BAJO</v>
          </cell>
        </row>
        <row r="361">
          <cell r="K361" t="str">
            <v>Generación de ruido</v>
          </cell>
          <cell r="L361" t="str">
            <v>Contaminación del aire (-)</v>
          </cell>
          <cell r="AB361" t="str">
            <v>Negativo MODERADO</v>
          </cell>
          <cell r="BA361" t="str">
            <v>Negativo MODERADO</v>
          </cell>
        </row>
        <row r="362">
          <cell r="K362" t="str">
            <v>Identificación de requisitos legales ambientales y otros requisitos</v>
          </cell>
          <cell r="L362" t="str">
            <v>Reducción de afectación al medio ambiente (+)</v>
          </cell>
          <cell r="AB362" t="str">
            <v>POSITIVO</v>
          </cell>
          <cell r="BA362" t="str">
            <v>POSITIVO</v>
          </cell>
        </row>
        <row r="363">
          <cell r="K363" t="str">
            <v>Definición de criterios ambientales para adquisición de productos y/o servicios</v>
          </cell>
          <cell r="L363" t="str">
            <v>Preservación de la calidad del aire (+)</v>
          </cell>
          <cell r="AB363" t="str">
            <v>POSITIVO</v>
          </cell>
          <cell r="BA363" t="str">
            <v>POSITIVO</v>
          </cell>
        </row>
        <row r="364">
          <cell r="K364" t="str">
            <v>Definición de criterios ambientales para adquisición de productos y/o servicios</v>
          </cell>
          <cell r="L364" t="str">
            <v>Reducción de afectación al medio ambiente (+)</v>
          </cell>
          <cell r="AB364" t="str">
            <v>POSITIVO</v>
          </cell>
          <cell r="BA364" t="str">
            <v>POSITIVO</v>
          </cell>
        </row>
        <row r="365">
          <cell r="K365" t="str">
            <v>N/A</v>
          </cell>
          <cell r="L365" t="str">
            <v>N/A</v>
          </cell>
          <cell r="AB365" t="str">
            <v>SIN IMPACTO</v>
          </cell>
          <cell r="BA365" t="str">
            <v>SIN IMPACTO</v>
          </cell>
        </row>
        <row r="366">
          <cell r="K366" t="str">
            <v>N/A</v>
          </cell>
          <cell r="L366" t="str">
            <v>N/A</v>
          </cell>
          <cell r="AB366" t="str">
            <v>SIN IMPACTO</v>
          </cell>
          <cell r="BA366" t="str">
            <v>SIN IMPACTO</v>
          </cell>
        </row>
        <row r="367">
          <cell r="K367" t="str">
            <v>Consumo de energía eléctrica</v>
          </cell>
          <cell r="L367" t="str">
            <v>Agotamiento de los recursos naturales (-)</v>
          </cell>
          <cell r="AB367" t="str">
            <v>Negativo MODERADO</v>
          </cell>
          <cell r="BA367" t="str">
            <v>Negativo BAJO</v>
          </cell>
        </row>
        <row r="368">
          <cell r="K368" t="str">
            <v>Consumo de plaguicidas</v>
          </cell>
          <cell r="L368" t="str">
            <v>Contaminación del suelo (-)</v>
          </cell>
          <cell r="AB368" t="str">
            <v>Negativo MODERADO</v>
          </cell>
          <cell r="BA368" t="str">
            <v>Negativo BAJO</v>
          </cell>
        </row>
        <row r="369">
          <cell r="K369" t="str">
            <v>N/A</v>
          </cell>
          <cell r="L369" t="str">
            <v>N/A</v>
          </cell>
          <cell r="AB369" t="str">
            <v>SIN IMPACTO</v>
          </cell>
          <cell r="BA369" t="str">
            <v>SIN IMPACTO</v>
          </cell>
        </row>
        <row r="370">
          <cell r="K370" t="str">
            <v>Uso de refrigerantes</v>
          </cell>
          <cell r="L370" t="str">
            <v>Agotamiento de los recursos naturales (-)</v>
          </cell>
          <cell r="AB370" t="str">
            <v>Negativo BAJO</v>
          </cell>
          <cell r="BA370" t="str">
            <v>Negativo BAJO</v>
          </cell>
        </row>
        <row r="371">
          <cell r="K371" t="str">
            <v>Consumo de combustibles</v>
          </cell>
          <cell r="L371" t="str">
            <v>Agotamiento de los recursos naturales (-)</v>
          </cell>
          <cell r="AB371" t="str">
            <v>Negativo BAJO</v>
          </cell>
          <cell r="BA371" t="str">
            <v>Negativo BAJO</v>
          </cell>
        </row>
        <row r="372">
          <cell r="K372" t="str">
            <v xml:space="preserve">Generación de residuos peligrosos (RESIDUOS QUÍMICOS) </v>
          </cell>
          <cell r="L372" t="str">
            <v>Contaminación del suelo (-)</v>
          </cell>
          <cell r="AB372" t="str">
            <v>Negativo MODERADO</v>
          </cell>
          <cell r="BA372" t="str">
            <v>Negativo BAJO</v>
          </cell>
        </row>
        <row r="373">
          <cell r="K373" t="str">
            <v>Consumo de agua</v>
          </cell>
          <cell r="L373" t="str">
            <v>Agotamiento de los recursos naturales (-)</v>
          </cell>
          <cell r="AB373" t="str">
            <v>Negativo BAJO</v>
          </cell>
          <cell r="BA373" t="str">
            <v>Negativo BAJO</v>
          </cell>
        </row>
        <row r="374">
          <cell r="K374" t="str">
            <v>N/A</v>
          </cell>
          <cell r="L374" t="str">
            <v>N/A</v>
          </cell>
          <cell r="AB374" t="str">
            <v>SIN IMPACTO</v>
          </cell>
          <cell r="BA374" t="str">
            <v>SIN IMPACTO</v>
          </cell>
        </row>
        <row r="375">
          <cell r="K375" t="str">
            <v>N/A</v>
          </cell>
          <cell r="L375" t="str">
            <v>N/A</v>
          </cell>
          <cell r="AB375" t="str">
            <v>SIN IMPACTO</v>
          </cell>
          <cell r="BA375" t="str">
            <v>SIN IMPACTO</v>
          </cell>
        </row>
        <row r="376">
          <cell r="K376" t="str">
            <v>N/A</v>
          </cell>
          <cell r="L376" t="str">
            <v>N/A</v>
          </cell>
          <cell r="AB376" t="str">
            <v>SIN IMPACTO</v>
          </cell>
          <cell r="BA376" t="str">
            <v>SIN IMPACTO</v>
          </cell>
        </row>
        <row r="377">
          <cell r="K377" t="str">
            <v>N/A</v>
          </cell>
          <cell r="L377" t="str">
            <v>N/A</v>
          </cell>
          <cell r="AB377" t="str">
            <v>SIN IMPACTO</v>
          </cell>
          <cell r="BA377" t="str">
            <v>SIN IMPACTO</v>
          </cell>
        </row>
        <row r="378">
          <cell r="K378" t="str">
            <v>Consumo de agua</v>
          </cell>
          <cell r="L378" t="str">
            <v>Agotamiento de los recursos naturales (-)</v>
          </cell>
          <cell r="AB378" t="str">
            <v>Negativo MODERADO</v>
          </cell>
          <cell r="BA378" t="str">
            <v>Negativo BAJO</v>
          </cell>
        </row>
        <row r="379">
          <cell r="K379" t="str">
            <v>Otro</v>
          </cell>
          <cell r="L379" t="str">
            <v>Disminución de contaminación al suelo (+)</v>
          </cell>
          <cell r="AB379" t="str">
            <v>POSITIVO</v>
          </cell>
          <cell r="BA379" t="str">
            <v>POSITIVO</v>
          </cell>
        </row>
        <row r="380">
          <cell r="K380" t="str">
            <v>Generación de carga visual</v>
          </cell>
          <cell r="L380" t="str">
            <v>Contaminación visual (-)</v>
          </cell>
          <cell r="AB380" t="str">
            <v>Negativo MODERADO</v>
          </cell>
          <cell r="BA380" t="str">
            <v>Negativo BAJO</v>
          </cell>
        </row>
        <row r="381">
          <cell r="K381" t="str">
            <v>Generación de carga visual</v>
          </cell>
          <cell r="L381" t="str">
            <v>Afectación a la salud humana (-)</v>
          </cell>
          <cell r="AB381" t="str">
            <v>Negativo MODERADO</v>
          </cell>
          <cell r="BA381" t="str">
            <v>Negativo BAJO</v>
          </cell>
        </row>
        <row r="382">
          <cell r="K382"/>
          <cell r="L382"/>
          <cell r="AB382" t="str">
            <v>SIN IMPACTO</v>
          </cell>
          <cell r="BA382" t="str">
            <v>SIN IMPACTO</v>
          </cell>
        </row>
      </sheetData>
      <sheetData sheetId="15"/>
      <sheetData sheetId="16"/>
      <sheetData sheetId="17"/>
      <sheetData sheetId="18"/>
      <sheetData sheetId="19">
        <row r="12">
          <cell r="K12" t="str">
            <v>Consumo de energía eléctrica</v>
          </cell>
          <cell r="L12" t="str">
            <v>Agotamiento de los recursos naturales (-)</v>
          </cell>
          <cell r="AB12" t="str">
            <v>Negativo MODERADO</v>
          </cell>
          <cell r="BA12" t="str">
            <v>Negativo BAJO</v>
          </cell>
        </row>
        <row r="13">
          <cell r="K13" t="str">
            <v>Consumo de papel</v>
          </cell>
          <cell r="L13" t="str">
            <v>Agotamiento de los recursos naturales (-)</v>
          </cell>
          <cell r="AB13" t="str">
            <v>Negativo MODERADO</v>
          </cell>
          <cell r="BA13" t="str">
            <v>Negativo BAJO</v>
          </cell>
        </row>
        <row r="14">
          <cell r="K14" t="str">
            <v>Consumo de tóner</v>
          </cell>
          <cell r="L14" t="str">
            <v>Agotamiento de los recursos naturales (-)</v>
          </cell>
          <cell r="AB14" t="str">
            <v>Negativo BAJO</v>
          </cell>
          <cell r="BA14" t="str">
            <v>Negativo BAJO</v>
          </cell>
        </row>
        <row r="15">
          <cell r="K15" t="str">
            <v>Educación ambiental</v>
          </cell>
          <cell r="L15" t="str">
            <v>Fomento de buenas prácticas ambientales (+)</v>
          </cell>
          <cell r="AB15" t="str">
            <v>POSITIVO</v>
          </cell>
          <cell r="BA15" t="str">
            <v>POSITIVO</v>
          </cell>
        </row>
        <row r="16">
          <cell r="K16" t="str">
            <v>Generación de residuos aprovechables (PAPEL)</v>
          </cell>
          <cell r="L16" t="str">
            <v>Disminución de carga en los rellenos sanitarios (+)</v>
          </cell>
          <cell r="AB16" t="str">
            <v>POSITIVO</v>
          </cell>
          <cell r="BA16" t="str">
            <v>POSITIVO</v>
          </cell>
        </row>
        <row r="17">
          <cell r="K17" t="str">
            <v xml:space="preserve">Generación de residuos peligrosos (TÓNERES) </v>
          </cell>
          <cell r="L17" t="str">
            <v>Contaminación del suelo (-)</v>
          </cell>
          <cell r="AB17" t="str">
            <v>Negativo MODERADO</v>
          </cell>
          <cell r="BA17" t="str">
            <v>Negativo BAJO</v>
          </cell>
        </row>
        <row r="18">
          <cell r="K18" t="str">
            <v>Consumo de energía eléctrica</v>
          </cell>
          <cell r="L18" t="str">
            <v>Agotamiento de los recursos naturales (-)</v>
          </cell>
          <cell r="AB18" t="str">
            <v>Negativo MODERADO</v>
          </cell>
          <cell r="BA18" t="str">
            <v>Negativo BAJO</v>
          </cell>
        </row>
        <row r="19">
          <cell r="K19" t="str">
            <v>Generación de residuos de manejo especial (RAEE´S)</v>
          </cell>
          <cell r="L19" t="str">
            <v>Contaminación del suelo (-)</v>
          </cell>
          <cell r="AB19" t="str">
            <v>Negativo MODERADO</v>
          </cell>
          <cell r="BA19" t="str">
            <v>Negativo BAJO</v>
          </cell>
        </row>
        <row r="20">
          <cell r="K20" t="str">
            <v>Educación ambiental</v>
          </cell>
          <cell r="L20" t="str">
            <v>Fomento de buenas prácticas ambientales (+)</v>
          </cell>
          <cell r="AB20" t="str">
            <v>POSITIVO</v>
          </cell>
          <cell r="BA20" t="str">
            <v>POSITIVO</v>
          </cell>
        </row>
        <row r="21">
          <cell r="K21" t="str">
            <v>Consumo de energía eléctrica</v>
          </cell>
          <cell r="L21" t="str">
            <v>Agotamiento de los recursos naturales (-)</v>
          </cell>
          <cell r="AB21" t="str">
            <v>Negativo MODERADO</v>
          </cell>
          <cell r="BA21" t="str">
            <v>Negativo BAJO</v>
          </cell>
        </row>
        <row r="22">
          <cell r="K22" t="str">
            <v>Generación de residuos de manejo especial (RAEE´S)</v>
          </cell>
          <cell r="L22" t="str">
            <v>Contaminación del suelo (-)</v>
          </cell>
          <cell r="AB22" t="str">
            <v>Negativo MODERADO</v>
          </cell>
          <cell r="BA22" t="str">
            <v>Negativo BAJO</v>
          </cell>
        </row>
        <row r="23">
          <cell r="K23" t="str">
            <v>Educación ambiental</v>
          </cell>
          <cell r="L23" t="str">
            <v>Fomento de buenas prácticas ambientales (+)</v>
          </cell>
          <cell r="AB23" t="str">
            <v>POSITIVO</v>
          </cell>
          <cell r="BA23" t="str">
            <v>POSITIVO</v>
          </cell>
        </row>
        <row r="24">
          <cell r="K24" t="str">
            <v>Educación ambiental</v>
          </cell>
          <cell r="L24" t="str">
            <v>Fomento de buenas prácticas ambientales (+)</v>
          </cell>
          <cell r="AB24" t="str">
            <v>POSITIVO</v>
          </cell>
          <cell r="BA24" t="str">
            <v>POSITIVO</v>
          </cell>
        </row>
        <row r="25">
          <cell r="K25" t="str">
            <v>Educación ambiental</v>
          </cell>
          <cell r="L25" t="str">
            <v>Reducción de afectación al medio ambiente (+)</v>
          </cell>
          <cell r="AB25" t="str">
            <v>POSITIVO</v>
          </cell>
          <cell r="BA25" t="str">
            <v>POSITIVO</v>
          </cell>
        </row>
        <row r="26">
          <cell r="K26" t="str">
            <v>Educación ambiental</v>
          </cell>
          <cell r="L26" t="str">
            <v>Generación / Fomento de educación  y conciencia ambiental (+)</v>
          </cell>
          <cell r="AB26" t="str">
            <v>POSITIVO</v>
          </cell>
          <cell r="BA26" t="str">
            <v>POSITIVO</v>
          </cell>
        </row>
        <row r="27">
          <cell r="K27" t="str">
            <v>Educación ambiental</v>
          </cell>
          <cell r="L27" t="str">
            <v>Disminución de consumo de papel (+)</v>
          </cell>
          <cell r="AB27" t="str">
            <v>POSITIVO</v>
          </cell>
          <cell r="BA27" t="str">
            <v>POSITIVO</v>
          </cell>
        </row>
        <row r="28">
          <cell r="K28" t="str">
            <v>Educación ambiental</v>
          </cell>
          <cell r="L28" t="str">
            <v>Disminución de consumo de energía (+)</v>
          </cell>
          <cell r="AB28" t="str">
            <v>POSITIVO</v>
          </cell>
          <cell r="BA28" t="str">
            <v>POSITIVO</v>
          </cell>
        </row>
        <row r="29">
          <cell r="K29" t="str">
            <v>Educación ambiental</v>
          </cell>
          <cell r="L29" t="str">
            <v>Disminución de consumo de agua (+)</v>
          </cell>
          <cell r="AB29" t="str">
            <v>POSITIVO</v>
          </cell>
          <cell r="BA29" t="str">
            <v>POSITIVO</v>
          </cell>
        </row>
        <row r="30">
          <cell r="K30" t="str">
            <v>Educación ambiental</v>
          </cell>
          <cell r="L30" t="str">
            <v>Manejo integral de residuos sólidos (+)</v>
          </cell>
          <cell r="AB30" t="str">
            <v>POSITIVO</v>
          </cell>
          <cell r="BA30" t="str">
            <v>POSITIVO</v>
          </cell>
        </row>
        <row r="31">
          <cell r="K31" t="str">
            <v>Educación ambiental</v>
          </cell>
          <cell r="L31" t="str">
            <v>Conservación de fauna (+)</v>
          </cell>
          <cell r="AB31" t="str">
            <v>POSITIVO</v>
          </cell>
          <cell r="BA31" t="str">
            <v>POSITIVO</v>
          </cell>
        </row>
        <row r="32">
          <cell r="K32" t="str">
            <v>Educación ambiental</v>
          </cell>
          <cell r="L32" t="str">
            <v>Conservación de flora (+)</v>
          </cell>
          <cell r="AB32" t="str">
            <v>POSITIVO</v>
          </cell>
          <cell r="BA32" t="str">
            <v>POSITIVO</v>
          </cell>
        </row>
        <row r="33">
          <cell r="K33" t="str">
            <v>Conversión a medios tecnológicos</v>
          </cell>
          <cell r="L33" t="str">
            <v>Disminución de consumo de papel (+)</v>
          </cell>
          <cell r="AB33" t="str">
            <v>POSITIVO</v>
          </cell>
          <cell r="BA33" t="str">
            <v>POSITIVO</v>
          </cell>
        </row>
        <row r="34">
          <cell r="K34" t="str">
            <v>Realización de actividades de compensación ambiental</v>
          </cell>
          <cell r="L34" t="str">
            <v>Reducción de afectación al medio ambiente (+)</v>
          </cell>
          <cell r="AB34" t="str">
            <v>POSITIVO</v>
          </cell>
          <cell r="BA34" t="str">
            <v>POSITIVO</v>
          </cell>
        </row>
        <row r="35">
          <cell r="K35" t="str">
            <v>Realización de actividades de compensación ambiental</v>
          </cell>
          <cell r="L35" t="str">
            <v>Generación / Fomento de educación  y conciencia ambiental (+)</v>
          </cell>
          <cell r="AB35" t="str">
            <v>POSITIVO</v>
          </cell>
          <cell r="BA35" t="str">
            <v>POSITIVO</v>
          </cell>
        </row>
        <row r="36">
          <cell r="K36" t="str">
            <v>Consumo de energía eléctrica</v>
          </cell>
          <cell r="L36" t="str">
            <v>Agotamiento de los recursos naturales (-)</v>
          </cell>
          <cell r="AB36" t="str">
            <v>Negativo MODERADO</v>
          </cell>
          <cell r="BA36" t="str">
            <v>Negativo BAJO</v>
          </cell>
        </row>
        <row r="37">
          <cell r="K37" t="str">
            <v>Consumo de papel</v>
          </cell>
          <cell r="L37" t="str">
            <v>Agotamiento de los recursos naturales (-)</v>
          </cell>
          <cell r="AB37" t="str">
            <v>Negativo MODERADO</v>
          </cell>
          <cell r="BA37" t="str">
            <v>Negativo BAJO</v>
          </cell>
        </row>
        <row r="38">
          <cell r="K38" t="str">
            <v>Consumo de tóner</v>
          </cell>
          <cell r="L38" t="str">
            <v>Agotamiento de los recursos naturales (-)</v>
          </cell>
          <cell r="AB38" t="str">
            <v>Negativo BAJO</v>
          </cell>
          <cell r="BA38" t="str">
            <v>Negativo BAJO</v>
          </cell>
        </row>
        <row r="39">
          <cell r="K39" t="str">
            <v>Conversión a medios tecnológicos</v>
          </cell>
          <cell r="L39" t="str">
            <v>Disminución de consumo de papel (+)</v>
          </cell>
          <cell r="AB39" t="str">
            <v>POSITIVO</v>
          </cell>
          <cell r="BA39" t="str">
            <v>POSITIVO</v>
          </cell>
        </row>
        <row r="40">
          <cell r="K40" t="str">
            <v>Generación de residuos aprovechables (PAPEL)</v>
          </cell>
          <cell r="L40" t="str">
            <v>Disminución de carga en los rellenos sanitarios (+)</v>
          </cell>
          <cell r="AB40" t="str">
            <v>POSITIVO</v>
          </cell>
          <cell r="BA40" t="str">
            <v>POSITIVO</v>
          </cell>
        </row>
        <row r="41">
          <cell r="K41" t="str">
            <v xml:space="preserve">Generación de residuos peligrosos (TÓNERES) </v>
          </cell>
          <cell r="L41" t="str">
            <v>Contaminación del suelo (-)</v>
          </cell>
          <cell r="AB41" t="str">
            <v>Negativo MODERADO</v>
          </cell>
          <cell r="BA41" t="str">
            <v>Negativo BAJO</v>
          </cell>
        </row>
        <row r="42">
          <cell r="K42" t="str">
            <v>Generación de residuos de manejo especial (RAEE´S)</v>
          </cell>
          <cell r="L42" t="str">
            <v>Contaminación del suelo (-)</v>
          </cell>
          <cell r="AB42" t="str">
            <v>Negativo MODERADO</v>
          </cell>
          <cell r="BA42" t="str">
            <v>Negativo BAJO</v>
          </cell>
        </row>
        <row r="43">
          <cell r="K43" t="str">
            <v>Generación de residuos de manejo especial (PILAS O BATERÍAS)</v>
          </cell>
          <cell r="L43" t="str">
            <v>Contaminación del suelo (-)</v>
          </cell>
          <cell r="AB43" t="str">
            <v>Negativo MODERADO</v>
          </cell>
          <cell r="BA43" t="str">
            <v>Negativo BAJO</v>
          </cell>
        </row>
        <row r="44">
          <cell r="K44" t="str">
            <v xml:space="preserve">Generación de residuos peligrosos (TÓNERES) </v>
          </cell>
          <cell r="L44" t="str">
            <v>Contaminación del suelo (-)</v>
          </cell>
          <cell r="AB44" t="str">
            <v>Negativo MODERADO</v>
          </cell>
          <cell r="BA44" t="str">
            <v>Negativo BAJO</v>
          </cell>
        </row>
        <row r="45">
          <cell r="K45" t="str">
            <v>Consumo de sustancias químicas</v>
          </cell>
          <cell r="L45" t="str">
            <v>Agotamiento de los recursos naturales (-)</v>
          </cell>
          <cell r="AB45" t="str">
            <v>Negativo MODERADO</v>
          </cell>
          <cell r="BA45" t="str">
            <v>Negativo BAJO</v>
          </cell>
        </row>
        <row r="46">
          <cell r="K46" t="str">
            <v>Mantenimiento de aparatos eléctricos y/o electrónicos</v>
          </cell>
          <cell r="L46" t="str">
            <v>Alteración al medio ambiente laboral (-)</v>
          </cell>
          <cell r="AB46" t="str">
            <v>Negativo MODERADO</v>
          </cell>
          <cell r="BA46" t="str">
            <v>Negativo BAJO</v>
          </cell>
        </row>
        <row r="47">
          <cell r="K47" t="str">
            <v>Consumo de energía eléctrica</v>
          </cell>
          <cell r="L47" t="str">
            <v>Agotamiento de los recursos naturales (-)</v>
          </cell>
          <cell r="AB47" t="str">
            <v>Negativo MODERADO</v>
          </cell>
          <cell r="BA47" t="str">
            <v>Negativo BAJO</v>
          </cell>
        </row>
        <row r="48">
          <cell r="K48" t="str">
            <v>Consumo de energía eléctrica</v>
          </cell>
          <cell r="L48" t="str">
            <v>Agotamiento de los recursos naturales (-)</v>
          </cell>
          <cell r="AB48" t="str">
            <v>Negativo MODERADO</v>
          </cell>
          <cell r="BA48" t="str">
            <v>Negativo BAJO</v>
          </cell>
        </row>
        <row r="49">
          <cell r="K49" t="str">
            <v>Consumo de papel</v>
          </cell>
          <cell r="L49" t="str">
            <v>Agotamiento de los recursos naturales (-)</v>
          </cell>
          <cell r="AB49" t="str">
            <v>Negativo MODERADO</v>
          </cell>
          <cell r="BA49" t="str">
            <v>Negativo BAJO</v>
          </cell>
        </row>
        <row r="50">
          <cell r="K50" t="str">
            <v>Consumo de tóner</v>
          </cell>
          <cell r="L50" t="str">
            <v>Agotamiento de los recursos naturales (-)</v>
          </cell>
          <cell r="AB50" t="str">
            <v>Negativo BAJO</v>
          </cell>
          <cell r="BA50" t="str">
            <v>Negativo BAJO</v>
          </cell>
        </row>
        <row r="51">
          <cell r="K51" t="str">
            <v>Conversión a medios tecnológicos</v>
          </cell>
          <cell r="L51" t="str">
            <v>Disminución de consumo de papel (+)</v>
          </cell>
          <cell r="AB51" t="str">
            <v>POSITIVO</v>
          </cell>
          <cell r="BA51" t="str">
            <v>POSITIVO</v>
          </cell>
        </row>
        <row r="52">
          <cell r="K52" t="str">
            <v>Generación de residuos aprovechables (PAPEL)</v>
          </cell>
          <cell r="L52" t="str">
            <v>Disminución de carga en los rellenos sanitarios (+)</v>
          </cell>
          <cell r="AB52" t="str">
            <v>POSITIVO</v>
          </cell>
          <cell r="BA52" t="str">
            <v>POSITIVO</v>
          </cell>
        </row>
        <row r="53">
          <cell r="K53" t="str">
            <v xml:space="preserve">Generación de residuos peligrosos (TÓNERES) </v>
          </cell>
          <cell r="L53" t="str">
            <v>Contaminación del suelo (-)</v>
          </cell>
          <cell r="AB53" t="str">
            <v>Negativo MODERADO</v>
          </cell>
          <cell r="BA53" t="str">
            <v>Negativo BAJO</v>
          </cell>
        </row>
        <row r="54">
          <cell r="K54" t="str">
            <v>Consumo de energía eléctrica</v>
          </cell>
          <cell r="L54" t="str">
            <v>Agotamiento de los recursos naturales (-)</v>
          </cell>
          <cell r="AB54" t="str">
            <v>Negativo MODERADO</v>
          </cell>
          <cell r="BA54" t="str">
            <v>Negativo BAJO</v>
          </cell>
        </row>
        <row r="55">
          <cell r="K55" t="str">
            <v>Consumo de materiales de construcción</v>
          </cell>
          <cell r="L55" t="str">
            <v>Agotamiento de los recursos naturales (-)</v>
          </cell>
          <cell r="AB55" t="str">
            <v>Negativo BAJO</v>
          </cell>
          <cell r="BA55" t="str">
            <v>Negativo BAJO</v>
          </cell>
        </row>
        <row r="56">
          <cell r="K56" t="str">
            <v>Generación de residuos aprovechables (METAL)</v>
          </cell>
          <cell r="L56" t="str">
            <v>Disminución de carga en los rellenos sanitarios (+)</v>
          </cell>
          <cell r="AB56" t="str">
            <v>POSITIVO</v>
          </cell>
          <cell r="BA56" t="str">
            <v>POSITIVO</v>
          </cell>
        </row>
        <row r="57">
          <cell r="K57" t="str">
            <v>Generación de residuos aprovechables (PAPEL)</v>
          </cell>
          <cell r="L57" t="str">
            <v>Disminución de carga en los rellenos sanitarios (+)</v>
          </cell>
          <cell r="AB57" t="str">
            <v>POSITIVO</v>
          </cell>
          <cell r="BA57" t="str">
            <v>POSITIVO</v>
          </cell>
        </row>
        <row r="58">
          <cell r="K58" t="str">
            <v>Generación de residuos aprovechables (PLÁSTICO)</v>
          </cell>
          <cell r="L58" t="str">
            <v>Disminución de carga en los rellenos sanitarios (+)</v>
          </cell>
          <cell r="AB58" t="str">
            <v>POSITIVO</v>
          </cell>
          <cell r="BA58" t="str">
            <v>POSITIVO</v>
          </cell>
        </row>
        <row r="59">
          <cell r="K59" t="str">
            <v>Generación de residuos de manejo especial  (LUMINARIAS)</v>
          </cell>
          <cell r="L59" t="str">
            <v>Contaminación del suelo (-)</v>
          </cell>
          <cell r="AB59" t="str">
            <v>Negativo MODERADO</v>
          </cell>
          <cell r="BA59" t="str">
            <v>Negativo BAJO</v>
          </cell>
        </row>
        <row r="60">
          <cell r="K60" t="str">
            <v>Consumo de sustancias químicas</v>
          </cell>
          <cell r="L60" t="str">
            <v>Agotamiento de los recursos naturales (-)</v>
          </cell>
          <cell r="AB60" t="str">
            <v>Negativo MODERADO</v>
          </cell>
          <cell r="BA60" t="str">
            <v>Negativo BAJO</v>
          </cell>
        </row>
        <row r="61">
          <cell r="K61" t="str">
            <v>Consumo de agua</v>
          </cell>
          <cell r="L61" t="str">
            <v>Agotamiento de los recursos naturales (-)</v>
          </cell>
          <cell r="AB61" t="str">
            <v>Negativo MODERADO</v>
          </cell>
          <cell r="BA61" t="str">
            <v>Negativo BAJO</v>
          </cell>
        </row>
        <row r="62">
          <cell r="K62" t="str">
            <v>Generación de residuos ordinarios</v>
          </cell>
          <cell r="L62" t="str">
            <v>Aumento de carga de rellenos sanitarios (-)</v>
          </cell>
          <cell r="AB62" t="str">
            <v>Negativo MODERADO</v>
          </cell>
          <cell r="BA62" t="str">
            <v>Negativo BAJO</v>
          </cell>
        </row>
        <row r="63">
          <cell r="K63" t="str">
            <v xml:space="preserve">Consumo de insumos no comestibles de cafetería </v>
          </cell>
          <cell r="L63" t="str">
            <v>Aumento de carga de rellenos sanitarios (-)</v>
          </cell>
          <cell r="AB63" t="str">
            <v>Negativo MODERADO</v>
          </cell>
          <cell r="BA63" t="str">
            <v>Negativo BAJO</v>
          </cell>
        </row>
        <row r="64">
          <cell r="K64" t="str">
            <v>Vertimiento de aguas residuales domésticas a sistemas de alcantarillado</v>
          </cell>
          <cell r="L64" t="str">
            <v>Contaminación de cuerpos hídricos (-)</v>
          </cell>
          <cell r="AB64" t="str">
            <v>Negativo MODERADO</v>
          </cell>
          <cell r="BA64" t="str">
            <v>Negativo BAJO</v>
          </cell>
        </row>
        <row r="65">
          <cell r="K65" t="str">
            <v>Consumo de energía eléctrica</v>
          </cell>
          <cell r="L65" t="str">
            <v>Agotamiento de los recursos naturales (-)</v>
          </cell>
          <cell r="AB65" t="str">
            <v>Negativo MODERADO</v>
          </cell>
          <cell r="BA65" t="str">
            <v>Negativo BAJO</v>
          </cell>
        </row>
        <row r="66">
          <cell r="K66" t="str">
            <v>Consumo de agua</v>
          </cell>
          <cell r="L66" t="str">
            <v>Agotamiento de los recursos naturales (-)</v>
          </cell>
          <cell r="AB66" t="str">
            <v>Negativo MODERADO</v>
          </cell>
          <cell r="BA66" t="str">
            <v>Negativo BAJO</v>
          </cell>
        </row>
        <row r="67">
          <cell r="K67" t="str">
            <v>Consumo de fertilizantes</v>
          </cell>
          <cell r="L67" t="str">
            <v>Agotamiento de los recursos naturales (-)</v>
          </cell>
          <cell r="AB67" t="str">
            <v>Negativo MODERADO</v>
          </cell>
          <cell r="BA67" t="str">
            <v>Negativo BAJO</v>
          </cell>
        </row>
        <row r="68">
          <cell r="K68" t="str">
            <v>Generación de residuos aprovechables (CARTÓN)</v>
          </cell>
          <cell r="L68" t="str">
            <v>Disminución de carga en los rellenos sanitarios (+)</v>
          </cell>
          <cell r="AB68" t="str">
            <v>POSITIVO</v>
          </cell>
          <cell r="BA68" t="str">
            <v>POSITIVO</v>
          </cell>
        </row>
        <row r="69">
          <cell r="K69" t="str">
            <v>Generación de residuos aprovechables (PAPEL)</v>
          </cell>
          <cell r="L69" t="str">
            <v>Disminución de carga en los rellenos sanitarios (+)</v>
          </cell>
          <cell r="AB69" t="str">
            <v>POSITIVO</v>
          </cell>
          <cell r="BA69" t="str">
            <v>POSITIVO</v>
          </cell>
        </row>
        <row r="70">
          <cell r="K70" t="str">
            <v>Generación de residuos aprovechables (PLÁSTICO)</v>
          </cell>
          <cell r="L70" t="str">
            <v>Disminución de carga en los rellenos sanitarios (+)</v>
          </cell>
          <cell r="AB70" t="str">
            <v>POSITIVO</v>
          </cell>
          <cell r="BA70" t="str">
            <v>POSITIVO</v>
          </cell>
        </row>
        <row r="71">
          <cell r="K71" t="str">
            <v>Generación de residuos ordinarios</v>
          </cell>
          <cell r="L71" t="str">
            <v>Aumento de carga de rellenos sanitarios (-)</v>
          </cell>
          <cell r="AB71" t="str">
            <v>Negativo MODERADO</v>
          </cell>
          <cell r="BA71" t="str">
            <v>Negativo BAJO</v>
          </cell>
        </row>
        <row r="72">
          <cell r="K72" t="str">
            <v>Generación de residuos orgánicos</v>
          </cell>
          <cell r="L72" t="str">
            <v>Aumento de carga de rellenos sanitarios (-)</v>
          </cell>
          <cell r="AB72" t="str">
            <v>Negativo MODERADO</v>
          </cell>
          <cell r="BA72" t="str">
            <v>Negativo BAJO</v>
          </cell>
        </row>
        <row r="73">
          <cell r="K73" t="str">
            <v>Consumo de sustancias químicas</v>
          </cell>
          <cell r="L73" t="str">
            <v>Agotamiento de los recursos naturales (-)</v>
          </cell>
          <cell r="AB73" t="str">
            <v>Negativo MODERADO</v>
          </cell>
          <cell r="BA73" t="str">
            <v>Negativo BAJO</v>
          </cell>
        </row>
        <row r="74">
          <cell r="K74" t="str">
            <v xml:space="preserve">Generación de residuos peligrosos (RESIDUOS QUÍMICOS) </v>
          </cell>
          <cell r="L74" t="str">
            <v>Contaminación del suelo (-)</v>
          </cell>
          <cell r="AB74" t="str">
            <v>Negativo MODERADO</v>
          </cell>
          <cell r="BA74" t="str">
            <v>Negativo BAJO</v>
          </cell>
        </row>
        <row r="75">
          <cell r="K75" t="str">
            <v>Consumo de plaguicidas</v>
          </cell>
          <cell r="L75" t="str">
            <v>Agotamiento de los recursos naturales (-)</v>
          </cell>
          <cell r="AB75" t="str">
            <v>Negativo MODERADO</v>
          </cell>
          <cell r="BA75" t="str">
            <v>Negativo BAJO</v>
          </cell>
        </row>
        <row r="76">
          <cell r="K76" t="str">
            <v>Generación de residuos peligrosos (PLAGUICIDAS)</v>
          </cell>
          <cell r="L76" t="str">
            <v>Contaminación del suelo (-)</v>
          </cell>
          <cell r="AB76" t="str">
            <v>Negativo MODERADO</v>
          </cell>
          <cell r="BA76" t="str">
            <v>Negativo BAJO</v>
          </cell>
        </row>
        <row r="77">
          <cell r="K77" t="str">
            <v>Consumo de energía eléctrica</v>
          </cell>
          <cell r="L77" t="str">
            <v>Agotamiento de los recursos naturales (-)</v>
          </cell>
          <cell r="AB77" t="str">
            <v>Negativo MODERADO</v>
          </cell>
          <cell r="BA77" t="str">
            <v>Negativo BAJO</v>
          </cell>
        </row>
        <row r="78">
          <cell r="K78" t="str">
            <v>Consumo de papel</v>
          </cell>
          <cell r="L78" t="str">
            <v>Agotamiento de los recursos naturales (-)</v>
          </cell>
          <cell r="AB78" t="str">
            <v>Negativo MODERADO</v>
          </cell>
          <cell r="BA78" t="str">
            <v>Negativo BAJO</v>
          </cell>
        </row>
        <row r="79">
          <cell r="K79" t="str">
            <v>Consumo de tóner</v>
          </cell>
          <cell r="L79" t="str">
            <v>Agotamiento de los recursos naturales (-)</v>
          </cell>
          <cell r="AB79" t="str">
            <v>Negativo BAJO</v>
          </cell>
          <cell r="BA79" t="str">
            <v>Negativo BAJO</v>
          </cell>
        </row>
        <row r="80">
          <cell r="K80" t="str">
            <v>Conversión a medios tecnológicos</v>
          </cell>
          <cell r="L80" t="str">
            <v>Disminución de consumo de papel (+)</v>
          </cell>
          <cell r="AB80" t="str">
            <v>POSITIVO</v>
          </cell>
          <cell r="BA80" t="str">
            <v>POSITIVO</v>
          </cell>
        </row>
        <row r="81">
          <cell r="K81" t="str">
            <v>Generación de residuos aprovechables (PAPEL)</v>
          </cell>
          <cell r="L81" t="str">
            <v>Disminución de carga en los rellenos sanitarios (+)</v>
          </cell>
          <cell r="AB81" t="str">
            <v>POSITIVO</v>
          </cell>
          <cell r="BA81" t="str">
            <v>POSITIVO</v>
          </cell>
        </row>
        <row r="82">
          <cell r="K82" t="str">
            <v xml:space="preserve">Generación de residuos peligrosos (TÓNERES) </v>
          </cell>
          <cell r="L82" t="str">
            <v>Contaminación del suelo (-)</v>
          </cell>
          <cell r="AB82" t="str">
            <v>Negativo MODERADO</v>
          </cell>
          <cell r="BA82" t="str">
            <v>Negativo BAJO</v>
          </cell>
        </row>
        <row r="83">
          <cell r="K83" t="str">
            <v>Educación ambiental</v>
          </cell>
          <cell r="L83" t="str">
            <v>Fomento de buenas prácticas ambientales (+)</v>
          </cell>
          <cell r="AB83" t="str">
            <v>POSITIVO</v>
          </cell>
          <cell r="BA83" t="str">
            <v>POSITIVO</v>
          </cell>
        </row>
        <row r="84">
          <cell r="K84" t="str">
            <v>Educación ambiental</v>
          </cell>
          <cell r="L84" t="str">
            <v>Generación / Fomento de educación  y conciencia ambiental (+)</v>
          </cell>
          <cell r="AB84" t="str">
            <v>POSITIVO</v>
          </cell>
          <cell r="BA84" t="str">
            <v>POSITIVO</v>
          </cell>
        </row>
        <row r="85">
          <cell r="K85" t="str">
            <v>Consumo de energía eléctrica</v>
          </cell>
          <cell r="L85" t="str">
            <v>Agotamiento de los recursos naturales (-)</v>
          </cell>
          <cell r="AB85" t="str">
            <v>POSITIVO</v>
          </cell>
          <cell r="BA85" t="str">
            <v>POSITIVO</v>
          </cell>
        </row>
        <row r="86">
          <cell r="K86" t="str">
            <v>Consumo de papel</v>
          </cell>
          <cell r="L86" t="str">
            <v>Agotamiento de los recursos naturales (-)</v>
          </cell>
          <cell r="AB86" t="str">
            <v>Negativo MODERADO</v>
          </cell>
          <cell r="BA86" t="str">
            <v>Negativo BAJO</v>
          </cell>
        </row>
        <row r="87">
          <cell r="K87" t="str">
            <v>Generación de residuos ordinarios</v>
          </cell>
          <cell r="L87" t="str">
            <v>Aumento de carga de rellenos sanitarios (-)</v>
          </cell>
          <cell r="AB87" t="str">
            <v>Negativo MODERADO</v>
          </cell>
          <cell r="BA87" t="str">
            <v>Negativo BAJO</v>
          </cell>
        </row>
        <row r="88">
          <cell r="K88" t="str">
            <v xml:space="preserve">Consumo de insumos comestibles de cafetería </v>
          </cell>
          <cell r="L88" t="str">
            <v>Agotamiento de los recursos naturales (-)</v>
          </cell>
          <cell r="AB88" t="str">
            <v>Negativo BAJO</v>
          </cell>
          <cell r="BA88" t="str">
            <v>Negativo BAJO</v>
          </cell>
        </row>
        <row r="89">
          <cell r="K89" t="str">
            <v>Generación de residuos orgánicos</v>
          </cell>
          <cell r="L89" t="str">
            <v>Contaminación del suelo (-)</v>
          </cell>
          <cell r="AB89" t="str">
            <v>Negativo MODERADO</v>
          </cell>
          <cell r="BA89" t="str">
            <v>Negativo BAJO</v>
          </cell>
        </row>
        <row r="90">
          <cell r="K90" t="str">
            <v>Generación de residuos aprovechables (PAPEL)</v>
          </cell>
          <cell r="L90" t="str">
            <v>Disminución de carga en los rellenos sanitarios (+)</v>
          </cell>
          <cell r="AB90" t="str">
            <v>POSITIVO</v>
          </cell>
          <cell r="BA90" t="str">
            <v>POSITIVO</v>
          </cell>
        </row>
        <row r="91">
          <cell r="K91" t="str">
            <v>Consumo de energía eléctrica</v>
          </cell>
          <cell r="L91" t="str">
            <v>Agotamiento de los recursos naturales (-)</v>
          </cell>
          <cell r="AB91" t="str">
            <v>Negativo MODERADO</v>
          </cell>
          <cell r="BA91" t="str">
            <v>Negativo BAJO</v>
          </cell>
        </row>
        <row r="92">
          <cell r="K92" t="str">
            <v>Consumo de papel</v>
          </cell>
          <cell r="L92" t="str">
            <v>Agotamiento de los recursos naturales (-)</v>
          </cell>
          <cell r="AB92" t="str">
            <v>Negativo MODERADO</v>
          </cell>
          <cell r="BA92" t="str">
            <v>Negativo BAJO</v>
          </cell>
        </row>
        <row r="93">
          <cell r="K93" t="str">
            <v>Consumo de tóner</v>
          </cell>
          <cell r="L93" t="str">
            <v>Agotamiento de los recursos naturales (-)</v>
          </cell>
          <cell r="AB93" t="str">
            <v>Negativo BAJO</v>
          </cell>
          <cell r="BA93" t="str">
            <v>Negativo BAJO</v>
          </cell>
        </row>
        <row r="94">
          <cell r="K94" t="str">
            <v>Conversión a medios tecnológicos</v>
          </cell>
          <cell r="L94" t="str">
            <v>Disminución de consumo de papel (+)</v>
          </cell>
          <cell r="AB94" t="str">
            <v>POSITIVO</v>
          </cell>
          <cell r="BA94" t="str">
            <v>POSITIVO</v>
          </cell>
        </row>
        <row r="95">
          <cell r="K95" t="str">
            <v>Generación de residuos aprovechables (PAPEL)</v>
          </cell>
          <cell r="L95" t="str">
            <v>Disminución de carga en los rellenos sanitarios (+)</v>
          </cell>
          <cell r="AB95" t="str">
            <v>POSITIVO</v>
          </cell>
          <cell r="BA95" t="str">
            <v>POSITIVO</v>
          </cell>
        </row>
        <row r="96">
          <cell r="K96" t="str">
            <v>Generación de residuos aprovechables (CARTÓN)</v>
          </cell>
          <cell r="L96" t="str">
            <v>Disminución de carga en los rellenos sanitarios (+)</v>
          </cell>
          <cell r="AB96" t="str">
            <v>POSITIVO</v>
          </cell>
          <cell r="BA96" t="str">
            <v>POSITIVO</v>
          </cell>
        </row>
        <row r="97">
          <cell r="K97" t="str">
            <v xml:space="preserve">Generación de residuos peligrosos (TÓNERES) </v>
          </cell>
          <cell r="L97" t="str">
            <v>Contaminación del suelo (-)</v>
          </cell>
          <cell r="AB97" t="str">
            <v>Negativo MODERADO</v>
          </cell>
          <cell r="BA97" t="str">
            <v>Negativo BAJO</v>
          </cell>
        </row>
        <row r="98">
          <cell r="K98" t="str">
            <v>Consumo de energía eléctrica</v>
          </cell>
          <cell r="L98" t="str">
            <v>Agotamiento de los recursos naturales (-)</v>
          </cell>
          <cell r="AB98" t="str">
            <v>Negativo MODERADO</v>
          </cell>
          <cell r="BA98" t="str">
            <v>Negativo BAJO</v>
          </cell>
        </row>
        <row r="99">
          <cell r="K99" t="str">
            <v>Consumo de papel</v>
          </cell>
          <cell r="L99" t="str">
            <v>Agotamiento de los recursos naturales (-)</v>
          </cell>
          <cell r="AB99" t="str">
            <v>Negativo MODERADO</v>
          </cell>
          <cell r="BA99" t="str">
            <v>Negativo BAJO</v>
          </cell>
        </row>
        <row r="100">
          <cell r="K100" t="str">
            <v>Consumo de tóner</v>
          </cell>
          <cell r="L100" t="str">
            <v>Agotamiento de los recursos naturales (-)</v>
          </cell>
          <cell r="AB100" t="str">
            <v>Negativo BAJO</v>
          </cell>
          <cell r="BA100" t="str">
            <v>Negativo BAJO</v>
          </cell>
        </row>
        <row r="101">
          <cell r="K101" t="str">
            <v>Conversión a medios tecnológicos</v>
          </cell>
          <cell r="L101" t="str">
            <v>Disminución de consumo de papel (+)</v>
          </cell>
          <cell r="AB101" t="str">
            <v>POSITIVO</v>
          </cell>
          <cell r="BA101" t="str">
            <v>POSITIVO</v>
          </cell>
        </row>
        <row r="102">
          <cell r="K102" t="str">
            <v>Generación de residuos aprovechables (PAPEL)</v>
          </cell>
          <cell r="L102" t="str">
            <v>Disminución de carga en los rellenos sanitarios (+)</v>
          </cell>
          <cell r="AB102" t="str">
            <v>POSITIVO</v>
          </cell>
          <cell r="BA102" t="str">
            <v>POSITIVO</v>
          </cell>
        </row>
        <row r="103">
          <cell r="K103" t="str">
            <v xml:space="preserve">Generación de residuos peligrosos (TÓNERES) </v>
          </cell>
          <cell r="L103" t="str">
            <v>Contaminación del suelo (-)</v>
          </cell>
          <cell r="AB103" t="str">
            <v>Negativo MODERADO</v>
          </cell>
          <cell r="BA103" t="str">
            <v>Negativo BAJO</v>
          </cell>
        </row>
        <row r="104">
          <cell r="K104" t="str">
            <v>Consumo de energía eléctrica</v>
          </cell>
          <cell r="L104" t="str">
            <v>Agotamiento de los recursos naturales (-)</v>
          </cell>
          <cell r="AB104" t="str">
            <v>Negativo MODERADO</v>
          </cell>
          <cell r="BA104" t="str">
            <v>Negativo BAJO</v>
          </cell>
        </row>
        <row r="105">
          <cell r="K105" t="str">
            <v>Consumo de papel</v>
          </cell>
          <cell r="L105" t="str">
            <v>Agotamiento de los recursos naturales (-)</v>
          </cell>
          <cell r="AB105" t="str">
            <v>Negativo MODERADO</v>
          </cell>
          <cell r="BA105" t="str">
            <v>Negativo BAJO</v>
          </cell>
        </row>
        <row r="106">
          <cell r="K106" t="str">
            <v>Consumo de tóner</v>
          </cell>
          <cell r="L106" t="str">
            <v>Agotamiento de los recursos naturales (-)</v>
          </cell>
          <cell r="AB106" t="str">
            <v>Negativo BAJO</v>
          </cell>
          <cell r="BA106" t="str">
            <v>Negativo BAJO</v>
          </cell>
        </row>
        <row r="107">
          <cell r="K107" t="str">
            <v>Conversión a medios tecnológicos</v>
          </cell>
          <cell r="L107" t="str">
            <v>Disminución de consumo de papel (+)</v>
          </cell>
          <cell r="AB107" t="str">
            <v>POSITIVO</v>
          </cell>
          <cell r="BA107" t="str">
            <v>POSITIVO</v>
          </cell>
        </row>
        <row r="108">
          <cell r="K108" t="str">
            <v>Generación de residuos aprovechables (PAPEL)</v>
          </cell>
          <cell r="L108" t="str">
            <v>Disminución de carga en los rellenos sanitarios (+)</v>
          </cell>
          <cell r="AB108" t="str">
            <v>POSITIVO</v>
          </cell>
          <cell r="BA108" t="str">
            <v>POSITIVO</v>
          </cell>
        </row>
        <row r="109">
          <cell r="K109" t="str">
            <v xml:space="preserve">Generación de residuos peligrosos (TÓNERES) </v>
          </cell>
          <cell r="L109" t="str">
            <v>Contaminación del suelo (-)</v>
          </cell>
          <cell r="AB109" t="str">
            <v>Negativo MODERADO</v>
          </cell>
          <cell r="BA109" t="str">
            <v>Negativo BAJO</v>
          </cell>
        </row>
        <row r="110">
          <cell r="K110" t="str">
            <v>Consumo de energía eléctrica</v>
          </cell>
          <cell r="L110" t="str">
            <v>Agotamiento de los recursos naturales (-)</v>
          </cell>
          <cell r="AB110" t="str">
            <v>Negativo MODERADO</v>
          </cell>
          <cell r="BA110" t="str">
            <v>Negativo BAJO</v>
          </cell>
        </row>
        <row r="111">
          <cell r="K111" t="str">
            <v>Consumo de papel</v>
          </cell>
          <cell r="L111" t="str">
            <v>Agotamiento de los recursos naturales (-)</v>
          </cell>
          <cell r="AB111" t="str">
            <v>Negativo MODERADO</v>
          </cell>
          <cell r="BA111" t="str">
            <v>Negativo BAJO</v>
          </cell>
        </row>
        <row r="112">
          <cell r="K112" t="str">
            <v>Conversión a medios tecnológicos</v>
          </cell>
          <cell r="L112" t="str">
            <v>Disminución de consumo de papel (+)</v>
          </cell>
          <cell r="AB112" t="str">
            <v>POSITIVO</v>
          </cell>
          <cell r="BA112" t="str">
            <v>POSITIVO</v>
          </cell>
        </row>
        <row r="113">
          <cell r="K113" t="str">
            <v>Generación de residuos aprovechables (PAPEL)</v>
          </cell>
          <cell r="L113" t="str">
            <v>Disminución de carga en los rellenos sanitarios (+)</v>
          </cell>
          <cell r="AB113" t="str">
            <v>POSITIVO</v>
          </cell>
          <cell r="BA113" t="str">
            <v>POSITIVO</v>
          </cell>
        </row>
        <row r="114">
          <cell r="K114" t="str">
            <v>Consumo de energía eléctrica</v>
          </cell>
          <cell r="L114" t="str">
            <v>Agotamiento de los recursos naturales (-)</v>
          </cell>
          <cell r="AB114" t="str">
            <v>Negativo MODERADO</v>
          </cell>
          <cell r="BA114" t="str">
            <v>Negativo BAJO</v>
          </cell>
        </row>
        <row r="115">
          <cell r="K115" t="str">
            <v>Consumo de papel</v>
          </cell>
          <cell r="L115" t="str">
            <v>Agotamiento de los recursos naturales (-)</v>
          </cell>
          <cell r="AB115" t="str">
            <v>Negativo MODERADO</v>
          </cell>
          <cell r="BA115" t="str">
            <v>Negativo BAJO</v>
          </cell>
        </row>
        <row r="116">
          <cell r="K116" t="str">
            <v>Consumo de tóner</v>
          </cell>
          <cell r="L116" t="str">
            <v>Agotamiento de los recursos naturales (-)</v>
          </cell>
          <cell r="AB116" t="str">
            <v>Negativo BAJO</v>
          </cell>
          <cell r="BA116" t="str">
            <v>Negativo BAJO</v>
          </cell>
        </row>
        <row r="117">
          <cell r="K117" t="str">
            <v>Conversión a medios tecnológicos</v>
          </cell>
          <cell r="L117" t="str">
            <v>Disminución de consumo de papel (+)</v>
          </cell>
          <cell r="AB117" t="str">
            <v>POSITIVO</v>
          </cell>
          <cell r="BA117" t="str">
            <v>POSITIVO</v>
          </cell>
        </row>
        <row r="118">
          <cell r="K118" t="str">
            <v>Generación de residuos aprovechables (PAPEL)</v>
          </cell>
          <cell r="L118" t="str">
            <v>Disminución de carga en los rellenos sanitarios (+)</v>
          </cell>
          <cell r="AB118" t="str">
            <v>POSITIVO</v>
          </cell>
          <cell r="BA118" t="str">
            <v>POSITIVO</v>
          </cell>
        </row>
        <row r="119">
          <cell r="K119" t="str">
            <v xml:space="preserve">Generación de residuos peligrosos (TÓNERES) </v>
          </cell>
          <cell r="L119" t="str">
            <v>Contaminación del suelo (-)</v>
          </cell>
          <cell r="AB119" t="str">
            <v>Negativo MODERADO</v>
          </cell>
          <cell r="BA119" t="str">
            <v>Negativo BAJO</v>
          </cell>
        </row>
        <row r="120">
          <cell r="K120" t="str">
            <v>Consumo de energía eléctrica</v>
          </cell>
          <cell r="L120" t="str">
            <v>Agotamiento de los recursos naturales (-)</v>
          </cell>
          <cell r="AB120" t="str">
            <v>Negativo MODERADO</v>
          </cell>
          <cell r="BA120" t="str">
            <v>Negativo BAJO</v>
          </cell>
        </row>
        <row r="121">
          <cell r="K121" t="str">
            <v>Consumo de papel</v>
          </cell>
          <cell r="L121" t="str">
            <v>Agotamiento de los recursos naturales (-)</v>
          </cell>
          <cell r="AB121" t="str">
            <v>Negativo MODERADO</v>
          </cell>
          <cell r="BA121" t="str">
            <v>Negativo BAJO</v>
          </cell>
        </row>
        <row r="122">
          <cell r="K122" t="str">
            <v>Consumo de tóner</v>
          </cell>
          <cell r="L122" t="str">
            <v>Agotamiento de los recursos naturales (-)</v>
          </cell>
          <cell r="AB122" t="str">
            <v>Negativo BAJO</v>
          </cell>
          <cell r="BA122" t="str">
            <v>Negativo BAJO</v>
          </cell>
        </row>
        <row r="123">
          <cell r="K123" t="str">
            <v>Conversión a medios tecnológicos</v>
          </cell>
          <cell r="L123" t="str">
            <v>Disminución de consumo de papel (+)</v>
          </cell>
          <cell r="AB123" t="str">
            <v>POSITIVO</v>
          </cell>
          <cell r="BA123" t="str">
            <v>POSITIVO</v>
          </cell>
        </row>
        <row r="124">
          <cell r="K124" t="str">
            <v>Generación de residuos aprovechables (PAPEL)</v>
          </cell>
          <cell r="L124" t="str">
            <v>Disminución de carga en los rellenos sanitarios (+)</v>
          </cell>
          <cell r="AB124" t="str">
            <v>POSITIVO</v>
          </cell>
          <cell r="BA124" t="str">
            <v>POSITIVO</v>
          </cell>
        </row>
        <row r="125">
          <cell r="K125" t="str">
            <v xml:space="preserve">Generación de residuos peligrosos (TÓNERES) </v>
          </cell>
          <cell r="L125" t="str">
            <v>Contaminación del suelo (-)</v>
          </cell>
          <cell r="AB125" t="str">
            <v>Negativo MODERADO</v>
          </cell>
          <cell r="BA125" t="str">
            <v>Negativo BAJO</v>
          </cell>
        </row>
        <row r="126">
          <cell r="K126" t="str">
            <v>Consumo de energía eléctrica</v>
          </cell>
          <cell r="L126" t="str">
            <v>Agotamiento de los recursos naturales (-)</v>
          </cell>
          <cell r="AB126" t="str">
            <v>Negativo MODERADO</v>
          </cell>
          <cell r="BA126" t="str">
            <v>Negativo BAJO</v>
          </cell>
        </row>
        <row r="127">
          <cell r="K127" t="str">
            <v>Consumo de papel</v>
          </cell>
          <cell r="L127" t="str">
            <v>Agotamiento de los recursos naturales (-)</v>
          </cell>
          <cell r="AB127" t="str">
            <v>Negativo MODERADO</v>
          </cell>
          <cell r="BA127" t="str">
            <v>Negativo BAJO</v>
          </cell>
        </row>
        <row r="128">
          <cell r="K128" t="str">
            <v>Conversión a medios tecnológicos</v>
          </cell>
          <cell r="L128" t="str">
            <v>Disminución de consumo de papel (+)</v>
          </cell>
          <cell r="AB128" t="str">
            <v>POSITIVO</v>
          </cell>
          <cell r="BA128" t="str">
            <v>POSITIVO</v>
          </cell>
        </row>
        <row r="129">
          <cell r="K129" t="str">
            <v>Generación de residuos aprovechables (PAPEL)</v>
          </cell>
          <cell r="L129" t="str">
            <v>Disminución de carga en los rellenos sanitarios (+)</v>
          </cell>
          <cell r="AB129" t="str">
            <v>POSITIVO</v>
          </cell>
          <cell r="BA129" t="str">
            <v>POSITIVO</v>
          </cell>
        </row>
        <row r="130">
          <cell r="K130" t="str">
            <v>Consumo de energía eléctrica</v>
          </cell>
          <cell r="L130" t="str">
            <v>Agotamiento de los recursos naturales (-)</v>
          </cell>
          <cell r="AB130" t="str">
            <v>Negativo MODERADO</v>
          </cell>
          <cell r="BA130" t="str">
            <v>Negativo BAJO</v>
          </cell>
        </row>
        <row r="131">
          <cell r="K131" t="str">
            <v>Consumo de papel</v>
          </cell>
          <cell r="L131" t="str">
            <v>Agotamiento de los recursos naturales (-)</v>
          </cell>
          <cell r="AB131" t="str">
            <v>Negativo MODERADO</v>
          </cell>
          <cell r="BA131" t="str">
            <v>Negativo BAJO</v>
          </cell>
        </row>
        <row r="132">
          <cell r="K132" t="str">
            <v>Conversión a medios tecnológicos</v>
          </cell>
          <cell r="L132" t="str">
            <v>Disminución de consumo de papel (+)</v>
          </cell>
          <cell r="AB132" t="str">
            <v>POSITIVO</v>
          </cell>
          <cell r="BA132" t="str">
            <v>POSITIVO</v>
          </cell>
        </row>
        <row r="133">
          <cell r="K133" t="str">
            <v>Generación de residuos aprovechables (PAPEL)</v>
          </cell>
          <cell r="L133" t="str">
            <v>Disminución de carga en los rellenos sanitarios (+)</v>
          </cell>
          <cell r="AB133" t="str">
            <v>POSITIVO</v>
          </cell>
          <cell r="BA133" t="str">
            <v>POSITIVO</v>
          </cell>
        </row>
        <row r="134">
          <cell r="K134" t="str">
            <v>Consumo de combustibles</v>
          </cell>
          <cell r="L134" t="str">
            <v>Emisión de gases efecto invernadero (-)</v>
          </cell>
          <cell r="AB134" t="str">
            <v>Negativo BAJO</v>
          </cell>
          <cell r="BA134" t="str">
            <v>Negativo BAJO</v>
          </cell>
        </row>
        <row r="135">
          <cell r="K135" t="str">
            <v>Generación de emisiones atmosféricas fuentes móviles</v>
          </cell>
          <cell r="L135" t="str">
            <v>Contaminación del aire (-)</v>
          </cell>
          <cell r="AB135" t="str">
            <v>Negativo MODERADO</v>
          </cell>
          <cell r="BA135" t="str">
            <v>Negativo MODERADO</v>
          </cell>
        </row>
        <row r="136">
          <cell r="K136" t="str">
            <v>Consumo de energía eléctrica</v>
          </cell>
          <cell r="L136" t="str">
            <v>Agotamiento de los recursos naturales (-)</v>
          </cell>
          <cell r="AB136" t="str">
            <v>Negativo MODERADO</v>
          </cell>
          <cell r="BA136" t="str">
            <v>Negativo BAJO</v>
          </cell>
        </row>
        <row r="137">
          <cell r="K137" t="str">
            <v>Consumo de papel</v>
          </cell>
          <cell r="L137" t="str">
            <v>Agotamiento de los recursos naturales (-)</v>
          </cell>
          <cell r="AB137" t="str">
            <v>Negativo MODERADO</v>
          </cell>
          <cell r="BA137" t="str">
            <v>Negativo BAJO</v>
          </cell>
        </row>
        <row r="138">
          <cell r="K138" t="str">
            <v>Conversión a medios tecnológicos</v>
          </cell>
          <cell r="L138" t="str">
            <v>Disminución de consumo de papel (+)</v>
          </cell>
          <cell r="AB138" t="str">
            <v>POSITIVO</v>
          </cell>
          <cell r="BA138" t="str">
            <v>POSITIVO</v>
          </cell>
        </row>
        <row r="139">
          <cell r="K139" t="str">
            <v>Generación de residuos aprovechables (PAPEL)</v>
          </cell>
          <cell r="L139" t="str">
            <v>Disminución de carga en los rellenos sanitarios (+)</v>
          </cell>
          <cell r="AB139" t="str">
            <v>POSITIVO</v>
          </cell>
          <cell r="BA139" t="str">
            <v>POSITIVO</v>
          </cell>
        </row>
        <row r="140">
          <cell r="K140" t="str">
            <v>Consumo de combustibles</v>
          </cell>
          <cell r="L140" t="str">
            <v>Emisión de gases efecto invernadero (-)</v>
          </cell>
          <cell r="AB140" t="str">
            <v>Negativo BAJO</v>
          </cell>
          <cell r="BA140" t="str">
            <v>Negativo BAJO</v>
          </cell>
        </row>
        <row r="141">
          <cell r="K141" t="str">
            <v>Generación de emisiones atmosféricas fuentes móviles</v>
          </cell>
          <cell r="L141" t="str">
            <v>Contaminación del aire (-)</v>
          </cell>
          <cell r="AB141" t="str">
            <v>Negativo MODERADO</v>
          </cell>
          <cell r="BA141" t="str">
            <v>Negativo MODERADO</v>
          </cell>
        </row>
        <row r="142">
          <cell r="K142" t="str">
            <v>Consumo de energía eléctrica</v>
          </cell>
          <cell r="L142" t="str">
            <v>Agotamiento de los recursos naturales (-)</v>
          </cell>
          <cell r="AB142" t="str">
            <v>Negativo MODERADO</v>
          </cell>
          <cell r="BA142" t="str">
            <v>Negativo BAJO</v>
          </cell>
        </row>
        <row r="143">
          <cell r="K143" t="str">
            <v>Consumo de papel</v>
          </cell>
          <cell r="L143" t="str">
            <v>Agotamiento de los recursos naturales (-)</v>
          </cell>
          <cell r="AB143" t="str">
            <v>Negativo MODERADO</v>
          </cell>
          <cell r="BA143" t="str">
            <v>Negativo BAJO</v>
          </cell>
        </row>
        <row r="144">
          <cell r="K144" t="str">
            <v>Conversión a medios tecnológicos</v>
          </cell>
          <cell r="L144" t="str">
            <v>Disminución de consumo de papel (+)</v>
          </cell>
          <cell r="AB144" t="str">
            <v>POSITIVO</v>
          </cell>
          <cell r="BA144" t="str">
            <v>POSITIVO</v>
          </cell>
        </row>
        <row r="145">
          <cell r="K145" t="str">
            <v>Generación de residuos aprovechables (PAPEL)</v>
          </cell>
          <cell r="L145" t="str">
            <v>Disminución de carga en los rellenos sanitarios (+)</v>
          </cell>
          <cell r="AB145" t="str">
            <v>POSITIVO</v>
          </cell>
          <cell r="BA145" t="str">
            <v>POSITIVO</v>
          </cell>
        </row>
        <row r="146">
          <cell r="K146" t="str">
            <v>Consumo de combustibles</v>
          </cell>
          <cell r="L146" t="str">
            <v>Emisión de gases efecto invernadero (-)</v>
          </cell>
          <cell r="AB146" t="str">
            <v>Negativo BAJO</v>
          </cell>
          <cell r="BA146" t="str">
            <v>Negativo BAJO</v>
          </cell>
        </row>
        <row r="147">
          <cell r="K147" t="str">
            <v>Generación de emisiones atmosféricas fuentes móviles</v>
          </cell>
          <cell r="L147" t="str">
            <v>Contaminación del aire (-)</v>
          </cell>
          <cell r="AB147" t="str">
            <v>Negativo MODERADO</v>
          </cell>
          <cell r="BA147" t="str">
            <v>Negativo MODERADO</v>
          </cell>
        </row>
        <row r="148">
          <cell r="K148" t="str">
            <v>Consumo de energía eléctrica</v>
          </cell>
          <cell r="L148" t="str">
            <v>Agotamiento de los recursos naturales (-)</v>
          </cell>
          <cell r="AB148" t="str">
            <v>Negativo MODERADO</v>
          </cell>
          <cell r="BA148" t="str">
            <v>Negativo BAJO</v>
          </cell>
        </row>
        <row r="149">
          <cell r="K149" t="str">
            <v>Consumo de papel</v>
          </cell>
          <cell r="L149" t="str">
            <v>Agotamiento de los recursos naturales (-)</v>
          </cell>
          <cell r="AB149" t="str">
            <v>Negativo MODERADO</v>
          </cell>
          <cell r="BA149" t="str">
            <v>Negativo BAJO</v>
          </cell>
        </row>
        <row r="150">
          <cell r="K150" t="str">
            <v>Conversión a medios tecnológicos</v>
          </cell>
          <cell r="L150" t="str">
            <v>Disminución de consumo de papel (+)</v>
          </cell>
          <cell r="AB150" t="str">
            <v>POSITIVO</v>
          </cell>
          <cell r="BA150" t="str">
            <v>POSITIVO</v>
          </cell>
        </row>
        <row r="151">
          <cell r="K151" t="str">
            <v>Generación de residuos aprovechables (PAPEL)</v>
          </cell>
          <cell r="L151" t="str">
            <v>Disminución de carga en los rellenos sanitarios (+)</v>
          </cell>
          <cell r="AB151" t="str">
            <v>POSITIVO</v>
          </cell>
          <cell r="BA151" t="str">
            <v>POSITIVO</v>
          </cell>
        </row>
        <row r="152">
          <cell r="K152" t="str">
            <v>Consumo de energía eléctrica</v>
          </cell>
          <cell r="L152" t="str">
            <v>Agotamiento de los recursos naturales (-)</v>
          </cell>
          <cell r="AB152" t="str">
            <v>Negativo MODERADO</v>
          </cell>
          <cell r="BA152" t="str">
            <v>Negativo BAJO</v>
          </cell>
        </row>
        <row r="153">
          <cell r="K153" t="str">
            <v>Consumo de papel</v>
          </cell>
          <cell r="L153" t="str">
            <v>Agotamiento de los recursos naturales (-)</v>
          </cell>
          <cell r="AB153" t="str">
            <v>Negativo MODERADO</v>
          </cell>
          <cell r="BA153" t="str">
            <v>Negativo BAJO</v>
          </cell>
        </row>
        <row r="154">
          <cell r="K154" t="str">
            <v>Conversión a medios tecnológicos</v>
          </cell>
          <cell r="L154" t="str">
            <v>Disminución de consumo de papel (+)</v>
          </cell>
          <cell r="AB154" t="str">
            <v>POSITIVO</v>
          </cell>
          <cell r="BA154" t="str">
            <v>POSITIVO</v>
          </cell>
        </row>
        <row r="155">
          <cell r="K155" t="str">
            <v>Generación de residuos aprovechables (PAPEL)</v>
          </cell>
          <cell r="L155" t="str">
            <v>Disminución de carga en los rellenos sanitarios (+)</v>
          </cell>
          <cell r="AB155" t="str">
            <v>POSITIVO</v>
          </cell>
          <cell r="BA155" t="str">
            <v>POSITIVO</v>
          </cell>
        </row>
        <row r="156">
          <cell r="K156" t="str">
            <v>Consumo de energía eléctrica</v>
          </cell>
          <cell r="L156" t="str">
            <v>Agotamiento de los recursos naturales (-)</v>
          </cell>
          <cell r="AB156" t="str">
            <v>Negativo MODERADO</v>
          </cell>
          <cell r="BA156" t="str">
            <v>Negativo BAJO</v>
          </cell>
        </row>
        <row r="157">
          <cell r="K157" t="str">
            <v>Consumo de papel</v>
          </cell>
          <cell r="L157" t="str">
            <v>Agotamiento de los recursos naturales (-)</v>
          </cell>
          <cell r="AB157" t="str">
            <v>Negativo MODERADO</v>
          </cell>
          <cell r="BA157" t="str">
            <v>Negativo BAJO</v>
          </cell>
        </row>
        <row r="158">
          <cell r="K158" t="str">
            <v>Conversión a medios tecnológicos</v>
          </cell>
          <cell r="L158" t="str">
            <v>Disminución de consumo de papel (+)</v>
          </cell>
          <cell r="AB158" t="str">
            <v>POSITIVO</v>
          </cell>
          <cell r="BA158" t="str">
            <v>POSITIVO</v>
          </cell>
        </row>
        <row r="159">
          <cell r="K159" t="str">
            <v>Generación de residuos aprovechables (PAPEL)</v>
          </cell>
          <cell r="L159" t="str">
            <v>Disminución de carga en los rellenos sanitarios (+)</v>
          </cell>
          <cell r="AB159" t="str">
            <v>POSITIVO</v>
          </cell>
          <cell r="BA159" t="str">
            <v>POSITIVO</v>
          </cell>
        </row>
        <row r="160">
          <cell r="K160" t="str">
            <v>Consumo de energía eléctrica</v>
          </cell>
          <cell r="L160" t="str">
            <v>Agotamiento de los recursos naturales (-)</v>
          </cell>
          <cell r="AB160" t="str">
            <v>Negativo MODERADO</v>
          </cell>
          <cell r="BA160" t="str">
            <v>Negativo BAJO</v>
          </cell>
        </row>
        <row r="161">
          <cell r="K161" t="str">
            <v>Consumo de papel</v>
          </cell>
          <cell r="L161" t="str">
            <v>Agotamiento de los recursos naturales (-)</v>
          </cell>
          <cell r="AB161" t="str">
            <v>Negativo MODERADO</v>
          </cell>
          <cell r="BA161" t="str">
            <v>Negativo BAJO</v>
          </cell>
        </row>
        <row r="162">
          <cell r="K162" t="str">
            <v>Conversión a medios tecnológicos</v>
          </cell>
          <cell r="L162" t="str">
            <v>Disminución de consumo de papel (+)</v>
          </cell>
          <cell r="AB162" t="str">
            <v>POSITIVO</v>
          </cell>
          <cell r="BA162" t="str">
            <v>POSITIVO</v>
          </cell>
        </row>
        <row r="163">
          <cell r="K163" t="str">
            <v>Generación de residuos aprovechables (PAPEL)</v>
          </cell>
          <cell r="L163" t="str">
            <v>Disminución de carga en los rellenos sanitarios (+)</v>
          </cell>
          <cell r="AB163" t="str">
            <v>POSITIVO</v>
          </cell>
          <cell r="BA163" t="str">
            <v>POSITIVO</v>
          </cell>
        </row>
        <row r="164">
          <cell r="K164" t="str">
            <v>Consumo de energía eléctrica</v>
          </cell>
          <cell r="L164" t="str">
            <v>Agotamiento de los recursos naturales (-)</v>
          </cell>
          <cell r="AB164" t="str">
            <v>Negativo MODERADO</v>
          </cell>
          <cell r="BA164" t="str">
            <v>Negativo BAJO</v>
          </cell>
        </row>
        <row r="165">
          <cell r="K165" t="str">
            <v>Consumo de papel</v>
          </cell>
          <cell r="L165" t="str">
            <v>Agotamiento de los recursos naturales (-)</v>
          </cell>
          <cell r="AB165" t="str">
            <v>Negativo MODERADO</v>
          </cell>
          <cell r="BA165" t="str">
            <v>Negativo BAJO</v>
          </cell>
        </row>
        <row r="166">
          <cell r="K166" t="str">
            <v>Conversión a medios tecnológicos</v>
          </cell>
          <cell r="L166" t="str">
            <v>Disminución de consumo de papel (+)</v>
          </cell>
          <cell r="AB166" t="str">
            <v>POSITIVO</v>
          </cell>
          <cell r="BA166" t="str">
            <v>POSITIVO</v>
          </cell>
        </row>
        <row r="167">
          <cell r="K167" t="str">
            <v>Generación de residuos aprovechables (PAPEL)</v>
          </cell>
          <cell r="L167" t="str">
            <v>Disminución de carga en los rellenos sanitarios (+)</v>
          </cell>
          <cell r="AB167" t="str">
            <v>POSITIVO</v>
          </cell>
          <cell r="BA167" t="str">
            <v>POSITIVO</v>
          </cell>
        </row>
        <row r="168">
          <cell r="K168" t="str">
            <v>Consumo de energía eléctrica</v>
          </cell>
          <cell r="L168" t="str">
            <v>Agotamiento de los recursos naturales (-)</v>
          </cell>
          <cell r="AB168" t="str">
            <v>Negativo MODERADO</v>
          </cell>
          <cell r="BA168" t="str">
            <v>Negativo BAJO</v>
          </cell>
        </row>
        <row r="169">
          <cell r="K169" t="str">
            <v>Consumo de papel</v>
          </cell>
          <cell r="L169" t="str">
            <v>Agotamiento de los recursos naturales (-)</v>
          </cell>
          <cell r="AB169" t="str">
            <v>Negativo MODERADO</v>
          </cell>
          <cell r="BA169" t="str">
            <v>Negativo BAJO</v>
          </cell>
        </row>
        <row r="170">
          <cell r="K170" t="str">
            <v>Consumo de tóner</v>
          </cell>
          <cell r="L170" t="str">
            <v>Agotamiento de los recursos naturales (-)</v>
          </cell>
          <cell r="AB170" t="str">
            <v>Negativo BAJO</v>
          </cell>
          <cell r="BA170" t="str">
            <v>Negativo BAJO</v>
          </cell>
        </row>
        <row r="171">
          <cell r="K171" t="str">
            <v>Conversión a medios tecnológicos</v>
          </cell>
          <cell r="L171" t="str">
            <v>Disminución de consumo de papel (+)</v>
          </cell>
          <cell r="AB171" t="str">
            <v>POSITIVO</v>
          </cell>
          <cell r="BA171" t="str">
            <v>POSITIVO</v>
          </cell>
        </row>
        <row r="172">
          <cell r="K172" t="str">
            <v>Generación de residuos aprovechables (PAPEL)</v>
          </cell>
          <cell r="L172" t="str">
            <v>Disminución de carga en los rellenos sanitarios (+)</v>
          </cell>
          <cell r="AB172" t="str">
            <v>POSITIVO</v>
          </cell>
          <cell r="BA172" t="str">
            <v>POSITIVO</v>
          </cell>
        </row>
        <row r="173">
          <cell r="K173" t="str">
            <v xml:space="preserve">Generación de residuos peligrosos (TÓNERES) </v>
          </cell>
          <cell r="L173" t="str">
            <v>Contaminación del suelo (-)</v>
          </cell>
          <cell r="AB173" t="str">
            <v>Negativo MODERADO</v>
          </cell>
          <cell r="BA173" t="str">
            <v>Negativo BAJO</v>
          </cell>
        </row>
        <row r="174">
          <cell r="K174" t="str">
            <v>Consumo de energía eléctrica</v>
          </cell>
          <cell r="L174" t="str">
            <v>Agotamiento de los recursos naturales (-)</v>
          </cell>
          <cell r="AB174" t="str">
            <v>Negativo MODERADO</v>
          </cell>
          <cell r="BA174" t="str">
            <v>Negativo BAJO</v>
          </cell>
        </row>
        <row r="175">
          <cell r="K175" t="str">
            <v>Consumo de papel</v>
          </cell>
          <cell r="L175" t="str">
            <v>Agotamiento de los recursos naturales (-)</v>
          </cell>
          <cell r="AB175" t="str">
            <v>Negativo MODERADO</v>
          </cell>
          <cell r="BA175" t="str">
            <v>Negativo BAJO</v>
          </cell>
        </row>
        <row r="176">
          <cell r="K176" t="str">
            <v>Consumo de tóner</v>
          </cell>
          <cell r="L176" t="str">
            <v>Agotamiento de los recursos naturales (-)</v>
          </cell>
          <cell r="AB176" t="str">
            <v>Negativo BAJO</v>
          </cell>
          <cell r="BA176" t="str">
            <v>Negativo BAJO</v>
          </cell>
        </row>
        <row r="177">
          <cell r="K177" t="str">
            <v>Conversión a medios tecnológicos</v>
          </cell>
          <cell r="L177" t="str">
            <v>Disminución de consumo de papel (+)</v>
          </cell>
          <cell r="AB177" t="str">
            <v>POSITIVO</v>
          </cell>
          <cell r="BA177" t="str">
            <v>POSITIVO</v>
          </cell>
        </row>
        <row r="178">
          <cell r="K178" t="str">
            <v>Generación de residuos aprovechables (PAPEL)</v>
          </cell>
          <cell r="L178" t="str">
            <v>Disminución de carga en los rellenos sanitarios (+)</v>
          </cell>
          <cell r="AB178" t="str">
            <v>POSITIVO</v>
          </cell>
          <cell r="BA178" t="str">
            <v>POSITIVO</v>
          </cell>
        </row>
        <row r="179">
          <cell r="K179" t="str">
            <v xml:space="preserve">Generación de residuos peligrosos (TÓNERES) </v>
          </cell>
          <cell r="L179" t="str">
            <v>Contaminación del suelo (-)</v>
          </cell>
          <cell r="AB179" t="str">
            <v>Negativo MODERADO</v>
          </cell>
          <cell r="BA179" t="str">
            <v>Negativo BAJO</v>
          </cell>
        </row>
        <row r="180">
          <cell r="K180" t="str">
            <v>Consumo de energía eléctrica</v>
          </cell>
          <cell r="L180" t="str">
            <v>Agotamiento de los recursos naturales (-)</v>
          </cell>
          <cell r="AB180" t="str">
            <v>Negativo MODERADO</v>
          </cell>
          <cell r="BA180" t="str">
            <v>Negativo BAJO</v>
          </cell>
        </row>
        <row r="181">
          <cell r="K181" t="str">
            <v>Consumo de papel</v>
          </cell>
          <cell r="L181" t="str">
            <v>Agotamiento de los recursos naturales (-)</v>
          </cell>
          <cell r="AB181" t="str">
            <v>Negativo MODERADO</v>
          </cell>
          <cell r="BA181" t="str">
            <v>Negativo BAJO</v>
          </cell>
        </row>
        <row r="182">
          <cell r="K182" t="str">
            <v>Consumo de tóner</v>
          </cell>
          <cell r="L182" t="str">
            <v>Agotamiento de los recursos naturales (-)</v>
          </cell>
          <cell r="AB182" t="str">
            <v>Negativo BAJO</v>
          </cell>
          <cell r="BA182" t="str">
            <v>Negativo BAJO</v>
          </cell>
        </row>
        <row r="183">
          <cell r="K183" t="str">
            <v>Conversión a medios tecnológicos</v>
          </cell>
          <cell r="L183" t="str">
            <v>Disminución de consumo de papel (+)</v>
          </cell>
          <cell r="AB183" t="str">
            <v>POSITIVO</v>
          </cell>
          <cell r="BA183" t="str">
            <v>POSITIVO</v>
          </cell>
        </row>
        <row r="184">
          <cell r="K184" t="str">
            <v>Generación de residuos aprovechables (PAPEL)</v>
          </cell>
          <cell r="L184" t="str">
            <v>Disminución de carga en los rellenos sanitarios (+)</v>
          </cell>
          <cell r="AB184" t="str">
            <v>POSITIVO</v>
          </cell>
          <cell r="BA184" t="str">
            <v>POSITIVO</v>
          </cell>
        </row>
        <row r="185">
          <cell r="K185" t="str">
            <v xml:space="preserve">Generación de residuos peligrosos (TÓNERES) </v>
          </cell>
          <cell r="L185" t="str">
            <v>Contaminación del suelo (-)</v>
          </cell>
          <cell r="AB185" t="str">
            <v>Negativo MODERADO</v>
          </cell>
          <cell r="BA185" t="str">
            <v>Negativo BAJO</v>
          </cell>
        </row>
        <row r="186">
          <cell r="K186" t="str">
            <v>Consumo de energía eléctrica</v>
          </cell>
          <cell r="L186" t="str">
            <v>Agotamiento de los recursos naturales (-)</v>
          </cell>
          <cell r="AB186" t="str">
            <v>Negativo MODERADO</v>
          </cell>
          <cell r="BA186" t="str">
            <v>Negativo BAJO</v>
          </cell>
        </row>
        <row r="187">
          <cell r="K187" t="str">
            <v>Consumo de papel</v>
          </cell>
          <cell r="L187" t="str">
            <v>Agotamiento de los recursos naturales (-)</v>
          </cell>
          <cell r="AB187" t="str">
            <v>Negativo MODERADO</v>
          </cell>
          <cell r="BA187" t="str">
            <v>Negativo BAJO</v>
          </cell>
        </row>
        <row r="188">
          <cell r="K188" t="str">
            <v>Consumo de tóner</v>
          </cell>
          <cell r="L188" t="str">
            <v>Agotamiento de los recursos naturales (-)</v>
          </cell>
          <cell r="AB188" t="str">
            <v>Negativo BAJO</v>
          </cell>
          <cell r="BA188" t="str">
            <v>Negativo BAJO</v>
          </cell>
        </row>
        <row r="189">
          <cell r="K189" t="str">
            <v>Conversión a medios tecnológicos</v>
          </cell>
          <cell r="L189" t="str">
            <v>Disminución de consumo de papel (+)</v>
          </cell>
          <cell r="AB189" t="str">
            <v>POSITIVO</v>
          </cell>
          <cell r="BA189" t="str">
            <v>POSITIVO</v>
          </cell>
        </row>
        <row r="190">
          <cell r="K190" t="str">
            <v>Generación de residuos aprovechables (PAPEL)</v>
          </cell>
          <cell r="L190" t="str">
            <v>Disminución de carga en los rellenos sanitarios (+)</v>
          </cell>
          <cell r="AB190" t="str">
            <v>POSITIVO</v>
          </cell>
          <cell r="BA190" t="str">
            <v>POSITIVO</v>
          </cell>
        </row>
        <row r="191">
          <cell r="K191" t="str">
            <v xml:space="preserve">Generación de residuos peligrosos (TÓNERES) </v>
          </cell>
          <cell r="L191" t="str">
            <v>Contaminación del suelo (-)</v>
          </cell>
          <cell r="AB191" t="str">
            <v>Negativo MODERADO</v>
          </cell>
          <cell r="BA191" t="str">
            <v>Negativo BAJO</v>
          </cell>
        </row>
        <row r="192">
          <cell r="K192" t="str">
            <v>Consumo de energía eléctrica</v>
          </cell>
          <cell r="L192" t="str">
            <v>Agotamiento de los recursos naturales (-)</v>
          </cell>
          <cell r="AB192" t="str">
            <v>Negativo MODERADO</v>
          </cell>
          <cell r="BA192" t="str">
            <v>Negativo BAJO</v>
          </cell>
        </row>
        <row r="193">
          <cell r="K193" t="str">
            <v>Conversión a medios tecnológicos</v>
          </cell>
          <cell r="L193" t="str">
            <v>Disminución de consumo de papel (+)</v>
          </cell>
          <cell r="AB193" t="str">
            <v>POSITIVO</v>
          </cell>
          <cell r="BA193" t="str">
            <v>POSITIVO</v>
          </cell>
        </row>
        <row r="194">
          <cell r="K194" t="str">
            <v>Consumo de energía eléctrica</v>
          </cell>
          <cell r="L194" t="str">
            <v>Agotamiento de los recursos naturales (-)</v>
          </cell>
          <cell r="AB194" t="str">
            <v>Negativo MODERADO</v>
          </cell>
          <cell r="BA194" t="str">
            <v>Negativo BAJO</v>
          </cell>
        </row>
        <row r="195">
          <cell r="K195" t="str">
            <v>Conversión a medios tecnológicos</v>
          </cell>
          <cell r="L195" t="str">
            <v>Disminución de consumo de papel (+)</v>
          </cell>
          <cell r="AB195" t="str">
            <v>POSITIVO</v>
          </cell>
          <cell r="BA195" t="str">
            <v>POSITIVO</v>
          </cell>
        </row>
        <row r="196">
          <cell r="K196" t="str">
            <v>Consumo de energía eléctrica</v>
          </cell>
          <cell r="L196" t="str">
            <v>Agotamiento de los recursos naturales (-)</v>
          </cell>
          <cell r="AB196" t="str">
            <v>Negativo MODERADO</v>
          </cell>
          <cell r="BA196" t="str">
            <v>Negativo BAJO</v>
          </cell>
        </row>
        <row r="197">
          <cell r="K197" t="str">
            <v>Consumo de papel</v>
          </cell>
          <cell r="L197" t="str">
            <v>Agotamiento de los recursos naturales (-)</v>
          </cell>
          <cell r="AB197" t="str">
            <v>Negativo MODERADO</v>
          </cell>
          <cell r="BA197" t="str">
            <v>Negativo BAJO</v>
          </cell>
        </row>
        <row r="198">
          <cell r="K198" t="str">
            <v>Consumo de tóner</v>
          </cell>
          <cell r="L198" t="str">
            <v>Agotamiento de los recursos naturales (-)</v>
          </cell>
          <cell r="AB198" t="str">
            <v>Negativo BAJO</v>
          </cell>
          <cell r="BA198" t="str">
            <v>Negativo BAJO</v>
          </cell>
        </row>
        <row r="199">
          <cell r="K199" t="str">
            <v>Conversión a medios tecnológicos</v>
          </cell>
          <cell r="L199" t="str">
            <v>Disminución de consumo de papel (+)</v>
          </cell>
          <cell r="AB199" t="str">
            <v>POSITIVO</v>
          </cell>
          <cell r="BA199" t="str">
            <v>POSITIVO</v>
          </cell>
        </row>
        <row r="200">
          <cell r="K200" t="str">
            <v>Generación de residuos aprovechables (PAPEL)</v>
          </cell>
          <cell r="L200" t="str">
            <v>Disminución de carga en los rellenos sanitarios (+)</v>
          </cell>
          <cell r="AB200" t="str">
            <v>POSITIVO</v>
          </cell>
          <cell r="BA200" t="str">
            <v>POSITIVO</v>
          </cell>
        </row>
        <row r="201">
          <cell r="K201" t="str">
            <v xml:space="preserve">Generación de residuos peligrosos (TÓNERES) </v>
          </cell>
          <cell r="L201" t="str">
            <v>Contaminación del suelo (-)</v>
          </cell>
          <cell r="AB201" t="str">
            <v>Negativo MODERADO</v>
          </cell>
          <cell r="BA201" t="str">
            <v>Negativo BAJO</v>
          </cell>
        </row>
        <row r="202">
          <cell r="K202" t="str">
            <v>Consumo de energía eléctrica</v>
          </cell>
          <cell r="L202" t="str">
            <v>Agotamiento de los recursos naturales (-)</v>
          </cell>
          <cell r="AB202" t="str">
            <v>Negativo MODERADO</v>
          </cell>
          <cell r="BA202" t="str">
            <v>Negativo BAJO</v>
          </cell>
        </row>
        <row r="203">
          <cell r="K203" t="str">
            <v>Consumo de papel</v>
          </cell>
          <cell r="L203" t="str">
            <v>Agotamiento de los recursos naturales (-)</v>
          </cell>
          <cell r="AB203" t="str">
            <v>Negativo MODERADO</v>
          </cell>
          <cell r="BA203" t="str">
            <v>Negativo BAJO</v>
          </cell>
        </row>
        <row r="204">
          <cell r="K204" t="str">
            <v>Consumo de tóner</v>
          </cell>
          <cell r="L204" t="str">
            <v>Agotamiento de los recursos naturales (-)</v>
          </cell>
          <cell r="AB204" t="str">
            <v>Negativo BAJO</v>
          </cell>
          <cell r="BA204" t="str">
            <v>Negativo BAJO</v>
          </cell>
        </row>
        <row r="205">
          <cell r="K205" t="str">
            <v>Conversión a medios tecnológicos</v>
          </cell>
          <cell r="L205" t="str">
            <v>Disminución de consumo de papel (+)</v>
          </cell>
          <cell r="AB205" t="str">
            <v>POSITIVO</v>
          </cell>
          <cell r="BA205" t="str">
            <v>POSITIVO</v>
          </cell>
        </row>
        <row r="206">
          <cell r="K206" t="str">
            <v>Generación de residuos aprovechables (PAPEL)</v>
          </cell>
          <cell r="L206" t="str">
            <v>Disminución de carga en los rellenos sanitarios (+)</v>
          </cell>
          <cell r="AB206" t="str">
            <v>POSITIVO</v>
          </cell>
          <cell r="BA206" t="str">
            <v>POSITIVO</v>
          </cell>
        </row>
        <row r="207">
          <cell r="K207" t="str">
            <v xml:space="preserve">Generación de residuos peligrosos (TÓNERES) </v>
          </cell>
          <cell r="L207" t="str">
            <v>Contaminación del suelo (-)</v>
          </cell>
          <cell r="AB207" t="str">
            <v>Negativo MODERADO</v>
          </cell>
          <cell r="BA207" t="str">
            <v>Negativo BAJO</v>
          </cell>
        </row>
        <row r="208">
          <cell r="K208" t="str">
            <v>Intervención a comunidades Étnicas</v>
          </cell>
          <cell r="L208" t="str">
            <v>Conservación de las costumbres étnicas (+)</v>
          </cell>
          <cell r="AB208" t="str">
            <v>POSITIVO</v>
          </cell>
          <cell r="BA208" t="str">
            <v>POSITIVO</v>
          </cell>
        </row>
        <row r="209">
          <cell r="K209" t="str">
            <v>Consumo de energía eléctrica</v>
          </cell>
          <cell r="L209" t="str">
            <v>Agotamiento de los recursos naturales (-)</v>
          </cell>
          <cell r="AB209" t="str">
            <v>Negativo MODERADO</v>
          </cell>
          <cell r="BA209" t="str">
            <v>Negativo BAJO</v>
          </cell>
        </row>
        <row r="210">
          <cell r="K210" t="str">
            <v>Consumo de papel</v>
          </cell>
          <cell r="L210" t="str">
            <v>Agotamiento de los recursos naturales (-)</v>
          </cell>
          <cell r="AB210" t="str">
            <v>Negativo MODERADO</v>
          </cell>
          <cell r="BA210" t="str">
            <v>Negativo BAJO</v>
          </cell>
        </row>
        <row r="211">
          <cell r="K211" t="str">
            <v>Consumo de tóner</v>
          </cell>
          <cell r="L211" t="str">
            <v>Agotamiento de los recursos naturales (-)</v>
          </cell>
          <cell r="AB211" t="str">
            <v>Negativo BAJO</v>
          </cell>
          <cell r="BA211" t="str">
            <v>Negativo BAJO</v>
          </cell>
        </row>
        <row r="212">
          <cell r="K212" t="str">
            <v>Generación de residuos aprovechables (PAPEL)</v>
          </cell>
          <cell r="L212" t="str">
            <v>Disminución de carga en los rellenos sanitarios (+)</v>
          </cell>
          <cell r="AB212" t="str">
            <v>POSITIVO</v>
          </cell>
          <cell r="BA212" t="str">
            <v>POSITIVO</v>
          </cell>
        </row>
        <row r="213">
          <cell r="K213" t="str">
            <v xml:space="preserve">Generación de residuos peligrosos (TÓNERES) </v>
          </cell>
          <cell r="L213" t="str">
            <v>Contaminación del suelo (-)</v>
          </cell>
          <cell r="AB213" t="str">
            <v>Negativo MODERADO</v>
          </cell>
          <cell r="BA213" t="str">
            <v>Negativo BAJO</v>
          </cell>
        </row>
        <row r="214">
          <cell r="K214" t="str">
            <v>Consumo de energía eléctrica</v>
          </cell>
          <cell r="L214" t="str">
            <v>Agotamiento de los recursos naturales (-)</v>
          </cell>
          <cell r="AB214" t="str">
            <v>Negativo MODERADO</v>
          </cell>
          <cell r="BA214" t="str">
            <v>Negativo BAJO</v>
          </cell>
        </row>
        <row r="215">
          <cell r="K215" t="str">
            <v>Conversión a medios tecnológicos</v>
          </cell>
          <cell r="L215" t="str">
            <v>Disminución de consumo de papel (+)</v>
          </cell>
          <cell r="AB215" t="str">
            <v>POSITIVO</v>
          </cell>
          <cell r="BA215" t="str">
            <v>POSITIVO</v>
          </cell>
        </row>
        <row r="216">
          <cell r="K216" t="str">
            <v>Intervención a comunidades Étnicas</v>
          </cell>
          <cell r="L216" t="str">
            <v>Conservación de las costumbres étnicas (+)</v>
          </cell>
          <cell r="AB216" t="str">
            <v>POSITIVO</v>
          </cell>
          <cell r="BA216" t="str">
            <v>POSITIVO</v>
          </cell>
        </row>
        <row r="217">
          <cell r="K217" t="str">
            <v>Consumo de energía eléctrica</v>
          </cell>
          <cell r="L217" t="str">
            <v>Agotamiento de los recursos naturales (-)</v>
          </cell>
          <cell r="AB217" t="str">
            <v>Negativo MODERADO</v>
          </cell>
          <cell r="BA217" t="str">
            <v>Negativo BAJO</v>
          </cell>
        </row>
        <row r="218">
          <cell r="K218" t="str">
            <v>Conversión a medios tecnológicos</v>
          </cell>
          <cell r="L218" t="str">
            <v>Disminución de consumo de papel (+)</v>
          </cell>
          <cell r="AB218" t="str">
            <v>POSITIVO</v>
          </cell>
          <cell r="BA218" t="str">
            <v>POSITIVO</v>
          </cell>
        </row>
        <row r="219">
          <cell r="K219" t="str">
            <v>Intervención a comunidades Étnicas</v>
          </cell>
          <cell r="L219" t="str">
            <v>Conservación de las costumbres étnicas (+)</v>
          </cell>
          <cell r="AB219" t="str">
            <v>POSITIVO</v>
          </cell>
          <cell r="BA219" t="str">
            <v>POSITIVO</v>
          </cell>
        </row>
        <row r="220">
          <cell r="K220" t="str">
            <v>Consumo de energía eléctrica</v>
          </cell>
          <cell r="L220" t="str">
            <v>Agotamiento de los recursos naturales (-)</v>
          </cell>
          <cell r="AB220" t="str">
            <v>Negativo MODERADO</v>
          </cell>
          <cell r="BA220" t="str">
            <v>Negativo BAJO</v>
          </cell>
        </row>
        <row r="221">
          <cell r="K221" t="str">
            <v>Consumo de papel</v>
          </cell>
          <cell r="L221" t="str">
            <v>Agotamiento de los recursos naturales (-)</v>
          </cell>
          <cell r="AB221" t="str">
            <v>Negativo MODERADO</v>
          </cell>
          <cell r="BA221" t="str">
            <v>Negativo BAJO</v>
          </cell>
        </row>
        <row r="222">
          <cell r="K222" t="str">
            <v>Consumo de tóner</v>
          </cell>
          <cell r="L222" t="str">
            <v>Agotamiento de los recursos naturales (-)</v>
          </cell>
          <cell r="AB222" t="str">
            <v>Negativo BAJO</v>
          </cell>
          <cell r="BA222" t="str">
            <v>Negativo BAJO</v>
          </cell>
        </row>
        <row r="223">
          <cell r="K223" t="str">
            <v>Conversión a medios tecnológicos</v>
          </cell>
          <cell r="L223" t="str">
            <v>Disminución de consumo de papel (+)</v>
          </cell>
          <cell r="AB223" t="str">
            <v>POSITIVO</v>
          </cell>
          <cell r="BA223" t="str">
            <v>POSITIVO</v>
          </cell>
        </row>
        <row r="224">
          <cell r="K224" t="str">
            <v>Generación de residuos aprovechables (PAPEL)</v>
          </cell>
          <cell r="L224" t="str">
            <v>Disminución de carga en los rellenos sanitarios (+)</v>
          </cell>
          <cell r="AB224" t="str">
            <v>POSITIVO</v>
          </cell>
          <cell r="BA224" t="str">
            <v>POSITIVO</v>
          </cell>
        </row>
        <row r="225">
          <cell r="K225" t="str">
            <v xml:space="preserve">Generación de residuos peligrosos (TÓNERES) </v>
          </cell>
          <cell r="L225" t="str">
            <v>Contaminación del suelo (-)</v>
          </cell>
          <cell r="AB225" t="str">
            <v>Negativo MODERADO</v>
          </cell>
          <cell r="BA225" t="str">
            <v>Negativo BAJO</v>
          </cell>
        </row>
        <row r="226">
          <cell r="K226" t="str">
            <v>Intervención a comunidades Étnicas</v>
          </cell>
          <cell r="L226" t="str">
            <v>Conservación de las costumbres étnicas (+)</v>
          </cell>
          <cell r="AB226" t="str">
            <v>POSITIVO</v>
          </cell>
          <cell r="BA226" t="str">
            <v>POSITIVO</v>
          </cell>
        </row>
        <row r="227">
          <cell r="K227" t="str">
            <v>Consumo de energía eléctrica</v>
          </cell>
          <cell r="L227" t="str">
            <v>Agotamiento de los recursos naturales (-)</v>
          </cell>
          <cell r="AB227" t="str">
            <v>Negativo MODERADO</v>
          </cell>
          <cell r="BA227" t="str">
            <v>Negativo BAJO</v>
          </cell>
        </row>
        <row r="228">
          <cell r="K228" t="str">
            <v>Consumo de papel</v>
          </cell>
          <cell r="L228" t="str">
            <v>Agotamiento de los recursos naturales (-)</v>
          </cell>
          <cell r="AB228" t="str">
            <v>Negativo MODERADO</v>
          </cell>
          <cell r="BA228" t="str">
            <v>Negativo BAJO</v>
          </cell>
        </row>
        <row r="229">
          <cell r="K229" t="str">
            <v>Consumo de tóner</v>
          </cell>
          <cell r="L229" t="str">
            <v>Agotamiento de los recursos naturales (-)</v>
          </cell>
          <cell r="AB229" t="str">
            <v>Negativo BAJO</v>
          </cell>
          <cell r="BA229" t="str">
            <v>Negativo BAJO</v>
          </cell>
        </row>
        <row r="230">
          <cell r="K230" t="str">
            <v>Conversión a medios tecnológicos</v>
          </cell>
          <cell r="L230" t="str">
            <v>Disminución de consumo de papel (+)</v>
          </cell>
          <cell r="AB230" t="str">
            <v>POSITIVO</v>
          </cell>
          <cell r="BA230" t="str">
            <v>POSITIVO</v>
          </cell>
        </row>
        <row r="231">
          <cell r="K231" t="str">
            <v>Generación de residuos aprovechables (PAPEL)</v>
          </cell>
          <cell r="L231" t="str">
            <v>Disminución de carga en los rellenos sanitarios (+)</v>
          </cell>
          <cell r="AB231" t="str">
            <v>POSITIVO</v>
          </cell>
          <cell r="BA231" t="str">
            <v>POSITIVO</v>
          </cell>
        </row>
        <row r="232">
          <cell r="K232" t="str">
            <v xml:space="preserve">Generación de residuos peligrosos (TÓNERES) </v>
          </cell>
          <cell r="L232" t="str">
            <v>Contaminación del suelo (-)</v>
          </cell>
          <cell r="AB232" t="str">
            <v>Negativo MODERADO</v>
          </cell>
          <cell r="BA232" t="str">
            <v>Negativo BAJO</v>
          </cell>
        </row>
        <row r="233">
          <cell r="K233" t="str">
            <v>Intervención a comunidades Étnicas</v>
          </cell>
          <cell r="L233" t="str">
            <v>Conservación de las costumbres étnicas (+)</v>
          </cell>
          <cell r="AB233" t="str">
            <v>POSITIVO</v>
          </cell>
          <cell r="BA233" t="str">
            <v>POSITIVO</v>
          </cell>
        </row>
        <row r="234">
          <cell r="K234" t="str">
            <v>Consumo de energía eléctrica</v>
          </cell>
          <cell r="L234" t="str">
            <v>Agotamiento de los recursos naturales (-)</v>
          </cell>
          <cell r="AB234" t="str">
            <v>Negativo MODERADO</v>
          </cell>
          <cell r="BA234" t="str">
            <v>Negativo BAJO</v>
          </cell>
        </row>
        <row r="235">
          <cell r="K235" t="str">
            <v>Consumo de papel</v>
          </cell>
          <cell r="L235" t="str">
            <v>Agotamiento de los recursos naturales (-)</v>
          </cell>
          <cell r="AB235" t="str">
            <v>Negativo MODERADO</v>
          </cell>
          <cell r="BA235" t="str">
            <v>Negativo BAJO</v>
          </cell>
        </row>
        <row r="236">
          <cell r="K236" t="str">
            <v>Consumo de tóner</v>
          </cell>
          <cell r="L236" t="str">
            <v>Agotamiento de los recursos naturales (-)</v>
          </cell>
          <cell r="AB236" t="str">
            <v>Negativo BAJO</v>
          </cell>
          <cell r="BA236" t="str">
            <v>Negativo BAJO</v>
          </cell>
        </row>
        <row r="237">
          <cell r="K237" t="str">
            <v>Conversión a medios tecnológicos</v>
          </cell>
          <cell r="L237" t="str">
            <v>Disminución de consumo de papel (+)</v>
          </cell>
          <cell r="AB237" t="str">
            <v>POSITIVO</v>
          </cell>
          <cell r="BA237" t="str">
            <v>POSITIVO</v>
          </cell>
        </row>
        <row r="238">
          <cell r="K238" t="str">
            <v>Generación de residuos aprovechables (PAPEL)</v>
          </cell>
          <cell r="L238" t="str">
            <v>Disminución de carga en los rellenos sanitarios (+)</v>
          </cell>
          <cell r="AB238" t="str">
            <v>POSITIVO</v>
          </cell>
          <cell r="BA238" t="str">
            <v>POSITIVO</v>
          </cell>
        </row>
        <row r="239">
          <cell r="K239" t="str">
            <v xml:space="preserve">Generación de residuos peligrosos (TÓNERES) </v>
          </cell>
          <cell r="L239" t="str">
            <v>Contaminación del suelo (-)</v>
          </cell>
          <cell r="AB239" t="str">
            <v>Negativo MODERADO</v>
          </cell>
          <cell r="BA239" t="str">
            <v>Negativo BAJO</v>
          </cell>
        </row>
        <row r="240">
          <cell r="K240" t="str">
            <v>Intervención a comunidades Étnicas</v>
          </cell>
          <cell r="L240" t="str">
            <v>Conservación de las costumbres étnicas (+)</v>
          </cell>
          <cell r="AB240" t="str">
            <v>POSITIVO</v>
          </cell>
          <cell r="BA240" t="str">
            <v>POSITIVO</v>
          </cell>
        </row>
        <row r="241">
          <cell r="K241" t="str">
            <v>Consumo de energía eléctrica</v>
          </cell>
          <cell r="L241" t="str">
            <v>Agotamiento de los recursos naturales (-)</v>
          </cell>
          <cell r="AB241" t="str">
            <v>Negativo MODERADO</v>
          </cell>
          <cell r="BA241" t="str">
            <v>Negativo BAJO</v>
          </cell>
        </row>
        <row r="242">
          <cell r="K242" t="str">
            <v>Consumo de papel</v>
          </cell>
          <cell r="L242" t="str">
            <v>Agotamiento de los recursos naturales (-)</v>
          </cell>
          <cell r="AB242" t="str">
            <v>Negativo MODERADO</v>
          </cell>
          <cell r="BA242" t="str">
            <v>Negativo BAJO</v>
          </cell>
        </row>
        <row r="243">
          <cell r="K243" t="str">
            <v>Consumo de tóner</v>
          </cell>
          <cell r="L243" t="str">
            <v>Agotamiento de los recursos naturales (-)</v>
          </cell>
          <cell r="AB243" t="str">
            <v>Negativo BAJO</v>
          </cell>
          <cell r="BA243" t="str">
            <v>Negativo BAJO</v>
          </cell>
        </row>
        <row r="244">
          <cell r="K244" t="str">
            <v>Conversión a medios tecnológicos</v>
          </cell>
          <cell r="L244" t="str">
            <v>Disminución de consumo de papel (+)</v>
          </cell>
          <cell r="AB244" t="str">
            <v>POSITIVO</v>
          </cell>
          <cell r="BA244" t="str">
            <v>POSITIVO</v>
          </cell>
        </row>
        <row r="245">
          <cell r="K245" t="str">
            <v>Generación de residuos aprovechables (PAPEL)</v>
          </cell>
          <cell r="L245" t="str">
            <v>Disminución de carga en los rellenos sanitarios (+)</v>
          </cell>
          <cell r="AB245" t="str">
            <v>POSITIVO</v>
          </cell>
          <cell r="BA245" t="str">
            <v>POSITIVO</v>
          </cell>
        </row>
        <row r="246">
          <cell r="K246" t="str">
            <v xml:space="preserve">Generación de residuos peligrosos (TÓNERES) </v>
          </cell>
          <cell r="L246" t="str">
            <v>Contaminación del suelo (-)</v>
          </cell>
          <cell r="AB246" t="str">
            <v>Negativo MODERADO</v>
          </cell>
          <cell r="BA246" t="str">
            <v>Negativo BAJO</v>
          </cell>
        </row>
        <row r="247">
          <cell r="K247" t="str">
            <v>Intervención a comunidades Étnicas</v>
          </cell>
          <cell r="L247" t="str">
            <v>Conservación de las costumbres étnicas (+)</v>
          </cell>
          <cell r="AB247" t="str">
            <v>POSITIVO</v>
          </cell>
          <cell r="BA247" t="str">
            <v>POSITIVO</v>
          </cell>
        </row>
        <row r="248">
          <cell r="K248" t="str">
            <v>Consumo de agua</v>
          </cell>
          <cell r="L248" t="str">
            <v>Agotamiento de los recursos naturales (-)</v>
          </cell>
          <cell r="AB248" t="str">
            <v>Negativo MODERADO</v>
          </cell>
          <cell r="BA248" t="str">
            <v>Negativo BAJO</v>
          </cell>
        </row>
        <row r="249">
          <cell r="K249" t="str">
            <v>Vertimiento de aguas residuales domésticas a sistemas de alcantarillado</v>
          </cell>
          <cell r="L249" t="str">
            <v>Contaminación de cuerpos hídricos (-)</v>
          </cell>
          <cell r="AB249" t="str">
            <v>Negativo MODERADO</v>
          </cell>
          <cell r="BA249" t="str">
            <v>Negativo BAJO</v>
          </cell>
        </row>
        <row r="250">
          <cell r="K250" t="str">
            <v>Consumo de bolsas plásticas para almacenamiento de residuos</v>
          </cell>
          <cell r="L250" t="str">
            <v>Agotamiento de los recursos naturales (-)</v>
          </cell>
          <cell r="AB250" t="str">
            <v>Negativo MODERADO</v>
          </cell>
          <cell r="BA250" t="str">
            <v>Negativo BAJO</v>
          </cell>
        </row>
        <row r="251">
          <cell r="K251" t="str">
            <v>Generación de residuos ordinarios</v>
          </cell>
          <cell r="L251" t="str">
            <v>Aumento de carga de rellenos sanitarios (-)</v>
          </cell>
          <cell r="AB251" t="str">
            <v>Negativo MODERADO</v>
          </cell>
          <cell r="BA251" t="str">
            <v>Negativo BAJO</v>
          </cell>
        </row>
        <row r="252">
          <cell r="K252" t="str">
            <v>Generación de residuos ordinarios</v>
          </cell>
          <cell r="L252" t="str">
            <v>Contaminación del suelo (-)</v>
          </cell>
          <cell r="AB252" t="str">
            <v>Negativo MODERADO</v>
          </cell>
          <cell r="BA252" t="str">
            <v>Negativo BAJO</v>
          </cell>
        </row>
        <row r="253">
          <cell r="K253" t="str">
            <v>Consumo de sustancias químicas</v>
          </cell>
          <cell r="L253" t="str">
            <v>Contaminación del suelo (-)</v>
          </cell>
          <cell r="AB253" t="str">
            <v>Negativo MODERADO</v>
          </cell>
          <cell r="BA253" t="str">
            <v>Negativo BAJO</v>
          </cell>
        </row>
        <row r="254">
          <cell r="K254" t="str">
            <v>Consumo de sustancias químicas</v>
          </cell>
          <cell r="L254" t="str">
            <v>Contaminación del suelo (-)</v>
          </cell>
          <cell r="AB254" t="str">
            <v>Negativo MODERADO</v>
          </cell>
          <cell r="BA254" t="str">
            <v>Negativo BAJO</v>
          </cell>
        </row>
        <row r="255">
          <cell r="K255" t="str">
            <v>Generación de residuos orgánicos</v>
          </cell>
          <cell r="L255" t="str">
            <v>Aumento de carga de rellenos sanitarios (-)</v>
          </cell>
          <cell r="AB255" t="str">
            <v>Negativo MODERADO</v>
          </cell>
          <cell r="BA255" t="str">
            <v>Negativo BAJO</v>
          </cell>
        </row>
        <row r="256">
          <cell r="K256" t="str">
            <v>Generación de residuos orgánicos</v>
          </cell>
          <cell r="L256" t="str">
            <v>Contaminación del suelo (-)</v>
          </cell>
          <cell r="AB256" t="str">
            <v>Negativo MODERADO</v>
          </cell>
          <cell r="BA256" t="str">
            <v>Negativo BAJO</v>
          </cell>
        </row>
        <row r="257">
          <cell r="K257" t="str">
            <v>Generación de residuos aprovechables (PLÁSTICO)</v>
          </cell>
          <cell r="L257" t="str">
            <v>Disminución de carga en los rellenos sanitarios (+)</v>
          </cell>
          <cell r="AB257" t="str">
            <v>POSITIVO</v>
          </cell>
          <cell r="BA257" t="str">
            <v>POSITIVO</v>
          </cell>
        </row>
        <row r="258">
          <cell r="K258" t="str">
            <v>Consumo de energía eléctrica</v>
          </cell>
          <cell r="L258" t="str">
            <v>Agotamiento de los recursos naturales (-)</v>
          </cell>
          <cell r="AB258" t="str">
            <v>Negativo MODERADO</v>
          </cell>
          <cell r="BA258" t="str">
            <v>Negativo BAJO</v>
          </cell>
        </row>
        <row r="259">
          <cell r="K259" t="str">
            <v>Consumo de agua</v>
          </cell>
          <cell r="L259" t="str">
            <v>Agotamiento de los recursos naturales (-)</v>
          </cell>
          <cell r="AB259" t="str">
            <v>Negativo MODERADO</v>
          </cell>
          <cell r="BA259" t="str">
            <v>Negativo BAJO</v>
          </cell>
        </row>
        <row r="260">
          <cell r="K260" t="str">
            <v>Consumo de papel</v>
          </cell>
          <cell r="L260" t="str">
            <v>Agotamiento de los recursos naturales (-)</v>
          </cell>
          <cell r="AB260" t="str">
            <v>Negativo MODERADO</v>
          </cell>
          <cell r="BA260" t="str">
            <v>Negativo BAJO</v>
          </cell>
        </row>
        <row r="261">
          <cell r="K261" t="str">
            <v>Consumo de bolsas plásticas para almacenamiento de residuos</v>
          </cell>
          <cell r="L261" t="str">
            <v>Agotamiento de los recursos naturales (-)</v>
          </cell>
          <cell r="AB261" t="str">
            <v>Negativo MODERADO</v>
          </cell>
          <cell r="BA261" t="str">
            <v>Negativo BAJO</v>
          </cell>
        </row>
        <row r="262">
          <cell r="K262" t="str">
            <v>Consumo de tóner</v>
          </cell>
          <cell r="L262" t="str">
            <v>Agotamiento de los recursos naturales (-)</v>
          </cell>
          <cell r="AB262" t="str">
            <v>Negativo BAJO</v>
          </cell>
          <cell r="BA262" t="str">
            <v>Negativo BAJO</v>
          </cell>
        </row>
        <row r="263">
          <cell r="K263" t="str">
            <v>Generación de residuos ordinarios</v>
          </cell>
          <cell r="L263" t="str">
            <v>Aumento de carga de rellenos sanitarios (-)</v>
          </cell>
          <cell r="AB263" t="str">
            <v>Negativo MODERADO</v>
          </cell>
          <cell r="BA263" t="str">
            <v>Negativo BAJO</v>
          </cell>
        </row>
        <row r="264">
          <cell r="K264" t="str">
            <v>Generación de residuos ordinarios</v>
          </cell>
          <cell r="L264" t="str">
            <v>Contaminación del suelo (-)</v>
          </cell>
          <cell r="AB264" t="str">
            <v>Negativo MODERADO</v>
          </cell>
          <cell r="BA264" t="str">
            <v>Negativo BAJO</v>
          </cell>
        </row>
        <row r="265">
          <cell r="K265" t="str">
            <v>Generación de residuos de manejo especial (RAEE´S)</v>
          </cell>
          <cell r="L265" t="str">
            <v>Contaminación del suelo (-)</v>
          </cell>
          <cell r="AB265" t="str">
            <v>Negativo MODERADO</v>
          </cell>
          <cell r="BA265" t="str">
            <v>Negativo BAJO</v>
          </cell>
        </row>
        <row r="266">
          <cell r="K266" t="str">
            <v>Generación de residuos de manejo especial (PILAS O BATERÍAS)</v>
          </cell>
          <cell r="L266" t="str">
            <v>Contaminación del suelo (-)</v>
          </cell>
          <cell r="AB266" t="str">
            <v>Negativo MODERADO</v>
          </cell>
          <cell r="BA266" t="str">
            <v>Negativo BAJO</v>
          </cell>
        </row>
        <row r="267">
          <cell r="K267" t="str">
            <v xml:space="preserve">Generación de residuos peligrosos (TÓNERES) </v>
          </cell>
          <cell r="L267" t="str">
            <v>Contaminación del suelo (-)</v>
          </cell>
          <cell r="AB267" t="str">
            <v>Negativo MODERADO</v>
          </cell>
          <cell r="BA267" t="str">
            <v>Negativo BAJO</v>
          </cell>
        </row>
        <row r="268">
          <cell r="K268" t="str">
            <v>Generación de ruido</v>
          </cell>
          <cell r="L268" t="str">
            <v>Contaminación del aire (-)</v>
          </cell>
          <cell r="AB268" t="str">
            <v>Negativo MODERADO</v>
          </cell>
          <cell r="BA268" t="str">
            <v>Negativo BAJO</v>
          </cell>
        </row>
        <row r="269">
          <cell r="K269" t="str">
            <v>Generación de residuos aprovechables (PAPEL)</v>
          </cell>
          <cell r="L269" t="str">
            <v>Disminución de carga en los rellenos sanitarios (+)</v>
          </cell>
          <cell r="AB269" t="str">
            <v>POSITIVO</v>
          </cell>
          <cell r="BA269" t="str">
            <v>POSITIVO</v>
          </cell>
        </row>
        <row r="270">
          <cell r="K270" t="str">
            <v>Generación de residuos aprovechables (PLÁSTICO)</v>
          </cell>
          <cell r="L270" t="str">
            <v>Disminución de carga en los rellenos sanitarios (+)</v>
          </cell>
          <cell r="AB270" t="str">
            <v>POSITIVO</v>
          </cell>
          <cell r="BA270" t="str">
            <v>POSITIVO</v>
          </cell>
        </row>
        <row r="271">
          <cell r="K271" t="str">
            <v>Generación de residuos aprovechables (VIDRIO)</v>
          </cell>
          <cell r="L271" t="str">
            <v>Disminución de carga en los rellenos sanitarios (+)</v>
          </cell>
          <cell r="AB271" t="str">
            <v>POSITIVO</v>
          </cell>
          <cell r="BA271" t="str">
            <v>POSITIVO</v>
          </cell>
        </row>
        <row r="272">
          <cell r="K272" t="str">
            <v>Generación de residuos aprovechables (CARTÓN)</v>
          </cell>
          <cell r="L272" t="str">
            <v>Disminución de carga en los rellenos sanitarios (+)</v>
          </cell>
          <cell r="AB272" t="str">
            <v>POSITIVO</v>
          </cell>
          <cell r="BA272" t="str">
            <v>POSITIVO</v>
          </cell>
        </row>
        <row r="273">
          <cell r="K273" t="str">
            <v>Generación de residuos aprovechables (METAL)</v>
          </cell>
          <cell r="L273" t="str">
            <v>Disminución de carga en los rellenos sanitarios (+)</v>
          </cell>
          <cell r="AB273" t="str">
            <v>POSITIVO</v>
          </cell>
          <cell r="BA273" t="str">
            <v>POSITIVO</v>
          </cell>
        </row>
        <row r="274">
          <cell r="K274" t="str">
            <v>Generación de residuos orgánicos</v>
          </cell>
          <cell r="L274" t="str">
            <v>Aumento de carga de rellenos sanitarios (-)</v>
          </cell>
          <cell r="AB274" t="str">
            <v>Negativo MODERADO</v>
          </cell>
          <cell r="BA274" t="str">
            <v>Negativo BAJO</v>
          </cell>
        </row>
        <row r="275">
          <cell r="K275" t="str">
            <v>Generación de residuos orgánicos</v>
          </cell>
          <cell r="L275" t="str">
            <v>Contaminación del suelo (-)</v>
          </cell>
          <cell r="AB275" t="str">
            <v>Negativo MODERADO</v>
          </cell>
          <cell r="BA275" t="str">
            <v>Negativo BAJO</v>
          </cell>
        </row>
        <row r="276">
          <cell r="K276" t="str">
            <v>Vertimiento de aguas residuales domésticas a sistemas de alcantarillado</v>
          </cell>
          <cell r="L276" t="str">
            <v>Contaminación de cuerpos hídricos (-)</v>
          </cell>
          <cell r="AB276" t="str">
            <v>Negativo MODERADO</v>
          </cell>
          <cell r="BA276" t="str">
            <v>Negativo BAJO</v>
          </cell>
        </row>
        <row r="277">
          <cell r="K277" t="str">
            <v>Conversión a medios tecnológicos</v>
          </cell>
          <cell r="L277" t="str">
            <v>Disminución de consumo de papel (+)</v>
          </cell>
          <cell r="AB277" t="str">
            <v>POSITIVO</v>
          </cell>
          <cell r="BA277" t="str">
            <v>POSITIVO</v>
          </cell>
        </row>
        <row r="278">
          <cell r="K278" t="str">
            <v>Consumo de energía eléctrica</v>
          </cell>
          <cell r="L278" t="str">
            <v>Agotamiento de los recursos naturales (-)</v>
          </cell>
          <cell r="AB278" t="str">
            <v>Negativo MODERADO</v>
          </cell>
          <cell r="BA278" t="str">
            <v>Negativo BAJO</v>
          </cell>
        </row>
        <row r="279">
          <cell r="K279" t="str">
            <v>Consumo de agua</v>
          </cell>
          <cell r="L279" t="str">
            <v>Agotamiento de los recursos naturales (-)</v>
          </cell>
          <cell r="AB279" t="str">
            <v>Negativo MODERADO</v>
          </cell>
          <cell r="BA279" t="str">
            <v>Negativo BAJO</v>
          </cell>
        </row>
        <row r="280">
          <cell r="K280" t="str">
            <v>Consumo de bolsas plásticas para almacenamiento de residuos</v>
          </cell>
          <cell r="L280" t="str">
            <v>Agotamiento de los recursos naturales (-)</v>
          </cell>
          <cell r="AB280" t="str">
            <v>Negativo MODERADO</v>
          </cell>
          <cell r="BA280" t="str">
            <v>Negativo BAJO</v>
          </cell>
        </row>
        <row r="281">
          <cell r="K281" t="str">
            <v xml:space="preserve">Consumo de insumos no comestibles de cafetería </v>
          </cell>
          <cell r="L281" t="str">
            <v>Agotamiento de los recursos naturales (-)</v>
          </cell>
          <cell r="AB281" t="str">
            <v>Negativo MODERADO</v>
          </cell>
          <cell r="BA281" t="str">
            <v>Negativo BAJO</v>
          </cell>
        </row>
        <row r="282">
          <cell r="K282" t="str">
            <v xml:space="preserve">Consumo de insumos comestibles de cafetería </v>
          </cell>
          <cell r="L282" t="str">
            <v>Agotamiento de los recursos naturales (-)</v>
          </cell>
          <cell r="AB282" t="str">
            <v>Negativo BAJO</v>
          </cell>
          <cell r="BA282" t="str">
            <v>Negativo BAJO</v>
          </cell>
        </row>
        <row r="283">
          <cell r="K283" t="str">
            <v>Generación de residuos ordinarios</v>
          </cell>
          <cell r="L283" t="str">
            <v>Aumento de carga de rellenos sanitarios (-)</v>
          </cell>
          <cell r="AB283" t="str">
            <v>Negativo MODERADO</v>
          </cell>
          <cell r="BA283" t="str">
            <v>Negativo BAJO</v>
          </cell>
        </row>
        <row r="284">
          <cell r="K284" t="str">
            <v>Generación de residuos ordinarios</v>
          </cell>
          <cell r="L284" t="str">
            <v>Contaminación del suelo (-)</v>
          </cell>
          <cell r="AB284" t="str">
            <v>Negativo MODERADO</v>
          </cell>
          <cell r="BA284" t="str">
            <v>Negativo BAJO</v>
          </cell>
        </row>
        <row r="285">
          <cell r="K285" t="str">
            <v>Generación de residuos aprovechables (PLÁSTICO)</v>
          </cell>
          <cell r="L285" t="str">
            <v>Disminución de carga en los rellenos sanitarios (+)</v>
          </cell>
          <cell r="AB285" t="str">
            <v>POSITIVO</v>
          </cell>
          <cell r="BA285" t="str">
            <v>POSITIVO</v>
          </cell>
        </row>
        <row r="286">
          <cell r="K286" t="str">
            <v>Generación de residuos aprovechables (CARTÓN)</v>
          </cell>
          <cell r="L286" t="str">
            <v>Disminución de carga en los rellenos sanitarios (+)</v>
          </cell>
          <cell r="AB286" t="str">
            <v>POSITIVO</v>
          </cell>
          <cell r="BA286" t="str">
            <v>POSITIVO</v>
          </cell>
        </row>
        <row r="287">
          <cell r="K287" t="str">
            <v>Generación de residuos orgánicos</v>
          </cell>
          <cell r="L287" t="str">
            <v>Aumento de carga de rellenos sanitarios (-)</v>
          </cell>
          <cell r="AB287" t="str">
            <v>Negativo MODERADO</v>
          </cell>
          <cell r="BA287" t="str">
            <v>Negativo BAJO</v>
          </cell>
        </row>
        <row r="288">
          <cell r="K288" t="str">
            <v>Generación de residuos orgánicos</v>
          </cell>
          <cell r="L288" t="str">
            <v>Contaminación del suelo (-)</v>
          </cell>
          <cell r="AB288" t="str">
            <v>Negativo MODERADO</v>
          </cell>
          <cell r="BA288" t="str">
            <v>Negativo BAJO</v>
          </cell>
        </row>
        <row r="289">
          <cell r="K289" t="str">
            <v>Vertimiento de aguas residuales domésticas a sistemas de alcantarillado</v>
          </cell>
          <cell r="L289" t="str">
            <v>Contaminación de cuerpos hídricos (-)</v>
          </cell>
          <cell r="AB289" t="str">
            <v>Negativo MODERADO</v>
          </cell>
          <cell r="BA289" t="str">
            <v>Negativo BAJO</v>
          </cell>
        </row>
        <row r="290">
          <cell r="K290" t="str">
            <v>Consumo de energía eléctrica</v>
          </cell>
          <cell r="L290" t="str">
            <v>Agotamiento de los recursos naturales (-)</v>
          </cell>
          <cell r="AB290" t="str">
            <v>Negativo MODERADO</v>
          </cell>
          <cell r="BA290" t="str">
            <v>Negativo BAJO</v>
          </cell>
        </row>
        <row r="291">
          <cell r="K291" t="str">
            <v>Consumo de papel</v>
          </cell>
          <cell r="L291" t="str">
            <v>Agotamiento de los recursos naturales (-)</v>
          </cell>
          <cell r="AB291" t="str">
            <v>Negativo MODERADO</v>
          </cell>
          <cell r="BA291" t="str">
            <v>Negativo BAJO</v>
          </cell>
        </row>
        <row r="292">
          <cell r="K292" t="str">
            <v>Consumo de tóner</v>
          </cell>
          <cell r="L292" t="str">
            <v>Agotamiento de los recursos naturales (-)</v>
          </cell>
          <cell r="AB292" t="str">
            <v>Negativo BAJO</v>
          </cell>
          <cell r="BA292" t="str">
            <v>Negativo BAJO</v>
          </cell>
        </row>
        <row r="293">
          <cell r="K293" t="str">
            <v xml:space="preserve">Generación de residuos peligrosos (TÓNERES) </v>
          </cell>
          <cell r="L293" t="str">
            <v>Contaminación del suelo (-)</v>
          </cell>
          <cell r="AB293" t="str">
            <v>Negativo MODERADO</v>
          </cell>
          <cell r="BA293" t="str">
            <v>Negativo BAJO</v>
          </cell>
        </row>
        <row r="294">
          <cell r="K294" t="str">
            <v>Generación de residuos aprovechables (PAPEL)</v>
          </cell>
          <cell r="L294" t="str">
            <v>Disminución de carga en los rellenos sanitarios (+)</v>
          </cell>
          <cell r="AB294" t="str">
            <v>POSITIVO</v>
          </cell>
          <cell r="BA294" t="str">
            <v>POSITIVO</v>
          </cell>
        </row>
        <row r="295">
          <cell r="K295" t="str">
            <v>Conversión a medios tecnológicos</v>
          </cell>
          <cell r="L295" t="str">
            <v>Disminución de consumo de papel (+)</v>
          </cell>
          <cell r="AB295" t="str">
            <v>POSITIVO</v>
          </cell>
          <cell r="BA295" t="str">
            <v>POSITIVO</v>
          </cell>
        </row>
        <row r="296">
          <cell r="K296" t="str">
            <v>Consumo de agua</v>
          </cell>
          <cell r="L296" t="str">
            <v>Agotamiento de los recursos naturales (-)</v>
          </cell>
          <cell r="AB296" t="str">
            <v>Negativo MODERADO</v>
          </cell>
          <cell r="BA296" t="str">
            <v>Negativo BAJO</v>
          </cell>
        </row>
        <row r="297">
          <cell r="K297" t="str">
            <v>Vertimiento de aguas residuales domésticas a sistemas de alcantarillado</v>
          </cell>
          <cell r="L297" t="str">
            <v>Contaminación de cuerpos hídricos (-)</v>
          </cell>
          <cell r="AB297" t="str">
            <v>Negativo MODERADO</v>
          </cell>
          <cell r="BA297" t="str">
            <v>Negativo BAJO</v>
          </cell>
        </row>
        <row r="298">
          <cell r="K298" t="str">
            <v>Generación de residuos ordinarios</v>
          </cell>
          <cell r="L298" t="str">
            <v>Aumento de carga de rellenos sanitarios (-)</v>
          </cell>
          <cell r="AB298" t="str">
            <v>Negativo MODERADO</v>
          </cell>
          <cell r="BA298" t="str">
            <v>Negativo BAJO</v>
          </cell>
        </row>
        <row r="299">
          <cell r="K299" t="str">
            <v>Generación de residuos ordinarios</v>
          </cell>
          <cell r="L299" t="str">
            <v>Contaminación del suelo (-)</v>
          </cell>
          <cell r="AB299" t="str">
            <v>Negativo MODERADO</v>
          </cell>
          <cell r="BA299" t="str">
            <v>Negativo BAJO</v>
          </cell>
        </row>
        <row r="300">
          <cell r="K300" t="str">
            <v>Consumo de energía eléctrica</v>
          </cell>
          <cell r="L300" t="str">
            <v>Agotamiento de los recursos naturales (-)</v>
          </cell>
          <cell r="AB300" t="str">
            <v>Negativo MODERADO</v>
          </cell>
          <cell r="BA300" t="str">
            <v>Negativo BAJO</v>
          </cell>
        </row>
        <row r="301">
          <cell r="K301" t="str">
            <v>Consumo de papel</v>
          </cell>
          <cell r="L301" t="str">
            <v>Agotamiento de los recursos naturales (-)</v>
          </cell>
          <cell r="AB301" t="str">
            <v>Negativo MODERADO</v>
          </cell>
          <cell r="BA301" t="str">
            <v>Negativo BAJO</v>
          </cell>
        </row>
        <row r="302">
          <cell r="K302" t="str">
            <v>Consumo de tóner</v>
          </cell>
          <cell r="L302" t="str">
            <v>Agotamiento de los recursos naturales (-)</v>
          </cell>
          <cell r="AB302" t="str">
            <v>Negativo BAJO</v>
          </cell>
          <cell r="BA302" t="str">
            <v>Negativo BAJO</v>
          </cell>
        </row>
        <row r="303">
          <cell r="K303" t="str">
            <v>Generación de residuos de manejo especial (RAEE´S)</v>
          </cell>
          <cell r="L303" t="str">
            <v>Contaminación del suelo (-)</v>
          </cell>
          <cell r="AB303" t="str">
            <v>Negativo MODERADO</v>
          </cell>
          <cell r="BA303" t="str">
            <v>Negativo BAJO</v>
          </cell>
        </row>
        <row r="304">
          <cell r="K304" t="str">
            <v>Generación de residuos de manejo especial (PILAS O BATERÍAS)</v>
          </cell>
          <cell r="L304" t="str">
            <v>Contaminación del suelo (-)</v>
          </cell>
          <cell r="AB304" t="str">
            <v>Negativo MODERADO</v>
          </cell>
          <cell r="BA304" t="str">
            <v>Negativo BAJO</v>
          </cell>
        </row>
        <row r="305">
          <cell r="K305" t="str">
            <v xml:space="preserve">Generación de residuos peligrosos (TÓNERES) </v>
          </cell>
          <cell r="L305" t="str">
            <v>Contaminación del suelo (-)</v>
          </cell>
          <cell r="AB305" t="str">
            <v>Negativo MODERADO</v>
          </cell>
          <cell r="BA305" t="str">
            <v>Negativo BAJO</v>
          </cell>
        </row>
        <row r="306">
          <cell r="K306" t="str">
            <v>Generación de residuos aprovechables (PAPEL)</v>
          </cell>
          <cell r="L306" t="str">
            <v>Disminución de carga en los rellenos sanitarios (+)</v>
          </cell>
          <cell r="AB306" t="str">
            <v>POSITIVO</v>
          </cell>
          <cell r="BA306" t="str">
            <v>POSITIVO</v>
          </cell>
        </row>
        <row r="307">
          <cell r="K307" t="str">
            <v>Generación de residuos ordinarios</v>
          </cell>
          <cell r="L307" t="str">
            <v>Aumento de carga de rellenos sanitarios (-)</v>
          </cell>
          <cell r="AB307" t="str">
            <v>Negativo MODERADO</v>
          </cell>
          <cell r="BA307" t="str">
            <v>Negativo BAJO</v>
          </cell>
        </row>
        <row r="308">
          <cell r="K308" t="str">
            <v>Generación de residuos ordinarios</v>
          </cell>
          <cell r="L308" t="str">
            <v>Contaminación del suelo (-)</v>
          </cell>
          <cell r="AB308" t="str">
            <v>Negativo MODERADO</v>
          </cell>
          <cell r="BA308" t="str">
            <v>Negativo BAJO</v>
          </cell>
        </row>
        <row r="309">
          <cell r="K309" t="str">
            <v>Consumo de energía eléctrica</v>
          </cell>
          <cell r="L309" t="str">
            <v>Agotamiento de los recursos naturales (-)</v>
          </cell>
          <cell r="AB309" t="str">
            <v>Negativo MODERADO</v>
          </cell>
          <cell r="BA309" t="str">
            <v>Negativo BAJO</v>
          </cell>
        </row>
        <row r="310">
          <cell r="K310" t="str">
            <v>Consumo de papel</v>
          </cell>
          <cell r="L310" t="str">
            <v>Agotamiento de los recursos naturales (-)</v>
          </cell>
          <cell r="AB310" t="str">
            <v>Negativo MODERADO</v>
          </cell>
          <cell r="BA310" t="str">
            <v>Negativo BAJO</v>
          </cell>
        </row>
        <row r="311">
          <cell r="K311" t="str">
            <v>Consumo de tóner</v>
          </cell>
          <cell r="L311" t="str">
            <v>Agotamiento de los recursos naturales (-)</v>
          </cell>
          <cell r="AB311" t="str">
            <v>Negativo BAJO</v>
          </cell>
          <cell r="BA311" t="str">
            <v>Negativo BAJO</v>
          </cell>
        </row>
        <row r="312">
          <cell r="K312" t="str">
            <v xml:space="preserve">Generación de residuos peligrosos (TÓNERES) </v>
          </cell>
          <cell r="L312" t="str">
            <v>Contaminación del suelo (-)</v>
          </cell>
          <cell r="AB312" t="str">
            <v>Negativo MODERADO</v>
          </cell>
          <cell r="BA312" t="str">
            <v>Negativo BAJO</v>
          </cell>
        </row>
        <row r="313">
          <cell r="K313" t="str">
            <v>Generación de residuos aprovechables (PAPEL)</v>
          </cell>
          <cell r="L313" t="str">
            <v>Disminución de carga en los rellenos sanitarios (+)</v>
          </cell>
          <cell r="AB313" t="str">
            <v>POSITIVO</v>
          </cell>
          <cell r="BA313" t="str">
            <v>POSITIVO</v>
          </cell>
        </row>
        <row r="314">
          <cell r="K314" t="str">
            <v>Conversión a medios tecnológicos</v>
          </cell>
          <cell r="L314" t="str">
            <v>Disminución de consumo de papel (+)</v>
          </cell>
          <cell r="AB314" t="str">
            <v>POSITIVO</v>
          </cell>
          <cell r="BA314" t="str">
            <v>POSITIVO</v>
          </cell>
        </row>
        <row r="315">
          <cell r="K315" t="str">
            <v>Definición de criterios ambientales para adquisición de productos y/o servicios</v>
          </cell>
          <cell r="L315" t="str">
            <v>Generación / Fomento de educación  y conciencia ambiental (+)</v>
          </cell>
          <cell r="AB315" t="str">
            <v>POSITIVO</v>
          </cell>
          <cell r="BA315" t="str">
            <v>POSITIVO</v>
          </cell>
        </row>
        <row r="316">
          <cell r="K316" t="str">
            <v>Definición de criterios ambientales para adquisición de productos y/o servicios</v>
          </cell>
          <cell r="L316" t="str">
            <v>Reducción de afectación al medio ambiente (+)</v>
          </cell>
          <cell r="AB316" t="str">
            <v>POSITIVO</v>
          </cell>
          <cell r="BA316" t="str">
            <v>POSITIVO</v>
          </cell>
        </row>
        <row r="317">
          <cell r="K317" t="str">
            <v>Identificación de requisitos legales ambientales y otros requisitos</v>
          </cell>
          <cell r="L317" t="str">
            <v>Reducción de afectación al medio ambiente (+)</v>
          </cell>
          <cell r="AB317" t="str">
            <v>POSITIVO</v>
          </cell>
          <cell r="BA317" t="str">
            <v>POSITIVO</v>
          </cell>
        </row>
        <row r="318">
          <cell r="K318" t="str">
            <v>Consumo de energía eléctrica</v>
          </cell>
          <cell r="L318" t="str">
            <v>Agotamiento de los recursos naturales (-)</v>
          </cell>
          <cell r="AB318" t="str">
            <v>Negativo MODERADO</v>
          </cell>
          <cell r="BA318" t="str">
            <v>Negativo BAJO</v>
          </cell>
        </row>
        <row r="319">
          <cell r="K319" t="str">
            <v>Consumo de papel</v>
          </cell>
          <cell r="L319" t="str">
            <v>Agotamiento de los recursos naturales (-)</v>
          </cell>
          <cell r="AB319" t="str">
            <v>Negativo MODERADO</v>
          </cell>
          <cell r="BA319" t="str">
            <v>Negativo BAJO</v>
          </cell>
        </row>
        <row r="320">
          <cell r="K320" t="str">
            <v>Consumo de tóner</v>
          </cell>
          <cell r="L320" t="str">
            <v>Agotamiento de los recursos naturales (-)</v>
          </cell>
          <cell r="AB320" t="str">
            <v>Negativo BAJO</v>
          </cell>
          <cell r="BA320" t="str">
            <v>Negativo BAJO</v>
          </cell>
        </row>
        <row r="321">
          <cell r="K321" t="str">
            <v>Generación de residuos aprovechables (PAPEL)</v>
          </cell>
          <cell r="L321" t="str">
            <v>Disminución de carga en los rellenos sanitarios (+)</v>
          </cell>
          <cell r="AB321" t="str">
            <v>POSITIVO</v>
          </cell>
          <cell r="BA321" t="str">
            <v>POSITIVO</v>
          </cell>
        </row>
        <row r="322">
          <cell r="K322" t="str">
            <v>Generación de residuos ordinarios</v>
          </cell>
          <cell r="L322" t="str">
            <v>Aumento de carga de rellenos sanitarios (-)</v>
          </cell>
          <cell r="AB322" t="str">
            <v>Negativo MODERADO</v>
          </cell>
          <cell r="BA322" t="str">
            <v>Negativo BAJO</v>
          </cell>
        </row>
        <row r="323">
          <cell r="K323" t="str">
            <v>Generación de residuos ordinarios</v>
          </cell>
          <cell r="L323" t="str">
            <v>Aumento de carga de rellenos sanitarios (-)</v>
          </cell>
          <cell r="AB323" t="str">
            <v>Negativo MODERADO</v>
          </cell>
          <cell r="BA323" t="str">
            <v>Negativo BAJO</v>
          </cell>
        </row>
        <row r="324">
          <cell r="K324" t="str">
            <v xml:space="preserve">Generación de residuos peligrosos (TÓNERES) </v>
          </cell>
          <cell r="L324" t="str">
            <v>Contaminación del suelo (-)</v>
          </cell>
          <cell r="AB324" t="str">
            <v>Negativo MODERADO</v>
          </cell>
          <cell r="BA324" t="str">
            <v>Negativo BAJO</v>
          </cell>
        </row>
        <row r="325">
          <cell r="K325" t="str">
            <v>Consumo de bolsas plásticas para almacenamiento de residuos</v>
          </cell>
          <cell r="L325" t="str">
            <v>Agotamiento de los recursos naturales (-)</v>
          </cell>
          <cell r="AB325" t="str">
            <v>Negativo MODERADO</v>
          </cell>
          <cell r="BA325" t="str">
            <v>Negativo BAJO</v>
          </cell>
        </row>
        <row r="326">
          <cell r="K326" t="str">
            <v>Consumo de papel</v>
          </cell>
          <cell r="L326" t="str">
            <v>Agotamiento de los recursos naturales (-)</v>
          </cell>
          <cell r="AB326" t="str">
            <v>Negativo MODERADO</v>
          </cell>
          <cell r="BA326" t="str">
            <v>Negativo BAJO</v>
          </cell>
        </row>
        <row r="327">
          <cell r="K327" t="str">
            <v>Consumo de tóner</v>
          </cell>
          <cell r="L327" t="str">
            <v>Agotamiento de los recursos naturales (-)</v>
          </cell>
          <cell r="AB327" t="str">
            <v>Negativo BAJO</v>
          </cell>
          <cell r="BA327" t="str">
            <v>Negativo BAJO</v>
          </cell>
        </row>
        <row r="328">
          <cell r="K328" t="str">
            <v>Consumo de energía eléctrica</v>
          </cell>
          <cell r="L328" t="str">
            <v>Agotamiento de los recursos naturales (-)</v>
          </cell>
          <cell r="AB328" t="str">
            <v>Negativo MODERADO</v>
          </cell>
          <cell r="BA328" t="str">
            <v>Negativo BAJO</v>
          </cell>
        </row>
        <row r="329">
          <cell r="K329" t="str">
            <v>Definición de criterios ambientales para adquisición de productos y/o servicios</v>
          </cell>
          <cell r="L329" t="str">
            <v>Reducción de afectación al medio ambiente (+)</v>
          </cell>
          <cell r="AB329" t="str">
            <v>POSITIVO</v>
          </cell>
          <cell r="BA329" t="str">
            <v>POSITIVO</v>
          </cell>
        </row>
        <row r="330">
          <cell r="K330" t="str">
            <v>Definición de criterios ambientales para adquisición de productos y/o servicios</v>
          </cell>
          <cell r="L330" t="str">
            <v>Generación / Fomento de educación  y conciencia ambiental (+)</v>
          </cell>
          <cell r="AB330" t="str">
            <v>POSITIVO</v>
          </cell>
          <cell r="BA330" t="str">
            <v>POSITIVO</v>
          </cell>
        </row>
        <row r="331">
          <cell r="K331" t="str">
            <v>Generación de residuos aprovechables (CARTÓN)</v>
          </cell>
          <cell r="L331" t="str">
            <v>Disminución de carga en los rellenos sanitarios (+)</v>
          </cell>
          <cell r="AB331" t="str">
            <v>POSITIVO</v>
          </cell>
          <cell r="BA331" t="str">
            <v>POSITIVO</v>
          </cell>
        </row>
        <row r="332">
          <cell r="K332" t="str">
            <v>Generación de residuos aprovechables (PAPEL)</v>
          </cell>
          <cell r="L332" t="str">
            <v>Disminución de carga en los rellenos sanitarios (+)</v>
          </cell>
          <cell r="AB332" t="str">
            <v>POSITIVO</v>
          </cell>
          <cell r="BA332" t="str">
            <v>POSITIVO</v>
          </cell>
        </row>
        <row r="333">
          <cell r="K333" t="str">
            <v>Generación de residuos aprovechables (PLÁSTICO)</v>
          </cell>
          <cell r="L333" t="str">
            <v>Disminución de carga en los rellenos sanitarios (+)</v>
          </cell>
          <cell r="AB333" t="str">
            <v>POSITIVO</v>
          </cell>
          <cell r="BA333" t="str">
            <v>POSITIVO</v>
          </cell>
        </row>
        <row r="334">
          <cell r="K334" t="str">
            <v>Generación de residuos ordinarios</v>
          </cell>
          <cell r="L334" t="str">
            <v>Aumento de carga de rellenos sanitarios (-)</v>
          </cell>
          <cell r="AB334" t="str">
            <v>Negativo MODERADO</v>
          </cell>
          <cell r="BA334" t="str">
            <v>Negativo BAJO</v>
          </cell>
        </row>
        <row r="335">
          <cell r="K335" t="str">
            <v>Generación de residuos ordinarios</v>
          </cell>
          <cell r="L335" t="str">
            <v>Contaminación del suelo (-)</v>
          </cell>
          <cell r="AB335" t="str">
            <v>Negativo MODERADO</v>
          </cell>
          <cell r="BA335" t="str">
            <v>Negativo BAJO</v>
          </cell>
        </row>
        <row r="336">
          <cell r="K336" t="str">
            <v>Generación de residuos orgánicos</v>
          </cell>
          <cell r="L336" t="str">
            <v>Aumento de carga de rellenos sanitarios (-)</v>
          </cell>
          <cell r="AB336" t="str">
            <v>Negativo MODERADO</v>
          </cell>
          <cell r="BA336" t="str">
            <v>Negativo BAJO</v>
          </cell>
        </row>
        <row r="337">
          <cell r="K337" t="str">
            <v>Generación de residuos orgánicos</v>
          </cell>
          <cell r="L337" t="str">
            <v>Contaminación del suelo (-)</v>
          </cell>
          <cell r="AB337" t="str">
            <v>Negativo MODERADO</v>
          </cell>
          <cell r="BA337" t="str">
            <v>Negativo BAJO</v>
          </cell>
        </row>
        <row r="338">
          <cell r="K338" t="str">
            <v xml:space="preserve">Generación de residuos peligrosos (TÓNERES) </v>
          </cell>
          <cell r="L338" t="str">
            <v>Contaminación del suelo (-)</v>
          </cell>
          <cell r="AB338" t="str">
            <v>Negativo MODERADO</v>
          </cell>
          <cell r="BA338" t="str">
            <v>Negativo BAJO</v>
          </cell>
        </row>
        <row r="339">
          <cell r="K339" t="str">
            <v>Consumo de bolsas plásticas para almacenamiento de residuos</v>
          </cell>
          <cell r="L339" t="str">
            <v>Agotamiento de los recursos naturales (-)</v>
          </cell>
          <cell r="AB339" t="str">
            <v>Negativo MODERADO</v>
          </cell>
          <cell r="BA339" t="str">
            <v>Negativo BAJO</v>
          </cell>
        </row>
        <row r="340">
          <cell r="K340" t="str">
            <v>Educación ambiental</v>
          </cell>
          <cell r="L340" t="str">
            <v>Disminución de carga en los rellenos sanitarios (+)</v>
          </cell>
          <cell r="AB340" t="str">
            <v>POSITIVO</v>
          </cell>
          <cell r="BA340" t="str">
            <v>POSITIVO</v>
          </cell>
        </row>
        <row r="341">
          <cell r="K341" t="str">
            <v>Educación ambiental</v>
          </cell>
          <cell r="L341" t="str">
            <v>Disminución de contaminación al suelo (+)</v>
          </cell>
          <cell r="AB341" t="str">
            <v>POSITIVO</v>
          </cell>
          <cell r="BA341" t="str">
            <v>POSITIVO</v>
          </cell>
        </row>
        <row r="342">
          <cell r="K342" t="str">
            <v>Educación ambiental</v>
          </cell>
          <cell r="L342" t="str">
            <v>Fomento de buenas prácticas ambientales (+)</v>
          </cell>
          <cell r="AB342" t="str">
            <v>POSITIVO</v>
          </cell>
          <cell r="BA342" t="str">
            <v>POSITIVO</v>
          </cell>
        </row>
        <row r="343">
          <cell r="K343" t="str">
            <v>Educación ambiental</v>
          </cell>
          <cell r="L343" t="str">
            <v>Generación / Fomento de educación  y conciencia ambiental (+)</v>
          </cell>
          <cell r="AB343" t="str">
            <v>POSITIVO</v>
          </cell>
          <cell r="BA343" t="str">
            <v>POSITIVO</v>
          </cell>
        </row>
        <row r="344">
          <cell r="K344" t="str">
            <v>Educación ambiental</v>
          </cell>
          <cell r="L344" t="str">
            <v>Generación de empleo (+)</v>
          </cell>
          <cell r="AB344" t="str">
            <v>POSITIVO</v>
          </cell>
          <cell r="BA344" t="str">
            <v>POSITIVO</v>
          </cell>
        </row>
        <row r="345">
          <cell r="K345" t="str">
            <v>Educación ambiental</v>
          </cell>
          <cell r="L345" t="str">
            <v>Manejo integral de residuos sólidos (+)</v>
          </cell>
          <cell r="AB345" t="str">
            <v>POSITIVO</v>
          </cell>
          <cell r="BA345" t="str">
            <v>POSITIVO</v>
          </cell>
        </row>
        <row r="346">
          <cell r="K346" t="str">
            <v>Educación ambiental</v>
          </cell>
          <cell r="L346" t="str">
            <v>Reducción de afectación al medio ambiente (+)</v>
          </cell>
          <cell r="AB346" t="str">
            <v>POSITIVO</v>
          </cell>
          <cell r="BA346" t="str">
            <v>POSITIVO</v>
          </cell>
        </row>
        <row r="347">
          <cell r="K347" t="str">
            <v>Uso de publicidad exterior visual</v>
          </cell>
          <cell r="L347" t="str">
            <v>Alteración al medio ambiente laboral (-)</v>
          </cell>
          <cell r="AB347" t="str">
            <v>Negativo MODERADO</v>
          </cell>
          <cell r="BA347" t="str">
            <v>Negativo BAJO</v>
          </cell>
        </row>
        <row r="348">
          <cell r="K348" t="str">
            <v>Consumo de combustibles</v>
          </cell>
          <cell r="L348" t="str">
            <v>Agotamiento de los recursos naturales (-)</v>
          </cell>
          <cell r="AB348" t="str">
            <v>Negativo MODERADO</v>
          </cell>
          <cell r="BA348" t="str">
            <v>Negativo BAJO</v>
          </cell>
        </row>
        <row r="349">
          <cell r="K349" t="str">
            <v>Consumo de combustibles</v>
          </cell>
          <cell r="L349" t="str">
            <v>Emisión de gases efecto invernadero (-)</v>
          </cell>
          <cell r="AB349" t="str">
            <v>Negativo MODERADO</v>
          </cell>
          <cell r="BA349" t="str">
            <v>Negativo BAJO</v>
          </cell>
        </row>
        <row r="350">
          <cell r="K350" t="str">
            <v>Generación de emisiones atmosféricas fuentes móviles</v>
          </cell>
          <cell r="L350" t="str">
            <v>Contaminación del aire (-)</v>
          </cell>
          <cell r="AB350" t="str">
            <v>Negativo MODERADO</v>
          </cell>
          <cell r="BA350" t="str">
            <v>Negativo MODERADO</v>
          </cell>
        </row>
        <row r="351">
          <cell r="K351" t="str">
            <v>Generación de residuos de manejo especial (LLANTAS USADAS)</v>
          </cell>
          <cell r="L351" t="str">
            <v>Contaminación del suelo (-)</v>
          </cell>
          <cell r="AB351" t="str">
            <v>Negativo MODERADO</v>
          </cell>
          <cell r="BA351" t="str">
            <v>Negativo BAJO</v>
          </cell>
        </row>
        <row r="352">
          <cell r="K352" t="str">
            <v>Generación de residuos peligrosos (ACEITES USADOS)</v>
          </cell>
          <cell r="L352" t="str">
            <v>Contaminación del suelo (-)</v>
          </cell>
          <cell r="AB352" t="str">
            <v>Negativo MODERADO</v>
          </cell>
          <cell r="BA352" t="str">
            <v>Negativo BAJO</v>
          </cell>
        </row>
        <row r="353">
          <cell r="K353" t="str">
            <v>Generación de ruido</v>
          </cell>
          <cell r="L353" t="str">
            <v>Contaminación del aire (-)</v>
          </cell>
          <cell r="AB353" t="str">
            <v>Negativo MODERADO</v>
          </cell>
          <cell r="BA353" t="str">
            <v>Negativo MODERADO</v>
          </cell>
        </row>
        <row r="354">
          <cell r="K354" t="str">
            <v>Identificación de requisitos legales ambientales y otros requisitos</v>
          </cell>
          <cell r="L354" t="str">
            <v>Reducción de afectación al medio ambiente (+)</v>
          </cell>
          <cell r="AB354" t="str">
            <v>POSITIVO</v>
          </cell>
          <cell r="BA354" t="str">
            <v>POSITIVO</v>
          </cell>
        </row>
        <row r="355">
          <cell r="K355" t="str">
            <v>Definición de criterios ambientales para adquisición de productos y/o servicios</v>
          </cell>
          <cell r="L355" t="str">
            <v>Preservación de la calidad del aire (+)</v>
          </cell>
          <cell r="AB355" t="str">
            <v>POSITIVO</v>
          </cell>
          <cell r="BA355" t="str">
            <v>POSITIVO</v>
          </cell>
        </row>
        <row r="356">
          <cell r="K356" t="str">
            <v>Definición de criterios ambientales para adquisición de productos y/o servicios</v>
          </cell>
          <cell r="L356" t="str">
            <v>Reducción de afectación al medio ambiente (+)</v>
          </cell>
          <cell r="AB356" t="str">
            <v>POSITIVO</v>
          </cell>
          <cell r="BA356" t="str">
            <v>POSITIVO</v>
          </cell>
        </row>
        <row r="357">
          <cell r="K357" t="str">
            <v>N/A</v>
          </cell>
          <cell r="L357" t="str">
            <v>N/A</v>
          </cell>
          <cell r="AB357" t="str">
            <v>SIN IMPACTO</v>
          </cell>
          <cell r="BA357" t="str">
            <v>SIN IMPACTO</v>
          </cell>
        </row>
        <row r="358">
          <cell r="K358" t="str">
            <v>Consumo de energía eléctrica</v>
          </cell>
          <cell r="L358" t="str">
            <v>Fomento de buenas prácticas ambientales (+)</v>
          </cell>
          <cell r="AB358" t="str">
            <v>POSITIVO</v>
          </cell>
          <cell r="BA358" t="str">
            <v>POSITIVO</v>
          </cell>
        </row>
        <row r="359">
          <cell r="K359" t="str">
            <v>Consumo de combustibles</v>
          </cell>
          <cell r="L359" t="str">
            <v>Contaminación del suelo (-)</v>
          </cell>
          <cell r="AB359" t="str">
            <v>Negativo BAJO</v>
          </cell>
          <cell r="BA359" t="str">
            <v>Negativo BAJO</v>
          </cell>
        </row>
        <row r="360">
          <cell r="K360" t="str">
            <v>Uso de refrigerantes</v>
          </cell>
          <cell r="L360" t="str">
            <v>Agotamiento de los recursos naturales (-)</v>
          </cell>
          <cell r="AB360" t="str">
            <v>Negativo BAJO</v>
          </cell>
          <cell r="BA360" t="str">
            <v>Negativo BAJO</v>
          </cell>
        </row>
        <row r="361">
          <cell r="K361" t="str">
            <v>Otro</v>
          </cell>
          <cell r="L361" t="str">
            <v>Reducción de afectación al medio ambiente (+)</v>
          </cell>
          <cell r="AB361" t="str">
            <v>POSITIVO</v>
          </cell>
          <cell r="BA361" t="str">
            <v>POSITIVO</v>
          </cell>
        </row>
        <row r="362">
          <cell r="K362" t="str">
            <v xml:space="preserve">Generación de residuos peligrosos (RESIDUOS QUÍMICOS) </v>
          </cell>
          <cell r="L362" t="str">
            <v>Contaminación del suelo (-)</v>
          </cell>
          <cell r="AB362" t="str">
            <v>Negativo MODERADO</v>
          </cell>
          <cell r="BA362" t="str">
            <v>Negativo BAJO</v>
          </cell>
        </row>
        <row r="363">
          <cell r="K363" t="str">
            <v>N/A</v>
          </cell>
          <cell r="L363" t="str">
            <v>N/A</v>
          </cell>
          <cell r="AB363" t="str">
            <v>SIN IMPACTO</v>
          </cell>
          <cell r="BA363" t="str">
            <v>SIN IMPACTO</v>
          </cell>
        </row>
        <row r="364">
          <cell r="K364" t="str">
            <v>N/A</v>
          </cell>
          <cell r="L364" t="str">
            <v>N/A</v>
          </cell>
          <cell r="AB364" t="str">
            <v>SIN IMPACTO</v>
          </cell>
          <cell r="BA364" t="str">
            <v>SIN IMPACTO</v>
          </cell>
        </row>
        <row r="365">
          <cell r="K365" t="str">
            <v>N/A</v>
          </cell>
          <cell r="L365" t="str">
            <v>N/A</v>
          </cell>
          <cell r="AB365" t="str">
            <v>SIN IMPACTO</v>
          </cell>
          <cell r="BA365" t="str">
            <v>SIN IMPACTO</v>
          </cell>
        </row>
        <row r="366">
          <cell r="K366" t="str">
            <v>N/A</v>
          </cell>
          <cell r="L366" t="str">
            <v>N/A</v>
          </cell>
          <cell r="AB366" t="str">
            <v>SIN IMPACTO</v>
          </cell>
          <cell r="BA366" t="str">
            <v>SIN IMPACTO</v>
          </cell>
        </row>
        <row r="367">
          <cell r="K367"/>
          <cell r="L367"/>
          <cell r="AB367" t="str">
            <v>SIN IMPACTO</v>
          </cell>
          <cell r="BA367" t="str">
            <v>SIN IMPACTO</v>
          </cell>
        </row>
      </sheetData>
      <sheetData sheetId="20"/>
      <sheetData sheetId="21"/>
      <sheetData sheetId="22"/>
      <sheetData sheetId="23"/>
      <sheetData sheetId="24">
        <row r="12">
          <cell r="K12" t="str">
            <v>Consumo de energía eléctrica</v>
          </cell>
          <cell r="L12" t="str">
            <v>Agotamiento de los recursos naturales (-)</v>
          </cell>
          <cell r="AB12" t="str">
            <v>Negativo MODERADO</v>
          </cell>
          <cell r="BA12" t="str">
            <v>Negativo BAJO</v>
          </cell>
        </row>
        <row r="13">
          <cell r="K13" t="str">
            <v>Consumo de papel</v>
          </cell>
          <cell r="L13" t="str">
            <v>Agotamiento de los recursos naturales (-)</v>
          </cell>
          <cell r="AB13" t="str">
            <v>Negativo MODERADO</v>
          </cell>
          <cell r="BA13" t="str">
            <v>Negativo BAJO</v>
          </cell>
        </row>
        <row r="14">
          <cell r="K14" t="str">
            <v>Consumo de tóner</v>
          </cell>
          <cell r="L14" t="str">
            <v>Agotamiento de los recursos naturales (-)</v>
          </cell>
          <cell r="AB14" t="str">
            <v>Negativo BAJO</v>
          </cell>
          <cell r="BA14" t="str">
            <v>Negativo BAJO</v>
          </cell>
        </row>
        <row r="15">
          <cell r="K15" t="str">
            <v>Educación ambiental</v>
          </cell>
          <cell r="L15" t="str">
            <v>Fomento de buenas prácticas ambientales (+)</v>
          </cell>
          <cell r="AB15" t="str">
            <v>POSITIVO</v>
          </cell>
          <cell r="BA15" t="str">
            <v>POSITIVO</v>
          </cell>
        </row>
        <row r="16">
          <cell r="K16" t="str">
            <v>Generación de residuos aprovechables (PAPEL)</v>
          </cell>
          <cell r="L16" t="str">
            <v>Disminución de carga en los rellenos sanitarios (+)</v>
          </cell>
          <cell r="AB16" t="str">
            <v>POSITIVO</v>
          </cell>
          <cell r="BA16" t="str">
            <v>POSITIVO</v>
          </cell>
        </row>
        <row r="17">
          <cell r="K17" t="str">
            <v xml:space="preserve">Generación de residuos peligrosos (TÓNERES) </v>
          </cell>
          <cell r="L17" t="str">
            <v>Contaminación del suelo (-)</v>
          </cell>
          <cell r="AB17" t="str">
            <v>Negativo MODERADO</v>
          </cell>
          <cell r="BA17" t="str">
            <v>Negativo BAJO</v>
          </cell>
        </row>
        <row r="18">
          <cell r="K18" t="str">
            <v>Consumo de energía eléctrica</v>
          </cell>
          <cell r="L18" t="str">
            <v>Agotamiento de los recursos naturales (-)</v>
          </cell>
          <cell r="AB18" t="str">
            <v>Negativo MODERADO</v>
          </cell>
          <cell r="BA18" t="str">
            <v>Negativo BAJO</v>
          </cell>
        </row>
        <row r="19">
          <cell r="K19" t="str">
            <v>Generación de residuos de manejo especial (RAEE´S)</v>
          </cell>
          <cell r="L19" t="str">
            <v>Contaminación del suelo (-)</v>
          </cell>
          <cell r="AB19" t="str">
            <v>Negativo MODERADO</v>
          </cell>
          <cell r="BA19" t="str">
            <v>Negativo BAJO</v>
          </cell>
        </row>
        <row r="20">
          <cell r="K20" t="str">
            <v>Educación ambiental</v>
          </cell>
          <cell r="L20" t="str">
            <v>Fomento de buenas prácticas ambientales (+)</v>
          </cell>
          <cell r="AB20" t="str">
            <v>POSITIVO</v>
          </cell>
          <cell r="BA20" t="str">
            <v>POSITIVO</v>
          </cell>
        </row>
        <row r="21">
          <cell r="K21" t="str">
            <v>Consumo de energía eléctrica</v>
          </cell>
          <cell r="L21" t="str">
            <v>Agotamiento de los recursos naturales (-)</v>
          </cell>
          <cell r="AB21" t="str">
            <v>Negativo MODERADO</v>
          </cell>
          <cell r="BA21" t="str">
            <v>Negativo BAJO</v>
          </cell>
        </row>
        <row r="22">
          <cell r="K22" t="str">
            <v>Generación de residuos de manejo especial (RAEE´S)</v>
          </cell>
          <cell r="L22" t="str">
            <v>Contaminación del suelo (-)</v>
          </cell>
          <cell r="AB22" t="str">
            <v>Negativo MODERADO</v>
          </cell>
          <cell r="BA22" t="str">
            <v>Negativo BAJO</v>
          </cell>
        </row>
        <row r="23">
          <cell r="K23" t="str">
            <v>Educación ambiental</v>
          </cell>
          <cell r="L23" t="str">
            <v>Fomento de buenas prácticas ambientales (+)</v>
          </cell>
          <cell r="AB23" t="str">
            <v>POSITIVO</v>
          </cell>
          <cell r="BA23" t="str">
            <v>POSITIVO</v>
          </cell>
        </row>
        <row r="24">
          <cell r="K24" t="str">
            <v>Educación ambiental</v>
          </cell>
          <cell r="L24" t="str">
            <v>Fomento de buenas prácticas ambientales (+)</v>
          </cell>
          <cell r="AB24" t="str">
            <v>POSITIVO</v>
          </cell>
          <cell r="BA24" t="str">
            <v>POSITIVO</v>
          </cell>
        </row>
        <row r="25">
          <cell r="K25" t="str">
            <v>Educación ambiental</v>
          </cell>
          <cell r="L25" t="str">
            <v>Reducción de afectación al medio ambiente (+)</v>
          </cell>
          <cell r="AB25" t="str">
            <v>POSITIVO</v>
          </cell>
          <cell r="BA25" t="str">
            <v>POSITIVO</v>
          </cell>
        </row>
        <row r="26">
          <cell r="K26" t="str">
            <v>Educación ambiental</v>
          </cell>
          <cell r="L26" t="str">
            <v>Generación / Fomento de educación  y conciencia ambiental (+)</v>
          </cell>
          <cell r="AB26" t="str">
            <v>POSITIVO</v>
          </cell>
          <cell r="BA26" t="str">
            <v>POSITIVO</v>
          </cell>
        </row>
        <row r="27">
          <cell r="K27" t="str">
            <v>Educación ambiental</v>
          </cell>
          <cell r="L27" t="str">
            <v>Disminución de consumo de papel (+)</v>
          </cell>
          <cell r="AB27" t="str">
            <v>POSITIVO</v>
          </cell>
          <cell r="BA27" t="str">
            <v>POSITIVO</v>
          </cell>
        </row>
        <row r="28">
          <cell r="K28" t="str">
            <v>Educación ambiental</v>
          </cell>
          <cell r="L28" t="str">
            <v>Disminución de consumo de energía (+)</v>
          </cell>
          <cell r="AB28" t="str">
            <v>POSITIVO</v>
          </cell>
          <cell r="BA28" t="str">
            <v>POSITIVO</v>
          </cell>
        </row>
        <row r="29">
          <cell r="K29" t="str">
            <v>Educación ambiental</v>
          </cell>
          <cell r="L29" t="str">
            <v>Disminución de consumo de agua (+)</v>
          </cell>
          <cell r="AB29" t="str">
            <v>POSITIVO</v>
          </cell>
          <cell r="BA29" t="str">
            <v>POSITIVO</v>
          </cell>
        </row>
        <row r="30">
          <cell r="K30" t="str">
            <v>Educación ambiental</v>
          </cell>
          <cell r="L30" t="str">
            <v>Manejo integral de residuos sólidos (+)</v>
          </cell>
          <cell r="AB30" t="str">
            <v>POSITIVO</v>
          </cell>
          <cell r="BA30" t="str">
            <v>POSITIVO</v>
          </cell>
        </row>
        <row r="31">
          <cell r="K31" t="str">
            <v>Educación ambiental</v>
          </cell>
          <cell r="L31" t="str">
            <v>Conservación de fauna (+)</v>
          </cell>
          <cell r="AB31" t="str">
            <v>POSITIVO</v>
          </cell>
          <cell r="BA31" t="str">
            <v>POSITIVO</v>
          </cell>
        </row>
        <row r="32">
          <cell r="K32" t="str">
            <v>Educación ambiental</v>
          </cell>
          <cell r="L32" t="str">
            <v>Conservación de flora (+)</v>
          </cell>
          <cell r="AB32" t="str">
            <v>POSITIVO</v>
          </cell>
          <cell r="BA32" t="str">
            <v>POSITIVO</v>
          </cell>
        </row>
        <row r="33">
          <cell r="K33" t="str">
            <v>Conversión a medios tecnológicos</v>
          </cell>
          <cell r="L33" t="str">
            <v>Disminución de consumo de papel (+)</v>
          </cell>
          <cell r="AB33" t="str">
            <v>POSITIVO</v>
          </cell>
          <cell r="BA33" t="str">
            <v>POSITIVO</v>
          </cell>
        </row>
        <row r="34">
          <cell r="K34" t="str">
            <v>Realización de actividades de compensación ambiental</v>
          </cell>
          <cell r="L34" t="str">
            <v>Reducción de afectación al medio ambiente (+)</v>
          </cell>
          <cell r="AB34" t="str">
            <v>POSITIVO</v>
          </cell>
          <cell r="BA34" t="str">
            <v>POSITIVO</v>
          </cell>
        </row>
        <row r="35">
          <cell r="K35" t="str">
            <v>Realización de actividades de compensación ambiental</v>
          </cell>
          <cell r="L35" t="str">
            <v>Generación / Fomento de educación  y conciencia ambiental (+)</v>
          </cell>
          <cell r="AB35" t="str">
            <v>POSITIVO</v>
          </cell>
          <cell r="BA35" t="str">
            <v>POSITIVO</v>
          </cell>
        </row>
        <row r="36">
          <cell r="K36" t="str">
            <v>Consumo de energía eléctrica</v>
          </cell>
          <cell r="L36" t="str">
            <v>Agotamiento de los recursos naturales (-)</v>
          </cell>
          <cell r="AB36" t="str">
            <v>Negativo MODERADO</v>
          </cell>
          <cell r="BA36" t="str">
            <v>Negativo BAJO</v>
          </cell>
        </row>
        <row r="37">
          <cell r="K37" t="str">
            <v>Consumo de papel</v>
          </cell>
          <cell r="L37" t="str">
            <v>Agotamiento de los recursos naturales (-)</v>
          </cell>
          <cell r="AB37" t="str">
            <v>Negativo MODERADO</v>
          </cell>
          <cell r="BA37" t="str">
            <v>Negativo BAJO</v>
          </cell>
        </row>
        <row r="38">
          <cell r="K38" t="str">
            <v>Consumo de tóner</v>
          </cell>
          <cell r="L38" t="str">
            <v>Agotamiento de los recursos naturales (-)</v>
          </cell>
          <cell r="AB38" t="str">
            <v>Negativo BAJO</v>
          </cell>
          <cell r="BA38" t="str">
            <v>Negativo BAJO</v>
          </cell>
        </row>
        <row r="39">
          <cell r="K39" t="str">
            <v>Conversión a medios tecnológicos</v>
          </cell>
          <cell r="L39" t="str">
            <v>Disminución de consumo de papel (+)</v>
          </cell>
          <cell r="AB39" t="str">
            <v>POSITIVO</v>
          </cell>
          <cell r="BA39" t="str">
            <v>POSITIVO</v>
          </cell>
        </row>
        <row r="40">
          <cell r="K40" t="str">
            <v>Generación de residuos aprovechables (PAPEL)</v>
          </cell>
          <cell r="L40" t="str">
            <v>Disminución de carga en los rellenos sanitarios (+)</v>
          </cell>
          <cell r="AB40" t="str">
            <v>POSITIVO</v>
          </cell>
          <cell r="BA40" t="str">
            <v>POSITIVO</v>
          </cell>
        </row>
        <row r="41">
          <cell r="K41" t="str">
            <v xml:space="preserve">Generación de residuos peligrosos (TÓNERES) </v>
          </cell>
          <cell r="L41" t="str">
            <v>Contaminación del suelo (-)</v>
          </cell>
          <cell r="AB41" t="str">
            <v>Negativo MODERADO</v>
          </cell>
          <cell r="BA41" t="str">
            <v>Negativo BAJO</v>
          </cell>
        </row>
        <row r="42">
          <cell r="K42" t="str">
            <v>Generación de residuos de manejo especial (RAEE´S)</v>
          </cell>
          <cell r="L42" t="str">
            <v>Contaminación del suelo (-)</v>
          </cell>
          <cell r="AB42" t="str">
            <v>Negativo MODERADO</v>
          </cell>
          <cell r="BA42" t="str">
            <v>Negativo BAJO</v>
          </cell>
        </row>
        <row r="43">
          <cell r="K43" t="str">
            <v>Generación de residuos de manejo especial (PILAS O BATERÍAS)</v>
          </cell>
          <cell r="L43" t="str">
            <v>Contaminación del suelo (-)</v>
          </cell>
          <cell r="AB43" t="str">
            <v>Negativo MODERADO</v>
          </cell>
          <cell r="BA43" t="str">
            <v>Negativo BAJO</v>
          </cell>
        </row>
        <row r="44">
          <cell r="K44" t="str">
            <v xml:space="preserve">Generación de residuos peligrosos (TÓNERES) </v>
          </cell>
          <cell r="L44" t="str">
            <v>Contaminación del suelo (-)</v>
          </cell>
          <cell r="AB44" t="str">
            <v>Negativo MODERADO</v>
          </cell>
          <cell r="BA44" t="str">
            <v>Negativo BAJO</v>
          </cell>
        </row>
        <row r="45">
          <cell r="K45" t="str">
            <v>Consumo de sustancias químicas</v>
          </cell>
          <cell r="L45" t="str">
            <v>Agotamiento de los recursos naturales (-)</v>
          </cell>
          <cell r="AB45" t="str">
            <v>Negativo MODERADO</v>
          </cell>
          <cell r="BA45" t="str">
            <v>Negativo BAJO</v>
          </cell>
        </row>
        <row r="46">
          <cell r="K46" t="str">
            <v>Mantenimiento de aparatos eléctricos y/o electrónicos</v>
          </cell>
          <cell r="L46" t="str">
            <v>Alteración al medio ambiente laboral (-)</v>
          </cell>
          <cell r="AB46" t="str">
            <v>Negativo MODERADO</v>
          </cell>
          <cell r="BA46" t="str">
            <v>Negativo BAJO</v>
          </cell>
        </row>
        <row r="47">
          <cell r="K47" t="str">
            <v>Consumo de energía eléctrica</v>
          </cell>
          <cell r="L47" t="str">
            <v>Agotamiento de los recursos naturales (-)</v>
          </cell>
          <cell r="AB47" t="str">
            <v>Negativo MODERADO</v>
          </cell>
          <cell r="BA47" t="str">
            <v>Negativo BAJO</v>
          </cell>
        </row>
        <row r="48">
          <cell r="K48" t="str">
            <v>Consumo de energía eléctrica</v>
          </cell>
          <cell r="L48" t="str">
            <v>Agotamiento de los recursos naturales (-)</v>
          </cell>
          <cell r="AB48" t="str">
            <v>Negativo MODERADO</v>
          </cell>
          <cell r="BA48" t="str">
            <v>Negativo BAJO</v>
          </cell>
        </row>
        <row r="49">
          <cell r="K49" t="str">
            <v>Consumo de papel</v>
          </cell>
          <cell r="L49" t="str">
            <v>Agotamiento de los recursos naturales (-)</v>
          </cell>
          <cell r="AB49" t="str">
            <v>Negativo MODERADO</v>
          </cell>
          <cell r="BA49" t="str">
            <v>Negativo BAJO</v>
          </cell>
        </row>
        <row r="50">
          <cell r="K50" t="str">
            <v>Consumo de tóner</v>
          </cell>
          <cell r="L50" t="str">
            <v>Agotamiento de los recursos naturales (-)</v>
          </cell>
          <cell r="AB50" t="str">
            <v>Negativo BAJO</v>
          </cell>
          <cell r="BA50" t="str">
            <v>Negativo BAJO</v>
          </cell>
        </row>
        <row r="51">
          <cell r="K51" t="str">
            <v>Conversión a medios tecnológicos</v>
          </cell>
          <cell r="L51" t="str">
            <v>Disminución de consumo de papel (+)</v>
          </cell>
          <cell r="AB51" t="str">
            <v>POSITIVO</v>
          </cell>
          <cell r="BA51" t="str">
            <v>POSITIVO</v>
          </cell>
        </row>
        <row r="52">
          <cell r="K52" t="str">
            <v>Generación de residuos aprovechables (PAPEL)</v>
          </cell>
          <cell r="L52" t="str">
            <v>Disminución de carga en los rellenos sanitarios (+)</v>
          </cell>
          <cell r="AB52" t="str">
            <v>POSITIVO</v>
          </cell>
          <cell r="BA52" t="str">
            <v>POSITIVO</v>
          </cell>
        </row>
        <row r="53">
          <cell r="K53" t="str">
            <v xml:space="preserve">Generación de residuos peligrosos (TÓNERES) </v>
          </cell>
          <cell r="L53" t="str">
            <v>Contaminación del suelo (-)</v>
          </cell>
          <cell r="AB53" t="str">
            <v>Negativo MODERADO</v>
          </cell>
          <cell r="BA53" t="str">
            <v>Negativo BAJO</v>
          </cell>
        </row>
        <row r="54">
          <cell r="K54" t="str">
            <v>Consumo de energía eléctrica</v>
          </cell>
          <cell r="L54" t="str">
            <v>Agotamiento de los recursos naturales (-)</v>
          </cell>
          <cell r="AB54" t="str">
            <v>Negativo MODERADO</v>
          </cell>
          <cell r="BA54" t="str">
            <v>Negativo BAJO</v>
          </cell>
        </row>
        <row r="55">
          <cell r="K55" t="str">
            <v>Consumo de materiales de construcción</v>
          </cell>
          <cell r="L55" t="str">
            <v>Agotamiento de los recursos naturales (-)</v>
          </cell>
          <cell r="AB55" t="str">
            <v>Negativo BAJO</v>
          </cell>
          <cell r="BA55" t="str">
            <v>Negativo BAJO</v>
          </cell>
        </row>
        <row r="56">
          <cell r="K56" t="str">
            <v>Generación de residuos aprovechables (METAL)</v>
          </cell>
          <cell r="L56" t="str">
            <v>Disminución de carga en los rellenos sanitarios (+)</v>
          </cell>
          <cell r="AB56" t="str">
            <v>POSITIVO</v>
          </cell>
          <cell r="BA56" t="str">
            <v>POSITIVO</v>
          </cell>
        </row>
        <row r="57">
          <cell r="K57" t="str">
            <v>Generación de residuos aprovechables (PAPEL)</v>
          </cell>
          <cell r="L57" t="str">
            <v>Disminución de carga en los rellenos sanitarios (+)</v>
          </cell>
          <cell r="AB57" t="str">
            <v>POSITIVO</v>
          </cell>
          <cell r="BA57" t="str">
            <v>POSITIVO</v>
          </cell>
        </row>
        <row r="58">
          <cell r="K58" t="str">
            <v>Generación de residuos aprovechables (PLÁSTICO)</v>
          </cell>
          <cell r="L58" t="str">
            <v>Disminución de carga en los rellenos sanitarios (+)</v>
          </cell>
          <cell r="AB58" t="str">
            <v>POSITIVO</v>
          </cell>
          <cell r="BA58" t="str">
            <v>POSITIVO</v>
          </cell>
        </row>
        <row r="59">
          <cell r="K59" t="str">
            <v>Generación de residuos de manejo especial (RCD´S)</v>
          </cell>
          <cell r="L59" t="str">
            <v>Contaminación del suelo (-)</v>
          </cell>
          <cell r="AB59" t="str">
            <v>Negativo MODERADO</v>
          </cell>
          <cell r="BA59" t="str">
            <v>Negativo BAJO</v>
          </cell>
        </row>
        <row r="60">
          <cell r="K60" t="str">
            <v>Generación de residuos de manejo especial  (LUMINARIAS)</v>
          </cell>
          <cell r="L60" t="str">
            <v>Contaminación del suelo (-)</v>
          </cell>
          <cell r="AB60" t="str">
            <v>Negativo MODERADO</v>
          </cell>
          <cell r="BA60" t="str">
            <v>Negativo BAJO</v>
          </cell>
        </row>
        <row r="61">
          <cell r="K61" t="str">
            <v>Consumo de sustancias químicas</v>
          </cell>
          <cell r="L61" t="str">
            <v>Agotamiento de los recursos naturales (-)</v>
          </cell>
          <cell r="AB61" t="str">
            <v>Negativo MODERADO</v>
          </cell>
          <cell r="BA61" t="str">
            <v>Negativo BAJO</v>
          </cell>
        </row>
        <row r="62">
          <cell r="K62" t="str">
            <v>Consumo de agua</v>
          </cell>
          <cell r="L62" t="str">
            <v>Agotamiento de los recursos naturales (-)</v>
          </cell>
          <cell r="AB62" t="str">
            <v>Negativo MODERADO</v>
          </cell>
          <cell r="BA62" t="str">
            <v>Negativo BAJO</v>
          </cell>
        </row>
        <row r="63">
          <cell r="K63" t="str">
            <v>Generación de residuos ordinarios</v>
          </cell>
          <cell r="L63" t="str">
            <v>Aumento de carga de rellenos sanitarios (-)</v>
          </cell>
          <cell r="AB63" t="str">
            <v>Negativo MODERADO</v>
          </cell>
          <cell r="BA63" t="str">
            <v>Negativo BAJO</v>
          </cell>
        </row>
        <row r="64">
          <cell r="K64" t="str">
            <v xml:space="preserve">Consumo de insumos no comestibles de cafetería </v>
          </cell>
          <cell r="L64" t="str">
            <v>Aumento de carga de rellenos sanitarios (-)</v>
          </cell>
          <cell r="AB64" t="str">
            <v>Negativo MODERADO</v>
          </cell>
          <cell r="BA64" t="str">
            <v>Negativo BAJO</v>
          </cell>
        </row>
        <row r="65">
          <cell r="K65" t="str">
            <v>Vertimiento de aguas residuales domésticas a sistemas de alcantarillado</v>
          </cell>
          <cell r="L65" t="str">
            <v>Contaminación de cuerpos hídricos (-)</v>
          </cell>
          <cell r="AB65" t="str">
            <v>Negativo MODERADO</v>
          </cell>
          <cell r="BA65" t="str">
            <v>Negativo BAJO</v>
          </cell>
        </row>
        <row r="66">
          <cell r="K66" t="str">
            <v>Consumo de energía eléctrica</v>
          </cell>
          <cell r="L66" t="str">
            <v>Agotamiento de los recursos naturales (-)</v>
          </cell>
          <cell r="AB66" t="str">
            <v>Negativo MODERADO</v>
          </cell>
          <cell r="BA66" t="str">
            <v>Negativo BAJO</v>
          </cell>
        </row>
        <row r="67">
          <cell r="K67" t="str">
            <v>Consumo de agua</v>
          </cell>
          <cell r="L67" t="str">
            <v>Agotamiento de los recursos naturales (-)</v>
          </cell>
          <cell r="AB67" t="str">
            <v>Negativo MODERADO</v>
          </cell>
          <cell r="BA67" t="str">
            <v>Negativo BAJO</v>
          </cell>
        </row>
        <row r="68">
          <cell r="K68" t="str">
            <v>Consumo de fertilizantes</v>
          </cell>
          <cell r="L68" t="str">
            <v>Agotamiento de los recursos naturales (-)</v>
          </cell>
          <cell r="AB68" t="str">
            <v>Negativo MODERADO</v>
          </cell>
          <cell r="BA68" t="str">
            <v>Negativo BAJO</v>
          </cell>
        </row>
        <row r="69">
          <cell r="K69" t="str">
            <v>Generación de residuos aprovechables (CARTÓN)</v>
          </cell>
          <cell r="L69" t="str">
            <v>Disminución de carga en los rellenos sanitarios (+)</v>
          </cell>
          <cell r="AB69" t="str">
            <v>POSITIVO</v>
          </cell>
          <cell r="BA69" t="str">
            <v>POSITIVO</v>
          </cell>
        </row>
        <row r="70">
          <cell r="K70" t="str">
            <v>Generación de residuos aprovechables (PAPEL)</v>
          </cell>
          <cell r="L70" t="str">
            <v>Disminución de carga en los rellenos sanitarios (+)</v>
          </cell>
          <cell r="AB70" t="str">
            <v>POSITIVO</v>
          </cell>
          <cell r="BA70" t="str">
            <v>POSITIVO</v>
          </cell>
        </row>
        <row r="71">
          <cell r="K71" t="str">
            <v>Generación de residuos aprovechables (PLÁSTICO)</v>
          </cell>
          <cell r="L71" t="str">
            <v>Disminución de carga en los rellenos sanitarios (+)</v>
          </cell>
          <cell r="AB71" t="str">
            <v>POSITIVO</v>
          </cell>
          <cell r="BA71" t="str">
            <v>POSITIVO</v>
          </cell>
        </row>
        <row r="72">
          <cell r="K72" t="str">
            <v>Generación de residuos ordinarios</v>
          </cell>
          <cell r="L72" t="str">
            <v>Aumento de carga de rellenos sanitarios (-)</v>
          </cell>
          <cell r="AB72" t="str">
            <v>Negativo MODERADO</v>
          </cell>
          <cell r="BA72" t="str">
            <v>Negativo BAJO</v>
          </cell>
        </row>
        <row r="73">
          <cell r="K73" t="str">
            <v>Generación de residuos orgánicos</v>
          </cell>
          <cell r="L73" t="str">
            <v>Aumento de carga de rellenos sanitarios (-)</v>
          </cell>
          <cell r="AB73" t="str">
            <v>Negativo MODERADO</v>
          </cell>
          <cell r="BA73" t="str">
            <v>Negativo BAJO</v>
          </cell>
        </row>
        <row r="74">
          <cell r="K74" t="str">
            <v>Consumo de sustancias químicas</v>
          </cell>
          <cell r="L74" t="str">
            <v>Agotamiento de los recursos naturales (-)</v>
          </cell>
          <cell r="AB74" t="str">
            <v>Negativo MODERADO</v>
          </cell>
          <cell r="BA74" t="str">
            <v>Negativo BAJO</v>
          </cell>
        </row>
        <row r="75">
          <cell r="K75" t="str">
            <v xml:space="preserve">Generación de residuos peligrosos (RESIDUOS QUÍMICOS) </v>
          </cell>
          <cell r="L75" t="str">
            <v>Contaminación del suelo (-)</v>
          </cell>
          <cell r="AB75" t="str">
            <v>Negativo MODERADO</v>
          </cell>
          <cell r="BA75" t="str">
            <v>Negativo BAJO</v>
          </cell>
        </row>
        <row r="76">
          <cell r="K76" t="str">
            <v>Consumo de plaguicidas</v>
          </cell>
          <cell r="L76" t="str">
            <v>Agotamiento de los recursos naturales (-)</v>
          </cell>
          <cell r="AB76" t="str">
            <v>Negativo MODERADO</v>
          </cell>
          <cell r="BA76" t="str">
            <v>Negativo BAJO</v>
          </cell>
        </row>
        <row r="77">
          <cell r="K77" t="str">
            <v>Generación de residuos peligrosos (PLAGUICIDAS)</v>
          </cell>
          <cell r="L77" t="str">
            <v>Contaminación del suelo (-)</v>
          </cell>
          <cell r="AB77" t="str">
            <v>Negativo MODERADO</v>
          </cell>
          <cell r="BA77" t="str">
            <v>Negativo BAJO</v>
          </cell>
        </row>
        <row r="78">
          <cell r="K78" t="str">
            <v>Consumo de energía eléctrica</v>
          </cell>
          <cell r="L78" t="str">
            <v>Agotamiento de los recursos naturales (-)</v>
          </cell>
          <cell r="AB78" t="str">
            <v>Negativo MODERADO</v>
          </cell>
          <cell r="BA78" t="str">
            <v>Negativo BAJO</v>
          </cell>
        </row>
        <row r="79">
          <cell r="K79" t="str">
            <v>Consumo de papel</v>
          </cell>
          <cell r="L79" t="str">
            <v>Agotamiento de los recursos naturales (-)</v>
          </cell>
          <cell r="AB79" t="str">
            <v>Negativo MODERADO</v>
          </cell>
          <cell r="BA79" t="str">
            <v>Negativo BAJO</v>
          </cell>
        </row>
        <row r="80">
          <cell r="K80" t="str">
            <v>Consumo de tóner</v>
          </cell>
          <cell r="L80" t="str">
            <v>Agotamiento de los recursos naturales (-)</v>
          </cell>
          <cell r="AB80" t="str">
            <v>Negativo BAJO</v>
          </cell>
          <cell r="BA80" t="str">
            <v>Negativo BAJO</v>
          </cell>
        </row>
        <row r="81">
          <cell r="K81" t="str">
            <v>Conversión a medios tecnológicos</v>
          </cell>
          <cell r="L81" t="str">
            <v>Disminución de consumo de papel (+)</v>
          </cell>
          <cell r="AB81" t="str">
            <v>POSITIVO</v>
          </cell>
          <cell r="BA81" t="str">
            <v>POSITIVO</v>
          </cell>
        </row>
        <row r="82">
          <cell r="K82" t="str">
            <v>Generación de residuos aprovechables (PAPEL)</v>
          </cell>
          <cell r="L82" t="str">
            <v>Disminución de carga en los rellenos sanitarios (+)</v>
          </cell>
          <cell r="AB82" t="str">
            <v>POSITIVO</v>
          </cell>
          <cell r="BA82" t="str">
            <v>POSITIVO</v>
          </cell>
        </row>
        <row r="83">
          <cell r="K83" t="str">
            <v xml:space="preserve">Generación de residuos peligrosos (TÓNERES) </v>
          </cell>
          <cell r="L83" t="str">
            <v>Contaminación del suelo (-)</v>
          </cell>
          <cell r="AB83" t="str">
            <v>Negativo MODERADO</v>
          </cell>
          <cell r="BA83" t="str">
            <v>Negativo BAJO</v>
          </cell>
        </row>
        <row r="84">
          <cell r="K84" t="str">
            <v>Educación ambiental</v>
          </cell>
          <cell r="L84" t="str">
            <v>Fomento de buenas prácticas ambientales (+)</v>
          </cell>
          <cell r="AB84" t="str">
            <v>POSITIVO</v>
          </cell>
          <cell r="BA84" t="str">
            <v>POSITIVO</v>
          </cell>
        </row>
        <row r="85">
          <cell r="K85" t="str">
            <v>Educación ambiental</v>
          </cell>
          <cell r="L85" t="str">
            <v>Generación / Fomento de educación  y conciencia ambiental (+)</v>
          </cell>
          <cell r="AB85" t="str">
            <v>POSITIVO</v>
          </cell>
          <cell r="BA85" t="str">
            <v>POSITIVO</v>
          </cell>
        </row>
        <row r="86">
          <cell r="K86" t="str">
            <v>Consumo de energía eléctrica</v>
          </cell>
          <cell r="L86" t="str">
            <v>Agotamiento de los recursos naturales (-)</v>
          </cell>
          <cell r="AB86" t="str">
            <v>Negativo MODERADO</v>
          </cell>
          <cell r="BA86" t="str">
            <v>Negativo BAJO</v>
          </cell>
        </row>
        <row r="87">
          <cell r="K87" t="str">
            <v>Consumo de papel</v>
          </cell>
          <cell r="L87" t="str">
            <v>Agotamiento de los recursos naturales (-)</v>
          </cell>
          <cell r="AB87" t="str">
            <v>Negativo MODERADO</v>
          </cell>
          <cell r="BA87" t="str">
            <v>Negativo BAJO</v>
          </cell>
        </row>
        <row r="88">
          <cell r="K88" t="str">
            <v>Generación de residuos ordinarios</v>
          </cell>
          <cell r="L88" t="str">
            <v>Contaminación del suelo (-)</v>
          </cell>
          <cell r="AB88" t="str">
            <v>Negativo MODERADO</v>
          </cell>
          <cell r="BA88" t="str">
            <v>Negativo BAJO</v>
          </cell>
        </row>
        <row r="89">
          <cell r="K89" t="str">
            <v xml:space="preserve">Consumo de insumos comestibles de cafetería </v>
          </cell>
          <cell r="L89" t="str">
            <v>Agotamiento de los recursos naturales (-)</v>
          </cell>
          <cell r="AB89" t="str">
            <v>Negativo BAJO</v>
          </cell>
          <cell r="BA89" t="str">
            <v>Negativo BAJO</v>
          </cell>
        </row>
        <row r="90">
          <cell r="K90" t="str">
            <v>Generación de residuos orgánicos</v>
          </cell>
          <cell r="L90" t="str">
            <v>Contaminación del suelo (-)</v>
          </cell>
          <cell r="AB90" t="str">
            <v>Negativo MODERADO</v>
          </cell>
          <cell r="BA90" t="str">
            <v>Negativo BAJO</v>
          </cell>
        </row>
        <row r="91">
          <cell r="K91" t="str">
            <v>Generación de residuos aprovechables (PAPEL)</v>
          </cell>
          <cell r="L91" t="str">
            <v>Disminución de carga en los rellenos sanitarios (+)</v>
          </cell>
          <cell r="AB91" t="str">
            <v>POSITIVO</v>
          </cell>
          <cell r="BA91" t="str">
            <v>POSITIVO</v>
          </cell>
        </row>
        <row r="92">
          <cell r="K92" t="str">
            <v>Consumo de energía eléctrica</v>
          </cell>
          <cell r="L92" t="str">
            <v>Agotamiento de los recursos naturales (-)</v>
          </cell>
          <cell r="AB92" t="str">
            <v>Negativo MODERADO</v>
          </cell>
          <cell r="BA92" t="str">
            <v>Negativo BAJO</v>
          </cell>
        </row>
        <row r="93">
          <cell r="K93" t="str">
            <v>Consumo de papel</v>
          </cell>
          <cell r="L93" t="str">
            <v>Agotamiento de los recursos naturales (-)</v>
          </cell>
          <cell r="AB93" t="str">
            <v>Negativo MODERADO</v>
          </cell>
          <cell r="BA93" t="str">
            <v>Negativo BAJO</v>
          </cell>
        </row>
        <row r="94">
          <cell r="K94" t="str">
            <v>Consumo de tóner</v>
          </cell>
          <cell r="L94" t="str">
            <v>Agotamiento de los recursos naturales (-)</v>
          </cell>
          <cell r="AB94" t="str">
            <v>Negativo BAJO</v>
          </cell>
          <cell r="BA94" t="str">
            <v>Negativo BAJO</v>
          </cell>
        </row>
        <row r="95">
          <cell r="K95" t="str">
            <v>Conversión a medios tecnológicos</v>
          </cell>
          <cell r="L95" t="str">
            <v>Disminución de consumo de papel (+)</v>
          </cell>
          <cell r="AB95" t="str">
            <v>POSITIVO</v>
          </cell>
          <cell r="BA95" t="str">
            <v>POSITIVO</v>
          </cell>
        </row>
        <row r="96">
          <cell r="K96" t="str">
            <v>Generación de residuos aprovechables (PAPEL)</v>
          </cell>
          <cell r="L96" t="str">
            <v>Disminución de carga en los rellenos sanitarios (+)</v>
          </cell>
          <cell r="AB96" t="str">
            <v>POSITIVO</v>
          </cell>
          <cell r="BA96" t="str">
            <v>POSITIVO</v>
          </cell>
        </row>
        <row r="97">
          <cell r="K97" t="str">
            <v>Generación de residuos aprovechables (CARTÓN)</v>
          </cell>
          <cell r="L97" t="str">
            <v>Disminución de carga en los rellenos sanitarios (+)</v>
          </cell>
          <cell r="AB97" t="str">
            <v>POSITIVO</v>
          </cell>
          <cell r="BA97" t="str">
            <v>POSITIVO</v>
          </cell>
        </row>
        <row r="98">
          <cell r="K98" t="str">
            <v xml:space="preserve">Generación de residuos peligrosos (TÓNERES) </v>
          </cell>
          <cell r="L98" t="str">
            <v>Contaminación del suelo (-)</v>
          </cell>
          <cell r="AB98" t="str">
            <v>Negativo MODERADO</v>
          </cell>
          <cell r="BA98" t="str">
            <v>Negativo BAJO</v>
          </cell>
        </row>
        <row r="99">
          <cell r="K99" t="str">
            <v>Consumo de energía eléctrica</v>
          </cell>
          <cell r="L99" t="str">
            <v>Agotamiento de los recursos naturales (-)</v>
          </cell>
          <cell r="AB99" t="str">
            <v>Negativo MODERADO</v>
          </cell>
          <cell r="BA99" t="str">
            <v>Negativo BAJO</v>
          </cell>
        </row>
        <row r="100">
          <cell r="K100" t="str">
            <v>Consumo de papel</v>
          </cell>
          <cell r="L100" t="str">
            <v>Agotamiento de los recursos naturales (-)</v>
          </cell>
          <cell r="AB100" t="str">
            <v>Negativo MODERADO</v>
          </cell>
          <cell r="BA100" t="str">
            <v>Negativo BAJO</v>
          </cell>
        </row>
        <row r="101">
          <cell r="K101" t="str">
            <v>Consumo de tóner</v>
          </cell>
          <cell r="L101" t="str">
            <v>Agotamiento de los recursos naturales (-)</v>
          </cell>
          <cell r="AB101" t="str">
            <v>Negativo BAJO</v>
          </cell>
          <cell r="BA101" t="str">
            <v>Negativo BAJO</v>
          </cell>
        </row>
        <row r="102">
          <cell r="K102" t="str">
            <v>Conversión a medios tecnológicos</v>
          </cell>
          <cell r="L102" t="str">
            <v>Disminución de consumo de papel (+)</v>
          </cell>
          <cell r="AB102" t="str">
            <v>POSITIVO</v>
          </cell>
          <cell r="BA102" t="str">
            <v>POSITIVO</v>
          </cell>
        </row>
        <row r="103">
          <cell r="K103" t="str">
            <v>Generación de residuos aprovechables (PAPEL)</v>
          </cell>
          <cell r="L103" t="str">
            <v>Disminución de carga en los rellenos sanitarios (+)</v>
          </cell>
          <cell r="AB103" t="str">
            <v>POSITIVO</v>
          </cell>
          <cell r="BA103" t="str">
            <v>POSITIVO</v>
          </cell>
        </row>
        <row r="104">
          <cell r="K104" t="str">
            <v xml:space="preserve">Generación de residuos peligrosos (TÓNERES) </v>
          </cell>
          <cell r="L104" t="str">
            <v>Contaminación del suelo (-)</v>
          </cell>
          <cell r="AB104" t="str">
            <v>Negativo MODERADO</v>
          </cell>
          <cell r="BA104" t="str">
            <v>Negativo BAJO</v>
          </cell>
        </row>
        <row r="105">
          <cell r="K105" t="str">
            <v>Consumo de energía eléctrica</v>
          </cell>
          <cell r="L105" t="str">
            <v>Agotamiento de los recursos naturales (-)</v>
          </cell>
          <cell r="AB105" t="str">
            <v>Negativo MODERADO</v>
          </cell>
          <cell r="BA105" t="str">
            <v>Negativo BAJO</v>
          </cell>
        </row>
        <row r="106">
          <cell r="K106" t="str">
            <v>Consumo de papel</v>
          </cell>
          <cell r="L106" t="str">
            <v>Agotamiento de los recursos naturales (-)</v>
          </cell>
          <cell r="AB106" t="str">
            <v>Negativo MODERADO</v>
          </cell>
          <cell r="BA106" t="str">
            <v>Negativo BAJO</v>
          </cell>
        </row>
        <row r="107">
          <cell r="K107" t="str">
            <v>Consumo de tóner</v>
          </cell>
          <cell r="L107" t="str">
            <v>Agotamiento de los recursos naturales (-)</v>
          </cell>
          <cell r="AB107" t="str">
            <v>Negativo BAJO</v>
          </cell>
          <cell r="BA107" t="str">
            <v>Negativo BAJO</v>
          </cell>
        </row>
        <row r="108">
          <cell r="K108" t="str">
            <v>Conversión a medios tecnológicos</v>
          </cell>
          <cell r="L108" t="str">
            <v>Disminución de consumo de papel (+)</v>
          </cell>
          <cell r="AB108" t="str">
            <v>POSITIVO</v>
          </cell>
          <cell r="BA108" t="str">
            <v>POSITIVO</v>
          </cell>
        </row>
        <row r="109">
          <cell r="K109" t="str">
            <v>Generación de residuos aprovechables (PAPEL)</v>
          </cell>
          <cell r="L109" t="str">
            <v>Disminución de carga en los rellenos sanitarios (+)</v>
          </cell>
          <cell r="AB109" t="str">
            <v>POSITIVO</v>
          </cell>
          <cell r="BA109" t="str">
            <v>POSITIVO</v>
          </cell>
        </row>
        <row r="110">
          <cell r="K110" t="str">
            <v xml:space="preserve">Generación de residuos peligrosos (TÓNERES) </v>
          </cell>
          <cell r="L110" t="str">
            <v>Contaminación del suelo (-)</v>
          </cell>
          <cell r="AB110" t="str">
            <v>Negativo MODERADO</v>
          </cell>
          <cell r="BA110" t="str">
            <v>Negativo BAJO</v>
          </cell>
        </row>
        <row r="111">
          <cell r="K111" t="str">
            <v>Consumo de energía eléctrica</v>
          </cell>
          <cell r="L111" t="str">
            <v>Agotamiento de los recursos naturales (-)</v>
          </cell>
          <cell r="AB111" t="str">
            <v>Negativo MODERADO</v>
          </cell>
          <cell r="BA111" t="str">
            <v>Negativo BAJO</v>
          </cell>
        </row>
        <row r="112">
          <cell r="K112" t="str">
            <v>Consumo de papel</v>
          </cell>
          <cell r="L112" t="str">
            <v>Agotamiento de los recursos naturales (-)</v>
          </cell>
          <cell r="AB112" t="str">
            <v>Negativo MODERADO</v>
          </cell>
          <cell r="BA112" t="str">
            <v>Negativo BAJO</v>
          </cell>
        </row>
        <row r="113">
          <cell r="K113" t="str">
            <v>Conversión a medios tecnológicos</v>
          </cell>
          <cell r="L113" t="str">
            <v>Disminución de consumo de papel (+)</v>
          </cell>
          <cell r="AB113" t="str">
            <v>POSITIVO</v>
          </cell>
          <cell r="BA113" t="str">
            <v>POSITIVO</v>
          </cell>
        </row>
        <row r="114">
          <cell r="K114" t="str">
            <v>Generación de residuos aprovechables (PAPEL)</v>
          </cell>
          <cell r="L114" t="str">
            <v>Disminución de carga en los rellenos sanitarios (+)</v>
          </cell>
          <cell r="AB114" t="str">
            <v>POSITIVO</v>
          </cell>
          <cell r="BA114" t="str">
            <v>POSITIVO</v>
          </cell>
        </row>
        <row r="115">
          <cell r="K115" t="str">
            <v>Consumo de energía eléctrica</v>
          </cell>
          <cell r="L115" t="str">
            <v>Agotamiento de los recursos naturales (-)</v>
          </cell>
          <cell r="AB115" t="str">
            <v>Negativo MODERADO</v>
          </cell>
          <cell r="BA115" t="str">
            <v>Negativo BAJO</v>
          </cell>
        </row>
        <row r="116">
          <cell r="K116" t="str">
            <v>Consumo de papel</v>
          </cell>
          <cell r="L116" t="str">
            <v>Agotamiento de los recursos naturales (-)</v>
          </cell>
          <cell r="AB116" t="str">
            <v>Negativo MODERADO</v>
          </cell>
          <cell r="BA116" t="str">
            <v>Negativo BAJO</v>
          </cell>
        </row>
        <row r="117">
          <cell r="K117" t="str">
            <v>Consumo de tóner</v>
          </cell>
          <cell r="L117" t="str">
            <v>Agotamiento de los recursos naturales (-)</v>
          </cell>
          <cell r="AB117" t="str">
            <v>Negativo BAJO</v>
          </cell>
          <cell r="BA117" t="str">
            <v>Negativo BAJO</v>
          </cell>
        </row>
        <row r="118">
          <cell r="K118" t="str">
            <v>Conversión a medios tecnológicos</v>
          </cell>
          <cell r="L118" t="str">
            <v>Disminución de consumo de papel (+)</v>
          </cell>
          <cell r="AB118" t="str">
            <v>POSITIVO</v>
          </cell>
          <cell r="BA118" t="str">
            <v>POSITIVO</v>
          </cell>
        </row>
        <row r="119">
          <cell r="K119" t="str">
            <v>Generación de residuos aprovechables (PAPEL)</v>
          </cell>
          <cell r="L119" t="str">
            <v>Disminución de carga en los rellenos sanitarios (+)</v>
          </cell>
          <cell r="AB119" t="str">
            <v>POSITIVO</v>
          </cell>
          <cell r="BA119" t="str">
            <v>POSITIVO</v>
          </cell>
        </row>
        <row r="120">
          <cell r="K120" t="str">
            <v xml:space="preserve">Generación de residuos peligrosos (TÓNERES) </v>
          </cell>
          <cell r="L120" t="str">
            <v>Contaminación del suelo (-)</v>
          </cell>
          <cell r="AB120" t="str">
            <v>Negativo MODERADO</v>
          </cell>
          <cell r="BA120" t="str">
            <v>Negativo BAJO</v>
          </cell>
        </row>
        <row r="121">
          <cell r="K121" t="str">
            <v>Consumo de energía eléctrica</v>
          </cell>
          <cell r="L121" t="str">
            <v>Agotamiento de los recursos naturales (-)</v>
          </cell>
          <cell r="AB121" t="str">
            <v>Negativo MODERADO</v>
          </cell>
          <cell r="BA121" t="str">
            <v>Negativo BAJO</v>
          </cell>
        </row>
        <row r="122">
          <cell r="K122" t="str">
            <v>Consumo de papel</v>
          </cell>
          <cell r="L122" t="str">
            <v>Agotamiento de los recursos naturales (-)</v>
          </cell>
          <cell r="AB122" t="str">
            <v>Negativo MODERADO</v>
          </cell>
          <cell r="BA122" t="str">
            <v>Negativo BAJO</v>
          </cell>
        </row>
        <row r="123">
          <cell r="K123" t="str">
            <v>Consumo de tóner</v>
          </cell>
          <cell r="L123" t="str">
            <v>Agotamiento de los recursos naturales (-)</v>
          </cell>
          <cell r="AB123" t="str">
            <v>Negativo BAJO</v>
          </cell>
          <cell r="BA123" t="str">
            <v>Negativo BAJO</v>
          </cell>
        </row>
        <row r="124">
          <cell r="K124" t="str">
            <v>Conversión a medios tecnológicos</v>
          </cell>
          <cell r="L124" t="str">
            <v>Disminución de consumo de papel (+)</v>
          </cell>
          <cell r="AB124" t="str">
            <v>POSITIVO</v>
          </cell>
          <cell r="BA124" t="str">
            <v>POSITIVO</v>
          </cell>
        </row>
        <row r="125">
          <cell r="K125" t="str">
            <v>Generación de residuos aprovechables (PAPEL)</v>
          </cell>
          <cell r="L125" t="str">
            <v>Disminución de carga en los rellenos sanitarios (+)</v>
          </cell>
          <cell r="AB125" t="str">
            <v>POSITIVO</v>
          </cell>
          <cell r="BA125" t="str">
            <v>POSITIVO</v>
          </cell>
        </row>
        <row r="126">
          <cell r="K126" t="str">
            <v xml:space="preserve">Generación de residuos peligrosos (TÓNERES) </v>
          </cell>
          <cell r="L126" t="str">
            <v>Contaminación del suelo (-)</v>
          </cell>
          <cell r="AB126" t="str">
            <v>Negativo MODERADO</v>
          </cell>
          <cell r="BA126" t="str">
            <v>Negativo BAJO</v>
          </cell>
        </row>
        <row r="127">
          <cell r="K127" t="str">
            <v>Consumo de energía eléctrica</v>
          </cell>
          <cell r="L127" t="str">
            <v>Agotamiento de los recursos naturales (-)</v>
          </cell>
          <cell r="AB127" t="str">
            <v>Negativo MODERADO</v>
          </cell>
          <cell r="BA127" t="str">
            <v>Negativo BAJO</v>
          </cell>
        </row>
        <row r="128">
          <cell r="K128" t="str">
            <v>Consumo de papel</v>
          </cell>
          <cell r="L128" t="str">
            <v>Agotamiento de los recursos naturales (-)</v>
          </cell>
          <cell r="AB128" t="str">
            <v>Negativo MODERADO</v>
          </cell>
          <cell r="BA128" t="str">
            <v>Negativo BAJO</v>
          </cell>
        </row>
        <row r="129">
          <cell r="K129" t="str">
            <v>Conversión a medios tecnológicos</v>
          </cell>
          <cell r="L129" t="str">
            <v>Disminución de consumo de papel (+)</v>
          </cell>
          <cell r="AB129" t="str">
            <v>POSITIVO</v>
          </cell>
          <cell r="BA129" t="str">
            <v>POSITIVO</v>
          </cell>
        </row>
        <row r="130">
          <cell r="K130" t="str">
            <v>Generación de residuos aprovechables (PAPEL)</v>
          </cell>
          <cell r="L130" t="str">
            <v>Disminución de carga en los rellenos sanitarios (+)</v>
          </cell>
          <cell r="AB130" t="str">
            <v>POSITIVO</v>
          </cell>
          <cell r="BA130" t="str">
            <v>POSITIVO</v>
          </cell>
        </row>
        <row r="131">
          <cell r="K131" t="str">
            <v>Consumo de energía eléctrica</v>
          </cell>
          <cell r="L131" t="str">
            <v>Agotamiento de los recursos naturales (-)</v>
          </cell>
          <cell r="AB131" t="str">
            <v>Negativo MODERADO</v>
          </cell>
          <cell r="BA131" t="str">
            <v>Negativo BAJO</v>
          </cell>
        </row>
        <row r="132">
          <cell r="K132" t="str">
            <v>Consumo de papel</v>
          </cell>
          <cell r="L132" t="str">
            <v>Agotamiento de los recursos naturales (-)</v>
          </cell>
          <cell r="AB132" t="str">
            <v>Negativo MODERADO</v>
          </cell>
          <cell r="BA132" t="str">
            <v>Negativo BAJO</v>
          </cell>
        </row>
        <row r="133">
          <cell r="K133" t="str">
            <v>Conversión a medios tecnológicos</v>
          </cell>
          <cell r="L133" t="str">
            <v>Disminución de consumo de papel (+)</v>
          </cell>
          <cell r="AB133" t="str">
            <v>POSITIVO</v>
          </cell>
          <cell r="BA133" t="str">
            <v>POSITIVO</v>
          </cell>
        </row>
        <row r="134">
          <cell r="K134" t="str">
            <v>Generación de residuos aprovechables (PAPEL)</v>
          </cell>
          <cell r="L134" t="str">
            <v>Disminución de carga en los rellenos sanitarios (+)</v>
          </cell>
          <cell r="AB134" t="str">
            <v>POSITIVO</v>
          </cell>
          <cell r="BA134" t="str">
            <v>POSITIVO</v>
          </cell>
        </row>
        <row r="135">
          <cell r="K135" t="str">
            <v>Consumo de combustibles</v>
          </cell>
          <cell r="L135" t="str">
            <v>Emisión de gases efecto invernadero (-)</v>
          </cell>
          <cell r="AB135" t="str">
            <v>Negativo BAJO</v>
          </cell>
          <cell r="BA135" t="str">
            <v>Negativo BAJO</v>
          </cell>
        </row>
        <row r="136">
          <cell r="K136" t="str">
            <v>Generación de emisiones atmosféricas fuentes móviles</v>
          </cell>
          <cell r="L136" t="str">
            <v>Contaminación del aire (-)</v>
          </cell>
          <cell r="AB136" t="str">
            <v>Negativo MODERADO</v>
          </cell>
          <cell r="BA136" t="str">
            <v>Negativo MODERADO</v>
          </cell>
        </row>
        <row r="137">
          <cell r="K137" t="str">
            <v>Consumo de energía eléctrica</v>
          </cell>
          <cell r="L137" t="str">
            <v>Agotamiento de los recursos naturales (-)</v>
          </cell>
          <cell r="AB137" t="str">
            <v>Negativo MODERADO</v>
          </cell>
          <cell r="BA137" t="str">
            <v>Negativo BAJO</v>
          </cell>
        </row>
        <row r="138">
          <cell r="K138" t="str">
            <v>Consumo de papel</v>
          </cell>
          <cell r="L138" t="str">
            <v>Agotamiento de los recursos naturales (-)</v>
          </cell>
          <cell r="AB138" t="str">
            <v>Negativo MODERADO</v>
          </cell>
          <cell r="BA138" t="str">
            <v>Negativo BAJO</v>
          </cell>
        </row>
        <row r="139">
          <cell r="K139" t="str">
            <v>Conversión a medios tecnológicos</v>
          </cell>
          <cell r="L139" t="str">
            <v>Disminución de consumo de papel (+)</v>
          </cell>
          <cell r="AB139" t="str">
            <v>POSITIVO</v>
          </cell>
          <cell r="BA139" t="str">
            <v>POSITIVO</v>
          </cell>
        </row>
        <row r="140">
          <cell r="K140" t="str">
            <v>Generación de residuos aprovechables (PAPEL)</v>
          </cell>
          <cell r="L140" t="str">
            <v>Disminución de carga en los rellenos sanitarios (+)</v>
          </cell>
          <cell r="AB140" t="str">
            <v>POSITIVO</v>
          </cell>
          <cell r="BA140" t="str">
            <v>POSITIVO</v>
          </cell>
        </row>
        <row r="141">
          <cell r="K141" t="str">
            <v>Consumo de combustibles</v>
          </cell>
          <cell r="L141" t="str">
            <v>Emisión de gases efecto invernadero (-)</v>
          </cell>
          <cell r="AB141" t="str">
            <v>Negativo BAJO</v>
          </cell>
          <cell r="BA141" t="str">
            <v>Negativo BAJO</v>
          </cell>
        </row>
        <row r="142">
          <cell r="K142" t="str">
            <v>Generación de emisiones atmosféricas fuentes móviles</v>
          </cell>
          <cell r="L142" t="str">
            <v>Contaminación del aire (-)</v>
          </cell>
          <cell r="AB142" t="str">
            <v>Negativo MODERADO</v>
          </cell>
          <cell r="BA142" t="str">
            <v>Negativo MODERADO</v>
          </cell>
        </row>
        <row r="143">
          <cell r="K143" t="str">
            <v>Consumo de energía eléctrica</v>
          </cell>
          <cell r="L143" t="str">
            <v>Agotamiento de los recursos naturales (-)</v>
          </cell>
          <cell r="AB143" t="str">
            <v>Negativo MODERADO</v>
          </cell>
          <cell r="BA143" t="str">
            <v>Negativo BAJO</v>
          </cell>
        </row>
        <row r="144">
          <cell r="K144" t="str">
            <v>Consumo de papel</v>
          </cell>
          <cell r="L144" t="str">
            <v>Agotamiento de los recursos naturales (-)</v>
          </cell>
          <cell r="AB144" t="str">
            <v>Negativo MODERADO</v>
          </cell>
          <cell r="BA144" t="str">
            <v>Negativo BAJO</v>
          </cell>
        </row>
        <row r="145">
          <cell r="K145" t="str">
            <v>Conversión a medios tecnológicos</v>
          </cell>
          <cell r="L145" t="str">
            <v>Disminución de consumo de papel (+)</v>
          </cell>
          <cell r="AB145" t="str">
            <v>POSITIVO</v>
          </cell>
          <cell r="BA145" t="str">
            <v>POSITIVO</v>
          </cell>
        </row>
        <row r="146">
          <cell r="K146" t="str">
            <v>Generación de residuos aprovechables (PAPEL)</v>
          </cell>
          <cell r="L146" t="str">
            <v>Disminución de carga en los rellenos sanitarios (+)</v>
          </cell>
          <cell r="AB146" t="str">
            <v>POSITIVO</v>
          </cell>
          <cell r="BA146" t="str">
            <v>POSITIVO</v>
          </cell>
        </row>
        <row r="147">
          <cell r="K147" t="str">
            <v>Consumo de combustibles</v>
          </cell>
          <cell r="L147" t="str">
            <v>Emisión de gases efecto invernadero (-)</v>
          </cell>
          <cell r="AB147" t="str">
            <v>Negativo BAJO</v>
          </cell>
          <cell r="BA147" t="str">
            <v>Negativo BAJO</v>
          </cell>
        </row>
        <row r="148">
          <cell r="K148" t="str">
            <v>Generación de emisiones atmosféricas fuentes móviles</v>
          </cell>
          <cell r="L148" t="str">
            <v>Contaminación del aire (-)</v>
          </cell>
          <cell r="AB148" t="str">
            <v>Negativo MODERADO</v>
          </cell>
          <cell r="BA148" t="str">
            <v>Negativo MODERADO</v>
          </cell>
        </row>
        <row r="149">
          <cell r="K149" t="str">
            <v>Consumo de energía eléctrica</v>
          </cell>
          <cell r="L149" t="str">
            <v>Agotamiento de los recursos naturales (-)</v>
          </cell>
          <cell r="AB149" t="str">
            <v>Negativo MODERADO</v>
          </cell>
          <cell r="BA149" t="str">
            <v>Negativo BAJO</v>
          </cell>
        </row>
        <row r="150">
          <cell r="K150" t="str">
            <v>Consumo de papel</v>
          </cell>
          <cell r="L150" t="str">
            <v>Agotamiento de los recursos naturales (-)</v>
          </cell>
          <cell r="AB150" t="str">
            <v>Negativo MODERADO</v>
          </cell>
          <cell r="BA150" t="str">
            <v>Negativo BAJO</v>
          </cell>
        </row>
        <row r="151">
          <cell r="K151" t="str">
            <v>Conversión a medios tecnológicos</v>
          </cell>
          <cell r="L151" t="str">
            <v>Disminución de consumo de papel (+)</v>
          </cell>
          <cell r="AB151" t="str">
            <v>POSITIVO</v>
          </cell>
          <cell r="BA151" t="str">
            <v>POSITIVO</v>
          </cell>
        </row>
        <row r="152">
          <cell r="K152" t="str">
            <v>Generación de residuos aprovechables (PAPEL)</v>
          </cell>
          <cell r="L152" t="str">
            <v>Disminución de carga en los rellenos sanitarios (+)</v>
          </cell>
          <cell r="AB152" t="str">
            <v>POSITIVO</v>
          </cell>
          <cell r="BA152" t="str">
            <v>POSITIVO</v>
          </cell>
        </row>
        <row r="153">
          <cell r="K153" t="str">
            <v>Consumo de energía eléctrica</v>
          </cell>
          <cell r="L153" t="str">
            <v>Agotamiento de los recursos naturales (-)</v>
          </cell>
          <cell r="AB153" t="str">
            <v>Negativo MODERADO</v>
          </cell>
          <cell r="BA153" t="str">
            <v>Negativo BAJO</v>
          </cell>
        </row>
        <row r="154">
          <cell r="K154" t="str">
            <v>Consumo de papel</v>
          </cell>
          <cell r="L154" t="str">
            <v>Agotamiento de los recursos naturales (-)</v>
          </cell>
          <cell r="AB154" t="str">
            <v>Negativo MODERADO</v>
          </cell>
          <cell r="BA154" t="str">
            <v>Negativo BAJO</v>
          </cell>
        </row>
        <row r="155">
          <cell r="K155" t="str">
            <v>Conversión a medios tecnológicos</v>
          </cell>
          <cell r="L155" t="str">
            <v>Disminución de consumo de papel (+)</v>
          </cell>
          <cell r="AB155" t="str">
            <v>POSITIVO</v>
          </cell>
          <cell r="BA155" t="str">
            <v>POSITIVO</v>
          </cell>
        </row>
        <row r="156">
          <cell r="K156" t="str">
            <v>Generación de residuos aprovechables (PAPEL)</v>
          </cell>
          <cell r="L156" t="str">
            <v>Disminución de carga en los rellenos sanitarios (+)</v>
          </cell>
          <cell r="AB156" t="str">
            <v>POSITIVO</v>
          </cell>
          <cell r="BA156" t="str">
            <v>POSITIVO</v>
          </cell>
        </row>
        <row r="157">
          <cell r="K157" t="str">
            <v>Consumo de energía eléctrica</v>
          </cell>
          <cell r="L157" t="str">
            <v>Agotamiento de los recursos naturales (-)</v>
          </cell>
          <cell r="AB157" t="str">
            <v>Negativo MODERADO</v>
          </cell>
          <cell r="BA157" t="str">
            <v>Negativo BAJO</v>
          </cell>
        </row>
        <row r="158">
          <cell r="K158" t="str">
            <v>Consumo de papel</v>
          </cell>
          <cell r="L158" t="str">
            <v>Agotamiento de los recursos naturales (-)</v>
          </cell>
          <cell r="AB158" t="str">
            <v>Negativo MODERADO</v>
          </cell>
          <cell r="BA158" t="str">
            <v>Negativo BAJO</v>
          </cell>
        </row>
        <row r="159">
          <cell r="K159" t="str">
            <v>Conversión a medios tecnológicos</v>
          </cell>
          <cell r="L159" t="str">
            <v>Disminución de consumo de papel (+)</v>
          </cell>
          <cell r="AB159" t="str">
            <v>POSITIVO</v>
          </cell>
          <cell r="BA159" t="str">
            <v>POSITIVO</v>
          </cell>
        </row>
        <row r="160">
          <cell r="K160" t="str">
            <v>Generación de residuos aprovechables (PAPEL)</v>
          </cell>
          <cell r="L160" t="str">
            <v>Disminución de carga en los rellenos sanitarios (+)</v>
          </cell>
          <cell r="AB160" t="str">
            <v>POSITIVO</v>
          </cell>
          <cell r="BA160" t="str">
            <v>POSITIVO</v>
          </cell>
        </row>
        <row r="161">
          <cell r="K161" t="str">
            <v>Consumo de energía eléctrica</v>
          </cell>
          <cell r="L161" t="str">
            <v>Agotamiento de los recursos naturales (-)</v>
          </cell>
          <cell r="AB161" t="str">
            <v>Negativo MODERADO</v>
          </cell>
          <cell r="BA161" t="str">
            <v>Negativo BAJO</v>
          </cell>
        </row>
        <row r="162">
          <cell r="K162" t="str">
            <v>Consumo de papel</v>
          </cell>
          <cell r="L162" t="str">
            <v>Agotamiento de los recursos naturales (-)</v>
          </cell>
          <cell r="AB162" t="str">
            <v>Negativo MODERADO</v>
          </cell>
          <cell r="BA162" t="str">
            <v>Negativo BAJO</v>
          </cell>
        </row>
        <row r="163">
          <cell r="K163" t="str">
            <v>Conversión a medios tecnológicos</v>
          </cell>
          <cell r="L163" t="str">
            <v>Disminución de consumo de papel (+)</v>
          </cell>
          <cell r="AB163" t="str">
            <v>POSITIVO</v>
          </cell>
          <cell r="BA163" t="str">
            <v>POSITIVO</v>
          </cell>
        </row>
        <row r="164">
          <cell r="K164" t="str">
            <v>Generación de residuos aprovechables (PAPEL)</v>
          </cell>
          <cell r="L164" t="str">
            <v>Disminución de carga en los rellenos sanitarios (+)</v>
          </cell>
          <cell r="AB164" t="str">
            <v>POSITIVO</v>
          </cell>
          <cell r="BA164" t="str">
            <v>POSITIVO</v>
          </cell>
        </row>
        <row r="165">
          <cell r="K165" t="str">
            <v>Consumo de energía eléctrica</v>
          </cell>
          <cell r="L165" t="str">
            <v>Agotamiento de los recursos naturales (-)</v>
          </cell>
          <cell r="AB165" t="str">
            <v>Negativo MODERADO</v>
          </cell>
          <cell r="BA165" t="str">
            <v>Negativo BAJO</v>
          </cell>
        </row>
        <row r="166">
          <cell r="K166" t="str">
            <v>Consumo de papel</v>
          </cell>
          <cell r="L166" t="str">
            <v>Agotamiento de los recursos naturales (-)</v>
          </cell>
          <cell r="AB166" t="str">
            <v>Negativo MODERADO</v>
          </cell>
          <cell r="BA166" t="str">
            <v>Negativo BAJO</v>
          </cell>
        </row>
        <row r="167">
          <cell r="K167" t="str">
            <v>Conversión a medios tecnológicos</v>
          </cell>
          <cell r="L167" t="str">
            <v>Disminución de consumo de papel (+)</v>
          </cell>
          <cell r="AB167" t="str">
            <v>POSITIVO</v>
          </cell>
          <cell r="BA167" t="str">
            <v>POSITIVO</v>
          </cell>
        </row>
        <row r="168">
          <cell r="K168" t="str">
            <v>Generación de residuos aprovechables (PAPEL)</v>
          </cell>
          <cell r="L168" t="str">
            <v>Disminución de carga en los rellenos sanitarios (+)</v>
          </cell>
          <cell r="AB168" t="str">
            <v>POSITIVO</v>
          </cell>
          <cell r="BA168" t="str">
            <v>POSITIVO</v>
          </cell>
        </row>
        <row r="169">
          <cell r="K169" t="str">
            <v>Consumo de energía eléctrica</v>
          </cell>
          <cell r="L169" t="str">
            <v>Agotamiento de los recursos naturales (-)</v>
          </cell>
          <cell r="AB169" t="str">
            <v>Negativo MODERADO</v>
          </cell>
          <cell r="BA169" t="str">
            <v>Negativo BAJO</v>
          </cell>
        </row>
        <row r="170">
          <cell r="K170" t="str">
            <v>Consumo de papel</v>
          </cell>
          <cell r="L170" t="str">
            <v>Agotamiento de los recursos naturales (-)</v>
          </cell>
          <cell r="AB170" t="str">
            <v>Negativo MODERADO</v>
          </cell>
          <cell r="BA170" t="str">
            <v>Negativo BAJO</v>
          </cell>
        </row>
        <row r="171">
          <cell r="K171" t="str">
            <v>Consumo de tóner</v>
          </cell>
          <cell r="L171" t="str">
            <v>Agotamiento de los recursos naturales (-)</v>
          </cell>
          <cell r="AB171" t="str">
            <v>Negativo BAJO</v>
          </cell>
          <cell r="BA171" t="str">
            <v>Negativo BAJO</v>
          </cell>
        </row>
        <row r="172">
          <cell r="K172" t="str">
            <v>Conversión a medios tecnológicos</v>
          </cell>
          <cell r="L172" t="str">
            <v>Disminución de consumo de papel (+)</v>
          </cell>
          <cell r="AB172" t="str">
            <v>POSITIVO</v>
          </cell>
          <cell r="BA172" t="str">
            <v>POSITIVO</v>
          </cell>
        </row>
        <row r="173">
          <cell r="K173" t="str">
            <v>Generación de residuos aprovechables (PAPEL)</v>
          </cell>
          <cell r="L173" t="str">
            <v>Disminución de carga en los rellenos sanitarios (+)</v>
          </cell>
          <cell r="AB173" t="str">
            <v>POSITIVO</v>
          </cell>
          <cell r="BA173" t="str">
            <v>POSITIVO</v>
          </cell>
        </row>
        <row r="174">
          <cell r="K174" t="str">
            <v xml:space="preserve">Generación de residuos peligrosos (TÓNERES) </v>
          </cell>
          <cell r="L174" t="str">
            <v>Contaminación del suelo (-)</v>
          </cell>
          <cell r="AB174" t="str">
            <v>Negativo MODERADO</v>
          </cell>
          <cell r="BA174" t="str">
            <v>Negativo BAJO</v>
          </cell>
        </row>
        <row r="175">
          <cell r="K175" t="str">
            <v>Conversión a medios tecnológicos</v>
          </cell>
          <cell r="L175" t="str">
            <v>Disminución de consumo de papel (+)</v>
          </cell>
          <cell r="AB175" t="str">
            <v>POSITIVO</v>
          </cell>
          <cell r="BA175" t="str">
            <v>POSITIVO</v>
          </cell>
        </row>
        <row r="176">
          <cell r="K176" t="str">
            <v>Consumo de energía eléctrica</v>
          </cell>
          <cell r="L176" t="str">
            <v>Agotamiento de los recursos naturales (-)</v>
          </cell>
          <cell r="AB176" t="str">
            <v>Negativo MODERADO</v>
          </cell>
          <cell r="BA176" t="str">
            <v>Negativo BAJO</v>
          </cell>
        </row>
        <row r="177">
          <cell r="K177" t="str">
            <v>Consumo de papel</v>
          </cell>
          <cell r="L177" t="str">
            <v>Agotamiento de los recursos naturales (-)</v>
          </cell>
          <cell r="AB177" t="str">
            <v>Negativo MODERADO</v>
          </cell>
          <cell r="BA177" t="str">
            <v>Negativo BAJO</v>
          </cell>
        </row>
        <row r="178">
          <cell r="K178" t="str">
            <v>Consumo de tóner</v>
          </cell>
          <cell r="L178" t="str">
            <v>Agotamiento de los recursos naturales (-)</v>
          </cell>
          <cell r="AB178" t="str">
            <v>Negativo BAJO</v>
          </cell>
          <cell r="BA178" t="str">
            <v>Negativo BAJO</v>
          </cell>
        </row>
        <row r="179">
          <cell r="K179" t="str">
            <v>Conversión a medios tecnológicos</v>
          </cell>
          <cell r="L179" t="str">
            <v>Disminución de consumo de papel (+)</v>
          </cell>
          <cell r="AB179" t="str">
            <v>POSITIVO</v>
          </cell>
          <cell r="BA179" t="str">
            <v>POSITIVO</v>
          </cell>
        </row>
        <row r="180">
          <cell r="K180" t="str">
            <v>Generación de residuos aprovechables (PAPEL)</v>
          </cell>
          <cell r="L180" t="str">
            <v>Disminución de carga en los rellenos sanitarios (+)</v>
          </cell>
          <cell r="AB180" t="str">
            <v>POSITIVO</v>
          </cell>
          <cell r="BA180" t="str">
            <v>POSITIVO</v>
          </cell>
        </row>
        <row r="181">
          <cell r="K181" t="str">
            <v xml:space="preserve">Generación de residuos peligrosos (TÓNERES) </v>
          </cell>
          <cell r="L181" t="str">
            <v>Contaminación del suelo (-)</v>
          </cell>
          <cell r="AB181" t="str">
            <v>Negativo MODERADO</v>
          </cell>
          <cell r="BA181" t="str">
            <v>Negativo BAJO</v>
          </cell>
        </row>
        <row r="182">
          <cell r="K182" t="str">
            <v>Consumo de energía eléctrica</v>
          </cell>
          <cell r="L182" t="str">
            <v>Agotamiento de los recursos naturales (-)</v>
          </cell>
          <cell r="AB182" t="str">
            <v>Negativo MODERADO</v>
          </cell>
          <cell r="BA182" t="str">
            <v>Negativo BAJO</v>
          </cell>
        </row>
        <row r="183">
          <cell r="K183" t="str">
            <v>Consumo de papel</v>
          </cell>
          <cell r="L183" t="str">
            <v>Agotamiento de los recursos naturales (-)</v>
          </cell>
          <cell r="AB183" t="str">
            <v>Negativo MODERADO</v>
          </cell>
          <cell r="BA183" t="str">
            <v>Negativo BAJO</v>
          </cell>
        </row>
        <row r="184">
          <cell r="K184" t="str">
            <v>Consumo de tóner</v>
          </cell>
          <cell r="L184" t="str">
            <v>Agotamiento de los recursos naturales (-)</v>
          </cell>
          <cell r="AB184" t="str">
            <v>Negativo BAJO</v>
          </cell>
          <cell r="BA184" t="str">
            <v>Negativo BAJO</v>
          </cell>
        </row>
        <row r="185">
          <cell r="K185" t="str">
            <v>Conversión a medios tecnológicos</v>
          </cell>
          <cell r="L185" t="str">
            <v>Disminución de consumo de papel (+)</v>
          </cell>
          <cell r="AB185" t="str">
            <v>POSITIVO</v>
          </cell>
          <cell r="BA185" t="str">
            <v>POSITIVO</v>
          </cell>
        </row>
        <row r="186">
          <cell r="K186" t="str">
            <v>Generación de residuos aprovechables (PAPEL)</v>
          </cell>
          <cell r="L186" t="str">
            <v>Disminución de carga en los rellenos sanitarios (+)</v>
          </cell>
          <cell r="AB186" t="str">
            <v>POSITIVO</v>
          </cell>
          <cell r="BA186" t="str">
            <v>POSITIVO</v>
          </cell>
        </row>
        <row r="187">
          <cell r="K187" t="str">
            <v xml:space="preserve">Generación de residuos peligrosos (TÓNERES) </v>
          </cell>
          <cell r="L187" t="str">
            <v>Contaminación del suelo (-)</v>
          </cell>
          <cell r="AB187" t="str">
            <v>Negativo MODERADO</v>
          </cell>
          <cell r="BA187" t="str">
            <v>Negativo BAJO</v>
          </cell>
        </row>
        <row r="188">
          <cell r="K188" t="str">
            <v>Consumo de energía eléctrica</v>
          </cell>
          <cell r="L188" t="str">
            <v>Agotamiento de los recursos naturales (-)</v>
          </cell>
          <cell r="AB188" t="str">
            <v>Negativo MODERADO</v>
          </cell>
          <cell r="BA188" t="str">
            <v>Negativo BAJO</v>
          </cell>
        </row>
        <row r="189">
          <cell r="K189" t="str">
            <v>Consumo de papel</v>
          </cell>
          <cell r="L189" t="str">
            <v>Agotamiento de los recursos naturales (-)</v>
          </cell>
          <cell r="AB189" t="str">
            <v>Negativo MODERADO</v>
          </cell>
          <cell r="BA189" t="str">
            <v>Negativo BAJO</v>
          </cell>
        </row>
        <row r="190">
          <cell r="K190" t="str">
            <v>Consumo de tóner</v>
          </cell>
          <cell r="L190" t="str">
            <v>Agotamiento de los recursos naturales (-)</v>
          </cell>
          <cell r="AB190" t="str">
            <v>Negativo BAJO</v>
          </cell>
          <cell r="BA190" t="str">
            <v>Negativo BAJO</v>
          </cell>
        </row>
        <row r="191">
          <cell r="K191" t="str">
            <v>Conversión a medios tecnológicos</v>
          </cell>
          <cell r="L191" t="str">
            <v>Disminución de consumo de papel (+)</v>
          </cell>
          <cell r="AB191" t="str">
            <v>POSITIVO</v>
          </cell>
          <cell r="BA191" t="str">
            <v>POSITIVO</v>
          </cell>
        </row>
        <row r="192">
          <cell r="K192" t="str">
            <v>Generación de residuos aprovechables (PAPEL)</v>
          </cell>
          <cell r="L192" t="str">
            <v>Disminución de carga en los rellenos sanitarios (+)</v>
          </cell>
          <cell r="AB192" t="str">
            <v>POSITIVO</v>
          </cell>
          <cell r="BA192" t="str">
            <v>POSITIVO</v>
          </cell>
        </row>
        <row r="193">
          <cell r="K193" t="str">
            <v xml:space="preserve">Generación de residuos peligrosos (TÓNERES) </v>
          </cell>
          <cell r="L193" t="str">
            <v>Contaminación del suelo (-)</v>
          </cell>
          <cell r="AB193" t="str">
            <v>Negativo MODERADO</v>
          </cell>
          <cell r="BA193" t="str">
            <v>Negativo BAJO</v>
          </cell>
        </row>
        <row r="194">
          <cell r="K194" t="str">
            <v>Consumo de energía eléctrica</v>
          </cell>
          <cell r="L194" t="str">
            <v>Agotamiento de los recursos naturales (-)</v>
          </cell>
          <cell r="AB194" t="str">
            <v>Negativo MODERADO</v>
          </cell>
          <cell r="BA194" t="str">
            <v>Negativo BAJO</v>
          </cell>
        </row>
        <row r="195">
          <cell r="K195" t="str">
            <v>Consumo de energía eléctrica</v>
          </cell>
          <cell r="L195" t="str">
            <v>Agotamiento de los recursos naturales (-)</v>
          </cell>
          <cell r="AB195" t="str">
            <v>Negativo MODERADO</v>
          </cell>
          <cell r="BA195" t="str">
            <v>Negativo BAJO</v>
          </cell>
        </row>
        <row r="196">
          <cell r="K196" t="str">
            <v>Conversión a medios tecnológicos</v>
          </cell>
          <cell r="L196" t="str">
            <v>Disminución de consumo de papel (+)</v>
          </cell>
          <cell r="AB196" t="str">
            <v>POSITIVO</v>
          </cell>
          <cell r="BA196" t="str">
            <v>POSITIVO</v>
          </cell>
        </row>
        <row r="197">
          <cell r="K197" t="str">
            <v>Consumo de energía eléctrica</v>
          </cell>
          <cell r="L197" t="str">
            <v>Agotamiento de los recursos naturales (-)</v>
          </cell>
          <cell r="AB197" t="str">
            <v>Negativo MODERADO</v>
          </cell>
          <cell r="BA197" t="str">
            <v>Negativo BAJO</v>
          </cell>
        </row>
        <row r="198">
          <cell r="K198" t="str">
            <v>Consumo de papel</v>
          </cell>
          <cell r="L198" t="str">
            <v>Agotamiento de los recursos naturales (-)</v>
          </cell>
          <cell r="AB198" t="str">
            <v>Negativo MODERADO</v>
          </cell>
          <cell r="BA198" t="str">
            <v>Negativo BAJO</v>
          </cell>
        </row>
        <row r="199">
          <cell r="K199" t="str">
            <v>Consumo de tóner</v>
          </cell>
          <cell r="L199" t="str">
            <v>Agotamiento de los recursos naturales (-)</v>
          </cell>
          <cell r="AB199" t="str">
            <v>Negativo BAJO</v>
          </cell>
          <cell r="BA199" t="str">
            <v>Negativo BAJO</v>
          </cell>
        </row>
        <row r="200">
          <cell r="K200" t="str">
            <v>Conversión a medios tecnológicos</v>
          </cell>
          <cell r="L200" t="str">
            <v>Disminución de consumo de papel (+)</v>
          </cell>
          <cell r="AB200" t="str">
            <v>POSITIVO</v>
          </cell>
          <cell r="BA200" t="str">
            <v>POSITIVO</v>
          </cell>
        </row>
        <row r="201">
          <cell r="K201" t="str">
            <v>Generación de residuos aprovechables (PAPEL)</v>
          </cell>
          <cell r="L201" t="str">
            <v>Disminución de carga en los rellenos sanitarios (+)</v>
          </cell>
          <cell r="AB201" t="str">
            <v>POSITIVO</v>
          </cell>
          <cell r="BA201" t="str">
            <v>POSITIVO</v>
          </cell>
        </row>
        <row r="202">
          <cell r="K202" t="str">
            <v xml:space="preserve">Generación de residuos peligrosos (TÓNERES) </v>
          </cell>
          <cell r="L202" t="str">
            <v>Contaminación del suelo (-)</v>
          </cell>
          <cell r="AB202" t="str">
            <v>Negativo MODERADO</v>
          </cell>
          <cell r="BA202" t="str">
            <v>Negativo BAJO</v>
          </cell>
        </row>
        <row r="203">
          <cell r="K203" t="str">
            <v>Consumo de energía eléctrica</v>
          </cell>
          <cell r="L203" t="str">
            <v>Agotamiento de los recursos naturales (-)</v>
          </cell>
          <cell r="AB203" t="str">
            <v>Negativo MODERADO</v>
          </cell>
          <cell r="BA203" t="str">
            <v>Negativo BAJO</v>
          </cell>
        </row>
        <row r="204">
          <cell r="K204" t="str">
            <v>Consumo de papel</v>
          </cell>
          <cell r="L204" t="str">
            <v>Agotamiento de los recursos naturales (-)</v>
          </cell>
          <cell r="AB204" t="str">
            <v>Negativo MODERADO</v>
          </cell>
          <cell r="BA204" t="str">
            <v>Negativo BAJO</v>
          </cell>
        </row>
        <row r="205">
          <cell r="K205" t="str">
            <v>Consumo de tóner</v>
          </cell>
          <cell r="L205" t="str">
            <v>Agotamiento de los recursos naturales (-)</v>
          </cell>
          <cell r="AB205" t="str">
            <v>Negativo BAJO</v>
          </cell>
          <cell r="BA205" t="str">
            <v>Negativo BAJO</v>
          </cell>
        </row>
        <row r="206">
          <cell r="K206" t="str">
            <v>Conversión a medios tecnológicos</v>
          </cell>
          <cell r="L206" t="str">
            <v>Disminución de consumo de papel (+)</v>
          </cell>
          <cell r="AB206" t="str">
            <v>POSITIVO</v>
          </cell>
          <cell r="BA206" t="str">
            <v>POSITIVO</v>
          </cell>
        </row>
        <row r="207">
          <cell r="K207" t="str">
            <v>Generación de residuos aprovechables (PAPEL)</v>
          </cell>
          <cell r="L207" t="str">
            <v>Disminución de carga en los rellenos sanitarios (+)</v>
          </cell>
          <cell r="AB207" t="str">
            <v>POSITIVO</v>
          </cell>
          <cell r="BA207" t="str">
            <v>POSITIVO</v>
          </cell>
        </row>
        <row r="208">
          <cell r="K208" t="str">
            <v xml:space="preserve">Generación de residuos peligrosos (TÓNERES) </v>
          </cell>
          <cell r="L208" t="str">
            <v>Contaminación del suelo (-)</v>
          </cell>
          <cell r="AB208" t="str">
            <v>Negativo MODERADO</v>
          </cell>
          <cell r="BA208" t="str">
            <v>Negativo BAJO</v>
          </cell>
        </row>
        <row r="209">
          <cell r="K209" t="str">
            <v>Intervención a comunidades Étnicas</v>
          </cell>
          <cell r="L209" t="str">
            <v>Conservación de las costumbres étnicas (+)</v>
          </cell>
          <cell r="AB209" t="str">
            <v>POSITIVO</v>
          </cell>
          <cell r="BA209" t="str">
            <v>POSITIVO</v>
          </cell>
        </row>
        <row r="210">
          <cell r="K210" t="str">
            <v>Consumo de energía eléctrica</v>
          </cell>
          <cell r="L210" t="str">
            <v>Agotamiento de los recursos naturales (-)</v>
          </cell>
          <cell r="AB210" t="str">
            <v>Negativo MODERADO</v>
          </cell>
          <cell r="BA210" t="str">
            <v>Negativo BAJO</v>
          </cell>
        </row>
        <row r="211">
          <cell r="K211" t="str">
            <v>Consumo de papel</v>
          </cell>
          <cell r="L211" t="str">
            <v>Agotamiento de los recursos naturales (-)</v>
          </cell>
          <cell r="AB211" t="str">
            <v>Negativo MODERADO</v>
          </cell>
          <cell r="BA211" t="str">
            <v>Negativo BAJO</v>
          </cell>
        </row>
        <row r="212">
          <cell r="K212" t="str">
            <v>Consumo de tóner</v>
          </cell>
          <cell r="L212" t="str">
            <v>Agotamiento de los recursos naturales (-)</v>
          </cell>
          <cell r="AB212" t="str">
            <v>Negativo BAJO</v>
          </cell>
          <cell r="BA212" t="str">
            <v>Negativo BAJO</v>
          </cell>
        </row>
        <row r="213">
          <cell r="K213" t="str">
            <v>Generación de residuos aprovechables (PAPEL)</v>
          </cell>
          <cell r="L213" t="str">
            <v>Disminución de carga en los rellenos sanitarios (+)</v>
          </cell>
          <cell r="AB213" t="str">
            <v>POSITIVO</v>
          </cell>
          <cell r="BA213" t="str">
            <v>POSITIVO</v>
          </cell>
        </row>
        <row r="214">
          <cell r="K214" t="str">
            <v xml:space="preserve">Generación de residuos peligrosos (TÓNERES) </v>
          </cell>
          <cell r="L214" t="str">
            <v>Contaminación del suelo (-)</v>
          </cell>
          <cell r="AB214" t="str">
            <v>Negativo MODERADO</v>
          </cell>
          <cell r="BA214" t="str">
            <v>Negativo BAJO</v>
          </cell>
        </row>
        <row r="215">
          <cell r="K215" t="str">
            <v>Consumo de energía eléctrica</v>
          </cell>
          <cell r="L215" t="str">
            <v>Agotamiento de los recursos naturales (-)</v>
          </cell>
          <cell r="AB215" t="str">
            <v>Negativo MODERADO</v>
          </cell>
          <cell r="BA215" t="str">
            <v>Negativo BAJO</v>
          </cell>
        </row>
        <row r="216">
          <cell r="K216" t="str">
            <v>Conversión a medios tecnológicos</v>
          </cell>
          <cell r="L216" t="str">
            <v>Disminución de consumo de papel (+)</v>
          </cell>
          <cell r="AB216" t="str">
            <v>POSITIVO</v>
          </cell>
          <cell r="BA216" t="str">
            <v>POSITIVO</v>
          </cell>
        </row>
        <row r="217">
          <cell r="K217" t="str">
            <v>Intervención a comunidades Étnicas</v>
          </cell>
          <cell r="L217" t="str">
            <v>Conservación de las costumbres étnicas (+)</v>
          </cell>
          <cell r="AB217" t="str">
            <v>POSITIVO</v>
          </cell>
          <cell r="BA217" t="str">
            <v>POSITIVO</v>
          </cell>
        </row>
        <row r="218">
          <cell r="K218" t="str">
            <v>Consumo de energía eléctrica</v>
          </cell>
          <cell r="L218" t="str">
            <v>Agotamiento de los recursos naturales (-)</v>
          </cell>
          <cell r="AB218" t="str">
            <v>Negativo MODERADO</v>
          </cell>
          <cell r="BA218" t="str">
            <v>Negativo BAJO</v>
          </cell>
        </row>
        <row r="219">
          <cell r="K219" t="str">
            <v>Conversión a medios tecnológicos</v>
          </cell>
          <cell r="L219" t="str">
            <v>Disminución de consumo de papel (+)</v>
          </cell>
          <cell r="AB219" t="str">
            <v>POSITIVO</v>
          </cell>
          <cell r="BA219" t="str">
            <v>POSITIVO</v>
          </cell>
        </row>
        <row r="220">
          <cell r="K220" t="str">
            <v>Intervención a comunidades Étnicas</v>
          </cell>
          <cell r="L220" t="str">
            <v>Conservación de las costumbres étnicas (+)</v>
          </cell>
          <cell r="AB220" t="str">
            <v>POSITIVO</v>
          </cell>
          <cell r="BA220" t="str">
            <v>POSITIVO</v>
          </cell>
        </row>
        <row r="221">
          <cell r="K221" t="str">
            <v>Consumo de energía eléctrica</v>
          </cell>
          <cell r="L221" t="str">
            <v>Agotamiento de los recursos naturales (-)</v>
          </cell>
          <cell r="AB221" t="str">
            <v>Negativo MODERADO</v>
          </cell>
          <cell r="BA221" t="str">
            <v>Negativo BAJO</v>
          </cell>
        </row>
        <row r="222">
          <cell r="K222" t="str">
            <v>Consumo de papel</v>
          </cell>
          <cell r="L222" t="str">
            <v>Agotamiento de los recursos naturales (-)</v>
          </cell>
          <cell r="AB222" t="str">
            <v>Negativo MODERADO</v>
          </cell>
          <cell r="BA222" t="str">
            <v>Negativo BAJO</v>
          </cell>
        </row>
        <row r="223">
          <cell r="K223" t="str">
            <v>Consumo de tóner</v>
          </cell>
          <cell r="L223" t="str">
            <v>Agotamiento de los recursos naturales (-)</v>
          </cell>
          <cell r="AB223" t="str">
            <v>Negativo BAJO</v>
          </cell>
          <cell r="BA223" t="str">
            <v>Negativo BAJO</v>
          </cell>
        </row>
        <row r="224">
          <cell r="K224" t="str">
            <v>Conversión a medios tecnológicos</v>
          </cell>
          <cell r="L224" t="str">
            <v>Disminución de consumo de papel (+)</v>
          </cell>
          <cell r="AB224" t="str">
            <v>POSITIVO</v>
          </cell>
          <cell r="BA224" t="str">
            <v>POSITIVO</v>
          </cell>
        </row>
        <row r="225">
          <cell r="K225" t="str">
            <v>Generación de residuos aprovechables (PAPEL)</v>
          </cell>
          <cell r="L225" t="str">
            <v>Disminución de carga en los rellenos sanitarios (+)</v>
          </cell>
          <cell r="AB225" t="str">
            <v>POSITIVO</v>
          </cell>
          <cell r="BA225" t="str">
            <v>POSITIVO</v>
          </cell>
        </row>
        <row r="226">
          <cell r="K226" t="str">
            <v xml:space="preserve">Generación de residuos peligrosos (TÓNERES) </v>
          </cell>
          <cell r="L226" t="str">
            <v>Contaminación del suelo (-)</v>
          </cell>
          <cell r="AB226" t="str">
            <v>Negativo MODERADO</v>
          </cell>
          <cell r="BA226" t="str">
            <v>Negativo BAJO</v>
          </cell>
        </row>
        <row r="227">
          <cell r="K227" t="str">
            <v>Intervención a comunidades Étnicas</v>
          </cell>
          <cell r="L227" t="str">
            <v>Conservación de las costumbres étnicas (+)</v>
          </cell>
          <cell r="AB227" t="str">
            <v>POSITIVO</v>
          </cell>
          <cell r="BA227" t="str">
            <v>POSITIVO</v>
          </cell>
        </row>
        <row r="228">
          <cell r="K228" t="str">
            <v>Consumo de energía eléctrica</v>
          </cell>
          <cell r="L228" t="str">
            <v>Agotamiento de los recursos naturales (-)</v>
          </cell>
          <cell r="AB228" t="str">
            <v>Negativo MODERADO</v>
          </cell>
          <cell r="BA228" t="str">
            <v>Negativo BAJO</v>
          </cell>
        </row>
        <row r="229">
          <cell r="K229" t="str">
            <v>Consumo de papel</v>
          </cell>
          <cell r="L229" t="str">
            <v>Agotamiento de los recursos naturales (-)</v>
          </cell>
          <cell r="AB229" t="str">
            <v>Negativo MODERADO</v>
          </cell>
          <cell r="BA229" t="str">
            <v>Negativo BAJO</v>
          </cell>
        </row>
        <row r="230">
          <cell r="K230" t="str">
            <v>Consumo de tóner</v>
          </cell>
          <cell r="L230" t="str">
            <v>Agotamiento de los recursos naturales (-)</v>
          </cell>
          <cell r="AB230" t="str">
            <v>Negativo BAJO</v>
          </cell>
          <cell r="BA230" t="str">
            <v>Negativo BAJO</v>
          </cell>
        </row>
        <row r="231">
          <cell r="K231" t="str">
            <v>Conversión a medios tecnológicos</v>
          </cell>
          <cell r="L231" t="str">
            <v>Disminución de consumo de papel (+)</v>
          </cell>
          <cell r="AB231" t="str">
            <v>POSITIVO</v>
          </cell>
          <cell r="BA231" t="str">
            <v>POSITIVO</v>
          </cell>
        </row>
        <row r="232">
          <cell r="K232" t="str">
            <v>Generación de residuos aprovechables (PAPEL)</v>
          </cell>
          <cell r="L232" t="str">
            <v>Disminución de carga en los rellenos sanitarios (+)</v>
          </cell>
          <cell r="AB232" t="str">
            <v>POSITIVO</v>
          </cell>
          <cell r="BA232" t="str">
            <v>POSITIVO</v>
          </cell>
        </row>
        <row r="233">
          <cell r="K233" t="str">
            <v xml:space="preserve">Generación de residuos peligrosos (TÓNERES) </v>
          </cell>
          <cell r="L233" t="str">
            <v>Contaminación del suelo (-)</v>
          </cell>
          <cell r="AB233" t="str">
            <v>Negativo MODERADO</v>
          </cell>
          <cell r="BA233" t="str">
            <v>Negativo BAJO</v>
          </cell>
        </row>
        <row r="234">
          <cell r="K234" t="str">
            <v>Intervención a comunidades Étnicas</v>
          </cell>
          <cell r="L234" t="str">
            <v>Conservación de las costumbres étnicas (+)</v>
          </cell>
          <cell r="AB234" t="str">
            <v>POSITIVO</v>
          </cell>
          <cell r="BA234" t="str">
            <v>POSITIVO</v>
          </cell>
        </row>
        <row r="235">
          <cell r="K235" t="str">
            <v>Consumo de energía eléctrica</v>
          </cell>
          <cell r="L235" t="str">
            <v>Agotamiento de los recursos naturales (-)</v>
          </cell>
          <cell r="AB235" t="str">
            <v>Negativo MODERADO</v>
          </cell>
          <cell r="BA235" t="str">
            <v>Negativo BAJO</v>
          </cell>
        </row>
        <row r="236">
          <cell r="K236" t="str">
            <v>Consumo de papel</v>
          </cell>
          <cell r="L236" t="str">
            <v>Agotamiento de los recursos naturales (-)</v>
          </cell>
          <cell r="AB236" t="str">
            <v>Negativo MODERADO</v>
          </cell>
          <cell r="BA236" t="str">
            <v>Negativo BAJO</v>
          </cell>
        </row>
        <row r="237">
          <cell r="K237" t="str">
            <v>Consumo de tóner</v>
          </cell>
          <cell r="L237" t="str">
            <v>Agotamiento de los recursos naturales (-)</v>
          </cell>
          <cell r="AB237" t="str">
            <v>Negativo BAJO</v>
          </cell>
          <cell r="BA237" t="str">
            <v>Negativo BAJO</v>
          </cell>
        </row>
        <row r="238">
          <cell r="K238" t="str">
            <v>Conversión a medios tecnológicos</v>
          </cell>
          <cell r="L238" t="str">
            <v>Disminución de consumo de papel (+)</v>
          </cell>
          <cell r="AB238" t="str">
            <v>POSITIVO</v>
          </cell>
          <cell r="BA238" t="str">
            <v>POSITIVO</v>
          </cell>
        </row>
        <row r="239">
          <cell r="K239" t="str">
            <v>Generación de residuos aprovechables (PAPEL)</v>
          </cell>
          <cell r="L239" t="str">
            <v>Disminución de carga en los rellenos sanitarios (+)</v>
          </cell>
          <cell r="AB239" t="str">
            <v>POSITIVO</v>
          </cell>
          <cell r="BA239" t="str">
            <v>POSITIVO</v>
          </cell>
        </row>
        <row r="240">
          <cell r="K240" t="str">
            <v xml:space="preserve">Generación de residuos peligrosos (TÓNERES) </v>
          </cell>
          <cell r="L240" t="str">
            <v>Contaminación del suelo (-)</v>
          </cell>
          <cell r="AB240" t="str">
            <v>Negativo MODERADO</v>
          </cell>
          <cell r="BA240" t="str">
            <v>Negativo BAJO</v>
          </cell>
        </row>
        <row r="241">
          <cell r="K241" t="str">
            <v>Intervención a comunidades Étnicas</v>
          </cell>
          <cell r="L241" t="str">
            <v>Conservación de las costumbres étnicas (+)</v>
          </cell>
          <cell r="AB241" t="str">
            <v>POSITIVO</v>
          </cell>
          <cell r="BA241" t="str">
            <v>POSITIVO</v>
          </cell>
        </row>
        <row r="242">
          <cell r="K242" t="str">
            <v>Consumo de energía eléctrica</v>
          </cell>
          <cell r="L242" t="str">
            <v>Agotamiento de los recursos naturales (-)</v>
          </cell>
          <cell r="AB242" t="str">
            <v>Negativo MODERADO</v>
          </cell>
          <cell r="BA242" t="str">
            <v>Negativo BAJO</v>
          </cell>
        </row>
        <row r="243">
          <cell r="K243" t="str">
            <v>Consumo de papel</v>
          </cell>
          <cell r="L243" t="str">
            <v>Agotamiento de los recursos naturales (-)</v>
          </cell>
          <cell r="AB243" t="str">
            <v>Negativo MODERADO</v>
          </cell>
          <cell r="BA243" t="str">
            <v>Negativo BAJO</v>
          </cell>
        </row>
        <row r="244">
          <cell r="K244" t="str">
            <v>Consumo de tóner</v>
          </cell>
          <cell r="L244" t="str">
            <v>Agotamiento de los recursos naturales (-)</v>
          </cell>
          <cell r="AB244" t="str">
            <v>Negativo BAJO</v>
          </cell>
          <cell r="BA244" t="str">
            <v>Negativo BAJO</v>
          </cell>
        </row>
        <row r="245">
          <cell r="K245" t="str">
            <v>Conversión a medios tecnológicos</v>
          </cell>
          <cell r="L245" t="str">
            <v>Disminución de consumo de papel (+)</v>
          </cell>
          <cell r="AB245" t="str">
            <v>POSITIVO</v>
          </cell>
          <cell r="BA245" t="str">
            <v>POSITIVO</v>
          </cell>
        </row>
        <row r="246">
          <cell r="K246" t="str">
            <v>Generación de residuos aprovechables (PAPEL)</v>
          </cell>
          <cell r="L246" t="str">
            <v>Disminución de carga en los rellenos sanitarios (+)</v>
          </cell>
          <cell r="AB246" t="str">
            <v>POSITIVO</v>
          </cell>
          <cell r="BA246" t="str">
            <v>POSITIVO</v>
          </cell>
        </row>
        <row r="247">
          <cell r="K247" t="str">
            <v xml:space="preserve">Generación de residuos peligrosos (TÓNERES) </v>
          </cell>
          <cell r="L247" t="str">
            <v>Contaminación del suelo (-)</v>
          </cell>
          <cell r="AB247" t="str">
            <v>Negativo MODERADO</v>
          </cell>
          <cell r="BA247" t="str">
            <v>Negativo BAJO</v>
          </cell>
        </row>
        <row r="248">
          <cell r="K248" t="str">
            <v>Intervención a comunidades Étnicas</v>
          </cell>
          <cell r="L248" t="str">
            <v>Conservación de las costumbres étnicas (+)</v>
          </cell>
          <cell r="AB248" t="str">
            <v>POSITIVO</v>
          </cell>
          <cell r="BA248" t="str">
            <v>POSITIVO</v>
          </cell>
        </row>
        <row r="249">
          <cell r="K249" t="str">
            <v>Consumo de agua</v>
          </cell>
          <cell r="L249" t="str">
            <v>Agotamiento de los recursos naturales (-)</v>
          </cell>
          <cell r="AB249" t="str">
            <v>Negativo MODERADO</v>
          </cell>
          <cell r="BA249" t="str">
            <v>Negativo BAJO</v>
          </cell>
        </row>
        <row r="250">
          <cell r="K250" t="str">
            <v>Vertimiento de aguas residuales domésticas a sistemas de alcantarillado</v>
          </cell>
          <cell r="L250" t="str">
            <v>Contaminación de cuerpos hídricos (-)</v>
          </cell>
          <cell r="AB250" t="str">
            <v>Negativo MODERADO</v>
          </cell>
          <cell r="BA250" t="str">
            <v>Negativo BAJO</v>
          </cell>
        </row>
        <row r="251">
          <cell r="K251" t="str">
            <v>Consumo de bolsas plásticas para almacenamiento de residuos</v>
          </cell>
          <cell r="L251" t="str">
            <v>Agotamiento de los recursos naturales (-)</v>
          </cell>
          <cell r="AB251" t="str">
            <v>Negativo MODERADO</v>
          </cell>
          <cell r="BA251" t="str">
            <v>Negativo BAJO</v>
          </cell>
        </row>
        <row r="252">
          <cell r="K252" t="str">
            <v>Generación de residuos ordinarios</v>
          </cell>
          <cell r="L252" t="str">
            <v>Aumento de carga de rellenos sanitarios (-)</v>
          </cell>
          <cell r="AB252" t="str">
            <v>Negativo MODERADO</v>
          </cell>
          <cell r="BA252" t="str">
            <v>Negativo BAJO</v>
          </cell>
        </row>
        <row r="253">
          <cell r="K253" t="str">
            <v>Generación de residuos ordinarios</v>
          </cell>
          <cell r="L253" t="str">
            <v>Contaminación del suelo (-)</v>
          </cell>
          <cell r="AB253" t="str">
            <v>Negativo MODERADO</v>
          </cell>
          <cell r="BA253" t="str">
            <v>Negativo BAJO</v>
          </cell>
        </row>
        <row r="254">
          <cell r="K254" t="str">
            <v>Consumo de sustancias químicas</v>
          </cell>
          <cell r="L254" t="str">
            <v>Contaminación del suelo (-)</v>
          </cell>
          <cell r="AB254" t="str">
            <v>Negativo MODERADO</v>
          </cell>
          <cell r="BA254" t="str">
            <v>Negativo BAJO</v>
          </cell>
        </row>
        <row r="255">
          <cell r="K255" t="str">
            <v>Consumo de sustancias químicas</v>
          </cell>
          <cell r="L255" t="str">
            <v>Contaminación del suelo (-)</v>
          </cell>
          <cell r="AB255" t="str">
            <v>Negativo MODERADO</v>
          </cell>
          <cell r="BA255" t="str">
            <v>Negativo BAJO</v>
          </cell>
        </row>
        <row r="256">
          <cell r="K256" t="str">
            <v>Generación de residuos orgánicos</v>
          </cell>
          <cell r="L256" t="str">
            <v>Aumento de carga de rellenos sanitarios (-)</v>
          </cell>
          <cell r="AB256" t="str">
            <v>Negativo MODERADO</v>
          </cell>
          <cell r="BA256" t="str">
            <v>Negativo BAJO</v>
          </cell>
        </row>
        <row r="257">
          <cell r="K257" t="str">
            <v>Generación de residuos orgánicos</v>
          </cell>
          <cell r="L257" t="str">
            <v>Contaminación del suelo (-)</v>
          </cell>
          <cell r="AB257" t="str">
            <v>Negativo MODERADO</v>
          </cell>
          <cell r="BA257" t="str">
            <v>Negativo BAJO</v>
          </cell>
        </row>
        <row r="258">
          <cell r="K258" t="str">
            <v>Generación de residuos aprovechables (PLÁSTICO)</v>
          </cell>
          <cell r="L258" t="str">
            <v>Disminución de carga en los rellenos sanitarios (+)</v>
          </cell>
          <cell r="AB258" t="str">
            <v>POSITIVO</v>
          </cell>
          <cell r="BA258" t="str">
            <v>POSITIVO</v>
          </cell>
        </row>
        <row r="259">
          <cell r="K259" t="str">
            <v>Consumo de energía eléctrica</v>
          </cell>
          <cell r="L259" t="str">
            <v>Agotamiento de los recursos naturales (-)</v>
          </cell>
          <cell r="AB259" t="str">
            <v>Negativo MODERADO</v>
          </cell>
          <cell r="BA259" t="str">
            <v>Negativo BAJO</v>
          </cell>
        </row>
        <row r="260">
          <cell r="K260" t="str">
            <v>Consumo de agua</v>
          </cell>
          <cell r="L260" t="str">
            <v>Agotamiento de los recursos naturales (-)</v>
          </cell>
          <cell r="AB260" t="str">
            <v>Negativo MODERADO</v>
          </cell>
          <cell r="BA260" t="str">
            <v>Negativo BAJO</v>
          </cell>
        </row>
        <row r="261">
          <cell r="K261" t="str">
            <v>Consumo de papel</v>
          </cell>
          <cell r="L261" t="str">
            <v>Agotamiento de los recursos naturales (-)</v>
          </cell>
          <cell r="AB261" t="str">
            <v>Negativo MODERADO</v>
          </cell>
          <cell r="BA261" t="str">
            <v>Negativo BAJO</v>
          </cell>
        </row>
        <row r="262">
          <cell r="K262" t="str">
            <v>Consumo de bolsas plásticas para almacenamiento de residuos</v>
          </cell>
          <cell r="L262" t="str">
            <v>Agotamiento de los recursos naturales (-)</v>
          </cell>
          <cell r="AB262" t="str">
            <v>Negativo MODERADO</v>
          </cell>
          <cell r="BA262" t="str">
            <v>Negativo BAJO</v>
          </cell>
        </row>
        <row r="263">
          <cell r="K263" t="str">
            <v>Consumo de tóner</v>
          </cell>
          <cell r="L263" t="str">
            <v>Agotamiento de los recursos naturales (-)</v>
          </cell>
          <cell r="AB263" t="str">
            <v>Negativo BAJO</v>
          </cell>
          <cell r="BA263" t="str">
            <v>Negativo BAJO</v>
          </cell>
        </row>
        <row r="264">
          <cell r="K264" t="str">
            <v>Generación de residuos ordinarios</v>
          </cell>
          <cell r="L264" t="str">
            <v>Aumento de carga de rellenos sanitarios (-)</v>
          </cell>
          <cell r="AB264" t="str">
            <v>Negativo MODERADO</v>
          </cell>
          <cell r="BA264" t="str">
            <v>Negativo BAJO</v>
          </cell>
        </row>
        <row r="265">
          <cell r="K265" t="str">
            <v>Generación de residuos ordinarios</v>
          </cell>
          <cell r="L265" t="str">
            <v>Contaminación del suelo (-)</v>
          </cell>
          <cell r="AB265" t="str">
            <v>Negativo MODERADO</v>
          </cell>
          <cell r="BA265" t="str">
            <v>Negativo BAJO</v>
          </cell>
        </row>
        <row r="266">
          <cell r="K266" t="str">
            <v>Generación de residuos de manejo especial (RAEE´S)</v>
          </cell>
          <cell r="L266" t="str">
            <v>Contaminación del suelo (-)</v>
          </cell>
          <cell r="AB266" t="str">
            <v>Negativo MODERADO</v>
          </cell>
          <cell r="BA266" t="str">
            <v>Negativo BAJO</v>
          </cell>
        </row>
        <row r="267">
          <cell r="K267" t="str">
            <v>Generación de residuos de manejo especial (PILAS O BATERÍAS)</v>
          </cell>
          <cell r="L267" t="str">
            <v>Contaminación del suelo (-)</v>
          </cell>
          <cell r="AB267" t="str">
            <v>Negativo MODERADO</v>
          </cell>
          <cell r="BA267" t="str">
            <v>Negativo BAJO</v>
          </cell>
        </row>
        <row r="268">
          <cell r="K268" t="str">
            <v xml:space="preserve">Generación de residuos peligrosos (TÓNERES) </v>
          </cell>
          <cell r="L268" t="str">
            <v>Contaminación del suelo (-)</v>
          </cell>
          <cell r="AB268" t="str">
            <v>Negativo MODERADO</v>
          </cell>
          <cell r="BA268" t="str">
            <v>Negativo BAJO</v>
          </cell>
        </row>
        <row r="269">
          <cell r="K269" t="str">
            <v>Generación de ruido</v>
          </cell>
          <cell r="L269" t="str">
            <v>Contaminación del aire (-)</v>
          </cell>
          <cell r="AB269" t="str">
            <v>Negativo MODERADO</v>
          </cell>
          <cell r="BA269" t="str">
            <v>Negativo BAJO</v>
          </cell>
        </row>
        <row r="270">
          <cell r="K270" t="str">
            <v>Generación de residuos aprovechables (PAPEL)</v>
          </cell>
          <cell r="L270" t="str">
            <v>Disminución de carga en los rellenos sanitarios (+)</v>
          </cell>
          <cell r="AB270" t="str">
            <v>POSITIVO</v>
          </cell>
          <cell r="BA270" t="str">
            <v>POSITIVO</v>
          </cell>
        </row>
        <row r="271">
          <cell r="K271" t="str">
            <v>Generación de residuos aprovechables (PLÁSTICO)</v>
          </cell>
          <cell r="L271" t="str">
            <v>Disminución de carga en los rellenos sanitarios (+)</v>
          </cell>
          <cell r="AB271" t="str">
            <v>POSITIVO</v>
          </cell>
          <cell r="BA271" t="str">
            <v>POSITIVO</v>
          </cell>
        </row>
        <row r="272">
          <cell r="K272" t="str">
            <v>Generación de residuos aprovechables (VIDRIO)</v>
          </cell>
          <cell r="L272" t="str">
            <v>Disminución de carga en los rellenos sanitarios (+)</v>
          </cell>
          <cell r="AB272" t="str">
            <v>POSITIVO</v>
          </cell>
          <cell r="BA272" t="str">
            <v>POSITIVO</v>
          </cell>
        </row>
        <row r="273">
          <cell r="K273" t="str">
            <v>Generación de residuos aprovechables (CARTÓN)</v>
          </cell>
          <cell r="L273" t="str">
            <v>Disminución de carga en los rellenos sanitarios (+)</v>
          </cell>
          <cell r="AB273" t="str">
            <v>POSITIVO</v>
          </cell>
          <cell r="BA273" t="str">
            <v>POSITIVO</v>
          </cell>
        </row>
        <row r="274">
          <cell r="K274" t="str">
            <v>Generación de residuos aprovechables (METAL)</v>
          </cell>
          <cell r="L274" t="str">
            <v>Disminución de carga en los rellenos sanitarios (+)</v>
          </cell>
          <cell r="AB274" t="str">
            <v>POSITIVO</v>
          </cell>
          <cell r="BA274" t="str">
            <v>POSITIVO</v>
          </cell>
        </row>
        <row r="275">
          <cell r="K275" t="str">
            <v>Generación de residuos orgánicos</v>
          </cell>
          <cell r="L275" t="str">
            <v>Aumento de carga de rellenos sanitarios (-)</v>
          </cell>
          <cell r="AB275" t="str">
            <v>Negativo MODERADO</v>
          </cell>
          <cell r="BA275" t="str">
            <v>Negativo BAJO</v>
          </cell>
        </row>
        <row r="276">
          <cell r="K276" t="str">
            <v>Generación de residuos orgánicos</v>
          </cell>
          <cell r="L276" t="str">
            <v>Contaminación del suelo (-)</v>
          </cell>
          <cell r="AB276" t="str">
            <v>Negativo MODERADO</v>
          </cell>
          <cell r="BA276" t="str">
            <v>Negativo BAJO</v>
          </cell>
        </row>
        <row r="277">
          <cell r="K277" t="str">
            <v>Vertimiento de aguas residuales domésticas a sistemas de alcantarillado</v>
          </cell>
          <cell r="L277" t="str">
            <v>Contaminación de cuerpos hídricos (-)</v>
          </cell>
          <cell r="AB277" t="str">
            <v>Negativo MODERADO</v>
          </cell>
          <cell r="BA277" t="str">
            <v>Negativo BAJO</v>
          </cell>
        </row>
        <row r="278">
          <cell r="K278" t="str">
            <v>Conversión a medios tecnológicos</v>
          </cell>
          <cell r="L278" t="str">
            <v>Disminución de consumo de papel (+)</v>
          </cell>
          <cell r="AB278" t="str">
            <v>POSITIVO</v>
          </cell>
          <cell r="BA278" t="str">
            <v>POSITIVO</v>
          </cell>
        </row>
        <row r="279">
          <cell r="K279" t="str">
            <v>Consumo de energía eléctrica</v>
          </cell>
          <cell r="L279" t="str">
            <v>Agotamiento de los recursos naturales (-)</v>
          </cell>
          <cell r="AB279" t="str">
            <v>Negativo MODERADO</v>
          </cell>
          <cell r="BA279" t="str">
            <v>Negativo BAJO</v>
          </cell>
        </row>
        <row r="280">
          <cell r="K280" t="str">
            <v>Consumo de agua</v>
          </cell>
          <cell r="L280" t="str">
            <v>Agotamiento de los recursos naturales (-)</v>
          </cell>
          <cell r="AB280" t="str">
            <v>Negativo MODERADO</v>
          </cell>
          <cell r="BA280" t="str">
            <v>Negativo BAJO</v>
          </cell>
        </row>
        <row r="281">
          <cell r="K281" t="str">
            <v>Consumo de bolsas plásticas para almacenamiento de residuos</v>
          </cell>
          <cell r="L281" t="str">
            <v>Agotamiento de los recursos naturales (-)</v>
          </cell>
          <cell r="AB281" t="str">
            <v>Negativo MODERADO</v>
          </cell>
          <cell r="BA281" t="str">
            <v>Negativo BAJO</v>
          </cell>
        </row>
        <row r="282">
          <cell r="K282" t="str">
            <v xml:space="preserve">Consumo de insumos no comestibles de cafetería </v>
          </cell>
          <cell r="L282" t="str">
            <v>Agotamiento de los recursos naturales (-)</v>
          </cell>
          <cell r="AB282" t="str">
            <v>Negativo MODERADO</v>
          </cell>
          <cell r="BA282" t="str">
            <v>Negativo BAJO</v>
          </cell>
        </row>
        <row r="283">
          <cell r="K283" t="str">
            <v xml:space="preserve">Consumo de insumos comestibles de cafetería </v>
          </cell>
          <cell r="L283" t="str">
            <v>Agotamiento de los recursos naturales (-)</v>
          </cell>
          <cell r="AB283" t="str">
            <v>Negativo BAJO</v>
          </cell>
          <cell r="BA283" t="str">
            <v>Negativo BAJO</v>
          </cell>
        </row>
        <row r="284">
          <cell r="K284" t="str">
            <v>Generación de residuos ordinarios</v>
          </cell>
          <cell r="L284" t="str">
            <v>Aumento de carga de rellenos sanitarios (-)</v>
          </cell>
          <cell r="AB284" t="str">
            <v>Negativo MODERADO</v>
          </cell>
          <cell r="BA284" t="str">
            <v>Negativo BAJO</v>
          </cell>
        </row>
        <row r="285">
          <cell r="K285" t="str">
            <v>Generación de residuos ordinarios</v>
          </cell>
          <cell r="L285" t="str">
            <v>Contaminación del suelo (-)</v>
          </cell>
          <cell r="AB285" t="str">
            <v>Negativo MODERADO</v>
          </cell>
          <cell r="BA285" t="str">
            <v>Negativo BAJO</v>
          </cell>
        </row>
        <row r="286">
          <cell r="K286" t="str">
            <v>Generación de residuos aprovechables (PLÁSTICO)</v>
          </cell>
          <cell r="L286" t="str">
            <v>Disminución de carga en los rellenos sanitarios (+)</v>
          </cell>
          <cell r="AB286" t="str">
            <v>POSITIVO</v>
          </cell>
          <cell r="BA286" t="str">
            <v>POSITIVO</v>
          </cell>
        </row>
        <row r="287">
          <cell r="K287" t="str">
            <v>Generación de residuos aprovechables (CARTÓN)</v>
          </cell>
          <cell r="L287" t="str">
            <v>Disminución de carga en los rellenos sanitarios (+)</v>
          </cell>
          <cell r="AB287" t="str">
            <v>POSITIVO</v>
          </cell>
          <cell r="BA287" t="str">
            <v>POSITIVO</v>
          </cell>
        </row>
        <row r="288">
          <cell r="K288" t="str">
            <v>Generación de residuos orgánicos</v>
          </cell>
          <cell r="L288" t="str">
            <v>Aumento de carga de rellenos sanitarios (-)</v>
          </cell>
          <cell r="AB288" t="str">
            <v>Negativo MODERADO</v>
          </cell>
          <cell r="BA288" t="str">
            <v>Negativo BAJO</v>
          </cell>
        </row>
        <row r="289">
          <cell r="K289" t="str">
            <v>Generación de residuos orgánicos</v>
          </cell>
          <cell r="L289" t="str">
            <v>Contaminación del suelo (-)</v>
          </cell>
          <cell r="AB289" t="str">
            <v>Negativo MODERADO</v>
          </cell>
          <cell r="BA289" t="str">
            <v>Negativo BAJO</v>
          </cell>
        </row>
        <row r="290">
          <cell r="K290" t="str">
            <v>Vertimiento de aguas residuales domésticas a sistemas de alcantarillado</v>
          </cell>
          <cell r="L290" t="str">
            <v>Contaminación de cuerpos hídricos (-)</v>
          </cell>
          <cell r="AB290" t="str">
            <v>Negativo MODERADO</v>
          </cell>
          <cell r="BA290" t="str">
            <v>Negativo BAJO</v>
          </cell>
        </row>
        <row r="291">
          <cell r="K291" t="str">
            <v>Consumo de energía eléctrica</v>
          </cell>
          <cell r="L291" t="str">
            <v>Agotamiento de los recursos naturales (-)</v>
          </cell>
          <cell r="AB291" t="str">
            <v>Negativo MODERADO</v>
          </cell>
          <cell r="BA291" t="str">
            <v>Negativo BAJO</v>
          </cell>
        </row>
        <row r="292">
          <cell r="K292" t="str">
            <v>Consumo de papel</v>
          </cell>
          <cell r="L292" t="str">
            <v>Agotamiento de los recursos naturales (-)</v>
          </cell>
          <cell r="AB292" t="str">
            <v>Negativo MODERADO</v>
          </cell>
          <cell r="BA292" t="str">
            <v>Negativo BAJO</v>
          </cell>
        </row>
        <row r="293">
          <cell r="K293" t="str">
            <v>Consumo de tóner</v>
          </cell>
          <cell r="L293" t="str">
            <v>Agotamiento de los recursos naturales (-)</v>
          </cell>
          <cell r="AB293" t="str">
            <v>Negativo BAJO</v>
          </cell>
          <cell r="BA293" t="str">
            <v>Negativo BAJO</v>
          </cell>
        </row>
        <row r="294">
          <cell r="K294" t="str">
            <v xml:space="preserve">Generación de residuos peligrosos (TÓNERES) </v>
          </cell>
          <cell r="L294" t="str">
            <v>Contaminación del suelo (-)</v>
          </cell>
          <cell r="AB294" t="str">
            <v>Negativo MODERADO</v>
          </cell>
          <cell r="BA294" t="str">
            <v>Negativo BAJO</v>
          </cell>
        </row>
        <row r="295">
          <cell r="K295" t="str">
            <v>Generación de residuos aprovechables (PAPEL)</v>
          </cell>
          <cell r="L295" t="str">
            <v>Disminución de carga en los rellenos sanitarios (+)</v>
          </cell>
          <cell r="AB295" t="str">
            <v>POSITIVO</v>
          </cell>
          <cell r="BA295" t="str">
            <v>POSITIVO</v>
          </cell>
        </row>
        <row r="296">
          <cell r="K296" t="str">
            <v>Conversión a medios tecnológicos</v>
          </cell>
          <cell r="L296" t="str">
            <v>Disminución de consumo de papel (+)</v>
          </cell>
          <cell r="AB296" t="str">
            <v>POSITIVO</v>
          </cell>
          <cell r="BA296" t="str">
            <v>POSITIVO</v>
          </cell>
        </row>
        <row r="297">
          <cell r="K297" t="str">
            <v>Consumo de agua</v>
          </cell>
          <cell r="L297" t="str">
            <v>Agotamiento de los recursos naturales (-)</v>
          </cell>
          <cell r="AB297" t="str">
            <v>Negativo MODERADO</v>
          </cell>
          <cell r="BA297" t="str">
            <v>Negativo BAJO</v>
          </cell>
        </row>
        <row r="298">
          <cell r="K298" t="str">
            <v>Vertimiento de aguas residuales domésticas a sistemas de alcantarillado</v>
          </cell>
          <cell r="L298" t="str">
            <v>Contaminación de cuerpos hídricos (-)</v>
          </cell>
          <cell r="AB298" t="str">
            <v>Negativo MODERADO</v>
          </cell>
          <cell r="BA298" t="str">
            <v>Negativo BAJO</v>
          </cell>
        </row>
        <row r="299">
          <cell r="K299" t="str">
            <v>Generación de residuos ordinarios</v>
          </cell>
          <cell r="L299" t="str">
            <v>Aumento de carga de rellenos sanitarios (-)</v>
          </cell>
          <cell r="AB299" t="str">
            <v>Negativo MODERADO</v>
          </cell>
          <cell r="BA299" t="str">
            <v>Negativo BAJO</v>
          </cell>
        </row>
        <row r="300">
          <cell r="K300" t="str">
            <v>Generación de residuos ordinarios</v>
          </cell>
          <cell r="L300" t="str">
            <v>Contaminación del suelo (-)</v>
          </cell>
          <cell r="AB300" t="str">
            <v>Negativo MODERADO</v>
          </cell>
          <cell r="BA300" t="str">
            <v>Negativo BAJO</v>
          </cell>
        </row>
        <row r="301">
          <cell r="K301" t="str">
            <v>Consumo de energía eléctrica</v>
          </cell>
          <cell r="L301" t="str">
            <v>Agotamiento de los recursos naturales (-)</v>
          </cell>
          <cell r="AB301" t="str">
            <v>Negativo MODERADO</v>
          </cell>
          <cell r="BA301" t="str">
            <v>Negativo BAJO</v>
          </cell>
        </row>
        <row r="302">
          <cell r="K302" t="str">
            <v>Consumo de papel</v>
          </cell>
          <cell r="L302" t="str">
            <v>Agotamiento de los recursos naturales (-)</v>
          </cell>
          <cell r="AB302" t="str">
            <v>Negativo MODERADO</v>
          </cell>
          <cell r="BA302" t="str">
            <v>Negativo BAJO</v>
          </cell>
        </row>
        <row r="303">
          <cell r="K303" t="str">
            <v>Consumo de tóner</v>
          </cell>
          <cell r="L303" t="str">
            <v>Agotamiento de los recursos naturales (-)</v>
          </cell>
          <cell r="AB303" t="str">
            <v>Negativo BAJO</v>
          </cell>
          <cell r="BA303" t="str">
            <v>Negativo BAJO</v>
          </cell>
        </row>
        <row r="304">
          <cell r="K304" t="str">
            <v>Generación de residuos de manejo especial (RAEE´S)</v>
          </cell>
          <cell r="L304" t="str">
            <v>Contaminación del suelo (-)</v>
          </cell>
          <cell r="AB304" t="str">
            <v>Negativo MODERADO</v>
          </cell>
          <cell r="BA304" t="str">
            <v>Negativo BAJO</v>
          </cell>
        </row>
        <row r="305">
          <cell r="K305" t="str">
            <v>Generación de residuos de manejo especial (PILAS O BATERÍAS)</v>
          </cell>
          <cell r="L305" t="str">
            <v>Contaminación del suelo (-)</v>
          </cell>
          <cell r="AB305" t="str">
            <v>Negativo MODERADO</v>
          </cell>
          <cell r="BA305" t="str">
            <v>Negativo BAJO</v>
          </cell>
        </row>
        <row r="306">
          <cell r="K306" t="str">
            <v xml:space="preserve">Generación de residuos peligrosos (TÓNERES) </v>
          </cell>
          <cell r="L306" t="str">
            <v>Contaminación del suelo (-)</v>
          </cell>
          <cell r="AB306" t="str">
            <v>Negativo MODERADO</v>
          </cell>
          <cell r="BA306" t="str">
            <v>Negativo BAJO</v>
          </cell>
        </row>
        <row r="307">
          <cell r="K307" t="str">
            <v>Generación de residuos aprovechables (PAPEL)</v>
          </cell>
          <cell r="L307" t="str">
            <v>Disminución de carga en los rellenos sanitarios (+)</v>
          </cell>
          <cell r="AB307" t="str">
            <v>POSITIVO</v>
          </cell>
          <cell r="BA307" t="str">
            <v>POSITIVO</v>
          </cell>
        </row>
        <row r="308">
          <cell r="K308" t="str">
            <v>Generación de residuos ordinarios</v>
          </cell>
          <cell r="L308" t="str">
            <v>Aumento de carga de rellenos sanitarios (-)</v>
          </cell>
          <cell r="AB308" t="str">
            <v>Negativo MODERADO</v>
          </cell>
          <cell r="BA308" t="str">
            <v>Negativo BAJO</v>
          </cell>
        </row>
        <row r="309">
          <cell r="K309" t="str">
            <v>Generación de residuos ordinarios</v>
          </cell>
          <cell r="L309" t="str">
            <v>Contaminación del suelo (-)</v>
          </cell>
          <cell r="AB309" t="str">
            <v>Negativo MODERADO</v>
          </cell>
          <cell r="BA309" t="str">
            <v>Negativo BAJO</v>
          </cell>
        </row>
        <row r="310">
          <cell r="K310" t="str">
            <v>Consumo de energía eléctrica</v>
          </cell>
          <cell r="L310" t="str">
            <v>Agotamiento de los recursos naturales (-)</v>
          </cell>
          <cell r="AB310" t="str">
            <v>Negativo MODERADO</v>
          </cell>
          <cell r="BA310" t="str">
            <v>Negativo BAJO</v>
          </cell>
        </row>
        <row r="311">
          <cell r="K311" t="str">
            <v>Consumo de papel</v>
          </cell>
          <cell r="L311" t="str">
            <v>Agotamiento de los recursos naturales (-)</v>
          </cell>
          <cell r="AB311" t="str">
            <v>Negativo MODERADO</v>
          </cell>
          <cell r="BA311" t="str">
            <v>Negativo BAJO</v>
          </cell>
        </row>
        <row r="312">
          <cell r="K312" t="str">
            <v>Consumo de tóner</v>
          </cell>
          <cell r="L312" t="str">
            <v>Agotamiento de los recursos naturales (-)</v>
          </cell>
          <cell r="AB312" t="str">
            <v>Negativo BAJO</v>
          </cell>
          <cell r="BA312" t="str">
            <v>Negativo BAJO</v>
          </cell>
        </row>
        <row r="313">
          <cell r="K313" t="str">
            <v xml:space="preserve">Generación de residuos peligrosos (TÓNERES) </v>
          </cell>
          <cell r="L313" t="str">
            <v>Contaminación del suelo (-)</v>
          </cell>
          <cell r="AB313" t="str">
            <v>Negativo MODERADO</v>
          </cell>
          <cell r="BA313" t="str">
            <v>Negativo BAJO</v>
          </cell>
        </row>
        <row r="314">
          <cell r="K314" t="str">
            <v>Generación de residuos aprovechables (PAPEL)</v>
          </cell>
          <cell r="L314" t="str">
            <v>Disminución de carga en los rellenos sanitarios (+)</v>
          </cell>
          <cell r="AB314" t="str">
            <v>POSITIVO</v>
          </cell>
          <cell r="BA314" t="str">
            <v>POSITIVO</v>
          </cell>
        </row>
        <row r="315">
          <cell r="K315" t="str">
            <v>Conversión a medios tecnológicos</v>
          </cell>
          <cell r="L315" t="str">
            <v>Disminución de consumo de papel (+)</v>
          </cell>
          <cell r="AB315" t="str">
            <v>POSITIVO</v>
          </cell>
          <cell r="BA315" t="str">
            <v>POSITIVO</v>
          </cell>
        </row>
        <row r="316">
          <cell r="K316" t="str">
            <v>Definición de criterios ambientales para adquisición de productos y/o servicios</v>
          </cell>
          <cell r="L316" t="str">
            <v>Generación / Fomento de educación  y conciencia ambiental (+)</v>
          </cell>
          <cell r="AB316" t="str">
            <v>POSITIVO</v>
          </cell>
          <cell r="BA316" t="str">
            <v>POSITIVO</v>
          </cell>
        </row>
        <row r="317">
          <cell r="K317" t="str">
            <v>Definición de criterios ambientales para adquisición de productos y/o servicios</v>
          </cell>
          <cell r="L317" t="str">
            <v>Reducción de afectación al medio ambiente (+)</v>
          </cell>
          <cell r="AB317" t="str">
            <v>POSITIVO</v>
          </cell>
          <cell r="BA317" t="str">
            <v>POSITIVO</v>
          </cell>
        </row>
        <row r="318">
          <cell r="K318" t="str">
            <v>Identificación de requisitos legales ambientales y otros requisitos</v>
          </cell>
          <cell r="L318" t="str">
            <v>Reducción de afectación al medio ambiente (+)</v>
          </cell>
          <cell r="AB318" t="str">
            <v>POSITIVO</v>
          </cell>
          <cell r="BA318" t="str">
            <v>POSITIVO</v>
          </cell>
        </row>
        <row r="319">
          <cell r="K319" t="str">
            <v>Consumo de energía eléctrica</v>
          </cell>
          <cell r="L319" t="str">
            <v>Agotamiento de los recursos naturales (-)</v>
          </cell>
          <cell r="AB319" t="str">
            <v>Negativo MODERADO</v>
          </cell>
          <cell r="BA319" t="str">
            <v>Negativo BAJO</v>
          </cell>
        </row>
        <row r="320">
          <cell r="K320" t="str">
            <v>Consumo de papel</v>
          </cell>
          <cell r="L320" t="str">
            <v>Agotamiento de los recursos naturales (-)</v>
          </cell>
          <cell r="AB320" t="str">
            <v>Negativo MODERADO</v>
          </cell>
          <cell r="BA320" t="str">
            <v>Negativo BAJO</v>
          </cell>
        </row>
        <row r="321">
          <cell r="K321" t="str">
            <v>Consumo de tóner</v>
          </cell>
          <cell r="L321" t="str">
            <v>Agotamiento de los recursos naturales (-)</v>
          </cell>
          <cell r="AB321" t="str">
            <v>Negativo BAJO</v>
          </cell>
          <cell r="BA321" t="str">
            <v>Negativo BAJO</v>
          </cell>
        </row>
        <row r="322">
          <cell r="K322" t="str">
            <v>Generación de residuos aprovechables (PAPEL)</v>
          </cell>
          <cell r="L322" t="str">
            <v>Disminución de carga en los rellenos sanitarios (+)</v>
          </cell>
          <cell r="AB322" t="str">
            <v>POSITIVO</v>
          </cell>
          <cell r="BA322" t="str">
            <v>POSITIVO</v>
          </cell>
        </row>
        <row r="323">
          <cell r="K323" t="str">
            <v>Generación de residuos ordinarios</v>
          </cell>
          <cell r="L323" t="str">
            <v>Aumento de carga de rellenos sanitarios (-)</v>
          </cell>
          <cell r="AB323" t="str">
            <v>Negativo MODERADO</v>
          </cell>
          <cell r="BA323" t="str">
            <v>Negativo BAJO</v>
          </cell>
        </row>
        <row r="324">
          <cell r="K324" t="str">
            <v>Generación de residuos ordinarios</v>
          </cell>
          <cell r="L324" t="str">
            <v>Aumento de carga de rellenos sanitarios (-)</v>
          </cell>
          <cell r="AB324" t="str">
            <v>Negativo MODERADO</v>
          </cell>
          <cell r="BA324" t="str">
            <v>Negativo BAJO</v>
          </cell>
        </row>
        <row r="325">
          <cell r="K325" t="str">
            <v xml:space="preserve">Generación de residuos peligrosos (TÓNERES) </v>
          </cell>
          <cell r="L325" t="str">
            <v>Contaminación del suelo (-)</v>
          </cell>
          <cell r="AB325" t="str">
            <v>Negativo MODERADO</v>
          </cell>
          <cell r="BA325" t="str">
            <v>Negativo BAJO</v>
          </cell>
        </row>
        <row r="326">
          <cell r="K326" t="str">
            <v>Consumo de bolsas plásticas para almacenamiento de residuos</v>
          </cell>
          <cell r="L326" t="str">
            <v>Agotamiento de los recursos naturales (-)</v>
          </cell>
          <cell r="AB326" t="str">
            <v>Negativo MODERADO</v>
          </cell>
          <cell r="BA326" t="str">
            <v>Negativo BAJO</v>
          </cell>
        </row>
        <row r="327">
          <cell r="K327" t="str">
            <v>Consumo de papel</v>
          </cell>
          <cell r="L327" t="str">
            <v>Agotamiento de los recursos naturales (-)</v>
          </cell>
          <cell r="AB327" t="str">
            <v>Negativo MODERADO</v>
          </cell>
          <cell r="BA327" t="str">
            <v>Negativo BAJO</v>
          </cell>
        </row>
        <row r="328">
          <cell r="K328" t="str">
            <v>Consumo de tóner</v>
          </cell>
          <cell r="L328" t="str">
            <v>Agotamiento de los recursos naturales (-)</v>
          </cell>
          <cell r="AB328" t="str">
            <v>Negativo BAJO</v>
          </cell>
          <cell r="BA328" t="str">
            <v>Negativo BAJO</v>
          </cell>
        </row>
        <row r="329">
          <cell r="K329" t="str">
            <v>Consumo de energía eléctrica</v>
          </cell>
          <cell r="L329" t="str">
            <v>Agotamiento de los recursos naturales (-)</v>
          </cell>
          <cell r="AB329" t="str">
            <v>Negativo MODERADO</v>
          </cell>
          <cell r="BA329" t="str">
            <v>Negativo BAJO</v>
          </cell>
        </row>
        <row r="330">
          <cell r="K330" t="str">
            <v>Definición de criterios ambientales para adquisición de productos y/o servicios</v>
          </cell>
          <cell r="L330" t="str">
            <v>Reducción de afectación al medio ambiente (+)</v>
          </cell>
          <cell r="AB330" t="str">
            <v>POSITIVO</v>
          </cell>
          <cell r="BA330" t="str">
            <v>POSITIVO</v>
          </cell>
        </row>
        <row r="331">
          <cell r="K331" t="str">
            <v>Definición de criterios ambientales para adquisición de productos y/o servicios</v>
          </cell>
          <cell r="L331" t="str">
            <v>Generación / Fomento de educación  y conciencia ambiental (+)</v>
          </cell>
          <cell r="AB331" t="str">
            <v>POSITIVO</v>
          </cell>
          <cell r="BA331" t="str">
            <v>POSITIVO</v>
          </cell>
        </row>
        <row r="332">
          <cell r="K332" t="str">
            <v>Generación de residuos aprovechables (CARTÓN)</v>
          </cell>
          <cell r="L332" t="str">
            <v>Disminución de carga en los rellenos sanitarios (+)</v>
          </cell>
          <cell r="AB332" t="str">
            <v>POSITIVO</v>
          </cell>
          <cell r="BA332" t="str">
            <v>POSITIVO</v>
          </cell>
        </row>
        <row r="333">
          <cell r="K333" t="str">
            <v>Generación de residuos aprovechables (PAPEL)</v>
          </cell>
          <cell r="L333" t="str">
            <v>Disminución de carga en los rellenos sanitarios (+)</v>
          </cell>
          <cell r="AB333" t="str">
            <v>POSITIVO</v>
          </cell>
          <cell r="BA333" t="str">
            <v>POSITIVO</v>
          </cell>
        </row>
        <row r="334">
          <cell r="K334" t="str">
            <v>Generación de residuos aprovechables (PLÁSTICO)</v>
          </cell>
          <cell r="L334" t="str">
            <v>Disminución de carga en los rellenos sanitarios (+)</v>
          </cell>
          <cell r="AB334" t="str">
            <v>POSITIVO</v>
          </cell>
          <cell r="BA334" t="str">
            <v>POSITIVO</v>
          </cell>
        </row>
        <row r="335">
          <cell r="K335" t="str">
            <v>Generación de residuos ordinarios</v>
          </cell>
          <cell r="L335" t="str">
            <v>Aumento de carga de rellenos sanitarios (-)</v>
          </cell>
          <cell r="AB335" t="str">
            <v>Negativo MODERADO</v>
          </cell>
          <cell r="BA335" t="str">
            <v>Negativo BAJO</v>
          </cell>
        </row>
        <row r="336">
          <cell r="K336" t="str">
            <v>Generación de residuos ordinarios</v>
          </cell>
          <cell r="L336" t="str">
            <v>Contaminación del suelo (-)</v>
          </cell>
          <cell r="AB336" t="str">
            <v>Negativo MODERADO</v>
          </cell>
          <cell r="BA336" t="str">
            <v>Negativo BAJO</v>
          </cell>
        </row>
        <row r="337">
          <cell r="K337" t="str">
            <v>Generación de residuos orgánicos</v>
          </cell>
          <cell r="L337" t="str">
            <v>Aumento de carga de rellenos sanitarios (-)</v>
          </cell>
          <cell r="AB337" t="str">
            <v>Negativo MODERADO</v>
          </cell>
          <cell r="BA337" t="str">
            <v>Negativo BAJO</v>
          </cell>
        </row>
        <row r="338">
          <cell r="K338" t="str">
            <v>Generación de residuos orgánicos</v>
          </cell>
          <cell r="L338" t="str">
            <v>Contaminación del suelo (-)</v>
          </cell>
          <cell r="AB338" t="str">
            <v>Negativo MODERADO</v>
          </cell>
          <cell r="BA338" t="str">
            <v>Negativo BAJO</v>
          </cell>
        </row>
        <row r="339">
          <cell r="K339" t="str">
            <v xml:space="preserve">Generación de residuos peligrosos (TÓNERES) </v>
          </cell>
          <cell r="L339" t="str">
            <v>Contaminación del suelo (-)</v>
          </cell>
          <cell r="AB339" t="str">
            <v>Negativo MODERADO</v>
          </cell>
          <cell r="BA339" t="str">
            <v>Negativo BAJO</v>
          </cell>
        </row>
        <row r="340">
          <cell r="K340" t="str">
            <v>Consumo de bolsas plásticas para almacenamiento de residuos</v>
          </cell>
          <cell r="L340" t="str">
            <v>Agotamiento de los recursos naturales (-)</v>
          </cell>
          <cell r="AB340" t="str">
            <v>Negativo MODERADO</v>
          </cell>
          <cell r="BA340" t="str">
            <v>Negativo BAJO</v>
          </cell>
        </row>
        <row r="341">
          <cell r="K341" t="str">
            <v>Educación ambiental</v>
          </cell>
          <cell r="L341" t="str">
            <v>Disminución de carga en los rellenos sanitarios (+)</v>
          </cell>
          <cell r="AB341" t="str">
            <v>POSITIVO</v>
          </cell>
          <cell r="BA341" t="str">
            <v>POSITIVO</v>
          </cell>
        </row>
        <row r="342">
          <cell r="K342" t="str">
            <v>Educación ambiental</v>
          </cell>
          <cell r="L342" t="str">
            <v>Disminución de contaminación al suelo (+)</v>
          </cell>
          <cell r="AB342" t="str">
            <v>POSITIVO</v>
          </cell>
          <cell r="BA342" t="str">
            <v>POSITIVO</v>
          </cell>
        </row>
        <row r="343">
          <cell r="K343" t="str">
            <v>Educación ambiental</v>
          </cell>
          <cell r="L343" t="str">
            <v>Fomento de buenas prácticas ambientales (+)</v>
          </cell>
          <cell r="AB343" t="str">
            <v>POSITIVO</v>
          </cell>
          <cell r="BA343" t="str">
            <v>POSITIVO</v>
          </cell>
        </row>
        <row r="344">
          <cell r="K344" t="str">
            <v>Educación ambiental</v>
          </cell>
          <cell r="L344" t="str">
            <v>Generación / Fomento de educación  y conciencia ambiental (+)</v>
          </cell>
          <cell r="AB344" t="str">
            <v>POSITIVO</v>
          </cell>
          <cell r="BA344" t="str">
            <v>POSITIVO</v>
          </cell>
        </row>
        <row r="345">
          <cell r="K345" t="str">
            <v>Educación ambiental</v>
          </cell>
          <cell r="L345" t="str">
            <v>Generación de empleo (+)</v>
          </cell>
          <cell r="AB345" t="str">
            <v>POSITIVO</v>
          </cell>
          <cell r="BA345" t="str">
            <v>POSITIVO</v>
          </cell>
        </row>
        <row r="346">
          <cell r="K346" t="str">
            <v>Educación ambiental</v>
          </cell>
          <cell r="L346" t="str">
            <v>Manejo integral de residuos sólidos (+)</v>
          </cell>
          <cell r="AB346" t="str">
            <v>POSITIVO</v>
          </cell>
          <cell r="BA346" t="str">
            <v>POSITIVO</v>
          </cell>
        </row>
        <row r="347">
          <cell r="K347" t="str">
            <v>Educación ambiental</v>
          </cell>
          <cell r="L347" t="str">
            <v>Reducción de afectación al medio ambiente (+)</v>
          </cell>
          <cell r="AB347" t="str">
            <v>POSITIVO</v>
          </cell>
          <cell r="BA347" t="str">
            <v>POSITIVO</v>
          </cell>
        </row>
        <row r="348">
          <cell r="K348" t="str">
            <v>Uso de publicidad exterior visual</v>
          </cell>
          <cell r="L348" t="str">
            <v>Alteración al medio ambiente laboral (-)</v>
          </cell>
          <cell r="AB348" t="str">
            <v>Negativo MODERADO</v>
          </cell>
          <cell r="BA348" t="str">
            <v>Negativo BAJO</v>
          </cell>
        </row>
        <row r="349">
          <cell r="K349" t="str">
            <v>Consumo de combustibles</v>
          </cell>
          <cell r="L349" t="str">
            <v>Agotamiento de los recursos naturales (-)</v>
          </cell>
          <cell r="AB349" t="str">
            <v>Negativo MODERADO</v>
          </cell>
          <cell r="BA349" t="str">
            <v>Negativo BAJO</v>
          </cell>
        </row>
        <row r="350">
          <cell r="K350" t="str">
            <v>Consumo de combustibles</v>
          </cell>
          <cell r="L350" t="str">
            <v>Emisión de gases efecto invernadero (-)</v>
          </cell>
          <cell r="AB350" t="str">
            <v>Negativo MODERADO</v>
          </cell>
          <cell r="BA350" t="str">
            <v>Negativo BAJO</v>
          </cell>
        </row>
        <row r="351">
          <cell r="K351" t="str">
            <v>Generación de emisiones atmosféricas fuentes móviles</v>
          </cell>
          <cell r="L351" t="str">
            <v>Contaminación del aire (-)</v>
          </cell>
          <cell r="AB351" t="str">
            <v>Negativo MODERADO</v>
          </cell>
          <cell r="BA351" t="str">
            <v>Negativo MODERADO</v>
          </cell>
        </row>
        <row r="352">
          <cell r="K352" t="str">
            <v>Generación de residuos de manejo especial (LLANTAS USADAS)</v>
          </cell>
          <cell r="L352" t="str">
            <v>Contaminación del suelo (-)</v>
          </cell>
          <cell r="AB352" t="str">
            <v>Negativo MODERADO</v>
          </cell>
          <cell r="BA352" t="str">
            <v>Negativo BAJO</v>
          </cell>
        </row>
        <row r="353">
          <cell r="K353" t="str">
            <v>Generación de residuos peligrosos (ACEITES USADOS)</v>
          </cell>
          <cell r="L353" t="str">
            <v>Contaminación del suelo (-)</v>
          </cell>
          <cell r="AB353" t="str">
            <v>Negativo MODERADO</v>
          </cell>
          <cell r="BA353" t="str">
            <v>Negativo BAJO</v>
          </cell>
        </row>
        <row r="354">
          <cell r="K354" t="str">
            <v>Generación de ruido</v>
          </cell>
          <cell r="L354" t="str">
            <v>Contaminación del aire (-)</v>
          </cell>
          <cell r="AB354" t="str">
            <v>Negativo MODERADO</v>
          </cell>
          <cell r="BA354" t="str">
            <v>Negativo MODERADO</v>
          </cell>
        </row>
        <row r="355">
          <cell r="K355" t="str">
            <v>Identificación de requisitos legales ambientales y otros requisitos</v>
          </cell>
          <cell r="L355" t="str">
            <v>Reducción de afectación al medio ambiente (+)</v>
          </cell>
          <cell r="AB355" t="str">
            <v>POSITIVO</v>
          </cell>
          <cell r="BA355" t="str">
            <v>POSITIVO</v>
          </cell>
        </row>
        <row r="356">
          <cell r="K356" t="str">
            <v>Definición de criterios ambientales para adquisición de productos y/o servicios</v>
          </cell>
          <cell r="L356" t="str">
            <v>Preservación de la calidad del aire (+)</v>
          </cell>
          <cell r="AB356" t="str">
            <v>POSITIVO</v>
          </cell>
          <cell r="BA356" t="str">
            <v>POSITIVO</v>
          </cell>
        </row>
        <row r="357">
          <cell r="K357" t="str">
            <v>Definición de criterios ambientales para adquisición de productos y/o servicios</v>
          </cell>
          <cell r="L357" t="str">
            <v>Reducción de afectación al medio ambiente (+)</v>
          </cell>
          <cell r="AB357" t="str">
            <v>POSITIVO</v>
          </cell>
          <cell r="BA357" t="str">
            <v>POSITIVO</v>
          </cell>
        </row>
        <row r="358">
          <cell r="K358" t="str">
            <v>N/A</v>
          </cell>
          <cell r="L358" t="str">
            <v>N/A</v>
          </cell>
          <cell r="AB358" t="str">
            <v>SIN IMPACTO</v>
          </cell>
          <cell r="BA358" t="str">
            <v>SIN IMPACTO</v>
          </cell>
        </row>
        <row r="359">
          <cell r="K359" t="str">
            <v>N/A</v>
          </cell>
          <cell r="L359" t="str">
            <v>N/A</v>
          </cell>
          <cell r="AB359" t="str">
            <v>SIN IMPACTO</v>
          </cell>
          <cell r="BA359" t="str">
            <v>SIN IMPACTO</v>
          </cell>
        </row>
        <row r="360">
          <cell r="K360" t="str">
            <v>Consumo de agua</v>
          </cell>
          <cell r="L360" t="str">
            <v>Agotamiento de los recursos naturales (-)</v>
          </cell>
          <cell r="AB360" t="str">
            <v>Negativo MODERADO</v>
          </cell>
          <cell r="BA360" t="str">
            <v>Negativo BAJO</v>
          </cell>
        </row>
        <row r="361">
          <cell r="K361" t="str">
            <v>Consumo de combustibles</v>
          </cell>
          <cell r="L361" t="str">
            <v>Contaminación del suelo (-)</v>
          </cell>
          <cell r="AB361" t="str">
            <v>Negativo BAJO</v>
          </cell>
          <cell r="BA361" t="str">
            <v>Negativo BAJO</v>
          </cell>
        </row>
        <row r="362">
          <cell r="K362" t="str">
            <v>Uso de refrigerantes</v>
          </cell>
          <cell r="L362" t="str">
            <v>Agotamiento de los recursos naturales (-)</v>
          </cell>
          <cell r="AB362" t="str">
            <v>Negativo BAJO</v>
          </cell>
          <cell r="BA362" t="str">
            <v>Negativo BAJO</v>
          </cell>
        </row>
        <row r="363">
          <cell r="K363" t="str">
            <v>Otro</v>
          </cell>
          <cell r="L363" t="str">
            <v>Reducción de afectación al medio ambiente (+)</v>
          </cell>
          <cell r="AB363" t="str">
            <v>POSITIVO</v>
          </cell>
          <cell r="BA363" t="str">
            <v>POSITIVO</v>
          </cell>
        </row>
        <row r="364">
          <cell r="K364" t="str">
            <v xml:space="preserve">Generación de residuos peligrosos (RESIDUOS QUÍMICOS) </v>
          </cell>
          <cell r="L364" t="str">
            <v>Contaminación del suelo (-)</v>
          </cell>
          <cell r="AB364" t="str">
            <v>Negativo MODERADO</v>
          </cell>
          <cell r="BA364" t="str">
            <v>Negativo BAJO</v>
          </cell>
        </row>
        <row r="365">
          <cell r="K365" t="str">
            <v>N/A</v>
          </cell>
          <cell r="L365" t="str">
            <v>N/A</v>
          </cell>
          <cell r="AB365" t="str">
            <v>SIN IMPACTO</v>
          </cell>
          <cell r="BA365" t="str">
            <v>SIN IMPACTO</v>
          </cell>
        </row>
        <row r="366">
          <cell r="K366" t="str">
            <v>N/A</v>
          </cell>
          <cell r="L366" t="str">
            <v>N/A</v>
          </cell>
          <cell r="AB366" t="str">
            <v>SIN IMPACTO</v>
          </cell>
          <cell r="BA366" t="str">
            <v>SIN IMPACTO</v>
          </cell>
        </row>
        <row r="367">
          <cell r="K367" t="str">
            <v>N/A</v>
          </cell>
          <cell r="L367" t="str">
            <v>N/A</v>
          </cell>
          <cell r="AB367" t="str">
            <v>SIN IMPACTO</v>
          </cell>
          <cell r="BA367" t="str">
            <v>SIN IMPACTO</v>
          </cell>
        </row>
        <row r="368">
          <cell r="K368" t="str">
            <v>N/A</v>
          </cell>
          <cell r="L368" t="str">
            <v>N/A</v>
          </cell>
          <cell r="AB368" t="str">
            <v>SIN IMPACTO</v>
          </cell>
          <cell r="BA368" t="str">
            <v>SIN IMPACTO</v>
          </cell>
        </row>
        <row r="369">
          <cell r="K369" t="str">
            <v>N/A</v>
          </cell>
          <cell r="L369" t="str">
            <v>N/A</v>
          </cell>
          <cell r="AB369" t="str">
            <v>SIN IMPACTO</v>
          </cell>
          <cell r="BA369" t="str">
            <v>SIN IMPACTO</v>
          </cell>
        </row>
        <row r="370">
          <cell r="K370" t="str">
            <v>Consumo de agua</v>
          </cell>
          <cell r="L370" t="str">
            <v>Agotamiento de los recursos naturales (-)</v>
          </cell>
          <cell r="AB370" t="str">
            <v>Negativo MODERADO</v>
          </cell>
          <cell r="BA370" t="str">
            <v>Negativo BAJO</v>
          </cell>
        </row>
        <row r="371">
          <cell r="K371" t="str">
            <v>Uso de refrigerantes</v>
          </cell>
          <cell r="L371" t="str">
            <v>Agotamiento de los recursos naturales (-)</v>
          </cell>
          <cell r="AB371" t="str">
            <v>Negativo BAJO</v>
          </cell>
          <cell r="BA371" t="str">
            <v>Negativo BAJO</v>
          </cell>
        </row>
        <row r="372">
          <cell r="K372" t="str">
            <v>Otro</v>
          </cell>
          <cell r="L372" t="str">
            <v>Disminución de contaminación al suelo (+)</v>
          </cell>
          <cell r="AB372" t="str">
            <v>POSITIVO</v>
          </cell>
          <cell r="BA372" t="str">
            <v>POSITIVO</v>
          </cell>
        </row>
        <row r="373">
          <cell r="K373" t="str">
            <v>Consumo de combustibles</v>
          </cell>
          <cell r="L373" t="str">
            <v>Agotamiento de los recursos naturales (-)</v>
          </cell>
          <cell r="AB373" t="str">
            <v>Negativo BAJO</v>
          </cell>
          <cell r="BA373" t="str">
            <v>Negativo BAJO</v>
          </cell>
        </row>
        <row r="374">
          <cell r="K374" t="str">
            <v>N/A</v>
          </cell>
          <cell r="L374" t="str">
            <v>N/A</v>
          </cell>
          <cell r="AB374" t="str">
            <v>SIN IMPACTO</v>
          </cell>
          <cell r="BA374" t="str">
            <v>SIN IMPACTO</v>
          </cell>
        </row>
        <row r="375">
          <cell r="K375" t="str">
            <v>N/A</v>
          </cell>
          <cell r="L375" t="str">
            <v>N/A</v>
          </cell>
          <cell r="AB375" t="str">
            <v>SIN IMPACTO</v>
          </cell>
          <cell r="BA375" t="str">
            <v>SIN IMPACTO</v>
          </cell>
        </row>
        <row r="376">
          <cell r="K376" t="str">
            <v xml:space="preserve">Generación de residuos peligrosos (RESIDUOS QUÍMICOS) </v>
          </cell>
          <cell r="L376" t="str">
            <v>Contaminación del suelo (-)</v>
          </cell>
          <cell r="AB376" t="str">
            <v>Negativo MODERADO</v>
          </cell>
          <cell r="BA376" t="str">
            <v>Negativo BAJO</v>
          </cell>
        </row>
        <row r="377">
          <cell r="K377" t="str">
            <v>Consumo de agua</v>
          </cell>
          <cell r="L377" t="str">
            <v>Agotamiento de los recursos naturales (-)</v>
          </cell>
          <cell r="AB377" t="str">
            <v>Negativo BAJO</v>
          </cell>
          <cell r="BA377" t="str">
            <v>Negativo BAJO</v>
          </cell>
        </row>
        <row r="378">
          <cell r="K378" t="str">
            <v>N/A</v>
          </cell>
          <cell r="L378" t="str">
            <v>N/A</v>
          </cell>
          <cell r="AB378" t="str">
            <v>SIN IMPACTO</v>
          </cell>
          <cell r="BA378" t="str">
            <v>SIN IMPACTO</v>
          </cell>
        </row>
        <row r="379">
          <cell r="K379" t="str">
            <v>N/A</v>
          </cell>
          <cell r="L379" t="str">
            <v>N/A</v>
          </cell>
          <cell r="AB379" t="str">
            <v>SIN IMPACTO</v>
          </cell>
          <cell r="BA379" t="str">
            <v>SIN IMPACTO</v>
          </cell>
        </row>
        <row r="380">
          <cell r="K380" t="str">
            <v>N/A</v>
          </cell>
          <cell r="L380" t="str">
            <v>N/A</v>
          </cell>
          <cell r="AB380" t="str">
            <v>SIN IMPACTO</v>
          </cell>
          <cell r="BA380" t="str">
            <v>SIN IMPACTO</v>
          </cell>
        </row>
        <row r="381">
          <cell r="K381" t="str">
            <v>Consumo de agua</v>
          </cell>
          <cell r="L381" t="str">
            <v>Agotamiento de los recursos naturales (-)</v>
          </cell>
          <cell r="AB381" t="str">
            <v>Negativo MODERADO</v>
          </cell>
          <cell r="BA381" t="str">
            <v>Negativo BAJO</v>
          </cell>
        </row>
        <row r="382">
          <cell r="K382"/>
          <cell r="L382"/>
          <cell r="AB382" t="str">
            <v>SIN IMPACTO</v>
          </cell>
          <cell r="BA382" t="str">
            <v>SIN IMPACTO</v>
          </cell>
        </row>
      </sheetData>
      <sheetData sheetId="25"/>
      <sheetData sheetId="26"/>
      <sheetData sheetId="27"/>
      <sheetData sheetId="28"/>
      <sheetData sheetId="29">
        <row r="12">
          <cell r="K12" t="str">
            <v>Consumo de energía eléctrica</v>
          </cell>
          <cell r="L12" t="str">
            <v>Agotamiento de los recursos naturales (-)</v>
          </cell>
          <cell r="AB12" t="str">
            <v>Negativo MODERADO</v>
          </cell>
          <cell r="BA12" t="str">
            <v>Negativo BAJO</v>
          </cell>
        </row>
        <row r="13">
          <cell r="K13" t="str">
            <v>Consumo de papel</v>
          </cell>
          <cell r="L13" t="str">
            <v>Agotamiento de los recursos naturales (-)</v>
          </cell>
          <cell r="AB13" t="str">
            <v>Negativo MODERADO</v>
          </cell>
          <cell r="BA13" t="str">
            <v>Negativo BAJO</v>
          </cell>
        </row>
        <row r="14">
          <cell r="K14" t="str">
            <v>Consumo de tóner</v>
          </cell>
          <cell r="L14" t="str">
            <v>Agotamiento de los recursos naturales (-)</v>
          </cell>
          <cell r="AB14" t="str">
            <v>Negativo BAJO</v>
          </cell>
          <cell r="BA14" t="str">
            <v>Negativo BAJO</v>
          </cell>
        </row>
        <row r="15">
          <cell r="K15" t="str">
            <v>Educación ambiental</v>
          </cell>
          <cell r="L15" t="str">
            <v>Fomento de buenas prácticas ambientales (+)</v>
          </cell>
          <cell r="AB15" t="str">
            <v>POSITIVO</v>
          </cell>
          <cell r="BA15" t="str">
            <v>POSITIVO</v>
          </cell>
        </row>
        <row r="16">
          <cell r="K16" t="str">
            <v>Generación de residuos aprovechables (PAPEL)</v>
          </cell>
          <cell r="L16" t="str">
            <v>Disminución de carga en los rellenos sanitarios (+)</v>
          </cell>
          <cell r="AB16" t="str">
            <v>POSITIVO</v>
          </cell>
          <cell r="BA16" t="str">
            <v>POSITIVO</v>
          </cell>
        </row>
        <row r="17">
          <cell r="K17" t="str">
            <v xml:space="preserve">Generación de residuos peligrosos (TÓNERES) </v>
          </cell>
          <cell r="L17" t="str">
            <v>Contaminación del suelo (-)</v>
          </cell>
          <cell r="AB17" t="str">
            <v>Negativo MODERADO</v>
          </cell>
          <cell r="BA17" t="str">
            <v>Negativo BAJO</v>
          </cell>
        </row>
        <row r="18">
          <cell r="K18" t="str">
            <v>Consumo de energía eléctrica</v>
          </cell>
          <cell r="L18" t="str">
            <v>Agotamiento de los recursos naturales (-)</v>
          </cell>
          <cell r="AB18" t="str">
            <v>Negativo MODERADO</v>
          </cell>
          <cell r="BA18" t="str">
            <v>Negativo BAJO</v>
          </cell>
        </row>
        <row r="19">
          <cell r="K19" t="str">
            <v>Generación de residuos de manejo especial (RAEE´S)</v>
          </cell>
          <cell r="L19" t="str">
            <v>Contaminación del suelo (-)</v>
          </cell>
          <cell r="AB19" t="str">
            <v>Negativo MODERADO</v>
          </cell>
          <cell r="BA19" t="str">
            <v>Negativo BAJO</v>
          </cell>
        </row>
        <row r="20">
          <cell r="K20" t="str">
            <v>Educación ambiental</v>
          </cell>
          <cell r="L20" t="str">
            <v>Fomento de buenas prácticas ambientales (+)</v>
          </cell>
          <cell r="AB20" t="str">
            <v>POSITIVO</v>
          </cell>
          <cell r="BA20" t="str">
            <v>POSITIVO</v>
          </cell>
        </row>
        <row r="21">
          <cell r="K21" t="str">
            <v>Consumo de energía eléctrica</v>
          </cell>
          <cell r="L21" t="str">
            <v>Agotamiento de los recursos naturales (-)</v>
          </cell>
          <cell r="AB21" t="str">
            <v>Negativo MODERADO</v>
          </cell>
          <cell r="BA21" t="str">
            <v>Negativo BAJO</v>
          </cell>
        </row>
        <row r="22">
          <cell r="K22" t="str">
            <v>Generación de residuos de manejo especial (RAEE´S)</v>
          </cell>
          <cell r="L22" t="str">
            <v>Contaminación del suelo (-)</v>
          </cell>
          <cell r="AB22" t="str">
            <v>Negativo MODERADO</v>
          </cell>
          <cell r="BA22" t="str">
            <v>Negativo BAJO</v>
          </cell>
        </row>
        <row r="23">
          <cell r="K23" t="str">
            <v>Educación ambiental</v>
          </cell>
          <cell r="L23" t="str">
            <v>Fomento de buenas prácticas ambientales (+)</v>
          </cell>
          <cell r="AB23" t="str">
            <v>POSITIVO</v>
          </cell>
          <cell r="BA23" t="str">
            <v>POSITIVO</v>
          </cell>
        </row>
        <row r="24">
          <cell r="K24" t="str">
            <v>Educación ambiental</v>
          </cell>
          <cell r="L24" t="str">
            <v>Fomento de buenas prácticas ambientales (+)</v>
          </cell>
          <cell r="AB24" t="str">
            <v>POSITIVO</v>
          </cell>
          <cell r="BA24" t="str">
            <v>POSITIVO</v>
          </cell>
        </row>
        <row r="25">
          <cell r="K25" t="str">
            <v>Educación ambiental</v>
          </cell>
          <cell r="L25" t="str">
            <v>Reducción de afectación al medio ambiente (+)</v>
          </cell>
          <cell r="AB25" t="str">
            <v>POSITIVO</v>
          </cell>
          <cell r="BA25" t="str">
            <v>POSITIVO</v>
          </cell>
        </row>
        <row r="26">
          <cell r="K26" t="str">
            <v>Educación ambiental</v>
          </cell>
          <cell r="L26" t="str">
            <v>Generación / Fomento de educación  y conciencia ambiental (+)</v>
          </cell>
          <cell r="AB26" t="str">
            <v>POSITIVO</v>
          </cell>
          <cell r="BA26" t="str">
            <v>POSITIVO</v>
          </cell>
        </row>
        <row r="27">
          <cell r="K27" t="str">
            <v>Educación ambiental</v>
          </cell>
          <cell r="L27" t="str">
            <v>Disminución de consumo de papel (+)</v>
          </cell>
          <cell r="AB27" t="str">
            <v>POSITIVO</v>
          </cell>
          <cell r="BA27" t="str">
            <v>POSITIVO</v>
          </cell>
        </row>
        <row r="28">
          <cell r="K28" t="str">
            <v>Educación ambiental</v>
          </cell>
          <cell r="L28" t="str">
            <v>Disminución de consumo de energía (+)</v>
          </cell>
          <cell r="AB28" t="str">
            <v>POSITIVO</v>
          </cell>
          <cell r="BA28" t="str">
            <v>POSITIVO</v>
          </cell>
        </row>
        <row r="29">
          <cell r="K29" t="str">
            <v>Educación ambiental</v>
          </cell>
          <cell r="L29" t="str">
            <v>Disminución de consumo de agua (+)</v>
          </cell>
          <cell r="AB29" t="str">
            <v>POSITIVO</v>
          </cell>
          <cell r="BA29" t="str">
            <v>POSITIVO</v>
          </cell>
        </row>
        <row r="30">
          <cell r="K30" t="str">
            <v>Educación ambiental</v>
          </cell>
          <cell r="L30" t="str">
            <v>Manejo integral de residuos sólidos (+)</v>
          </cell>
          <cell r="AB30" t="str">
            <v>POSITIVO</v>
          </cell>
          <cell r="BA30" t="str">
            <v>POSITIVO</v>
          </cell>
        </row>
        <row r="31">
          <cell r="K31" t="str">
            <v>Educación ambiental</v>
          </cell>
          <cell r="L31" t="str">
            <v>Conservación de fauna (+)</v>
          </cell>
          <cell r="AB31" t="str">
            <v>POSITIVO</v>
          </cell>
          <cell r="BA31" t="str">
            <v>POSITIVO</v>
          </cell>
        </row>
        <row r="32">
          <cell r="K32" t="str">
            <v>Educación ambiental</v>
          </cell>
          <cell r="L32" t="str">
            <v>Conservación de flora (+)</v>
          </cell>
          <cell r="AB32" t="str">
            <v>POSITIVO</v>
          </cell>
          <cell r="BA32" t="str">
            <v>POSITIVO</v>
          </cell>
        </row>
        <row r="33">
          <cell r="K33" t="str">
            <v>Conversión a medios tecnológicos</v>
          </cell>
          <cell r="L33" t="str">
            <v>Disminución de consumo de papel (+)</v>
          </cell>
          <cell r="AB33" t="str">
            <v>POSITIVO</v>
          </cell>
          <cell r="BA33" t="str">
            <v>POSITIVO</v>
          </cell>
        </row>
        <row r="34">
          <cell r="K34" t="str">
            <v>Realización de actividades de compensación ambiental</v>
          </cell>
          <cell r="L34" t="str">
            <v>Reducción de afectación al medio ambiente (+)</v>
          </cell>
          <cell r="AB34" t="str">
            <v>POSITIVO</v>
          </cell>
          <cell r="BA34" t="str">
            <v>POSITIVO</v>
          </cell>
        </row>
        <row r="35">
          <cell r="K35" t="str">
            <v>Realización de actividades de compensación ambiental</v>
          </cell>
          <cell r="L35" t="str">
            <v>Generación / Fomento de educación  y conciencia ambiental (+)</v>
          </cell>
          <cell r="AB35" t="str">
            <v>POSITIVO</v>
          </cell>
          <cell r="BA35" t="str">
            <v>POSITIVO</v>
          </cell>
        </row>
        <row r="36">
          <cell r="K36" t="str">
            <v>Consumo de energía eléctrica</v>
          </cell>
          <cell r="L36" t="str">
            <v>Agotamiento de los recursos naturales (-)</v>
          </cell>
          <cell r="AB36" t="str">
            <v>Negativo MODERADO</v>
          </cell>
          <cell r="BA36" t="str">
            <v>Negativo BAJO</v>
          </cell>
        </row>
        <row r="37">
          <cell r="K37" t="str">
            <v>Consumo de papel</v>
          </cell>
          <cell r="L37" t="str">
            <v>Agotamiento de los recursos naturales (-)</v>
          </cell>
          <cell r="AB37" t="str">
            <v>Negativo MODERADO</v>
          </cell>
          <cell r="BA37" t="str">
            <v>Negativo BAJO</v>
          </cell>
        </row>
        <row r="38">
          <cell r="K38" t="str">
            <v>Consumo de tóner</v>
          </cell>
          <cell r="L38" t="str">
            <v>Agotamiento de los recursos naturales (-)</v>
          </cell>
          <cell r="AB38" t="str">
            <v>Negativo BAJO</v>
          </cell>
          <cell r="BA38" t="str">
            <v>Negativo BAJO</v>
          </cell>
        </row>
        <row r="39">
          <cell r="K39" t="str">
            <v>Conversión a medios tecnológicos</v>
          </cell>
          <cell r="L39" t="str">
            <v>Disminución de consumo de papel (+)</v>
          </cell>
          <cell r="AB39" t="str">
            <v>POSITIVO</v>
          </cell>
          <cell r="BA39" t="str">
            <v>POSITIVO</v>
          </cell>
        </row>
        <row r="40">
          <cell r="K40" t="str">
            <v>Generación de residuos aprovechables (PAPEL)</v>
          </cell>
          <cell r="L40" t="str">
            <v>Disminución de carga en los rellenos sanitarios (+)</v>
          </cell>
          <cell r="AB40" t="str">
            <v>POSITIVO</v>
          </cell>
          <cell r="BA40" t="str">
            <v>POSITIVO</v>
          </cell>
        </row>
        <row r="41">
          <cell r="K41" t="str">
            <v xml:space="preserve">Generación de residuos peligrosos (TÓNERES) </v>
          </cell>
          <cell r="L41" t="str">
            <v>Contaminación del suelo (-)</v>
          </cell>
          <cell r="AB41" t="str">
            <v>Negativo MODERADO</v>
          </cell>
          <cell r="BA41" t="str">
            <v>Negativo BAJO</v>
          </cell>
        </row>
        <row r="42">
          <cell r="K42" t="str">
            <v>Generación de residuos de manejo especial (RAEE´S)</v>
          </cell>
          <cell r="L42" t="str">
            <v>Contaminación del suelo (-)</v>
          </cell>
          <cell r="AB42" t="str">
            <v>Negativo MODERADO</v>
          </cell>
          <cell r="BA42" t="str">
            <v>Negativo BAJO</v>
          </cell>
        </row>
        <row r="43">
          <cell r="K43" t="str">
            <v>Generación de residuos de manejo especial (PILAS O BATERÍAS)</v>
          </cell>
          <cell r="L43" t="str">
            <v>Contaminación del suelo (-)</v>
          </cell>
          <cell r="AB43" t="str">
            <v>Negativo MODERADO</v>
          </cell>
          <cell r="BA43" t="str">
            <v>Negativo BAJO</v>
          </cell>
        </row>
        <row r="44">
          <cell r="K44" t="str">
            <v xml:space="preserve">Generación de residuos peligrosos (TÓNERES) </v>
          </cell>
          <cell r="L44" t="str">
            <v>Contaminación del suelo (-)</v>
          </cell>
          <cell r="AB44" t="str">
            <v>Negativo MODERADO</v>
          </cell>
          <cell r="BA44" t="str">
            <v>Negativo BAJO</v>
          </cell>
        </row>
        <row r="45">
          <cell r="K45" t="str">
            <v>Consumo de sustancias químicas</v>
          </cell>
          <cell r="L45" t="str">
            <v>Agotamiento de los recursos naturales (-)</v>
          </cell>
          <cell r="AB45" t="str">
            <v>Negativo MODERADO</v>
          </cell>
          <cell r="BA45" t="str">
            <v>Negativo BAJO</v>
          </cell>
        </row>
        <row r="46">
          <cell r="K46" t="str">
            <v>Mantenimiento de aparatos eléctricos y/o electrónicos</v>
          </cell>
          <cell r="L46" t="str">
            <v>Alteración al medio ambiente laboral (-)</v>
          </cell>
          <cell r="AB46" t="str">
            <v>Negativo MODERADO</v>
          </cell>
          <cell r="BA46" t="str">
            <v>Negativo BAJO</v>
          </cell>
        </row>
        <row r="47">
          <cell r="K47" t="str">
            <v>Consumo de energía eléctrica</v>
          </cell>
          <cell r="L47" t="str">
            <v>Agotamiento de los recursos naturales (-)</v>
          </cell>
          <cell r="AB47" t="str">
            <v>Negativo MODERADO</v>
          </cell>
          <cell r="BA47" t="str">
            <v>Negativo BAJO</v>
          </cell>
        </row>
        <row r="48">
          <cell r="K48" t="str">
            <v>Consumo de energía eléctrica</v>
          </cell>
          <cell r="L48" t="str">
            <v>Agotamiento de los recursos naturales (-)</v>
          </cell>
          <cell r="AB48" t="str">
            <v>Negativo MODERADO</v>
          </cell>
          <cell r="BA48" t="str">
            <v>Negativo BAJO</v>
          </cell>
        </row>
        <row r="49">
          <cell r="K49" t="str">
            <v>Consumo de papel</v>
          </cell>
          <cell r="L49" t="str">
            <v>Agotamiento de los recursos naturales (-)</v>
          </cell>
          <cell r="AB49" t="str">
            <v>Negativo MODERADO</v>
          </cell>
          <cell r="BA49" t="str">
            <v>Negativo BAJO</v>
          </cell>
        </row>
        <row r="50">
          <cell r="K50" t="str">
            <v>Consumo de tóner</v>
          </cell>
          <cell r="L50" t="str">
            <v>Agotamiento de los recursos naturales (-)</v>
          </cell>
          <cell r="AB50" t="str">
            <v>Negativo BAJO</v>
          </cell>
          <cell r="BA50" t="str">
            <v>Negativo BAJO</v>
          </cell>
        </row>
        <row r="51">
          <cell r="K51" t="str">
            <v>Conversión a medios tecnológicos</v>
          </cell>
          <cell r="L51" t="str">
            <v>Disminución de consumo de papel (+)</v>
          </cell>
          <cell r="AB51" t="str">
            <v>POSITIVO</v>
          </cell>
          <cell r="BA51" t="str">
            <v>POSITIVO</v>
          </cell>
        </row>
        <row r="52">
          <cell r="K52" t="str">
            <v>Generación de residuos aprovechables (PAPEL)</v>
          </cell>
          <cell r="L52" t="str">
            <v>Disminución de carga en los rellenos sanitarios (+)</v>
          </cell>
          <cell r="AB52" t="str">
            <v>POSITIVO</v>
          </cell>
          <cell r="BA52" t="str">
            <v>POSITIVO</v>
          </cell>
        </row>
        <row r="53">
          <cell r="K53" t="str">
            <v xml:space="preserve">Generación de residuos peligrosos (TÓNERES) </v>
          </cell>
          <cell r="L53" t="str">
            <v>Contaminación del suelo (-)</v>
          </cell>
          <cell r="AB53" t="str">
            <v>Negativo MODERADO</v>
          </cell>
          <cell r="BA53" t="str">
            <v>Negativo BAJO</v>
          </cell>
        </row>
        <row r="54">
          <cell r="K54" t="str">
            <v>Consumo de energía eléctrica</v>
          </cell>
          <cell r="L54" t="str">
            <v>Agotamiento de los recursos naturales (-)</v>
          </cell>
          <cell r="AB54" t="str">
            <v>Negativo MODERADO</v>
          </cell>
          <cell r="BA54" t="str">
            <v>Negativo BAJO</v>
          </cell>
        </row>
        <row r="55">
          <cell r="K55" t="str">
            <v>Consumo de materiales de construcción</v>
          </cell>
          <cell r="L55" t="str">
            <v>Agotamiento de los recursos naturales (-)</v>
          </cell>
          <cell r="AB55" t="str">
            <v>Negativo BAJO</v>
          </cell>
          <cell r="BA55" t="str">
            <v>Negativo BAJO</v>
          </cell>
        </row>
        <row r="56">
          <cell r="K56" t="str">
            <v>Generación de residuos aprovechables (METAL)</v>
          </cell>
          <cell r="L56" t="str">
            <v>Disminución de carga en los rellenos sanitarios (+)</v>
          </cell>
          <cell r="AB56" t="str">
            <v>POSITIVO</v>
          </cell>
          <cell r="BA56" t="str">
            <v>POSITIVO</v>
          </cell>
        </row>
        <row r="57">
          <cell r="K57" t="str">
            <v>Generación de residuos aprovechables (PAPEL)</v>
          </cell>
          <cell r="L57" t="str">
            <v>Disminución de carga en los rellenos sanitarios (+)</v>
          </cell>
          <cell r="AB57" t="str">
            <v>POSITIVO</v>
          </cell>
          <cell r="BA57" t="str">
            <v>POSITIVO</v>
          </cell>
        </row>
        <row r="58">
          <cell r="K58" t="str">
            <v>Generación de residuos aprovechables (PLÁSTICO)</v>
          </cell>
          <cell r="L58" t="str">
            <v>Disminución de carga en los rellenos sanitarios (+)</v>
          </cell>
          <cell r="AB58" t="str">
            <v>POSITIVO</v>
          </cell>
          <cell r="BA58" t="str">
            <v>POSITIVO</v>
          </cell>
        </row>
        <row r="59">
          <cell r="K59" t="str">
            <v>Generación de residuos de manejo especial (RCD´S)</v>
          </cell>
          <cell r="L59" t="str">
            <v>Contaminación del suelo (-)</v>
          </cell>
          <cell r="AB59" t="str">
            <v>Negativo MODERADO</v>
          </cell>
          <cell r="BA59" t="str">
            <v>Negativo BAJO</v>
          </cell>
        </row>
        <row r="60">
          <cell r="K60" t="str">
            <v>Generación de residuos de manejo especial  (LUMINARIAS)</v>
          </cell>
          <cell r="L60" t="str">
            <v>Contaminación del suelo (-)</v>
          </cell>
          <cell r="AB60" t="str">
            <v>Negativo MODERADO</v>
          </cell>
          <cell r="BA60" t="str">
            <v>Negativo BAJO</v>
          </cell>
        </row>
        <row r="61">
          <cell r="K61" t="str">
            <v>Consumo de sustancias químicas</v>
          </cell>
          <cell r="L61" t="str">
            <v>Agotamiento de los recursos naturales (-)</v>
          </cell>
          <cell r="AB61" t="str">
            <v>Negativo MODERADO</v>
          </cell>
          <cell r="BA61" t="str">
            <v>Negativo BAJO</v>
          </cell>
        </row>
        <row r="62">
          <cell r="K62" t="str">
            <v>Consumo de agua</v>
          </cell>
          <cell r="L62" t="str">
            <v>Agotamiento de los recursos naturales (-)</v>
          </cell>
          <cell r="AB62" t="str">
            <v>Negativo MODERADO</v>
          </cell>
          <cell r="BA62" t="str">
            <v>Negativo BAJO</v>
          </cell>
        </row>
        <row r="63">
          <cell r="K63" t="str">
            <v>Generación de residuos ordinarios</v>
          </cell>
          <cell r="L63" t="str">
            <v>Aumento de carga de rellenos sanitarios (-)</v>
          </cell>
          <cell r="AB63" t="str">
            <v>Negativo MODERADO</v>
          </cell>
          <cell r="BA63" t="str">
            <v>Negativo BAJO</v>
          </cell>
        </row>
        <row r="64">
          <cell r="K64" t="str">
            <v xml:space="preserve">Consumo de insumos no comestibles de cafetería </v>
          </cell>
          <cell r="L64" t="str">
            <v>Aumento de carga de rellenos sanitarios (-)</v>
          </cell>
          <cell r="AB64" t="str">
            <v>Negativo MODERADO</v>
          </cell>
          <cell r="BA64" t="str">
            <v>Negativo BAJO</v>
          </cell>
        </row>
        <row r="65">
          <cell r="K65" t="str">
            <v>Vertimiento de aguas residuales domésticas a sistemas de alcantarillado</v>
          </cell>
          <cell r="L65" t="str">
            <v>Contaminación de cuerpos hídricos (-)</v>
          </cell>
          <cell r="AB65" t="str">
            <v>Negativo MODERADO</v>
          </cell>
          <cell r="BA65" t="str">
            <v>Negativo BAJO</v>
          </cell>
        </row>
        <row r="66">
          <cell r="K66" t="str">
            <v>Consumo de energía eléctrica</v>
          </cell>
          <cell r="L66" t="str">
            <v>Agotamiento de los recursos naturales (-)</v>
          </cell>
          <cell r="AB66" t="str">
            <v>Negativo MODERADO</v>
          </cell>
          <cell r="BA66" t="str">
            <v>Negativo BAJO</v>
          </cell>
        </row>
        <row r="67">
          <cell r="K67" t="str">
            <v>Consumo de agua</v>
          </cell>
          <cell r="L67" t="str">
            <v>Agotamiento de los recursos naturales (-)</v>
          </cell>
          <cell r="AB67" t="str">
            <v>Negativo MODERADO</v>
          </cell>
          <cell r="BA67" t="str">
            <v>Negativo BAJO</v>
          </cell>
        </row>
        <row r="68">
          <cell r="K68" t="str">
            <v>Consumo de fertilizantes</v>
          </cell>
          <cell r="L68" t="str">
            <v>Agotamiento de los recursos naturales (-)</v>
          </cell>
          <cell r="AB68" t="str">
            <v>Negativo MODERADO</v>
          </cell>
          <cell r="BA68" t="str">
            <v>Negativo BAJO</v>
          </cell>
        </row>
        <row r="69">
          <cell r="K69" t="str">
            <v>Generación de residuos aprovechables (CARTÓN)</v>
          </cell>
          <cell r="L69" t="str">
            <v>Disminución de carga en los rellenos sanitarios (+)</v>
          </cell>
          <cell r="AB69" t="str">
            <v>POSITIVO</v>
          </cell>
          <cell r="BA69" t="str">
            <v>POSITIVO</v>
          </cell>
        </row>
        <row r="70">
          <cell r="K70" t="str">
            <v>Generación de residuos aprovechables (PAPEL)</v>
          </cell>
          <cell r="L70" t="str">
            <v>Disminución de carga en los rellenos sanitarios (+)</v>
          </cell>
          <cell r="AB70" t="str">
            <v>POSITIVO</v>
          </cell>
          <cell r="BA70" t="str">
            <v>POSITIVO</v>
          </cell>
        </row>
        <row r="71">
          <cell r="K71" t="str">
            <v>Generación de residuos aprovechables (PLÁSTICO)</v>
          </cell>
          <cell r="L71" t="str">
            <v>Disminución de carga en los rellenos sanitarios (+)</v>
          </cell>
          <cell r="AB71" t="str">
            <v>POSITIVO</v>
          </cell>
          <cell r="BA71" t="str">
            <v>POSITIVO</v>
          </cell>
        </row>
        <row r="72">
          <cell r="K72" t="str">
            <v>Generación de residuos ordinarios</v>
          </cell>
          <cell r="L72" t="str">
            <v>Aumento de carga de rellenos sanitarios (-)</v>
          </cell>
          <cell r="AB72" t="str">
            <v>Negativo MODERADO</v>
          </cell>
          <cell r="BA72" t="str">
            <v>Negativo BAJO</v>
          </cell>
        </row>
        <row r="73">
          <cell r="K73" t="str">
            <v>Generación de residuos orgánicos</v>
          </cell>
          <cell r="L73" t="str">
            <v>Aumento de carga de rellenos sanitarios (-)</v>
          </cell>
          <cell r="AB73" t="str">
            <v>Negativo MODERADO</v>
          </cell>
          <cell r="BA73" t="str">
            <v>Negativo BAJO</v>
          </cell>
        </row>
        <row r="74">
          <cell r="K74" t="str">
            <v>Consumo de sustancias químicas</v>
          </cell>
          <cell r="L74" t="str">
            <v>Agotamiento de los recursos naturales (-)</v>
          </cell>
          <cell r="AB74" t="str">
            <v>Negativo MODERADO</v>
          </cell>
          <cell r="BA74" t="str">
            <v>Negativo BAJO</v>
          </cell>
        </row>
        <row r="75">
          <cell r="K75" t="str">
            <v xml:space="preserve">Generación de residuos peligrosos (RESIDUOS QUÍMICOS) </v>
          </cell>
          <cell r="L75" t="str">
            <v>Contaminación del suelo (-)</v>
          </cell>
          <cell r="AB75" t="str">
            <v>Negativo MODERADO</v>
          </cell>
          <cell r="BA75" t="str">
            <v>Negativo BAJO</v>
          </cell>
        </row>
        <row r="76">
          <cell r="K76" t="str">
            <v>Consumo de plaguicidas</v>
          </cell>
          <cell r="L76" t="str">
            <v>Agotamiento de los recursos naturales (-)</v>
          </cell>
          <cell r="AB76" t="str">
            <v>Negativo MODERADO</v>
          </cell>
          <cell r="BA76" t="str">
            <v>Negativo BAJO</v>
          </cell>
        </row>
        <row r="77">
          <cell r="K77" t="str">
            <v>Generación de residuos peligrosos (PLAGUICIDAS)</v>
          </cell>
          <cell r="L77" t="str">
            <v>Contaminación del suelo (-)</v>
          </cell>
          <cell r="AB77" t="str">
            <v>Negativo MODERADO</v>
          </cell>
          <cell r="BA77" t="str">
            <v>Negativo BAJO</v>
          </cell>
        </row>
        <row r="78">
          <cell r="K78" t="str">
            <v>Consumo de energía eléctrica</v>
          </cell>
          <cell r="L78" t="str">
            <v>Agotamiento de los recursos naturales (-)</v>
          </cell>
          <cell r="AB78" t="str">
            <v>Negativo MODERADO</v>
          </cell>
          <cell r="BA78" t="str">
            <v>Negativo BAJO</v>
          </cell>
        </row>
        <row r="79">
          <cell r="K79" t="str">
            <v>Consumo de papel</v>
          </cell>
          <cell r="L79" t="str">
            <v>Agotamiento de los recursos naturales (-)</v>
          </cell>
          <cell r="AB79" t="str">
            <v>Negativo MODERADO</v>
          </cell>
          <cell r="BA79" t="str">
            <v>Negativo BAJO</v>
          </cell>
        </row>
        <row r="80">
          <cell r="K80" t="str">
            <v>Consumo de tóner</v>
          </cell>
          <cell r="L80" t="str">
            <v>Agotamiento de los recursos naturales (-)</v>
          </cell>
          <cell r="AB80" t="str">
            <v>Negativo BAJO</v>
          </cell>
          <cell r="BA80" t="str">
            <v>Negativo BAJO</v>
          </cell>
        </row>
        <row r="81">
          <cell r="K81" t="str">
            <v>Conversión a medios tecnológicos</v>
          </cell>
          <cell r="L81" t="str">
            <v>Disminución de consumo de papel (+)</v>
          </cell>
          <cell r="AB81" t="str">
            <v>POSITIVO</v>
          </cell>
          <cell r="BA81" t="str">
            <v>POSITIVO</v>
          </cell>
        </row>
        <row r="82">
          <cell r="K82" t="str">
            <v>Generación de residuos aprovechables (PAPEL)</v>
          </cell>
          <cell r="L82" t="str">
            <v>Disminución de carga en los rellenos sanitarios (+)</v>
          </cell>
          <cell r="AB82" t="str">
            <v>POSITIVO</v>
          </cell>
          <cell r="BA82" t="str">
            <v>POSITIVO</v>
          </cell>
        </row>
        <row r="83">
          <cell r="K83" t="str">
            <v xml:space="preserve">Generación de residuos peligrosos (TÓNERES) </v>
          </cell>
          <cell r="L83" t="str">
            <v>Contaminación del suelo (-)</v>
          </cell>
          <cell r="AB83" t="str">
            <v>Negativo MODERADO</v>
          </cell>
          <cell r="BA83" t="str">
            <v>Negativo BAJO</v>
          </cell>
        </row>
        <row r="84">
          <cell r="K84" t="str">
            <v>Educación ambiental</v>
          </cell>
          <cell r="L84" t="str">
            <v>Fomento de buenas prácticas ambientales (+)</v>
          </cell>
          <cell r="AB84" t="str">
            <v>POSITIVO</v>
          </cell>
          <cell r="BA84" t="str">
            <v>POSITIVO</v>
          </cell>
        </row>
        <row r="85">
          <cell r="K85" t="str">
            <v>Educación ambiental</v>
          </cell>
          <cell r="L85" t="str">
            <v>Generación / Fomento de educación  y conciencia ambiental (+)</v>
          </cell>
          <cell r="AB85" t="str">
            <v>POSITIVO</v>
          </cell>
          <cell r="BA85" t="str">
            <v>POSITIVO</v>
          </cell>
        </row>
        <row r="86">
          <cell r="K86" t="str">
            <v>Consumo de energía eléctrica</v>
          </cell>
          <cell r="L86" t="str">
            <v>Agotamiento de los recursos naturales (-)</v>
          </cell>
          <cell r="AB86" t="str">
            <v>POSITIVO</v>
          </cell>
          <cell r="BA86" t="str">
            <v>POSITIVO</v>
          </cell>
        </row>
        <row r="87">
          <cell r="K87" t="str">
            <v>Consumo de papel</v>
          </cell>
          <cell r="L87" t="str">
            <v>Agotamiento de los recursos naturales (-)</v>
          </cell>
          <cell r="AB87" t="str">
            <v>Negativo MODERADO</v>
          </cell>
          <cell r="BA87" t="str">
            <v>Negativo BAJO</v>
          </cell>
        </row>
        <row r="88">
          <cell r="K88" t="str">
            <v>Generación de residuos ordinarios</v>
          </cell>
          <cell r="L88" t="str">
            <v>Contaminación del suelo (-)</v>
          </cell>
          <cell r="AB88" t="str">
            <v>Negativo MODERADO</v>
          </cell>
          <cell r="BA88" t="str">
            <v>Negativo BAJO</v>
          </cell>
        </row>
        <row r="89">
          <cell r="K89" t="str">
            <v xml:space="preserve">Consumo de insumos comestibles de cafetería </v>
          </cell>
          <cell r="L89" t="str">
            <v>Agotamiento de los recursos naturales (-)</v>
          </cell>
          <cell r="AB89" t="str">
            <v>Negativo BAJO</v>
          </cell>
          <cell r="BA89" t="str">
            <v>Negativo BAJO</v>
          </cell>
        </row>
        <row r="90">
          <cell r="K90" t="str">
            <v>Generación de residuos orgánicos</v>
          </cell>
          <cell r="L90" t="str">
            <v>Contaminación del suelo (-)</v>
          </cell>
          <cell r="AB90" t="str">
            <v>Negativo MODERADO</v>
          </cell>
          <cell r="BA90" t="str">
            <v>Negativo BAJO</v>
          </cell>
        </row>
        <row r="91">
          <cell r="K91" t="str">
            <v>Generación de residuos aprovechables (PAPEL)</v>
          </cell>
          <cell r="L91" t="str">
            <v>Disminución de carga en los rellenos sanitarios (+)</v>
          </cell>
          <cell r="AB91" t="str">
            <v>POSITIVO</v>
          </cell>
          <cell r="BA91" t="str">
            <v>POSITIVO</v>
          </cell>
        </row>
        <row r="92">
          <cell r="K92" t="str">
            <v>Consumo de energía eléctrica</v>
          </cell>
          <cell r="L92" t="str">
            <v>Agotamiento de los recursos naturales (-)</v>
          </cell>
          <cell r="AB92" t="str">
            <v>Negativo MODERADO</v>
          </cell>
          <cell r="BA92" t="str">
            <v>Negativo BAJO</v>
          </cell>
        </row>
        <row r="93">
          <cell r="K93" t="str">
            <v>Consumo de papel</v>
          </cell>
          <cell r="L93" t="str">
            <v>Agotamiento de los recursos naturales (-)</v>
          </cell>
          <cell r="AB93" t="str">
            <v>Negativo MODERADO</v>
          </cell>
          <cell r="BA93" t="str">
            <v>Negativo BAJO</v>
          </cell>
        </row>
        <row r="94">
          <cell r="K94" t="str">
            <v>Consumo de tóner</v>
          </cell>
          <cell r="L94" t="str">
            <v>Agotamiento de los recursos naturales (-)</v>
          </cell>
          <cell r="AB94" t="str">
            <v>Negativo BAJO</v>
          </cell>
          <cell r="BA94" t="str">
            <v>Negativo BAJO</v>
          </cell>
        </row>
        <row r="95">
          <cell r="K95" t="str">
            <v>Conversión a medios tecnológicos</v>
          </cell>
          <cell r="L95" t="str">
            <v>Disminución de consumo de papel (+)</v>
          </cell>
          <cell r="AB95" t="str">
            <v>POSITIVO</v>
          </cell>
          <cell r="BA95" t="str">
            <v>POSITIVO</v>
          </cell>
        </row>
        <row r="96">
          <cell r="K96" t="str">
            <v>Generación de residuos aprovechables (PAPEL)</v>
          </cell>
          <cell r="L96" t="str">
            <v>Disminución de carga en los rellenos sanitarios (+)</v>
          </cell>
          <cell r="AB96" t="str">
            <v>POSITIVO</v>
          </cell>
          <cell r="BA96" t="str">
            <v>POSITIVO</v>
          </cell>
        </row>
        <row r="97">
          <cell r="K97" t="str">
            <v>Generación de residuos aprovechables (CARTÓN)</v>
          </cell>
          <cell r="L97" t="str">
            <v>Disminución de carga en los rellenos sanitarios (+)</v>
          </cell>
          <cell r="AB97" t="str">
            <v>POSITIVO</v>
          </cell>
          <cell r="BA97" t="str">
            <v>POSITIVO</v>
          </cell>
        </row>
        <row r="98">
          <cell r="K98" t="str">
            <v xml:space="preserve">Generación de residuos peligrosos (TÓNERES) </v>
          </cell>
          <cell r="L98" t="str">
            <v>Contaminación del suelo (-)</v>
          </cell>
          <cell r="AB98" t="str">
            <v>Negativo MODERADO</v>
          </cell>
          <cell r="BA98" t="str">
            <v>Negativo BAJO</v>
          </cell>
        </row>
        <row r="99">
          <cell r="K99" t="str">
            <v>Consumo de energía eléctrica</v>
          </cell>
          <cell r="L99" t="str">
            <v>Agotamiento de los recursos naturales (-)</v>
          </cell>
          <cell r="AB99" t="str">
            <v>Negativo MODERADO</v>
          </cell>
          <cell r="BA99" t="str">
            <v>Negativo BAJO</v>
          </cell>
        </row>
        <row r="100">
          <cell r="K100" t="str">
            <v>Consumo de papel</v>
          </cell>
          <cell r="L100" t="str">
            <v>Agotamiento de los recursos naturales (-)</v>
          </cell>
          <cell r="AB100" t="str">
            <v>Negativo MODERADO</v>
          </cell>
          <cell r="BA100" t="str">
            <v>Negativo BAJO</v>
          </cell>
        </row>
        <row r="101">
          <cell r="K101" t="str">
            <v>Consumo de tóner</v>
          </cell>
          <cell r="L101" t="str">
            <v>Agotamiento de los recursos naturales (-)</v>
          </cell>
          <cell r="AB101" t="str">
            <v>Negativo BAJO</v>
          </cell>
          <cell r="BA101" t="str">
            <v>Negativo BAJO</v>
          </cell>
        </row>
        <row r="102">
          <cell r="K102" t="str">
            <v>Conversión a medios tecnológicos</v>
          </cell>
          <cell r="L102" t="str">
            <v>Disminución de consumo de papel (+)</v>
          </cell>
          <cell r="AB102" t="str">
            <v>POSITIVO</v>
          </cell>
          <cell r="BA102" t="str">
            <v>POSITIVO</v>
          </cell>
        </row>
        <row r="103">
          <cell r="K103" t="str">
            <v>Generación de residuos aprovechables (PAPEL)</v>
          </cell>
          <cell r="L103" t="str">
            <v>Disminución de carga en los rellenos sanitarios (+)</v>
          </cell>
          <cell r="AB103" t="str">
            <v>POSITIVO</v>
          </cell>
          <cell r="BA103" t="str">
            <v>POSITIVO</v>
          </cell>
        </row>
        <row r="104">
          <cell r="K104" t="str">
            <v xml:space="preserve">Generación de residuos peligrosos (TÓNERES) </v>
          </cell>
          <cell r="L104" t="str">
            <v>Contaminación del suelo (-)</v>
          </cell>
          <cell r="AB104" t="str">
            <v>Negativo MODERADO</v>
          </cell>
          <cell r="BA104" t="str">
            <v>Negativo BAJO</v>
          </cell>
        </row>
        <row r="105">
          <cell r="K105" t="str">
            <v>Consumo de energía eléctrica</v>
          </cell>
          <cell r="L105" t="str">
            <v>Agotamiento de los recursos naturales (-)</v>
          </cell>
          <cell r="AB105" t="str">
            <v>Negativo MODERADO</v>
          </cell>
          <cell r="BA105" t="str">
            <v>Negativo BAJO</v>
          </cell>
        </row>
        <row r="106">
          <cell r="K106" t="str">
            <v>Consumo de papel</v>
          </cell>
          <cell r="L106" t="str">
            <v>Agotamiento de los recursos naturales (-)</v>
          </cell>
          <cell r="AB106" t="str">
            <v>Negativo MODERADO</v>
          </cell>
          <cell r="BA106" t="str">
            <v>Negativo BAJO</v>
          </cell>
        </row>
        <row r="107">
          <cell r="K107" t="str">
            <v>Consumo de tóner</v>
          </cell>
          <cell r="L107" t="str">
            <v>Agotamiento de los recursos naturales (-)</v>
          </cell>
          <cell r="AB107" t="str">
            <v>Negativo BAJO</v>
          </cell>
          <cell r="BA107" t="str">
            <v>Negativo BAJO</v>
          </cell>
        </row>
        <row r="108">
          <cell r="K108" t="str">
            <v>Conversión a medios tecnológicos</v>
          </cell>
          <cell r="L108" t="str">
            <v>Disminución de consumo de papel (+)</v>
          </cell>
          <cell r="AB108" t="str">
            <v>POSITIVO</v>
          </cell>
          <cell r="BA108" t="str">
            <v>POSITIVO</v>
          </cell>
        </row>
        <row r="109">
          <cell r="K109" t="str">
            <v>Generación de residuos aprovechables (PAPEL)</v>
          </cell>
          <cell r="L109" t="str">
            <v>Disminución de carga en los rellenos sanitarios (+)</v>
          </cell>
          <cell r="AB109" t="str">
            <v>POSITIVO</v>
          </cell>
          <cell r="BA109" t="str">
            <v>POSITIVO</v>
          </cell>
        </row>
        <row r="110">
          <cell r="K110" t="str">
            <v xml:space="preserve">Generación de residuos peligrosos (TÓNERES) </v>
          </cell>
          <cell r="L110" t="str">
            <v>Contaminación del suelo (-)</v>
          </cell>
          <cell r="AB110" t="str">
            <v>Negativo MODERADO</v>
          </cell>
          <cell r="BA110" t="str">
            <v>Negativo BAJO</v>
          </cell>
        </row>
        <row r="111">
          <cell r="K111" t="str">
            <v>Consumo de energía eléctrica</v>
          </cell>
          <cell r="L111" t="str">
            <v>Agotamiento de los recursos naturales (-)</v>
          </cell>
          <cell r="AB111" t="str">
            <v>Negativo MODERADO</v>
          </cell>
          <cell r="BA111" t="str">
            <v>Negativo BAJO</v>
          </cell>
        </row>
        <row r="112">
          <cell r="K112" t="str">
            <v>Consumo de papel</v>
          </cell>
          <cell r="L112" t="str">
            <v>Agotamiento de los recursos naturales (-)</v>
          </cell>
          <cell r="AB112" t="str">
            <v>Negativo MODERADO</v>
          </cell>
          <cell r="BA112" t="str">
            <v>Negativo BAJO</v>
          </cell>
        </row>
        <row r="113">
          <cell r="K113" t="str">
            <v>Conversión a medios tecnológicos</v>
          </cell>
          <cell r="L113" t="str">
            <v>Disminución de consumo de papel (+)</v>
          </cell>
          <cell r="AB113" t="str">
            <v>POSITIVO</v>
          </cell>
          <cell r="BA113" t="str">
            <v>POSITIVO</v>
          </cell>
        </row>
        <row r="114">
          <cell r="K114" t="str">
            <v>Generación de residuos aprovechables (PAPEL)</v>
          </cell>
          <cell r="L114" t="str">
            <v>Disminución de carga en los rellenos sanitarios (+)</v>
          </cell>
          <cell r="AB114" t="str">
            <v>POSITIVO</v>
          </cell>
          <cell r="BA114" t="str">
            <v>POSITIVO</v>
          </cell>
        </row>
        <row r="115">
          <cell r="K115" t="str">
            <v>Consumo de energía eléctrica</v>
          </cell>
          <cell r="L115" t="str">
            <v>Agotamiento de los recursos naturales (-)</v>
          </cell>
          <cell r="AB115" t="str">
            <v>Negativo MODERADO</v>
          </cell>
          <cell r="BA115" t="str">
            <v>Negativo BAJO</v>
          </cell>
        </row>
        <row r="116">
          <cell r="K116" t="str">
            <v>Consumo de papel</v>
          </cell>
          <cell r="L116" t="str">
            <v>Agotamiento de los recursos naturales (-)</v>
          </cell>
          <cell r="AB116" t="str">
            <v>Negativo MODERADO</v>
          </cell>
          <cell r="BA116" t="str">
            <v>Negativo BAJO</v>
          </cell>
        </row>
        <row r="117">
          <cell r="K117" t="str">
            <v>Consumo de tóner</v>
          </cell>
          <cell r="L117" t="str">
            <v>Agotamiento de los recursos naturales (-)</v>
          </cell>
          <cell r="AB117" t="str">
            <v>Negativo BAJO</v>
          </cell>
          <cell r="BA117" t="str">
            <v>Negativo BAJO</v>
          </cell>
        </row>
        <row r="118">
          <cell r="K118" t="str">
            <v>Conversión a medios tecnológicos</v>
          </cell>
          <cell r="L118" t="str">
            <v>Disminución de consumo de papel (+)</v>
          </cell>
          <cell r="AB118" t="str">
            <v>POSITIVO</v>
          </cell>
          <cell r="BA118" t="str">
            <v>POSITIVO</v>
          </cell>
        </row>
        <row r="119">
          <cell r="K119" t="str">
            <v>Generación de residuos aprovechables (PAPEL)</v>
          </cell>
          <cell r="L119" t="str">
            <v>Disminución de carga en los rellenos sanitarios (+)</v>
          </cell>
          <cell r="AB119" t="str">
            <v>POSITIVO</v>
          </cell>
          <cell r="BA119" t="str">
            <v>POSITIVO</v>
          </cell>
        </row>
        <row r="120">
          <cell r="K120" t="str">
            <v xml:space="preserve">Generación de residuos peligrosos (TÓNERES) </v>
          </cell>
          <cell r="L120" t="str">
            <v>Contaminación del suelo (-)</v>
          </cell>
          <cell r="AB120" t="str">
            <v>Negativo MODERADO</v>
          </cell>
          <cell r="BA120" t="str">
            <v>Negativo BAJO</v>
          </cell>
        </row>
        <row r="121">
          <cell r="K121" t="str">
            <v>Consumo de energía eléctrica</v>
          </cell>
          <cell r="L121" t="str">
            <v>Agotamiento de los recursos naturales (-)</v>
          </cell>
          <cell r="AB121" t="str">
            <v>Negativo MODERADO</v>
          </cell>
          <cell r="BA121" t="str">
            <v>Negativo BAJO</v>
          </cell>
        </row>
        <row r="122">
          <cell r="K122" t="str">
            <v>Consumo de papel</v>
          </cell>
          <cell r="L122" t="str">
            <v>Agotamiento de los recursos naturales (-)</v>
          </cell>
          <cell r="AB122" t="str">
            <v>Negativo MODERADO</v>
          </cell>
          <cell r="BA122" t="str">
            <v>Negativo BAJO</v>
          </cell>
        </row>
        <row r="123">
          <cell r="K123" t="str">
            <v>Consumo de tóner</v>
          </cell>
          <cell r="L123" t="str">
            <v>Agotamiento de los recursos naturales (-)</v>
          </cell>
          <cell r="AB123" t="str">
            <v>Negativo BAJO</v>
          </cell>
          <cell r="BA123" t="str">
            <v>Negativo BAJO</v>
          </cell>
        </row>
        <row r="124">
          <cell r="K124" t="str">
            <v>Conversión a medios tecnológicos</v>
          </cell>
          <cell r="L124" t="str">
            <v>Disminución de consumo de papel (+)</v>
          </cell>
          <cell r="AB124" t="str">
            <v>POSITIVO</v>
          </cell>
          <cell r="BA124" t="str">
            <v>POSITIVO</v>
          </cell>
        </row>
        <row r="125">
          <cell r="K125" t="str">
            <v>Generación de residuos aprovechables (PAPEL)</v>
          </cell>
          <cell r="L125" t="str">
            <v>Disminución de carga en los rellenos sanitarios (+)</v>
          </cell>
          <cell r="AB125" t="str">
            <v>POSITIVO</v>
          </cell>
          <cell r="BA125" t="str">
            <v>POSITIVO</v>
          </cell>
        </row>
        <row r="126">
          <cell r="K126" t="str">
            <v xml:space="preserve">Generación de residuos peligrosos (TÓNERES) </v>
          </cell>
          <cell r="L126" t="str">
            <v>Contaminación del suelo (-)</v>
          </cell>
          <cell r="AB126" t="str">
            <v>Negativo MODERADO</v>
          </cell>
          <cell r="BA126" t="str">
            <v>Negativo BAJO</v>
          </cell>
        </row>
        <row r="127">
          <cell r="K127" t="str">
            <v>Consumo de energía eléctrica</v>
          </cell>
          <cell r="L127" t="str">
            <v>Agotamiento de los recursos naturales (-)</v>
          </cell>
          <cell r="AB127" t="str">
            <v>Negativo MODERADO</v>
          </cell>
          <cell r="BA127" t="str">
            <v>Negativo BAJO</v>
          </cell>
        </row>
        <row r="128">
          <cell r="K128" t="str">
            <v>Consumo de papel</v>
          </cell>
          <cell r="L128" t="str">
            <v>Agotamiento de los recursos naturales (-)</v>
          </cell>
          <cell r="AB128" t="str">
            <v>Negativo MODERADO</v>
          </cell>
          <cell r="BA128" t="str">
            <v>Negativo BAJO</v>
          </cell>
        </row>
        <row r="129">
          <cell r="K129" t="str">
            <v>Conversión a medios tecnológicos</v>
          </cell>
          <cell r="L129" t="str">
            <v>Disminución de consumo de papel (+)</v>
          </cell>
          <cell r="AB129" t="str">
            <v>POSITIVO</v>
          </cell>
          <cell r="BA129" t="str">
            <v>POSITIVO</v>
          </cell>
        </row>
        <row r="130">
          <cell r="K130" t="str">
            <v>Generación de residuos aprovechables (PAPEL)</v>
          </cell>
          <cell r="L130" t="str">
            <v>Disminución de carga en los rellenos sanitarios (+)</v>
          </cell>
          <cell r="AB130" t="str">
            <v>POSITIVO</v>
          </cell>
          <cell r="BA130" t="str">
            <v>POSITIVO</v>
          </cell>
        </row>
        <row r="131">
          <cell r="K131" t="str">
            <v>Consumo de energía eléctrica</v>
          </cell>
          <cell r="L131" t="str">
            <v>Agotamiento de los recursos naturales (-)</v>
          </cell>
          <cell r="AB131" t="str">
            <v>Negativo MODERADO</v>
          </cell>
          <cell r="BA131" t="str">
            <v>Negativo BAJO</v>
          </cell>
        </row>
        <row r="132">
          <cell r="K132" t="str">
            <v>Consumo de papel</v>
          </cell>
          <cell r="L132" t="str">
            <v>Agotamiento de los recursos naturales (-)</v>
          </cell>
          <cell r="AB132" t="str">
            <v>Negativo MODERADO</v>
          </cell>
          <cell r="BA132" t="str">
            <v>Negativo BAJO</v>
          </cell>
        </row>
        <row r="133">
          <cell r="K133" t="str">
            <v>Conversión a medios tecnológicos</v>
          </cell>
          <cell r="L133" t="str">
            <v>Disminución de consumo de papel (+)</v>
          </cell>
          <cell r="AB133" t="str">
            <v>POSITIVO</v>
          </cell>
          <cell r="BA133" t="str">
            <v>POSITIVO</v>
          </cell>
        </row>
        <row r="134">
          <cell r="K134" t="str">
            <v>Generación de residuos aprovechables (PAPEL)</v>
          </cell>
          <cell r="L134" t="str">
            <v>Disminución de carga en los rellenos sanitarios (+)</v>
          </cell>
          <cell r="AB134" t="str">
            <v>POSITIVO</v>
          </cell>
          <cell r="BA134" t="str">
            <v>POSITIVO</v>
          </cell>
        </row>
        <row r="135">
          <cell r="K135" t="str">
            <v>Consumo de combustibles</v>
          </cell>
          <cell r="L135" t="str">
            <v>Emisión de gases efecto invernadero (-)</v>
          </cell>
          <cell r="AB135" t="str">
            <v>Negativo BAJO</v>
          </cell>
          <cell r="BA135" t="str">
            <v>Negativo BAJO</v>
          </cell>
        </row>
        <row r="136">
          <cell r="K136" t="str">
            <v>Generación de emisiones atmosféricas fuentes móviles</v>
          </cell>
          <cell r="L136" t="str">
            <v>Contaminación del aire (-)</v>
          </cell>
          <cell r="AB136" t="str">
            <v>Negativo MODERADO</v>
          </cell>
          <cell r="BA136" t="str">
            <v>Negativo MODERADO</v>
          </cell>
        </row>
        <row r="137">
          <cell r="K137" t="str">
            <v>Consumo de energía eléctrica</v>
          </cell>
          <cell r="L137" t="str">
            <v>Agotamiento de los recursos naturales (-)</v>
          </cell>
          <cell r="AB137" t="str">
            <v>Negativo MODERADO</v>
          </cell>
          <cell r="BA137" t="str">
            <v>Negativo BAJO</v>
          </cell>
        </row>
        <row r="138">
          <cell r="K138" t="str">
            <v>Consumo de papel</v>
          </cell>
          <cell r="L138" t="str">
            <v>Agotamiento de los recursos naturales (-)</v>
          </cell>
          <cell r="AB138" t="str">
            <v>Negativo MODERADO</v>
          </cell>
          <cell r="BA138" t="str">
            <v>Negativo BAJO</v>
          </cell>
        </row>
        <row r="139">
          <cell r="K139" t="str">
            <v>Conversión a medios tecnológicos</v>
          </cell>
          <cell r="L139" t="str">
            <v>Disminución de consumo de papel (+)</v>
          </cell>
          <cell r="AB139" t="str">
            <v>POSITIVO</v>
          </cell>
          <cell r="BA139" t="str">
            <v>POSITIVO</v>
          </cell>
        </row>
        <row r="140">
          <cell r="K140" t="str">
            <v>Generación de residuos aprovechables (PAPEL)</v>
          </cell>
          <cell r="L140" t="str">
            <v>Disminución de carga en los rellenos sanitarios (+)</v>
          </cell>
          <cell r="AB140" t="str">
            <v>POSITIVO</v>
          </cell>
          <cell r="BA140" t="str">
            <v>POSITIVO</v>
          </cell>
        </row>
        <row r="141">
          <cell r="K141" t="str">
            <v>Consumo de combustibles</v>
          </cell>
          <cell r="L141" t="str">
            <v>Emisión de gases efecto invernadero (-)</v>
          </cell>
          <cell r="AB141" t="str">
            <v>Negativo BAJO</v>
          </cell>
          <cell r="BA141" t="str">
            <v>Negativo BAJO</v>
          </cell>
        </row>
        <row r="142">
          <cell r="K142" t="str">
            <v>Generación de emisiones atmosféricas fuentes móviles</v>
          </cell>
          <cell r="L142" t="str">
            <v>Contaminación del aire (-)</v>
          </cell>
          <cell r="AB142" t="str">
            <v>Negativo MODERADO</v>
          </cell>
          <cell r="BA142" t="str">
            <v>Negativo MODERADO</v>
          </cell>
        </row>
        <row r="143">
          <cell r="K143" t="str">
            <v>Consumo de energía eléctrica</v>
          </cell>
          <cell r="L143" t="str">
            <v>Agotamiento de los recursos naturales (-)</v>
          </cell>
          <cell r="AB143" t="str">
            <v>Negativo MODERADO</v>
          </cell>
          <cell r="BA143" t="str">
            <v>Negativo BAJO</v>
          </cell>
        </row>
        <row r="144">
          <cell r="K144" t="str">
            <v>Consumo de papel</v>
          </cell>
          <cell r="L144" t="str">
            <v>Agotamiento de los recursos naturales (-)</v>
          </cell>
          <cell r="AB144" t="str">
            <v>Negativo MODERADO</v>
          </cell>
          <cell r="BA144" t="str">
            <v>Negativo BAJO</v>
          </cell>
        </row>
        <row r="145">
          <cell r="K145" t="str">
            <v>Conversión a medios tecnológicos</v>
          </cell>
          <cell r="L145" t="str">
            <v>Disminución de consumo de papel (+)</v>
          </cell>
          <cell r="AB145" t="str">
            <v>POSITIVO</v>
          </cell>
          <cell r="BA145" t="str">
            <v>POSITIVO</v>
          </cell>
        </row>
        <row r="146">
          <cell r="K146" t="str">
            <v>Generación de residuos aprovechables (PAPEL)</v>
          </cell>
          <cell r="L146" t="str">
            <v>Disminución de carga en los rellenos sanitarios (+)</v>
          </cell>
          <cell r="AB146" t="str">
            <v>POSITIVO</v>
          </cell>
          <cell r="BA146" t="str">
            <v>POSITIVO</v>
          </cell>
        </row>
        <row r="147">
          <cell r="K147" t="str">
            <v>Consumo de combustibles</v>
          </cell>
          <cell r="L147" t="str">
            <v>Emisión de gases efecto invernadero (-)</v>
          </cell>
          <cell r="AB147" t="str">
            <v>Negativo BAJO</v>
          </cell>
          <cell r="BA147" t="str">
            <v>Negativo BAJO</v>
          </cell>
        </row>
        <row r="148">
          <cell r="K148" t="str">
            <v>Generación de emisiones atmosféricas fuentes móviles</v>
          </cell>
          <cell r="L148" t="str">
            <v>Contaminación del aire (-)</v>
          </cell>
          <cell r="AB148" t="str">
            <v>Negativo MODERADO</v>
          </cell>
          <cell r="BA148" t="str">
            <v>Negativo MODERADO</v>
          </cell>
        </row>
        <row r="149">
          <cell r="K149" t="str">
            <v>Consumo de energía eléctrica</v>
          </cell>
          <cell r="L149" t="str">
            <v>Agotamiento de los recursos naturales (-)</v>
          </cell>
          <cell r="AB149" t="str">
            <v>Negativo MODERADO</v>
          </cell>
          <cell r="BA149" t="str">
            <v>Negativo BAJO</v>
          </cell>
        </row>
        <row r="150">
          <cell r="K150" t="str">
            <v>Consumo de papel</v>
          </cell>
          <cell r="L150" t="str">
            <v>Agotamiento de los recursos naturales (-)</v>
          </cell>
          <cell r="AB150" t="str">
            <v>Negativo MODERADO</v>
          </cell>
          <cell r="BA150" t="str">
            <v>Negativo BAJO</v>
          </cell>
        </row>
        <row r="151">
          <cell r="K151" t="str">
            <v>Conversión a medios tecnológicos</v>
          </cell>
          <cell r="L151" t="str">
            <v>Disminución de consumo de papel (+)</v>
          </cell>
          <cell r="AB151" t="str">
            <v>POSITIVO</v>
          </cell>
          <cell r="BA151" t="str">
            <v>POSITIVO</v>
          </cell>
        </row>
        <row r="152">
          <cell r="K152" t="str">
            <v>Generación de residuos aprovechables (PAPEL)</v>
          </cell>
          <cell r="L152" t="str">
            <v>Disminución de carga en los rellenos sanitarios (+)</v>
          </cell>
          <cell r="AB152" t="str">
            <v>POSITIVO</v>
          </cell>
          <cell r="BA152" t="str">
            <v>POSITIVO</v>
          </cell>
        </row>
        <row r="153">
          <cell r="K153" t="str">
            <v>Consumo de energía eléctrica</v>
          </cell>
          <cell r="L153" t="str">
            <v>Agotamiento de los recursos naturales (-)</v>
          </cell>
          <cell r="AB153" t="str">
            <v>Negativo MODERADO</v>
          </cell>
          <cell r="BA153" t="str">
            <v>Negativo BAJO</v>
          </cell>
        </row>
        <row r="154">
          <cell r="K154" t="str">
            <v>Consumo de papel</v>
          </cell>
          <cell r="L154" t="str">
            <v>Agotamiento de los recursos naturales (-)</v>
          </cell>
          <cell r="AB154" t="str">
            <v>Negativo MODERADO</v>
          </cell>
          <cell r="BA154" t="str">
            <v>Negativo BAJO</v>
          </cell>
        </row>
        <row r="155">
          <cell r="K155" t="str">
            <v>Conversión a medios tecnológicos</v>
          </cell>
          <cell r="L155" t="str">
            <v>Disminución de consumo de papel (+)</v>
          </cell>
          <cell r="AB155" t="str">
            <v>POSITIVO</v>
          </cell>
          <cell r="BA155" t="str">
            <v>POSITIVO</v>
          </cell>
        </row>
        <row r="156">
          <cell r="K156" t="str">
            <v>Generación de residuos aprovechables (PAPEL)</v>
          </cell>
          <cell r="L156" t="str">
            <v>Disminución de carga en los rellenos sanitarios (+)</v>
          </cell>
          <cell r="AB156" t="str">
            <v>POSITIVO</v>
          </cell>
          <cell r="BA156" t="str">
            <v>POSITIVO</v>
          </cell>
        </row>
        <row r="157">
          <cell r="K157" t="str">
            <v>Consumo de energía eléctrica</v>
          </cell>
          <cell r="L157" t="str">
            <v>Agotamiento de los recursos naturales (-)</v>
          </cell>
          <cell r="AB157" t="str">
            <v>Negativo MODERADO</v>
          </cell>
          <cell r="BA157" t="str">
            <v>Negativo BAJO</v>
          </cell>
        </row>
        <row r="158">
          <cell r="K158" t="str">
            <v>Consumo de papel</v>
          </cell>
          <cell r="L158" t="str">
            <v>Agotamiento de los recursos naturales (-)</v>
          </cell>
          <cell r="AB158" t="str">
            <v>Negativo MODERADO</v>
          </cell>
          <cell r="BA158" t="str">
            <v>Negativo BAJO</v>
          </cell>
        </row>
        <row r="159">
          <cell r="K159" t="str">
            <v>Conversión a medios tecnológicos</v>
          </cell>
          <cell r="L159" t="str">
            <v>Disminución de consumo de papel (+)</v>
          </cell>
          <cell r="AB159" t="str">
            <v>POSITIVO</v>
          </cell>
          <cell r="BA159" t="str">
            <v>POSITIVO</v>
          </cell>
        </row>
        <row r="160">
          <cell r="K160" t="str">
            <v>Generación de residuos aprovechables (PAPEL)</v>
          </cell>
          <cell r="L160" t="str">
            <v>Disminución de carga en los rellenos sanitarios (+)</v>
          </cell>
          <cell r="AB160" t="str">
            <v>POSITIVO</v>
          </cell>
          <cell r="BA160" t="str">
            <v>POSITIVO</v>
          </cell>
        </row>
        <row r="161">
          <cell r="K161" t="str">
            <v>Consumo de energía eléctrica</v>
          </cell>
          <cell r="L161" t="str">
            <v>Agotamiento de los recursos naturales (-)</v>
          </cell>
          <cell r="AB161" t="str">
            <v>Negativo MODERADO</v>
          </cell>
          <cell r="BA161" t="str">
            <v>Negativo BAJO</v>
          </cell>
        </row>
        <row r="162">
          <cell r="K162" t="str">
            <v>Consumo de papel</v>
          </cell>
          <cell r="L162" t="str">
            <v>Agotamiento de los recursos naturales (-)</v>
          </cell>
          <cell r="AB162" t="str">
            <v>Negativo MODERADO</v>
          </cell>
          <cell r="BA162" t="str">
            <v>Negativo BAJO</v>
          </cell>
        </row>
        <row r="163">
          <cell r="K163" t="str">
            <v>Conversión a medios tecnológicos</v>
          </cell>
          <cell r="L163" t="str">
            <v>Disminución de consumo de papel (+)</v>
          </cell>
          <cell r="AB163" t="str">
            <v>POSITIVO</v>
          </cell>
          <cell r="BA163" t="str">
            <v>POSITIVO</v>
          </cell>
        </row>
        <row r="164">
          <cell r="K164" t="str">
            <v>Generación de residuos aprovechables (PAPEL)</v>
          </cell>
          <cell r="L164" t="str">
            <v>Disminución de carga en los rellenos sanitarios (+)</v>
          </cell>
          <cell r="AB164" t="str">
            <v>POSITIVO</v>
          </cell>
          <cell r="BA164" t="str">
            <v>POSITIVO</v>
          </cell>
        </row>
        <row r="165">
          <cell r="K165" t="str">
            <v>Consumo de energía eléctrica</v>
          </cell>
          <cell r="L165" t="str">
            <v>Agotamiento de los recursos naturales (-)</v>
          </cell>
          <cell r="AB165" t="str">
            <v>Negativo MODERADO</v>
          </cell>
          <cell r="BA165" t="str">
            <v>Negativo BAJO</v>
          </cell>
        </row>
        <row r="166">
          <cell r="K166" t="str">
            <v>Consumo de papel</v>
          </cell>
          <cell r="L166" t="str">
            <v>Agotamiento de los recursos naturales (-)</v>
          </cell>
          <cell r="AB166" t="str">
            <v>Negativo MODERADO</v>
          </cell>
          <cell r="BA166" t="str">
            <v>Negativo BAJO</v>
          </cell>
        </row>
        <row r="167">
          <cell r="K167" t="str">
            <v>Conversión a medios tecnológicos</v>
          </cell>
          <cell r="L167" t="str">
            <v>Disminución de consumo de papel (+)</v>
          </cell>
          <cell r="AB167" t="str">
            <v>POSITIVO</v>
          </cell>
          <cell r="BA167" t="str">
            <v>POSITIVO</v>
          </cell>
        </row>
        <row r="168">
          <cell r="K168" t="str">
            <v>Generación de residuos aprovechables (PAPEL)</v>
          </cell>
          <cell r="L168" t="str">
            <v>Disminución de carga en los rellenos sanitarios (+)</v>
          </cell>
          <cell r="AB168" t="str">
            <v>POSITIVO</v>
          </cell>
          <cell r="BA168" t="str">
            <v>POSITIVO</v>
          </cell>
        </row>
        <row r="169">
          <cell r="K169" t="str">
            <v>Consumo de energía eléctrica</v>
          </cell>
          <cell r="L169" t="str">
            <v>Agotamiento de los recursos naturales (-)</v>
          </cell>
          <cell r="AB169" t="str">
            <v>Negativo MODERADO</v>
          </cell>
          <cell r="BA169" t="str">
            <v>Negativo BAJO</v>
          </cell>
        </row>
        <row r="170">
          <cell r="K170" t="str">
            <v>Consumo de papel</v>
          </cell>
          <cell r="L170" t="str">
            <v>Agotamiento de los recursos naturales (-)</v>
          </cell>
          <cell r="AB170" t="str">
            <v>Negativo MODERADO</v>
          </cell>
          <cell r="BA170" t="str">
            <v>Negativo BAJO</v>
          </cell>
        </row>
        <row r="171">
          <cell r="K171" t="str">
            <v>Consumo de tóner</v>
          </cell>
          <cell r="L171" t="str">
            <v>Agotamiento de los recursos naturales (-)</v>
          </cell>
          <cell r="AB171" t="str">
            <v>Negativo BAJO</v>
          </cell>
          <cell r="BA171" t="str">
            <v>Negativo BAJO</v>
          </cell>
        </row>
        <row r="172">
          <cell r="K172" t="str">
            <v>Conversión a medios tecnológicos</v>
          </cell>
          <cell r="L172" t="str">
            <v>Disminución de consumo de papel (+)</v>
          </cell>
          <cell r="AB172" t="str">
            <v>POSITIVO</v>
          </cell>
          <cell r="BA172" t="str">
            <v>POSITIVO</v>
          </cell>
        </row>
        <row r="173">
          <cell r="K173" t="str">
            <v>Generación de residuos aprovechables (PAPEL)</v>
          </cell>
          <cell r="L173" t="str">
            <v>Disminución de carga en los rellenos sanitarios (+)</v>
          </cell>
          <cell r="AB173" t="str">
            <v>POSITIVO</v>
          </cell>
          <cell r="BA173" t="str">
            <v>POSITIVO</v>
          </cell>
        </row>
        <row r="174">
          <cell r="K174" t="str">
            <v xml:space="preserve">Generación de residuos peligrosos (TÓNERES) </v>
          </cell>
          <cell r="L174" t="str">
            <v>Contaminación del suelo (-)</v>
          </cell>
          <cell r="AB174" t="str">
            <v>Negativo MODERADO</v>
          </cell>
          <cell r="BA174" t="str">
            <v>Negativo BAJO</v>
          </cell>
        </row>
        <row r="175">
          <cell r="K175" t="str">
            <v>Consumo de energía eléctrica</v>
          </cell>
          <cell r="L175" t="str">
            <v>Agotamiento de los recursos naturales (-)</v>
          </cell>
          <cell r="AB175" t="str">
            <v>Negativo MODERADO</v>
          </cell>
          <cell r="BA175" t="str">
            <v>Negativo BAJO</v>
          </cell>
        </row>
        <row r="176">
          <cell r="K176" t="str">
            <v>Consumo de papel</v>
          </cell>
          <cell r="L176" t="str">
            <v>Agotamiento de los recursos naturales (-)</v>
          </cell>
          <cell r="AB176" t="str">
            <v>Negativo MODERADO</v>
          </cell>
          <cell r="BA176" t="str">
            <v>Negativo BAJO</v>
          </cell>
        </row>
        <row r="177">
          <cell r="K177" t="str">
            <v>Intervención a comunidades Étnicas</v>
          </cell>
          <cell r="L177" t="str">
            <v>Fomento de buenas prácticas ambientales (+)</v>
          </cell>
          <cell r="AB177" t="str">
            <v>POSITIVO</v>
          </cell>
          <cell r="BA177" t="str">
            <v>POSITIVO</v>
          </cell>
        </row>
        <row r="178">
          <cell r="K178" t="str">
            <v>Consumo de tóner</v>
          </cell>
          <cell r="L178" t="str">
            <v>Agotamiento de los recursos naturales (-)</v>
          </cell>
          <cell r="AB178" t="str">
            <v>Negativo BAJO</v>
          </cell>
          <cell r="BA178" t="str">
            <v>Negativo BAJO</v>
          </cell>
        </row>
        <row r="179">
          <cell r="K179" t="str">
            <v>Conversión a medios tecnológicos</v>
          </cell>
          <cell r="L179" t="str">
            <v>Disminución de consumo de papel (+)</v>
          </cell>
          <cell r="AB179" t="str">
            <v>POSITIVO</v>
          </cell>
          <cell r="BA179" t="str">
            <v>POSITIVO</v>
          </cell>
        </row>
        <row r="180">
          <cell r="K180" t="str">
            <v>Generación de residuos aprovechables (PAPEL)</v>
          </cell>
          <cell r="L180" t="str">
            <v>Disminución de carga en los rellenos sanitarios (+)</v>
          </cell>
          <cell r="AB180" t="str">
            <v>POSITIVO</v>
          </cell>
          <cell r="BA180" t="str">
            <v>POSITIVO</v>
          </cell>
        </row>
        <row r="181">
          <cell r="K181" t="str">
            <v xml:space="preserve">Generación de residuos peligrosos (TÓNERES) </v>
          </cell>
          <cell r="L181" t="str">
            <v>Contaminación del suelo (-)</v>
          </cell>
          <cell r="AB181" t="str">
            <v>Negativo MODERADO</v>
          </cell>
          <cell r="BA181" t="str">
            <v>Negativo BAJO</v>
          </cell>
        </row>
        <row r="182">
          <cell r="K182" t="str">
            <v>Consumo de energía eléctrica</v>
          </cell>
          <cell r="L182" t="str">
            <v>Contaminación del suelo (-)</v>
          </cell>
          <cell r="AB182" t="str">
            <v>Negativo MODERADO</v>
          </cell>
          <cell r="BA182" t="str">
            <v>Negativo BAJO</v>
          </cell>
        </row>
        <row r="183">
          <cell r="K183" t="str">
            <v>Generación de residuos orgánicos</v>
          </cell>
          <cell r="L183" t="str">
            <v>Afectación a la salud humana (-)</v>
          </cell>
          <cell r="AB183" t="str">
            <v>Negativo MODERADO</v>
          </cell>
          <cell r="BA183" t="str">
            <v>Negativo BAJO</v>
          </cell>
        </row>
        <row r="184">
          <cell r="K184" t="str">
            <v>Emisiones de olores ofensivos</v>
          </cell>
          <cell r="L184" t="str">
            <v>Afectación a la salud humana (-)</v>
          </cell>
          <cell r="AB184" t="str">
            <v>Negativo MODERADO</v>
          </cell>
          <cell r="BA184" t="str">
            <v>Negativo MODERADO</v>
          </cell>
        </row>
        <row r="185">
          <cell r="K185" t="str">
            <v>Consumo de energía eléctrica</v>
          </cell>
          <cell r="L185" t="str">
            <v>Contaminación del suelo (-)</v>
          </cell>
          <cell r="AB185" t="str">
            <v>Negativo MODERADO</v>
          </cell>
          <cell r="BA185" t="str">
            <v>Negativo BAJO</v>
          </cell>
        </row>
        <row r="186">
          <cell r="K186" t="str">
            <v>Generación de residuos orgánicos</v>
          </cell>
          <cell r="L186" t="str">
            <v>Aumento de carga de rellenos sanitarios (-)</v>
          </cell>
          <cell r="AB186" t="str">
            <v>Negativo MODERADO</v>
          </cell>
          <cell r="BA186" t="str">
            <v>Negativo BAJO</v>
          </cell>
        </row>
        <row r="187">
          <cell r="K187" t="str">
            <v>Almacenamiento inadecuado de productos alimenticios</v>
          </cell>
          <cell r="L187" t="str">
            <v>Afectación a la salud humana (-)</v>
          </cell>
          <cell r="AB187" t="str">
            <v>Negativo MODERADO</v>
          </cell>
          <cell r="BA187" t="str">
            <v>Negativo BAJO</v>
          </cell>
        </row>
        <row r="188">
          <cell r="K188" t="str">
            <v>Emisiones de olores ofensivos</v>
          </cell>
          <cell r="L188" t="str">
            <v>Afectación a la salud humana (-)</v>
          </cell>
          <cell r="AB188" t="str">
            <v>Negativo MODERADO</v>
          </cell>
          <cell r="BA188" t="str">
            <v>Negativo MODERADO</v>
          </cell>
        </row>
        <row r="189">
          <cell r="K189" t="str">
            <v>Consumo de energía eléctrica</v>
          </cell>
          <cell r="L189" t="str">
            <v>Agotamiento de los recursos naturales (-)</v>
          </cell>
          <cell r="AB189" t="str">
            <v>Negativo MODERADO</v>
          </cell>
          <cell r="BA189" t="str">
            <v>Negativo BAJO</v>
          </cell>
        </row>
        <row r="190">
          <cell r="K190" t="str">
            <v>Consumo de papel</v>
          </cell>
          <cell r="L190" t="str">
            <v>Agotamiento de los recursos naturales (-)</v>
          </cell>
          <cell r="AB190" t="str">
            <v>Negativo MODERADO</v>
          </cell>
          <cell r="BA190" t="str">
            <v>Negativo BAJO</v>
          </cell>
        </row>
        <row r="191">
          <cell r="K191" t="str">
            <v>Consumo de tóner</v>
          </cell>
          <cell r="L191" t="str">
            <v>Agotamiento de los recursos naturales (-)</v>
          </cell>
          <cell r="AB191" t="str">
            <v>Negativo BAJO</v>
          </cell>
          <cell r="BA191" t="str">
            <v>Negativo BAJO</v>
          </cell>
        </row>
        <row r="192">
          <cell r="K192" t="str">
            <v>Conversión a medios tecnológicos</v>
          </cell>
          <cell r="L192" t="str">
            <v>Disminución de consumo de papel (+)</v>
          </cell>
          <cell r="AB192" t="str">
            <v>POSITIVO</v>
          </cell>
          <cell r="BA192" t="str">
            <v>POSITIVO</v>
          </cell>
        </row>
        <row r="193">
          <cell r="K193" t="str">
            <v>Generación de residuos aprovechables (PAPEL)</v>
          </cell>
          <cell r="L193" t="str">
            <v>Disminución de carga en los rellenos sanitarios (+)</v>
          </cell>
          <cell r="AB193" t="str">
            <v>POSITIVO</v>
          </cell>
          <cell r="BA193" t="str">
            <v>POSITIVO</v>
          </cell>
        </row>
        <row r="194">
          <cell r="K194" t="str">
            <v xml:space="preserve">Generación de residuos peligrosos (TÓNERES) </v>
          </cell>
          <cell r="L194" t="str">
            <v>Contaminación del suelo (-)</v>
          </cell>
          <cell r="AB194" t="str">
            <v>Negativo MODERADO</v>
          </cell>
          <cell r="BA194" t="str">
            <v>Negativo BAJO</v>
          </cell>
        </row>
        <row r="195">
          <cell r="K195" t="str">
            <v>Consumo de energía eléctrica</v>
          </cell>
          <cell r="L195" t="str">
            <v>Agotamiento de los recursos naturales (-)</v>
          </cell>
          <cell r="AB195" t="str">
            <v>Negativo MODERADO</v>
          </cell>
          <cell r="BA195" t="str">
            <v>Negativo BAJO</v>
          </cell>
        </row>
        <row r="196">
          <cell r="K196" t="str">
            <v>Consumo de papel</v>
          </cell>
          <cell r="L196" t="str">
            <v>Agotamiento de los recursos naturales (-)</v>
          </cell>
          <cell r="AB196" t="str">
            <v>Negativo MODERADO</v>
          </cell>
          <cell r="BA196" t="str">
            <v>Negativo BAJO</v>
          </cell>
        </row>
        <row r="197">
          <cell r="K197" t="str">
            <v>Consumo de tóner</v>
          </cell>
          <cell r="L197" t="str">
            <v>Agotamiento de los recursos naturales (-)</v>
          </cell>
          <cell r="AB197" t="str">
            <v>Negativo BAJO</v>
          </cell>
          <cell r="BA197" t="str">
            <v>Negativo BAJO</v>
          </cell>
        </row>
        <row r="198">
          <cell r="K198" t="str">
            <v>Conversión a medios tecnológicos</v>
          </cell>
          <cell r="L198" t="str">
            <v>Disminución de consumo de papel (+)</v>
          </cell>
          <cell r="AB198" t="str">
            <v>POSITIVO</v>
          </cell>
          <cell r="BA198" t="str">
            <v>POSITIVO</v>
          </cell>
        </row>
        <row r="199">
          <cell r="K199" t="str">
            <v>Generación de residuos aprovechables (PAPEL)</v>
          </cell>
          <cell r="L199" t="str">
            <v>Disminución de carga en los rellenos sanitarios (+)</v>
          </cell>
          <cell r="AB199" t="str">
            <v>POSITIVO</v>
          </cell>
          <cell r="BA199" t="str">
            <v>POSITIVO</v>
          </cell>
        </row>
        <row r="200">
          <cell r="K200" t="str">
            <v xml:space="preserve">Generación de residuos peligrosos (TÓNERES) </v>
          </cell>
          <cell r="L200" t="str">
            <v>Contaminación del suelo (-)</v>
          </cell>
          <cell r="AB200" t="str">
            <v>Negativo MODERADO</v>
          </cell>
          <cell r="BA200" t="str">
            <v>Negativo BAJO</v>
          </cell>
        </row>
        <row r="201">
          <cell r="K201" t="str">
            <v>Consumo de energía eléctrica</v>
          </cell>
          <cell r="L201" t="str">
            <v>Agotamiento de los recursos naturales (-)</v>
          </cell>
          <cell r="AB201" t="str">
            <v>Negativo MODERADO</v>
          </cell>
          <cell r="BA201" t="str">
            <v>Negativo BAJO</v>
          </cell>
        </row>
        <row r="202">
          <cell r="K202" t="str">
            <v>Conversión a medios tecnológicos</v>
          </cell>
          <cell r="L202" t="str">
            <v>Disminución de consumo de papel (+)</v>
          </cell>
          <cell r="AB202" t="str">
            <v>POSITIVO</v>
          </cell>
          <cell r="BA202" t="str">
            <v>POSITIVO</v>
          </cell>
        </row>
        <row r="203">
          <cell r="K203" t="str">
            <v>Consumo de energía eléctrica</v>
          </cell>
          <cell r="L203" t="str">
            <v>Agotamiento de los recursos naturales (-)</v>
          </cell>
          <cell r="AB203" t="str">
            <v>Negativo MODERADO</v>
          </cell>
          <cell r="BA203" t="str">
            <v>Negativo BAJO</v>
          </cell>
        </row>
        <row r="204">
          <cell r="K204" t="str">
            <v>Conversión a medios tecnológicos</v>
          </cell>
          <cell r="L204" t="str">
            <v>Disminución de consumo de papel (+)</v>
          </cell>
          <cell r="AB204" t="str">
            <v>POSITIVO</v>
          </cell>
          <cell r="BA204" t="str">
            <v>POSITIVO</v>
          </cell>
        </row>
        <row r="205">
          <cell r="K205" t="str">
            <v>Consumo de energía eléctrica</v>
          </cell>
          <cell r="L205" t="str">
            <v>Agotamiento de los recursos naturales (-)</v>
          </cell>
          <cell r="AB205" t="str">
            <v>Negativo MODERADO</v>
          </cell>
          <cell r="BA205" t="str">
            <v>Negativo BAJO</v>
          </cell>
        </row>
        <row r="206">
          <cell r="K206" t="str">
            <v>Consumo de papel</v>
          </cell>
          <cell r="L206" t="str">
            <v>Fomento de buenas prácticas ambientales (+)</v>
          </cell>
          <cell r="AB206" t="str">
            <v>POSITIVO</v>
          </cell>
          <cell r="BA206" t="str">
            <v>POSITIVO</v>
          </cell>
        </row>
        <row r="207">
          <cell r="K207" t="str">
            <v>Consumo de papel</v>
          </cell>
          <cell r="L207" t="str">
            <v>Generación / Fomento de educación  y conciencia ambiental (+)</v>
          </cell>
          <cell r="AB207" t="str">
            <v>POSITIVO</v>
          </cell>
          <cell r="BA207" t="str">
            <v>POSITIVO</v>
          </cell>
        </row>
        <row r="208">
          <cell r="K208" t="str">
            <v>Consumo de tóner</v>
          </cell>
          <cell r="L208" t="str">
            <v>Agotamiento de los recursos naturales (-)</v>
          </cell>
          <cell r="AB208" t="str">
            <v>Negativo BAJO</v>
          </cell>
          <cell r="BA208" t="str">
            <v>Negativo BAJO</v>
          </cell>
        </row>
        <row r="209">
          <cell r="K209" t="str">
            <v>Conversión a medios tecnológicos</v>
          </cell>
          <cell r="L209" t="str">
            <v>Disminución de consumo de papel (+)</v>
          </cell>
          <cell r="AB209" t="str">
            <v>POSITIVO</v>
          </cell>
          <cell r="BA209" t="str">
            <v>POSITIVO</v>
          </cell>
        </row>
        <row r="210">
          <cell r="K210" t="str">
            <v>Generación de residuos aprovechables (PAPEL)</v>
          </cell>
          <cell r="L210" t="str">
            <v>Disminución de carga en los rellenos sanitarios (+)</v>
          </cell>
          <cell r="AB210" t="str">
            <v>POSITIVO</v>
          </cell>
          <cell r="BA210" t="str">
            <v>POSITIVO</v>
          </cell>
        </row>
        <row r="211">
          <cell r="K211" t="str">
            <v xml:space="preserve">Generación de residuos peligrosos (TÓNERES) </v>
          </cell>
          <cell r="L211" t="str">
            <v>Contaminación del suelo (-)</v>
          </cell>
          <cell r="AB211" t="str">
            <v>Negativo MODERADO</v>
          </cell>
          <cell r="BA211" t="str">
            <v>Negativo BAJO</v>
          </cell>
        </row>
        <row r="212">
          <cell r="K212" t="str">
            <v>Consumo de energía eléctrica</v>
          </cell>
          <cell r="L212" t="str">
            <v>Agotamiento de los recursos naturales (-)</v>
          </cell>
          <cell r="AB212" t="str">
            <v>Negativo MODERADO</v>
          </cell>
          <cell r="BA212" t="str">
            <v>Negativo BAJO</v>
          </cell>
        </row>
        <row r="213">
          <cell r="K213" t="str">
            <v>Consumo de papel</v>
          </cell>
          <cell r="L213" t="str">
            <v>Agotamiento de los recursos naturales (-)</v>
          </cell>
          <cell r="AB213" t="str">
            <v>Negativo MODERADO</v>
          </cell>
          <cell r="BA213" t="str">
            <v>Negativo BAJO</v>
          </cell>
        </row>
        <row r="214">
          <cell r="K214" t="str">
            <v>Consumo de tóner</v>
          </cell>
          <cell r="L214" t="str">
            <v>Agotamiento de los recursos naturales (-)</v>
          </cell>
          <cell r="AB214" t="str">
            <v>Negativo BAJO</v>
          </cell>
          <cell r="BA214" t="str">
            <v>Negativo BAJO</v>
          </cell>
        </row>
        <row r="215">
          <cell r="K215" t="str">
            <v>Conversión a medios tecnológicos</v>
          </cell>
          <cell r="L215" t="str">
            <v>Disminución de consumo de papel (+)</v>
          </cell>
          <cell r="AB215" t="str">
            <v>POSITIVO</v>
          </cell>
          <cell r="BA215" t="str">
            <v>POSITIVO</v>
          </cell>
        </row>
        <row r="216">
          <cell r="K216" t="str">
            <v>Generación de residuos aprovechables (PAPEL)</v>
          </cell>
          <cell r="L216" t="str">
            <v>Disminución de carga en los rellenos sanitarios (+)</v>
          </cell>
          <cell r="AB216" t="str">
            <v>POSITIVO</v>
          </cell>
          <cell r="BA216" t="str">
            <v>POSITIVO</v>
          </cell>
        </row>
        <row r="217">
          <cell r="K217" t="str">
            <v xml:space="preserve">Generación de residuos peligrosos (TÓNERES) </v>
          </cell>
          <cell r="L217" t="str">
            <v>Contaminación del suelo (-)</v>
          </cell>
          <cell r="AB217" t="str">
            <v>Negativo MODERADO</v>
          </cell>
          <cell r="BA217" t="str">
            <v>Negativo BAJO</v>
          </cell>
        </row>
        <row r="218">
          <cell r="K218" t="str">
            <v>Intervención a comunidades Étnicas</v>
          </cell>
          <cell r="L218" t="str">
            <v>Conservación de las costumbres étnicas (+)</v>
          </cell>
          <cell r="AB218" t="str">
            <v>POSITIVO</v>
          </cell>
          <cell r="BA218" t="str">
            <v>POSITIVO</v>
          </cell>
        </row>
        <row r="219">
          <cell r="K219" t="str">
            <v>Consumo de energía eléctrica</v>
          </cell>
          <cell r="L219" t="str">
            <v>Agotamiento de los recursos naturales (-)</v>
          </cell>
          <cell r="AB219" t="str">
            <v>Negativo MODERADO</v>
          </cell>
          <cell r="BA219" t="str">
            <v>Negativo BAJO</v>
          </cell>
        </row>
        <row r="220">
          <cell r="K220" t="str">
            <v>Consumo de papel</v>
          </cell>
          <cell r="L220" t="str">
            <v>Agotamiento de los recursos naturales (-)</v>
          </cell>
          <cell r="AB220" t="str">
            <v>Negativo MODERADO</v>
          </cell>
          <cell r="BA220" t="str">
            <v>Negativo BAJO</v>
          </cell>
        </row>
        <row r="221">
          <cell r="K221" t="str">
            <v>Consumo de tóner</v>
          </cell>
          <cell r="L221" t="str">
            <v>Agotamiento de los recursos naturales (-)</v>
          </cell>
          <cell r="AB221" t="str">
            <v>Negativo BAJO</v>
          </cell>
          <cell r="BA221" t="str">
            <v>Negativo BAJO</v>
          </cell>
        </row>
        <row r="222">
          <cell r="K222" t="str">
            <v>Generación de residuos aprovechables (PAPEL)</v>
          </cell>
          <cell r="L222" t="str">
            <v>Disminución de carga en los rellenos sanitarios (+)</v>
          </cell>
          <cell r="AB222" t="str">
            <v>POSITIVO</v>
          </cell>
          <cell r="BA222" t="str">
            <v>POSITIVO</v>
          </cell>
        </row>
        <row r="223">
          <cell r="K223" t="str">
            <v xml:space="preserve">Generación de residuos peligrosos (TÓNERES) </v>
          </cell>
          <cell r="L223" t="str">
            <v>Contaminación del suelo (-)</v>
          </cell>
          <cell r="AB223" t="str">
            <v>Negativo MODERADO</v>
          </cell>
          <cell r="BA223" t="str">
            <v>Negativo BAJO</v>
          </cell>
        </row>
        <row r="224">
          <cell r="K224" t="str">
            <v>Consumo de energía eléctrica</v>
          </cell>
          <cell r="L224" t="str">
            <v>Agotamiento de los recursos naturales (-)</v>
          </cell>
          <cell r="AB224" t="str">
            <v>Negativo MODERADO</v>
          </cell>
          <cell r="BA224" t="str">
            <v>Negativo BAJO</v>
          </cell>
        </row>
        <row r="225">
          <cell r="K225" t="str">
            <v>Conversión a medios tecnológicos</v>
          </cell>
          <cell r="L225" t="str">
            <v>Disminución de consumo de papel (+)</v>
          </cell>
          <cell r="AB225" t="str">
            <v>POSITIVO</v>
          </cell>
          <cell r="BA225" t="str">
            <v>POSITIVO</v>
          </cell>
        </row>
        <row r="226">
          <cell r="K226" t="str">
            <v>Intervención a comunidades Étnicas</v>
          </cell>
          <cell r="L226" t="str">
            <v>Conservación de las costumbres étnicas (+)</v>
          </cell>
          <cell r="AB226" t="str">
            <v>POSITIVO</v>
          </cell>
          <cell r="BA226" t="str">
            <v>POSITIVO</v>
          </cell>
        </row>
        <row r="227">
          <cell r="K227" t="str">
            <v>Consumo de energía eléctrica</v>
          </cell>
          <cell r="L227" t="str">
            <v>Agotamiento de los recursos naturales (-)</v>
          </cell>
          <cell r="AB227" t="str">
            <v>Negativo MODERADO</v>
          </cell>
          <cell r="BA227" t="str">
            <v>Negativo BAJO</v>
          </cell>
        </row>
        <row r="228">
          <cell r="K228" t="str">
            <v>Conversión a medios tecnológicos</v>
          </cell>
          <cell r="L228" t="str">
            <v>Disminución de consumo de papel (+)</v>
          </cell>
          <cell r="AB228" t="str">
            <v>POSITIVO</v>
          </cell>
          <cell r="BA228" t="str">
            <v>POSITIVO</v>
          </cell>
        </row>
        <row r="229">
          <cell r="K229" t="str">
            <v>Intervención a comunidades Étnicas</v>
          </cell>
          <cell r="L229" t="str">
            <v>Conservación de las costumbres étnicas (+)</v>
          </cell>
          <cell r="AB229" t="str">
            <v>POSITIVO</v>
          </cell>
          <cell r="BA229" t="str">
            <v>POSITIVO</v>
          </cell>
        </row>
        <row r="230">
          <cell r="K230" t="str">
            <v>Consumo de energía eléctrica</v>
          </cell>
          <cell r="L230" t="str">
            <v>Agotamiento de los recursos naturales (-)</v>
          </cell>
          <cell r="AB230" t="str">
            <v>Negativo MODERADO</v>
          </cell>
          <cell r="BA230" t="str">
            <v>Negativo BAJO</v>
          </cell>
        </row>
        <row r="231">
          <cell r="K231" t="str">
            <v>Consumo de papel</v>
          </cell>
          <cell r="L231" t="str">
            <v>Agotamiento de los recursos naturales (-)</v>
          </cell>
          <cell r="AB231" t="str">
            <v>Negativo MODERADO</v>
          </cell>
          <cell r="BA231" t="str">
            <v>Negativo BAJO</v>
          </cell>
        </row>
        <row r="232">
          <cell r="K232" t="str">
            <v>Consumo de tóner</v>
          </cell>
          <cell r="L232" t="str">
            <v>Agotamiento de los recursos naturales (-)</v>
          </cell>
          <cell r="AB232" t="str">
            <v>Negativo BAJO</v>
          </cell>
          <cell r="BA232" t="str">
            <v>Negativo BAJO</v>
          </cell>
        </row>
        <row r="233">
          <cell r="K233" t="str">
            <v>Conversión a medios tecnológicos</v>
          </cell>
          <cell r="L233" t="str">
            <v>Disminución de consumo de papel (+)</v>
          </cell>
          <cell r="AB233" t="str">
            <v>POSITIVO</v>
          </cell>
          <cell r="BA233" t="str">
            <v>POSITIVO</v>
          </cell>
        </row>
        <row r="234">
          <cell r="K234" t="str">
            <v>Generación de residuos aprovechables (PAPEL)</v>
          </cell>
          <cell r="L234" t="str">
            <v>Disminución de carga en los rellenos sanitarios (+)</v>
          </cell>
          <cell r="AB234" t="str">
            <v>POSITIVO</v>
          </cell>
          <cell r="BA234" t="str">
            <v>POSITIVO</v>
          </cell>
        </row>
        <row r="235">
          <cell r="K235" t="str">
            <v xml:space="preserve">Generación de residuos peligrosos (TÓNERES) </v>
          </cell>
          <cell r="L235" t="str">
            <v>Contaminación del suelo (-)</v>
          </cell>
          <cell r="AB235" t="str">
            <v>Negativo MODERADO</v>
          </cell>
          <cell r="BA235" t="str">
            <v>Negativo BAJO</v>
          </cell>
        </row>
        <row r="236">
          <cell r="K236" t="str">
            <v>Intervención a comunidades Étnicas</v>
          </cell>
          <cell r="L236" t="str">
            <v>Conservación de las costumbres étnicas (+)</v>
          </cell>
          <cell r="AB236" t="str">
            <v>POSITIVO</v>
          </cell>
          <cell r="BA236" t="str">
            <v>POSITIVO</v>
          </cell>
        </row>
        <row r="237">
          <cell r="K237" t="str">
            <v>Consumo de energía eléctrica</v>
          </cell>
          <cell r="L237" t="str">
            <v>Agotamiento de los recursos naturales (-)</v>
          </cell>
          <cell r="AB237" t="str">
            <v>Negativo MODERADO</v>
          </cell>
          <cell r="BA237" t="str">
            <v>Negativo BAJO</v>
          </cell>
        </row>
        <row r="238">
          <cell r="K238" t="str">
            <v>Consumo de papel</v>
          </cell>
          <cell r="L238" t="str">
            <v>Agotamiento de los recursos naturales (-)</v>
          </cell>
          <cell r="AB238" t="str">
            <v>Negativo MODERADO</v>
          </cell>
          <cell r="BA238" t="str">
            <v>Negativo BAJO</v>
          </cell>
        </row>
        <row r="239">
          <cell r="K239" t="str">
            <v>Consumo de tóner</v>
          </cell>
          <cell r="L239" t="str">
            <v>Agotamiento de los recursos naturales (-)</v>
          </cell>
          <cell r="AB239" t="str">
            <v>Negativo BAJO</v>
          </cell>
          <cell r="BA239" t="str">
            <v>Negativo BAJO</v>
          </cell>
        </row>
        <row r="240">
          <cell r="K240" t="str">
            <v>Conversión a medios tecnológicos</v>
          </cell>
          <cell r="L240" t="str">
            <v>Disminución de consumo de papel (+)</v>
          </cell>
          <cell r="AB240" t="str">
            <v>POSITIVO</v>
          </cell>
          <cell r="BA240" t="str">
            <v>POSITIVO</v>
          </cell>
        </row>
        <row r="241">
          <cell r="K241" t="str">
            <v>Generación de residuos aprovechables (PAPEL)</v>
          </cell>
          <cell r="L241" t="str">
            <v>Disminución de carga en los rellenos sanitarios (+)</v>
          </cell>
          <cell r="AB241" t="str">
            <v>POSITIVO</v>
          </cell>
          <cell r="BA241" t="str">
            <v>POSITIVO</v>
          </cell>
        </row>
        <row r="242">
          <cell r="K242" t="str">
            <v xml:space="preserve">Generación de residuos peligrosos (TÓNERES) </v>
          </cell>
          <cell r="L242" t="str">
            <v>Contaminación del suelo (-)</v>
          </cell>
          <cell r="AB242" t="str">
            <v>Negativo MODERADO</v>
          </cell>
          <cell r="BA242" t="str">
            <v>Negativo BAJO</v>
          </cell>
        </row>
        <row r="243">
          <cell r="K243" t="str">
            <v>Intervención a comunidades Étnicas</v>
          </cell>
          <cell r="L243" t="str">
            <v>Conservación de las costumbres étnicas (+)</v>
          </cell>
          <cell r="AB243" t="str">
            <v>POSITIVO</v>
          </cell>
          <cell r="BA243" t="str">
            <v>POSITIVO</v>
          </cell>
        </row>
        <row r="244">
          <cell r="K244" t="str">
            <v>Consumo de energía eléctrica</v>
          </cell>
          <cell r="L244" t="str">
            <v>Agotamiento de los recursos naturales (-)</v>
          </cell>
          <cell r="AB244" t="str">
            <v>Negativo MODERADO</v>
          </cell>
          <cell r="BA244" t="str">
            <v>Negativo BAJO</v>
          </cell>
        </row>
        <row r="245">
          <cell r="K245" t="str">
            <v>Consumo de papel</v>
          </cell>
          <cell r="L245" t="str">
            <v>Agotamiento de los recursos naturales (-)</v>
          </cell>
          <cell r="AB245" t="str">
            <v>Negativo MODERADO</v>
          </cell>
          <cell r="BA245" t="str">
            <v>Negativo BAJO</v>
          </cell>
        </row>
        <row r="246">
          <cell r="K246" t="str">
            <v>Consumo de tóner</v>
          </cell>
          <cell r="L246" t="str">
            <v>Agotamiento de los recursos naturales (-)</v>
          </cell>
          <cell r="AB246" t="str">
            <v>Negativo BAJO</v>
          </cell>
          <cell r="BA246" t="str">
            <v>Negativo BAJO</v>
          </cell>
        </row>
        <row r="247">
          <cell r="K247" t="str">
            <v>Conversión a medios tecnológicos</v>
          </cell>
          <cell r="L247" t="str">
            <v>Disminución de consumo de papel (+)</v>
          </cell>
          <cell r="AB247" t="str">
            <v>POSITIVO</v>
          </cell>
          <cell r="BA247" t="str">
            <v>POSITIVO</v>
          </cell>
        </row>
        <row r="248">
          <cell r="K248" t="str">
            <v>Generación de residuos aprovechables (PAPEL)</v>
          </cell>
          <cell r="L248" t="str">
            <v>Disminución de carga en los rellenos sanitarios (+)</v>
          </cell>
          <cell r="AB248" t="str">
            <v>POSITIVO</v>
          </cell>
          <cell r="BA248" t="str">
            <v>POSITIVO</v>
          </cell>
        </row>
        <row r="249">
          <cell r="K249" t="str">
            <v xml:space="preserve">Generación de residuos peligrosos (TÓNERES) </v>
          </cell>
          <cell r="L249" t="str">
            <v>Contaminación del suelo (-)</v>
          </cell>
          <cell r="AB249" t="str">
            <v>Negativo MODERADO</v>
          </cell>
          <cell r="BA249" t="str">
            <v>Negativo BAJO</v>
          </cell>
        </row>
        <row r="250">
          <cell r="K250" t="str">
            <v>Intervención a comunidades Étnicas</v>
          </cell>
          <cell r="L250" t="str">
            <v>Conservación de las costumbres étnicas (+)</v>
          </cell>
          <cell r="AB250" t="str">
            <v>POSITIVO</v>
          </cell>
          <cell r="BA250" t="str">
            <v>POSITIVO</v>
          </cell>
        </row>
        <row r="251">
          <cell r="K251" t="str">
            <v>Consumo de energía eléctrica</v>
          </cell>
          <cell r="L251" t="str">
            <v>Agotamiento de los recursos naturales (-)</v>
          </cell>
          <cell r="AB251" t="str">
            <v>Negativo MODERADO</v>
          </cell>
          <cell r="BA251" t="str">
            <v>Negativo BAJO</v>
          </cell>
        </row>
        <row r="252">
          <cell r="K252" t="str">
            <v>Consumo de papel</v>
          </cell>
          <cell r="L252" t="str">
            <v>Agotamiento de los recursos naturales (-)</v>
          </cell>
          <cell r="AB252" t="str">
            <v>Negativo MODERADO</v>
          </cell>
          <cell r="BA252" t="str">
            <v>Negativo BAJO</v>
          </cell>
        </row>
        <row r="253">
          <cell r="K253" t="str">
            <v>Consumo de tóner</v>
          </cell>
          <cell r="L253" t="str">
            <v>Agotamiento de los recursos naturales (-)</v>
          </cell>
          <cell r="AB253" t="str">
            <v>Negativo BAJO</v>
          </cell>
          <cell r="BA253" t="str">
            <v>Negativo BAJO</v>
          </cell>
        </row>
        <row r="254">
          <cell r="K254" t="str">
            <v>Conversión a medios tecnológicos</v>
          </cell>
          <cell r="L254" t="str">
            <v>Disminución de consumo de papel (+)</v>
          </cell>
          <cell r="AB254" t="str">
            <v>POSITIVO</v>
          </cell>
          <cell r="BA254" t="str">
            <v>POSITIVO</v>
          </cell>
        </row>
        <row r="255">
          <cell r="K255" t="str">
            <v>Generación de residuos aprovechables (PAPEL)</v>
          </cell>
          <cell r="L255" t="str">
            <v>Disminución de carga en los rellenos sanitarios (+)</v>
          </cell>
          <cell r="AB255" t="str">
            <v>POSITIVO</v>
          </cell>
          <cell r="BA255" t="str">
            <v>POSITIVO</v>
          </cell>
        </row>
        <row r="256">
          <cell r="K256" t="str">
            <v xml:space="preserve">Generación de residuos peligrosos (TÓNERES) </v>
          </cell>
          <cell r="L256" t="str">
            <v>Contaminación del suelo (-)</v>
          </cell>
          <cell r="AB256" t="str">
            <v>Negativo MODERADO</v>
          </cell>
          <cell r="BA256" t="str">
            <v>Negativo BAJO</v>
          </cell>
        </row>
        <row r="257">
          <cell r="K257" t="str">
            <v>Intervención a comunidades Étnicas</v>
          </cell>
          <cell r="L257" t="str">
            <v>Conservación de las costumbres étnicas (+)</v>
          </cell>
          <cell r="AB257" t="str">
            <v>POSITIVO</v>
          </cell>
          <cell r="BA257" t="str">
            <v>POSITIVO</v>
          </cell>
        </row>
        <row r="258">
          <cell r="K258" t="str">
            <v>Consumo de agua</v>
          </cell>
          <cell r="L258" t="str">
            <v>Agotamiento de los recursos naturales (-)</v>
          </cell>
          <cell r="AB258" t="str">
            <v>Negativo MODERADO</v>
          </cell>
          <cell r="BA258" t="str">
            <v>Negativo BAJO</v>
          </cell>
        </row>
        <row r="259">
          <cell r="K259" t="str">
            <v>Vertimiento de aguas residuales domésticas a sistemas de alcantarillado</v>
          </cell>
          <cell r="L259" t="str">
            <v>Contaminación de cuerpos hídricos (-)</v>
          </cell>
          <cell r="AB259" t="str">
            <v>Negativo MODERADO</v>
          </cell>
          <cell r="BA259" t="str">
            <v>Negativo BAJO</v>
          </cell>
        </row>
        <row r="260">
          <cell r="K260" t="str">
            <v>Consumo de bolsas plásticas para almacenamiento de residuos</v>
          </cell>
          <cell r="L260" t="str">
            <v>Agotamiento de los recursos naturales (-)</v>
          </cell>
          <cell r="AB260" t="str">
            <v>Negativo MODERADO</v>
          </cell>
          <cell r="BA260" t="str">
            <v>Negativo BAJO</v>
          </cell>
        </row>
        <row r="261">
          <cell r="K261" t="str">
            <v>Generación de residuos ordinarios</v>
          </cell>
          <cell r="L261" t="str">
            <v>Aumento de carga de rellenos sanitarios (-)</v>
          </cell>
          <cell r="AB261" t="str">
            <v>Negativo MODERADO</v>
          </cell>
          <cell r="BA261" t="str">
            <v>Negativo BAJO</v>
          </cell>
        </row>
        <row r="262">
          <cell r="K262" t="str">
            <v>Generación de residuos ordinarios</v>
          </cell>
          <cell r="L262" t="str">
            <v>Contaminación del suelo (-)</v>
          </cell>
          <cell r="AB262" t="str">
            <v>Negativo MODERADO</v>
          </cell>
          <cell r="BA262" t="str">
            <v>Negativo BAJO</v>
          </cell>
        </row>
        <row r="263">
          <cell r="K263" t="str">
            <v>Consumo de sustancias químicas</v>
          </cell>
          <cell r="L263" t="str">
            <v>Contaminación del suelo (-)</v>
          </cell>
          <cell r="AB263" t="str">
            <v>Negativo MODERADO</v>
          </cell>
          <cell r="BA263" t="str">
            <v>Negativo BAJO</v>
          </cell>
        </row>
        <row r="264">
          <cell r="K264" t="str">
            <v>Consumo de sustancias químicas</v>
          </cell>
          <cell r="L264" t="str">
            <v>Contaminación del suelo (-)</v>
          </cell>
          <cell r="AB264" t="str">
            <v>Negativo MODERADO</v>
          </cell>
          <cell r="BA264" t="str">
            <v>Negativo BAJO</v>
          </cell>
        </row>
        <row r="265">
          <cell r="K265" t="str">
            <v>Generación de residuos orgánicos</v>
          </cell>
          <cell r="L265" t="str">
            <v>Aumento de carga de rellenos sanitarios (-)</v>
          </cell>
          <cell r="AB265" t="str">
            <v>Negativo MODERADO</v>
          </cell>
          <cell r="BA265" t="str">
            <v>Negativo BAJO</v>
          </cell>
        </row>
        <row r="266">
          <cell r="K266" t="str">
            <v>Generación de residuos orgánicos</v>
          </cell>
          <cell r="L266" t="str">
            <v>Contaminación del suelo (-)</v>
          </cell>
          <cell r="AB266" t="str">
            <v>Negativo MODERADO</v>
          </cell>
          <cell r="BA266" t="str">
            <v>Negativo BAJO</v>
          </cell>
        </row>
        <row r="267">
          <cell r="K267" t="str">
            <v>Generación de residuos aprovechables (PLÁSTICO)</v>
          </cell>
          <cell r="L267" t="str">
            <v>Disminución de carga en los rellenos sanitarios (+)</v>
          </cell>
          <cell r="AB267" t="str">
            <v>POSITIVO</v>
          </cell>
          <cell r="BA267" t="str">
            <v>POSITIVO</v>
          </cell>
        </row>
        <row r="268">
          <cell r="K268" t="str">
            <v>Consumo de energía eléctrica</v>
          </cell>
          <cell r="L268" t="str">
            <v>Agotamiento de los recursos naturales (-)</v>
          </cell>
          <cell r="AB268" t="str">
            <v>Negativo MODERADO</v>
          </cell>
          <cell r="BA268" t="str">
            <v>Negativo BAJO</v>
          </cell>
        </row>
        <row r="269">
          <cell r="K269" t="str">
            <v>Consumo de agua</v>
          </cell>
          <cell r="L269" t="str">
            <v>Agotamiento de los recursos naturales (-)</v>
          </cell>
          <cell r="AB269" t="str">
            <v>Negativo MODERADO</v>
          </cell>
          <cell r="BA269" t="str">
            <v>Negativo BAJO</v>
          </cell>
        </row>
        <row r="270">
          <cell r="K270" t="str">
            <v>Consumo de papel</v>
          </cell>
          <cell r="L270" t="str">
            <v>Agotamiento de los recursos naturales (-)</v>
          </cell>
          <cell r="AB270" t="str">
            <v>Negativo MODERADO</v>
          </cell>
          <cell r="BA270" t="str">
            <v>Negativo BAJO</v>
          </cell>
        </row>
        <row r="271">
          <cell r="K271" t="str">
            <v>Consumo de bolsas plásticas para almacenamiento de residuos</v>
          </cell>
          <cell r="L271" t="str">
            <v>Agotamiento de los recursos naturales (-)</v>
          </cell>
          <cell r="AB271" t="str">
            <v>Negativo MODERADO</v>
          </cell>
          <cell r="BA271" t="str">
            <v>Negativo BAJO</v>
          </cell>
        </row>
        <row r="272">
          <cell r="K272" t="str">
            <v>Consumo de tóner</v>
          </cell>
          <cell r="L272" t="str">
            <v>Agotamiento de los recursos naturales (-)</v>
          </cell>
          <cell r="AB272" t="str">
            <v>Negativo BAJO</v>
          </cell>
          <cell r="BA272" t="str">
            <v>Negativo BAJO</v>
          </cell>
        </row>
        <row r="273">
          <cell r="K273" t="str">
            <v>Generación de residuos ordinarios</v>
          </cell>
          <cell r="L273" t="str">
            <v>Aumento de carga de rellenos sanitarios (-)</v>
          </cell>
          <cell r="AB273" t="str">
            <v>Negativo MODERADO</v>
          </cell>
          <cell r="BA273" t="str">
            <v>Negativo BAJO</v>
          </cell>
        </row>
        <row r="274">
          <cell r="K274" t="str">
            <v>Generación de residuos ordinarios</v>
          </cell>
          <cell r="L274" t="str">
            <v>Contaminación del suelo (-)</v>
          </cell>
          <cell r="AB274" t="str">
            <v>Negativo MODERADO</v>
          </cell>
          <cell r="BA274" t="str">
            <v>Negativo BAJO</v>
          </cell>
        </row>
        <row r="275">
          <cell r="K275" t="str">
            <v>Generación de residuos de manejo especial (RAEE´S)</v>
          </cell>
          <cell r="L275" t="str">
            <v>Contaminación del suelo (-)</v>
          </cell>
          <cell r="AB275" t="str">
            <v>Negativo MODERADO</v>
          </cell>
          <cell r="BA275" t="str">
            <v>Negativo BAJO</v>
          </cell>
        </row>
        <row r="276">
          <cell r="K276" t="str">
            <v>Generación de residuos de manejo especial (PILAS O BATERÍAS)</v>
          </cell>
          <cell r="L276" t="str">
            <v>Contaminación del suelo (-)</v>
          </cell>
          <cell r="AB276" t="str">
            <v>Negativo MODERADO</v>
          </cell>
          <cell r="BA276" t="str">
            <v>Negativo BAJO</v>
          </cell>
        </row>
        <row r="277">
          <cell r="K277" t="str">
            <v xml:space="preserve">Generación de residuos peligrosos (TÓNERES) </v>
          </cell>
          <cell r="L277" t="str">
            <v>Contaminación del suelo (-)</v>
          </cell>
          <cell r="AB277" t="str">
            <v>Negativo MODERADO</v>
          </cell>
          <cell r="BA277" t="str">
            <v>Negativo BAJO</v>
          </cell>
        </row>
        <row r="278">
          <cell r="K278" t="str">
            <v>Generación de ruido</v>
          </cell>
          <cell r="L278" t="str">
            <v>Contaminación del aire (-)</v>
          </cell>
          <cell r="AB278" t="str">
            <v>Negativo MODERADO</v>
          </cell>
          <cell r="BA278" t="str">
            <v>Negativo BAJO</v>
          </cell>
        </row>
        <row r="279">
          <cell r="K279" t="str">
            <v>Generación de residuos aprovechables (PAPEL)</v>
          </cell>
          <cell r="L279" t="str">
            <v>Disminución de carga en los rellenos sanitarios (+)</v>
          </cell>
          <cell r="AB279" t="str">
            <v>POSITIVO</v>
          </cell>
          <cell r="BA279" t="str">
            <v>POSITIVO</v>
          </cell>
        </row>
        <row r="280">
          <cell r="K280" t="str">
            <v>Generación de residuos aprovechables (PLÁSTICO)</v>
          </cell>
          <cell r="L280" t="str">
            <v>Disminución de carga en los rellenos sanitarios (+)</v>
          </cell>
          <cell r="AB280" t="str">
            <v>POSITIVO</v>
          </cell>
          <cell r="BA280" t="str">
            <v>POSITIVO</v>
          </cell>
        </row>
        <row r="281">
          <cell r="K281" t="str">
            <v>Generación de residuos aprovechables (VIDRIO)</v>
          </cell>
          <cell r="L281" t="str">
            <v>Disminución de carga en los rellenos sanitarios (+)</v>
          </cell>
          <cell r="AB281" t="str">
            <v>POSITIVO</v>
          </cell>
          <cell r="BA281" t="str">
            <v>POSITIVO</v>
          </cell>
        </row>
        <row r="282">
          <cell r="K282" t="str">
            <v>Generación de residuos aprovechables (CARTÓN)</v>
          </cell>
          <cell r="L282" t="str">
            <v>Disminución de carga en los rellenos sanitarios (+)</v>
          </cell>
          <cell r="AB282" t="str">
            <v>POSITIVO</v>
          </cell>
          <cell r="BA282" t="str">
            <v>POSITIVO</v>
          </cell>
        </row>
        <row r="283">
          <cell r="K283" t="str">
            <v>Generación de residuos aprovechables (METAL)</v>
          </cell>
          <cell r="L283" t="str">
            <v>Disminución de carga en los rellenos sanitarios (+)</v>
          </cell>
          <cell r="AB283" t="str">
            <v>POSITIVO</v>
          </cell>
          <cell r="BA283" t="str">
            <v>POSITIVO</v>
          </cell>
        </row>
        <row r="284">
          <cell r="K284" t="str">
            <v>Generación de residuos orgánicos</v>
          </cell>
          <cell r="L284" t="str">
            <v>Aumento de carga de rellenos sanitarios (-)</v>
          </cell>
          <cell r="AB284" t="str">
            <v>Negativo MODERADO</v>
          </cell>
          <cell r="BA284" t="str">
            <v>Negativo BAJO</v>
          </cell>
        </row>
        <row r="285">
          <cell r="K285" t="str">
            <v>Generación de residuos orgánicos</v>
          </cell>
          <cell r="L285" t="str">
            <v>Contaminación del suelo (-)</v>
          </cell>
          <cell r="AB285" t="str">
            <v>Negativo MODERADO</v>
          </cell>
          <cell r="BA285" t="str">
            <v>Negativo BAJO</v>
          </cell>
        </row>
        <row r="286">
          <cell r="K286" t="str">
            <v>Vertimiento de aguas residuales domésticas a sistemas de alcantarillado</v>
          </cell>
          <cell r="L286" t="str">
            <v>Contaminación de cuerpos hídricos (-)</v>
          </cell>
          <cell r="AB286" t="str">
            <v>Negativo MODERADO</v>
          </cell>
          <cell r="BA286" t="str">
            <v>Negativo BAJO</v>
          </cell>
        </row>
        <row r="287">
          <cell r="K287" t="str">
            <v>Conversión a medios tecnológicos</v>
          </cell>
          <cell r="L287" t="str">
            <v>Disminución de consumo de papel (+)</v>
          </cell>
          <cell r="AB287" t="str">
            <v>POSITIVO</v>
          </cell>
          <cell r="BA287" t="str">
            <v>POSITIVO</v>
          </cell>
        </row>
        <row r="288">
          <cell r="K288" t="str">
            <v>Consumo de energía eléctrica</v>
          </cell>
          <cell r="L288" t="str">
            <v>Agotamiento de los recursos naturales (-)</v>
          </cell>
          <cell r="AB288" t="str">
            <v>Negativo MODERADO</v>
          </cell>
          <cell r="BA288" t="str">
            <v>Negativo BAJO</v>
          </cell>
        </row>
        <row r="289">
          <cell r="K289" t="str">
            <v>Consumo de agua</v>
          </cell>
          <cell r="L289" t="str">
            <v>Agotamiento de los recursos naturales (-)</v>
          </cell>
          <cell r="AB289" t="str">
            <v>Negativo MODERADO</v>
          </cell>
          <cell r="BA289" t="str">
            <v>Negativo BAJO</v>
          </cell>
        </row>
        <row r="290">
          <cell r="K290" t="str">
            <v>Consumo de bolsas plásticas para almacenamiento de residuos</v>
          </cell>
          <cell r="L290" t="str">
            <v>Agotamiento de los recursos naturales (-)</v>
          </cell>
          <cell r="AB290" t="str">
            <v>Negativo MODERADO</v>
          </cell>
          <cell r="BA290" t="str">
            <v>Negativo BAJO</v>
          </cell>
        </row>
        <row r="291">
          <cell r="K291" t="str">
            <v xml:space="preserve">Consumo de insumos no comestibles de cafetería </v>
          </cell>
          <cell r="L291" t="str">
            <v>Agotamiento de los recursos naturales (-)</v>
          </cell>
          <cell r="AB291" t="str">
            <v>Negativo MODERADO</v>
          </cell>
          <cell r="BA291" t="str">
            <v>Negativo BAJO</v>
          </cell>
        </row>
        <row r="292">
          <cell r="K292" t="str">
            <v xml:space="preserve">Consumo de insumos comestibles de cafetería </v>
          </cell>
          <cell r="L292" t="str">
            <v>Agotamiento de los recursos naturales (-)</v>
          </cell>
          <cell r="AB292" t="str">
            <v>Negativo BAJO</v>
          </cell>
          <cell r="BA292" t="str">
            <v>Negativo BAJO</v>
          </cell>
        </row>
        <row r="293">
          <cell r="K293" t="str">
            <v>Generación de residuos ordinarios</v>
          </cell>
          <cell r="L293" t="str">
            <v>Aumento de carga de rellenos sanitarios (-)</v>
          </cell>
          <cell r="AB293" t="str">
            <v>Negativo MODERADO</v>
          </cell>
          <cell r="BA293" t="str">
            <v>Negativo BAJO</v>
          </cell>
        </row>
        <row r="294">
          <cell r="K294" t="str">
            <v>Generación de residuos ordinarios</v>
          </cell>
          <cell r="L294" t="str">
            <v>Contaminación del suelo (-)</v>
          </cell>
          <cell r="AB294" t="str">
            <v>Negativo MODERADO</v>
          </cell>
          <cell r="BA294" t="str">
            <v>Negativo BAJO</v>
          </cell>
        </row>
        <row r="295">
          <cell r="K295" t="str">
            <v>Generación de residuos aprovechables (PLÁSTICO)</v>
          </cell>
          <cell r="L295" t="str">
            <v>Disminución de carga en los rellenos sanitarios (+)</v>
          </cell>
          <cell r="AB295" t="str">
            <v>POSITIVO</v>
          </cell>
          <cell r="BA295" t="str">
            <v>POSITIVO</v>
          </cell>
        </row>
        <row r="296">
          <cell r="K296" t="str">
            <v>Generación de residuos aprovechables (CARTÓN)</v>
          </cell>
          <cell r="L296" t="str">
            <v>Disminución de carga en los rellenos sanitarios (+)</v>
          </cell>
          <cell r="AB296" t="str">
            <v>POSITIVO</v>
          </cell>
          <cell r="BA296" t="str">
            <v>POSITIVO</v>
          </cell>
        </row>
        <row r="297">
          <cell r="K297" t="str">
            <v>Generación de residuos orgánicos</v>
          </cell>
          <cell r="L297" t="str">
            <v>Aumento de carga de rellenos sanitarios (-)</v>
          </cell>
          <cell r="AB297" t="str">
            <v>Negativo MODERADO</v>
          </cell>
          <cell r="BA297" t="str">
            <v>Negativo BAJO</v>
          </cell>
        </row>
        <row r="298">
          <cell r="K298" t="str">
            <v>Generación de residuos orgánicos</v>
          </cell>
          <cell r="L298" t="str">
            <v>Contaminación del suelo (-)</v>
          </cell>
          <cell r="AB298" t="str">
            <v>Negativo MODERADO</v>
          </cell>
          <cell r="BA298" t="str">
            <v>Negativo BAJO</v>
          </cell>
        </row>
        <row r="299">
          <cell r="K299" t="str">
            <v>Vertimiento de aguas residuales domésticas a sistemas de alcantarillado</v>
          </cell>
          <cell r="L299" t="str">
            <v>Contaminación de cuerpos hídricos (-)</v>
          </cell>
          <cell r="AB299" t="str">
            <v>Negativo MODERADO</v>
          </cell>
          <cell r="BA299" t="str">
            <v>Negativo BAJO</v>
          </cell>
        </row>
        <row r="300">
          <cell r="K300" t="str">
            <v>Consumo de energía eléctrica</v>
          </cell>
          <cell r="L300" t="str">
            <v>Agotamiento de los recursos naturales (-)</v>
          </cell>
          <cell r="AB300" t="str">
            <v>Negativo MODERADO</v>
          </cell>
          <cell r="BA300" t="str">
            <v>Negativo BAJO</v>
          </cell>
        </row>
        <row r="301">
          <cell r="K301" t="str">
            <v>Consumo de papel</v>
          </cell>
          <cell r="L301" t="str">
            <v>Agotamiento de los recursos naturales (-)</v>
          </cell>
          <cell r="AB301" t="str">
            <v>Negativo MODERADO</v>
          </cell>
          <cell r="BA301" t="str">
            <v>Negativo BAJO</v>
          </cell>
        </row>
        <row r="302">
          <cell r="K302" t="str">
            <v>Consumo de tóner</v>
          </cell>
          <cell r="L302" t="str">
            <v>Agotamiento de los recursos naturales (-)</v>
          </cell>
          <cell r="AB302" t="str">
            <v>Negativo BAJO</v>
          </cell>
          <cell r="BA302" t="str">
            <v>Negativo BAJO</v>
          </cell>
        </row>
        <row r="303">
          <cell r="K303" t="str">
            <v xml:space="preserve">Generación de residuos peligrosos (TÓNERES) </v>
          </cell>
          <cell r="L303" t="str">
            <v>Contaminación del suelo (-)</v>
          </cell>
          <cell r="AB303" t="str">
            <v>Negativo MODERADO</v>
          </cell>
          <cell r="BA303" t="str">
            <v>Negativo BAJO</v>
          </cell>
        </row>
        <row r="304">
          <cell r="K304" t="str">
            <v>Generación de residuos aprovechables (PAPEL)</v>
          </cell>
          <cell r="L304" t="str">
            <v>Disminución de carga en los rellenos sanitarios (+)</v>
          </cell>
          <cell r="AB304" t="str">
            <v>POSITIVO</v>
          </cell>
          <cell r="BA304" t="str">
            <v>POSITIVO</v>
          </cell>
        </row>
        <row r="305">
          <cell r="K305" t="str">
            <v>Conversión a medios tecnológicos</v>
          </cell>
          <cell r="L305" t="str">
            <v>Disminución de consumo de papel (+)</v>
          </cell>
          <cell r="AB305" t="str">
            <v>POSITIVO</v>
          </cell>
          <cell r="BA305" t="str">
            <v>POSITIVO</v>
          </cell>
        </row>
        <row r="306">
          <cell r="K306" t="str">
            <v>Consumo de agua</v>
          </cell>
          <cell r="L306" t="str">
            <v>Agotamiento de los recursos naturales (-)</v>
          </cell>
          <cell r="AB306" t="str">
            <v>Negativo MODERADO</v>
          </cell>
          <cell r="BA306" t="str">
            <v>Negativo BAJO</v>
          </cell>
        </row>
        <row r="307">
          <cell r="K307" t="str">
            <v>Vertimiento de aguas residuales domésticas a sistemas de alcantarillado</v>
          </cell>
          <cell r="L307" t="str">
            <v>Contaminación de cuerpos hídricos (-)</v>
          </cell>
          <cell r="AB307" t="str">
            <v>Negativo MODERADO</v>
          </cell>
          <cell r="BA307" t="str">
            <v>Negativo BAJO</v>
          </cell>
        </row>
        <row r="308">
          <cell r="K308" t="str">
            <v>Generación de residuos ordinarios</v>
          </cell>
          <cell r="L308" t="str">
            <v>Aumento de carga de rellenos sanitarios (-)</v>
          </cell>
          <cell r="AB308" t="str">
            <v>Negativo MODERADO</v>
          </cell>
          <cell r="BA308" t="str">
            <v>Negativo BAJO</v>
          </cell>
        </row>
        <row r="309">
          <cell r="K309" t="str">
            <v>Generación de residuos ordinarios</v>
          </cell>
          <cell r="L309" t="str">
            <v>Contaminación del suelo (-)</v>
          </cell>
          <cell r="AB309" t="str">
            <v>Negativo MODERADO</v>
          </cell>
          <cell r="BA309" t="str">
            <v>Negativo BAJO</v>
          </cell>
        </row>
        <row r="310">
          <cell r="K310" t="str">
            <v>Consumo de energía eléctrica</v>
          </cell>
          <cell r="L310" t="str">
            <v>Agotamiento de los recursos naturales (-)</v>
          </cell>
          <cell r="AB310" t="str">
            <v>Negativo MODERADO</v>
          </cell>
          <cell r="BA310" t="str">
            <v>Negativo BAJO</v>
          </cell>
        </row>
        <row r="311">
          <cell r="K311" t="str">
            <v>Consumo de papel</v>
          </cell>
          <cell r="L311" t="str">
            <v>Agotamiento de los recursos naturales (-)</v>
          </cell>
          <cell r="AB311" t="str">
            <v>Negativo MODERADO</v>
          </cell>
          <cell r="BA311" t="str">
            <v>Negativo BAJO</v>
          </cell>
        </row>
        <row r="312">
          <cell r="K312" t="str">
            <v>Consumo de tóner</v>
          </cell>
          <cell r="L312" t="str">
            <v>Agotamiento de los recursos naturales (-)</v>
          </cell>
          <cell r="AB312" t="str">
            <v>Negativo BAJO</v>
          </cell>
          <cell r="BA312" t="str">
            <v>Negativo BAJO</v>
          </cell>
        </row>
        <row r="313">
          <cell r="K313" t="str">
            <v>Generación de residuos de manejo especial (RAEE´S)</v>
          </cell>
          <cell r="L313" t="str">
            <v>Contaminación del suelo (-)</v>
          </cell>
          <cell r="AB313" t="str">
            <v>Negativo MODERADO</v>
          </cell>
          <cell r="BA313" t="str">
            <v>Negativo BAJO</v>
          </cell>
        </row>
        <row r="314">
          <cell r="K314" t="str">
            <v>Generación de residuos de manejo especial (PILAS O BATERÍAS)</v>
          </cell>
          <cell r="L314" t="str">
            <v>Contaminación del suelo (-)</v>
          </cell>
          <cell r="AB314" t="str">
            <v>Negativo MODERADO</v>
          </cell>
          <cell r="BA314" t="str">
            <v>Negativo BAJO</v>
          </cell>
        </row>
        <row r="315">
          <cell r="K315" t="str">
            <v xml:space="preserve">Generación de residuos peligrosos (TÓNERES) </v>
          </cell>
          <cell r="L315" t="str">
            <v>Contaminación del suelo (-)</v>
          </cell>
          <cell r="AB315" t="str">
            <v>Negativo MODERADO</v>
          </cell>
          <cell r="BA315" t="str">
            <v>Negativo BAJO</v>
          </cell>
        </row>
        <row r="316">
          <cell r="K316" t="str">
            <v>Generación de residuos aprovechables (PAPEL)</v>
          </cell>
          <cell r="L316" t="str">
            <v>Disminución de carga en los rellenos sanitarios (+)</v>
          </cell>
          <cell r="AB316" t="str">
            <v>POSITIVO</v>
          </cell>
          <cell r="BA316" t="str">
            <v>POSITIVO</v>
          </cell>
        </row>
        <row r="317">
          <cell r="K317" t="str">
            <v>Generación de residuos ordinarios</v>
          </cell>
          <cell r="L317" t="str">
            <v>Aumento de carga de rellenos sanitarios (-)</v>
          </cell>
          <cell r="AB317" t="str">
            <v>Negativo MODERADO</v>
          </cell>
          <cell r="BA317" t="str">
            <v>Negativo BAJO</v>
          </cell>
        </row>
        <row r="318">
          <cell r="K318" t="str">
            <v>Generación de residuos ordinarios</v>
          </cell>
          <cell r="L318" t="str">
            <v>Contaminación del suelo (-)</v>
          </cell>
          <cell r="AB318" t="str">
            <v>Negativo MODERADO</v>
          </cell>
          <cell r="BA318" t="str">
            <v>Negativo BAJO</v>
          </cell>
        </row>
        <row r="319">
          <cell r="K319" t="str">
            <v>Consumo de energía eléctrica</v>
          </cell>
          <cell r="L319" t="str">
            <v>Agotamiento de los recursos naturales (-)</v>
          </cell>
          <cell r="AB319" t="str">
            <v>Negativo MODERADO</v>
          </cell>
          <cell r="BA319" t="str">
            <v>Negativo BAJO</v>
          </cell>
        </row>
        <row r="320">
          <cell r="K320" t="str">
            <v>Consumo de papel</v>
          </cell>
          <cell r="L320" t="str">
            <v>Agotamiento de los recursos naturales (-)</v>
          </cell>
          <cell r="AB320" t="str">
            <v>Negativo MODERADO</v>
          </cell>
          <cell r="BA320" t="str">
            <v>Negativo BAJO</v>
          </cell>
        </row>
        <row r="321">
          <cell r="K321" t="str">
            <v>Consumo de tóner</v>
          </cell>
          <cell r="L321" t="str">
            <v>Agotamiento de los recursos naturales (-)</v>
          </cell>
          <cell r="AB321" t="str">
            <v>Negativo BAJO</v>
          </cell>
          <cell r="BA321" t="str">
            <v>Negativo BAJO</v>
          </cell>
        </row>
        <row r="322">
          <cell r="K322" t="str">
            <v xml:space="preserve">Generación de residuos peligrosos (TÓNERES) </v>
          </cell>
          <cell r="L322" t="str">
            <v>Contaminación del suelo (-)</v>
          </cell>
          <cell r="AB322" t="str">
            <v>Negativo MODERADO</v>
          </cell>
          <cell r="BA322" t="str">
            <v>Negativo BAJO</v>
          </cell>
        </row>
        <row r="323">
          <cell r="K323" t="str">
            <v>Generación de residuos aprovechables (PAPEL)</v>
          </cell>
          <cell r="L323" t="str">
            <v>Disminución de carga en los rellenos sanitarios (+)</v>
          </cell>
          <cell r="AB323" t="str">
            <v>POSITIVO</v>
          </cell>
          <cell r="BA323" t="str">
            <v>POSITIVO</v>
          </cell>
        </row>
        <row r="324">
          <cell r="K324" t="str">
            <v>Conversión a medios tecnológicos</v>
          </cell>
          <cell r="L324" t="str">
            <v>Disminución de consumo de papel (+)</v>
          </cell>
          <cell r="AB324" t="str">
            <v>POSITIVO</v>
          </cell>
          <cell r="BA324" t="str">
            <v>POSITIVO</v>
          </cell>
        </row>
        <row r="325">
          <cell r="K325" t="str">
            <v>Definición de criterios ambientales para adquisición de productos y/o servicios</v>
          </cell>
          <cell r="L325" t="str">
            <v>Generación / Fomento de educación  y conciencia ambiental (+)</v>
          </cell>
          <cell r="AB325" t="str">
            <v>POSITIVO</v>
          </cell>
          <cell r="BA325" t="str">
            <v>POSITIVO</v>
          </cell>
        </row>
        <row r="326">
          <cell r="K326" t="str">
            <v>Definición de criterios ambientales para adquisición de productos y/o servicios</v>
          </cell>
          <cell r="L326" t="str">
            <v>Reducción de afectación al medio ambiente (+)</v>
          </cell>
          <cell r="AB326" t="str">
            <v>POSITIVO</v>
          </cell>
          <cell r="BA326" t="str">
            <v>POSITIVO</v>
          </cell>
        </row>
        <row r="327">
          <cell r="K327" t="str">
            <v>Identificación de requisitos legales ambientales y otros requisitos</v>
          </cell>
          <cell r="L327" t="str">
            <v>Reducción de afectación al medio ambiente (+)</v>
          </cell>
          <cell r="AB327" t="str">
            <v>POSITIVO</v>
          </cell>
          <cell r="BA327" t="str">
            <v>POSITIVO</v>
          </cell>
        </row>
        <row r="328">
          <cell r="K328" t="str">
            <v>Consumo de energía eléctrica</v>
          </cell>
          <cell r="L328" t="str">
            <v>Agotamiento de los recursos naturales (-)</v>
          </cell>
          <cell r="AB328" t="str">
            <v>Negativo MODERADO</v>
          </cell>
          <cell r="BA328" t="str">
            <v>Negativo BAJO</v>
          </cell>
        </row>
        <row r="329">
          <cell r="K329" t="str">
            <v>Consumo de papel</v>
          </cell>
          <cell r="L329" t="str">
            <v>Agotamiento de los recursos naturales (-)</v>
          </cell>
          <cell r="AB329" t="str">
            <v>Negativo MODERADO</v>
          </cell>
          <cell r="BA329" t="str">
            <v>Negativo BAJO</v>
          </cell>
        </row>
        <row r="330">
          <cell r="K330" t="str">
            <v>Consumo de tóner</v>
          </cell>
          <cell r="L330" t="str">
            <v>Agotamiento de los recursos naturales (-)</v>
          </cell>
          <cell r="AB330" t="str">
            <v>Negativo BAJO</v>
          </cell>
          <cell r="BA330" t="str">
            <v>Negativo BAJO</v>
          </cell>
        </row>
        <row r="331">
          <cell r="K331" t="str">
            <v>Generación de residuos aprovechables (PAPEL)</v>
          </cell>
          <cell r="L331" t="str">
            <v>Disminución de carga en los rellenos sanitarios (+)</v>
          </cell>
          <cell r="AB331" t="str">
            <v>POSITIVO</v>
          </cell>
          <cell r="BA331" t="str">
            <v>POSITIVO</v>
          </cell>
        </row>
        <row r="332">
          <cell r="K332" t="str">
            <v>Generación de residuos ordinarios</v>
          </cell>
          <cell r="L332" t="str">
            <v>Aumento de carga de rellenos sanitarios (-)</v>
          </cell>
          <cell r="AB332" t="str">
            <v>Negativo MODERADO</v>
          </cell>
          <cell r="BA332" t="str">
            <v>Negativo BAJO</v>
          </cell>
        </row>
        <row r="333">
          <cell r="K333" t="str">
            <v>Generación de residuos ordinarios</v>
          </cell>
          <cell r="L333" t="str">
            <v>Aumento de carga de rellenos sanitarios (-)</v>
          </cell>
          <cell r="AB333" t="str">
            <v>Negativo MODERADO</v>
          </cell>
          <cell r="BA333" t="str">
            <v>Negativo BAJO</v>
          </cell>
        </row>
        <row r="334">
          <cell r="K334" t="str">
            <v xml:space="preserve">Generación de residuos peligrosos (TÓNERES) </v>
          </cell>
          <cell r="L334" t="str">
            <v>Contaminación del suelo (-)</v>
          </cell>
          <cell r="AB334" t="str">
            <v>Negativo MODERADO</v>
          </cell>
          <cell r="BA334" t="str">
            <v>Negativo BAJO</v>
          </cell>
        </row>
        <row r="335">
          <cell r="K335" t="str">
            <v>Consumo de bolsas plásticas para almacenamiento de residuos</v>
          </cell>
          <cell r="L335" t="str">
            <v>Agotamiento de los recursos naturales (-)</v>
          </cell>
          <cell r="AB335" t="str">
            <v>Negativo MODERADO</v>
          </cell>
          <cell r="BA335" t="str">
            <v>Negativo BAJO</v>
          </cell>
        </row>
        <row r="336">
          <cell r="K336" t="str">
            <v>Consumo de papel</v>
          </cell>
          <cell r="L336" t="str">
            <v>Agotamiento de los recursos naturales (-)</v>
          </cell>
          <cell r="AB336" t="str">
            <v>Negativo MODERADO</v>
          </cell>
          <cell r="BA336" t="str">
            <v>Negativo BAJO</v>
          </cell>
        </row>
        <row r="337">
          <cell r="K337" t="str">
            <v>Consumo de tóner</v>
          </cell>
          <cell r="L337" t="str">
            <v>Agotamiento de los recursos naturales (-)</v>
          </cell>
          <cell r="AB337" t="str">
            <v>Negativo BAJO</v>
          </cell>
          <cell r="BA337" t="str">
            <v>Negativo BAJO</v>
          </cell>
        </row>
        <row r="338">
          <cell r="K338" t="str">
            <v>Consumo de energía eléctrica</v>
          </cell>
          <cell r="L338" t="str">
            <v>Agotamiento de los recursos naturales (-)</v>
          </cell>
          <cell r="AB338" t="str">
            <v>Negativo MODERADO</v>
          </cell>
          <cell r="BA338" t="str">
            <v>Negativo BAJO</v>
          </cell>
        </row>
        <row r="339">
          <cell r="K339" t="str">
            <v>Definición de criterios ambientales para adquisición de productos y/o servicios</v>
          </cell>
          <cell r="L339" t="str">
            <v>Reducción de afectación al medio ambiente (+)</v>
          </cell>
          <cell r="AB339" t="str">
            <v>POSITIVO</v>
          </cell>
          <cell r="BA339" t="str">
            <v>POSITIVO</v>
          </cell>
        </row>
        <row r="340">
          <cell r="K340" t="str">
            <v>Definición de criterios ambientales para adquisición de productos y/o servicios</v>
          </cell>
          <cell r="L340" t="str">
            <v>Generación / Fomento de educación  y conciencia ambiental (+)</v>
          </cell>
          <cell r="AB340" t="str">
            <v>POSITIVO</v>
          </cell>
          <cell r="BA340" t="str">
            <v>POSITIVO</v>
          </cell>
        </row>
        <row r="341">
          <cell r="K341" t="str">
            <v>Generación de residuos aprovechables (CARTÓN)</v>
          </cell>
          <cell r="L341" t="str">
            <v>Disminución de carga en los rellenos sanitarios (+)</v>
          </cell>
          <cell r="AB341" t="str">
            <v>POSITIVO</v>
          </cell>
          <cell r="BA341" t="str">
            <v>POSITIVO</v>
          </cell>
        </row>
        <row r="342">
          <cell r="K342" t="str">
            <v>Generación de residuos aprovechables (PAPEL)</v>
          </cell>
          <cell r="L342" t="str">
            <v>Disminución de carga en los rellenos sanitarios (+)</v>
          </cell>
          <cell r="AB342" t="str">
            <v>POSITIVO</v>
          </cell>
          <cell r="BA342" t="str">
            <v>POSITIVO</v>
          </cell>
        </row>
        <row r="343">
          <cell r="K343" t="str">
            <v>Generación de residuos aprovechables (PLÁSTICO)</v>
          </cell>
          <cell r="L343" t="str">
            <v>Disminución de carga en los rellenos sanitarios (+)</v>
          </cell>
          <cell r="AB343" t="str">
            <v>POSITIVO</v>
          </cell>
          <cell r="BA343" t="str">
            <v>POSITIVO</v>
          </cell>
        </row>
        <row r="344">
          <cell r="K344" t="str">
            <v>Generación de residuos ordinarios</v>
          </cell>
          <cell r="L344" t="str">
            <v>Aumento de carga de rellenos sanitarios (-)</v>
          </cell>
          <cell r="AB344" t="str">
            <v>Negativo MODERADO</v>
          </cell>
          <cell r="BA344" t="str">
            <v>Negativo BAJO</v>
          </cell>
        </row>
        <row r="345">
          <cell r="K345" t="str">
            <v>Generación de residuos ordinarios</v>
          </cell>
          <cell r="L345" t="str">
            <v>Contaminación del suelo (-)</v>
          </cell>
          <cell r="AB345" t="str">
            <v>Negativo MODERADO</v>
          </cell>
          <cell r="BA345" t="str">
            <v>Negativo BAJO</v>
          </cell>
        </row>
        <row r="346">
          <cell r="K346" t="str">
            <v>Generación de residuos orgánicos</v>
          </cell>
          <cell r="L346" t="str">
            <v>Aumento de carga de rellenos sanitarios (-)</v>
          </cell>
          <cell r="AB346" t="str">
            <v>Negativo MODERADO</v>
          </cell>
          <cell r="BA346" t="str">
            <v>Negativo BAJO</v>
          </cell>
        </row>
        <row r="347">
          <cell r="K347" t="str">
            <v>Generación de residuos orgánicos</v>
          </cell>
          <cell r="L347" t="str">
            <v>Contaminación del suelo (-)</v>
          </cell>
          <cell r="AB347" t="str">
            <v>Negativo MODERADO</v>
          </cell>
          <cell r="BA347" t="str">
            <v>Negativo BAJO</v>
          </cell>
        </row>
        <row r="348">
          <cell r="K348" t="str">
            <v xml:space="preserve">Generación de residuos peligrosos (TÓNERES) </v>
          </cell>
          <cell r="L348" t="str">
            <v>Contaminación del suelo (-)</v>
          </cell>
          <cell r="AB348" t="str">
            <v>Negativo MODERADO</v>
          </cell>
          <cell r="BA348" t="str">
            <v>Negativo BAJO</v>
          </cell>
        </row>
        <row r="349">
          <cell r="K349" t="str">
            <v>Consumo de bolsas plásticas para almacenamiento de residuos</v>
          </cell>
          <cell r="L349" t="str">
            <v>Agotamiento de los recursos naturales (-)</v>
          </cell>
          <cell r="AB349" t="str">
            <v>Negativo MODERADO</v>
          </cell>
          <cell r="BA349" t="str">
            <v>Negativo BAJO</v>
          </cell>
        </row>
        <row r="350">
          <cell r="K350" t="str">
            <v>Educación ambiental</v>
          </cell>
          <cell r="L350" t="str">
            <v>Disminución de carga en los rellenos sanitarios (+)</v>
          </cell>
          <cell r="AB350" t="str">
            <v>POSITIVO</v>
          </cell>
          <cell r="BA350" t="str">
            <v>POSITIVO</v>
          </cell>
        </row>
        <row r="351">
          <cell r="K351" t="str">
            <v>Educación ambiental</v>
          </cell>
          <cell r="L351" t="str">
            <v>Disminución de contaminación al suelo (+)</v>
          </cell>
          <cell r="AB351" t="str">
            <v>POSITIVO</v>
          </cell>
          <cell r="BA351" t="str">
            <v>POSITIVO</v>
          </cell>
        </row>
        <row r="352">
          <cell r="K352" t="str">
            <v>Educación ambiental</v>
          </cell>
          <cell r="L352" t="str">
            <v>Fomento de buenas prácticas ambientales (+)</v>
          </cell>
          <cell r="AB352" t="str">
            <v>POSITIVO</v>
          </cell>
          <cell r="BA352" t="str">
            <v>POSITIVO</v>
          </cell>
        </row>
        <row r="353">
          <cell r="K353" t="str">
            <v>Educación ambiental</v>
          </cell>
          <cell r="L353" t="str">
            <v>Generación / Fomento de educación  y conciencia ambiental (+)</v>
          </cell>
          <cell r="AB353" t="str">
            <v>POSITIVO</v>
          </cell>
          <cell r="BA353" t="str">
            <v>POSITIVO</v>
          </cell>
        </row>
        <row r="354">
          <cell r="K354" t="str">
            <v>Educación ambiental</v>
          </cell>
          <cell r="L354" t="str">
            <v>Generación de empleo (+)</v>
          </cell>
          <cell r="AB354" t="str">
            <v>POSITIVO</v>
          </cell>
          <cell r="BA354" t="str">
            <v>POSITIVO</v>
          </cell>
        </row>
        <row r="355">
          <cell r="K355" t="str">
            <v>Educación ambiental</v>
          </cell>
          <cell r="L355" t="str">
            <v>Manejo integral de residuos sólidos (+)</v>
          </cell>
          <cell r="AB355" t="str">
            <v>POSITIVO</v>
          </cell>
          <cell r="BA355" t="str">
            <v>POSITIVO</v>
          </cell>
        </row>
        <row r="356">
          <cell r="K356" t="str">
            <v>Educación ambiental</v>
          </cell>
          <cell r="L356" t="str">
            <v>Reducción de afectación al medio ambiente (+)</v>
          </cell>
          <cell r="AB356" t="str">
            <v>POSITIVO</v>
          </cell>
          <cell r="BA356" t="str">
            <v>POSITIVO</v>
          </cell>
        </row>
        <row r="357">
          <cell r="K357" t="str">
            <v>Uso de publicidad exterior visual</v>
          </cell>
          <cell r="L357" t="str">
            <v>Alteración al medio ambiente laboral (-)</v>
          </cell>
          <cell r="AB357" t="str">
            <v>Negativo MODERADO</v>
          </cell>
          <cell r="BA357" t="str">
            <v>Negativo BAJO</v>
          </cell>
        </row>
        <row r="358">
          <cell r="K358" t="str">
            <v>Consumo de combustibles</v>
          </cell>
          <cell r="L358" t="str">
            <v>Agotamiento de los recursos naturales (-)</v>
          </cell>
          <cell r="AB358" t="str">
            <v>Negativo MODERADO</v>
          </cell>
          <cell r="BA358" t="str">
            <v>Negativo BAJO</v>
          </cell>
        </row>
        <row r="359">
          <cell r="K359" t="str">
            <v>Consumo de combustibles</v>
          </cell>
          <cell r="L359" t="str">
            <v>Emisión de gases efecto invernadero (-)</v>
          </cell>
          <cell r="AB359" t="str">
            <v>Negativo MODERADO</v>
          </cell>
          <cell r="BA359" t="str">
            <v>Negativo BAJO</v>
          </cell>
        </row>
        <row r="360">
          <cell r="K360" t="str">
            <v>Generación de emisiones atmosféricas fuentes móviles</v>
          </cell>
          <cell r="L360" t="str">
            <v>Contaminación del aire (-)</v>
          </cell>
          <cell r="AB360" t="str">
            <v>Negativo MODERADO</v>
          </cell>
          <cell r="BA360" t="str">
            <v>Negativo MODERADO</v>
          </cell>
        </row>
        <row r="361">
          <cell r="K361" t="str">
            <v>Generación de residuos de manejo especial (LLANTAS USADAS)</v>
          </cell>
          <cell r="L361" t="str">
            <v>Contaminación del suelo (-)</v>
          </cell>
          <cell r="AB361" t="str">
            <v>Negativo MODERADO</v>
          </cell>
          <cell r="BA361" t="str">
            <v>Negativo BAJO</v>
          </cell>
        </row>
        <row r="362">
          <cell r="K362" t="str">
            <v>Generación de residuos peligrosos (ACEITES USADOS)</v>
          </cell>
          <cell r="L362" t="str">
            <v>Contaminación del suelo (-)</v>
          </cell>
          <cell r="AB362" t="str">
            <v>Negativo MODERADO</v>
          </cell>
          <cell r="BA362" t="str">
            <v>Negativo BAJO</v>
          </cell>
        </row>
        <row r="363">
          <cell r="K363" t="str">
            <v>Generación de ruido</v>
          </cell>
          <cell r="L363" t="str">
            <v>Contaminación del aire (-)</v>
          </cell>
          <cell r="AB363" t="str">
            <v>Negativo MODERADO</v>
          </cell>
          <cell r="BA363" t="str">
            <v>Negativo MODERADO</v>
          </cell>
        </row>
        <row r="364">
          <cell r="K364" t="str">
            <v>Identificación de requisitos legales ambientales y otros requisitos</v>
          </cell>
          <cell r="L364" t="str">
            <v>Reducción de afectación al medio ambiente (+)</v>
          </cell>
          <cell r="AB364" t="str">
            <v>POSITIVO</v>
          </cell>
          <cell r="BA364" t="str">
            <v>POSITIVO</v>
          </cell>
        </row>
        <row r="365">
          <cell r="K365" t="str">
            <v>Definición de criterios ambientales para adquisición de productos y/o servicios</v>
          </cell>
          <cell r="L365" t="str">
            <v>Preservación de la calidad del aire (+)</v>
          </cell>
          <cell r="AB365" t="str">
            <v>POSITIVO</v>
          </cell>
          <cell r="BA365" t="str">
            <v>POSITIVO</v>
          </cell>
        </row>
        <row r="366">
          <cell r="K366" t="str">
            <v>Definición de criterios ambientales para adquisición de productos y/o servicios</v>
          </cell>
          <cell r="L366" t="str">
            <v>Reducción de afectación al medio ambiente (+)</v>
          </cell>
          <cell r="AB366" t="str">
            <v>POSITIVO</v>
          </cell>
          <cell r="BA366" t="str">
            <v>POSITIVO</v>
          </cell>
        </row>
        <row r="367">
          <cell r="K367" t="str">
            <v>Uso de refrigerantes</v>
          </cell>
          <cell r="L367" t="str">
            <v>Agotamiento de los recursos naturales (-)</v>
          </cell>
          <cell r="AB367" t="str">
            <v>Negativo BAJO</v>
          </cell>
          <cell r="BA367" t="str">
            <v>Negativo BAJO</v>
          </cell>
        </row>
        <row r="368">
          <cell r="K368" t="str">
            <v>N/A</v>
          </cell>
          <cell r="L368" t="str">
            <v>N/A</v>
          </cell>
          <cell r="AB368" t="str">
            <v>SIN IMPACTO</v>
          </cell>
          <cell r="BA368" t="str">
            <v>SIN IMPACTO</v>
          </cell>
        </row>
        <row r="369">
          <cell r="K369" t="str">
            <v>Consumo de energía eléctrica</v>
          </cell>
          <cell r="L369" t="str">
            <v>Agotamiento de los recursos naturales (-)</v>
          </cell>
          <cell r="AB369" t="str">
            <v>Negativo MODERADO</v>
          </cell>
          <cell r="BA369" t="str">
            <v>Negativo BAJO</v>
          </cell>
        </row>
        <row r="370">
          <cell r="K370" t="str">
            <v>Generación de ruido</v>
          </cell>
          <cell r="L370" t="str">
            <v>Alteración al medio ambiente laboral (-)</v>
          </cell>
          <cell r="AB370" t="str">
            <v>Negativo MODERADO</v>
          </cell>
          <cell r="BA370" t="str">
            <v>Negativo BAJO</v>
          </cell>
        </row>
        <row r="371">
          <cell r="K371" t="str">
            <v>Generación de emisiones atmosféricas fuentes móviles</v>
          </cell>
          <cell r="L371" t="str">
            <v>Contaminación del aire (-)</v>
          </cell>
          <cell r="AB371" t="str">
            <v>Negativo MODERADO</v>
          </cell>
          <cell r="BA371" t="str">
            <v>Negativo BAJO</v>
          </cell>
        </row>
        <row r="372">
          <cell r="K372" t="str">
            <v>Generación de ruido</v>
          </cell>
          <cell r="L372" t="str">
            <v>Aumento en los niveles de ruido (-)</v>
          </cell>
          <cell r="AB372" t="str">
            <v>Negativo BAJO</v>
          </cell>
          <cell r="BA372" t="str">
            <v>Negativo BAJO</v>
          </cell>
        </row>
        <row r="373">
          <cell r="K373" t="str">
            <v>Generación de emisiones atmosféricas fuentes móviles</v>
          </cell>
          <cell r="L373" t="str">
            <v>Contaminación del aire (-)</v>
          </cell>
          <cell r="AB373" t="str">
            <v>Negativo BAJO</v>
          </cell>
          <cell r="BA373" t="str">
            <v>Negativo BAJO</v>
          </cell>
        </row>
        <row r="374">
          <cell r="K374" t="str">
            <v>Otro</v>
          </cell>
          <cell r="L374" t="str">
            <v>Disminución de contaminación al suelo (+)</v>
          </cell>
          <cell r="AB374" t="str">
            <v>POSITIVO</v>
          </cell>
          <cell r="BA374" t="str">
            <v>POSITIVO</v>
          </cell>
        </row>
        <row r="375">
          <cell r="K375" t="str">
            <v>Consumo de agua</v>
          </cell>
          <cell r="L375" t="str">
            <v>Agotamiento de los recursos naturales (-)</v>
          </cell>
          <cell r="AB375" t="str">
            <v>Negativo MODERADO</v>
          </cell>
          <cell r="BA375" t="str">
            <v>Negativo BAJO</v>
          </cell>
        </row>
        <row r="376">
          <cell r="K376" t="str">
            <v>Consumo de combustibles</v>
          </cell>
          <cell r="L376" t="str">
            <v>Agotamiento de los recursos naturales (-)</v>
          </cell>
          <cell r="AB376" t="str">
            <v>Negativo BAJO</v>
          </cell>
          <cell r="BA376" t="str">
            <v>Negativo BAJO</v>
          </cell>
        </row>
        <row r="377">
          <cell r="K377" t="str">
            <v xml:space="preserve">Generación de residuos peligrosos (RESIDUOS QUÍMICOS) </v>
          </cell>
          <cell r="L377" t="str">
            <v>Contaminación del suelo (-)</v>
          </cell>
          <cell r="AB377" t="str">
            <v>Negativo MODERADO</v>
          </cell>
          <cell r="BA377" t="str">
            <v>Negativo BAJO</v>
          </cell>
        </row>
        <row r="378">
          <cell r="K378" t="str">
            <v>N/A</v>
          </cell>
          <cell r="L378" t="str">
            <v>N/A</v>
          </cell>
          <cell r="AB378" t="str">
            <v>SIN IMPACTO</v>
          </cell>
          <cell r="BA378" t="str">
            <v>SIN IMPACTO</v>
          </cell>
        </row>
        <row r="379">
          <cell r="K379" t="str">
            <v>N/A</v>
          </cell>
          <cell r="L379" t="str">
            <v>N/A</v>
          </cell>
          <cell r="AB379" t="str">
            <v>SIN IMPACTO</v>
          </cell>
          <cell r="BA379" t="str">
            <v>SIN IMPACTO</v>
          </cell>
        </row>
        <row r="380">
          <cell r="K380" t="str">
            <v>N/A</v>
          </cell>
          <cell r="L380" t="str">
            <v>N/A</v>
          </cell>
          <cell r="AB380" t="str">
            <v>SIN IMPACTO</v>
          </cell>
          <cell r="BA380" t="str">
            <v>SIN IMPACTO</v>
          </cell>
        </row>
        <row r="381">
          <cell r="K381"/>
          <cell r="L381"/>
          <cell r="AB381" t="str">
            <v>SIN IMPACTO</v>
          </cell>
          <cell r="BA381" t="str">
            <v>SIN IMPACTO</v>
          </cell>
        </row>
      </sheetData>
      <sheetData sheetId="30"/>
      <sheetData sheetId="31"/>
      <sheetData sheetId="32"/>
      <sheetData sheetId="33"/>
      <sheetData sheetId="34">
        <row r="12">
          <cell r="K12" t="str">
            <v>Consumo de energía eléctrica</v>
          </cell>
          <cell r="L12" t="str">
            <v>Agotamiento de los recursos naturales (-)</v>
          </cell>
          <cell r="AB12" t="str">
            <v>Negativo MODERADO</v>
          </cell>
          <cell r="BA12" t="str">
            <v>Negativo BAJO</v>
          </cell>
        </row>
        <row r="13">
          <cell r="K13" t="str">
            <v>Consumo de papel</v>
          </cell>
          <cell r="L13" t="str">
            <v>Agotamiento de los recursos naturales (-)</v>
          </cell>
          <cell r="AB13" t="str">
            <v>Negativo MODERADO</v>
          </cell>
          <cell r="BA13" t="str">
            <v>Negativo BAJO</v>
          </cell>
        </row>
        <row r="14">
          <cell r="K14" t="str">
            <v>Consumo de tóner</v>
          </cell>
          <cell r="L14" t="str">
            <v>Agotamiento de los recursos naturales (-)</v>
          </cell>
          <cell r="AB14" t="str">
            <v>Negativo BAJO</v>
          </cell>
          <cell r="BA14" t="str">
            <v>Negativo BAJO</v>
          </cell>
        </row>
        <row r="15">
          <cell r="K15" t="str">
            <v>Educación ambiental</v>
          </cell>
          <cell r="L15" t="str">
            <v>Fomento de buenas prácticas ambientales (+)</v>
          </cell>
          <cell r="AB15" t="str">
            <v>POSITIVO</v>
          </cell>
          <cell r="BA15" t="str">
            <v>POSITIVO</v>
          </cell>
        </row>
        <row r="16">
          <cell r="K16" t="str">
            <v>Consumo de energía eléctrica</v>
          </cell>
          <cell r="L16" t="str">
            <v>Agotamiento de los recursos naturales (-)</v>
          </cell>
          <cell r="AB16" t="str">
            <v>Negativo MODERADO</v>
          </cell>
          <cell r="BA16" t="str">
            <v>Negativo BAJO</v>
          </cell>
        </row>
        <row r="17">
          <cell r="K17" t="str">
            <v>Educación ambiental</v>
          </cell>
          <cell r="L17" t="str">
            <v>Fomento de buenas prácticas ambientales (+)</v>
          </cell>
          <cell r="AB17" t="str">
            <v>POSITIVO</v>
          </cell>
          <cell r="BA17" t="str">
            <v>POSITIVO</v>
          </cell>
        </row>
        <row r="18">
          <cell r="K18" t="str">
            <v>Consumo de energía eléctrica</v>
          </cell>
          <cell r="L18" t="str">
            <v>Agotamiento de los recursos naturales (-)</v>
          </cell>
          <cell r="AB18" t="str">
            <v>Negativo MODERADO</v>
          </cell>
          <cell r="BA18" t="str">
            <v>Negativo BAJO</v>
          </cell>
        </row>
        <row r="19">
          <cell r="K19" t="str">
            <v>Educación ambiental</v>
          </cell>
          <cell r="L19" t="str">
            <v>Reducción de afectación al medio ambiente (+)</v>
          </cell>
          <cell r="AB19" t="str">
            <v>POSITIVO</v>
          </cell>
          <cell r="BA19" t="str">
            <v>POSITIVO</v>
          </cell>
        </row>
        <row r="20">
          <cell r="K20" t="str">
            <v>Educación ambiental</v>
          </cell>
          <cell r="L20" t="str">
            <v>Generación / Fomento de educación  y conciencia ambiental (+)</v>
          </cell>
          <cell r="AB20" t="str">
            <v>POSITIVO</v>
          </cell>
          <cell r="BA20" t="str">
            <v>POSITIVO</v>
          </cell>
        </row>
        <row r="21">
          <cell r="K21" t="str">
            <v>Educación ambiental</v>
          </cell>
          <cell r="L21" t="str">
            <v>Disminución de consumo de papel (+)</v>
          </cell>
          <cell r="AB21" t="str">
            <v>POSITIVO</v>
          </cell>
          <cell r="BA21" t="str">
            <v>POSITIVO</v>
          </cell>
        </row>
        <row r="22">
          <cell r="K22" t="str">
            <v>Educación ambiental</v>
          </cell>
          <cell r="L22" t="str">
            <v>Disminución de consumo de energía (+)</v>
          </cell>
          <cell r="AB22" t="str">
            <v>POSITIVO</v>
          </cell>
          <cell r="BA22" t="str">
            <v>POSITIVO</v>
          </cell>
        </row>
        <row r="23">
          <cell r="K23" t="str">
            <v>Educación ambiental</v>
          </cell>
          <cell r="L23" t="str">
            <v>Disminución de consumo de agua (+)</v>
          </cell>
          <cell r="AB23" t="str">
            <v>POSITIVO</v>
          </cell>
          <cell r="BA23" t="str">
            <v>POSITIVO</v>
          </cell>
        </row>
        <row r="24">
          <cell r="K24" t="str">
            <v>Educación ambiental</v>
          </cell>
          <cell r="L24" t="str">
            <v>Manejo integral de residuos sólidos (+)</v>
          </cell>
          <cell r="AB24" t="str">
            <v>POSITIVO</v>
          </cell>
          <cell r="BA24" t="str">
            <v>POSITIVO</v>
          </cell>
        </row>
        <row r="25">
          <cell r="K25" t="str">
            <v>Educación ambiental</v>
          </cell>
          <cell r="L25" t="str">
            <v>Conservación de fauna (+)</v>
          </cell>
          <cell r="AB25" t="str">
            <v>POSITIVO</v>
          </cell>
          <cell r="BA25" t="str">
            <v>POSITIVO</v>
          </cell>
        </row>
        <row r="26">
          <cell r="K26" t="str">
            <v>Educación ambiental</v>
          </cell>
          <cell r="L26" t="str">
            <v>Conservación de flora (+)</v>
          </cell>
          <cell r="AB26" t="str">
            <v>POSITIVO</v>
          </cell>
          <cell r="BA26" t="str">
            <v>POSITIVO</v>
          </cell>
        </row>
        <row r="27">
          <cell r="K27" t="str">
            <v>Conversión a medios tecnológicos</v>
          </cell>
          <cell r="L27" t="str">
            <v>Disminución de consumo de papel (+)</v>
          </cell>
          <cell r="AB27" t="str">
            <v>POSITIVO</v>
          </cell>
          <cell r="BA27" t="str">
            <v>POSITIVO</v>
          </cell>
        </row>
        <row r="28">
          <cell r="K28" t="str">
            <v>Realización de actividades de compensación ambiental</v>
          </cell>
          <cell r="L28" t="str">
            <v>Reducción de afectación al medio ambiente (+)</v>
          </cell>
          <cell r="AB28" t="str">
            <v>POSITIVO</v>
          </cell>
          <cell r="BA28" t="str">
            <v>POSITIVO</v>
          </cell>
        </row>
        <row r="29">
          <cell r="K29" t="str">
            <v>Realización de actividades de compensación ambiental</v>
          </cell>
          <cell r="L29" t="str">
            <v>Generación / Fomento de educación  y conciencia ambiental (+)</v>
          </cell>
          <cell r="AB29" t="str">
            <v>POSITIVO</v>
          </cell>
          <cell r="BA29" t="str">
            <v>POSITIVO</v>
          </cell>
        </row>
        <row r="30">
          <cell r="K30" t="str">
            <v>Consumo de tóner</v>
          </cell>
          <cell r="L30" t="str">
            <v>Agotamiento de los recursos naturales (-)</v>
          </cell>
          <cell r="AB30" t="str">
            <v>Negativo BAJO</v>
          </cell>
          <cell r="BA30" t="str">
            <v>Negativo BAJO</v>
          </cell>
        </row>
        <row r="31">
          <cell r="K31" t="str">
            <v>Conversión a medios tecnológicos</v>
          </cell>
          <cell r="L31" t="str">
            <v>Disminución de consumo de papel (+)</v>
          </cell>
          <cell r="AB31" t="str">
            <v>POSITIVO</v>
          </cell>
          <cell r="BA31" t="str">
            <v>POSITIVO</v>
          </cell>
        </row>
        <row r="32">
          <cell r="K32" t="str">
            <v>Generación de residuos de manejo especial (PILAS O BATERÍAS)</v>
          </cell>
          <cell r="L32" t="str">
            <v>Contaminación del suelo (-)</v>
          </cell>
          <cell r="AB32" t="str">
            <v>Negativo MODERADO</v>
          </cell>
          <cell r="BA32" t="str">
            <v>Negativo BAJO</v>
          </cell>
        </row>
        <row r="33">
          <cell r="K33" t="str">
            <v xml:space="preserve">Generación de residuos peligrosos (TÓNERES) </v>
          </cell>
          <cell r="L33" t="str">
            <v>Contaminación del suelo (-)</v>
          </cell>
          <cell r="AB33" t="str">
            <v>Negativo MODERADO</v>
          </cell>
          <cell r="BA33" t="str">
            <v>Negativo BAJO</v>
          </cell>
        </row>
        <row r="34">
          <cell r="K34" t="str">
            <v>Consumo de sustancias químicas</v>
          </cell>
          <cell r="L34" t="str">
            <v>Agotamiento de los recursos naturales (-)</v>
          </cell>
          <cell r="AB34" t="str">
            <v>Negativo MODERADO</v>
          </cell>
          <cell r="BA34" t="str">
            <v>Negativo BAJO</v>
          </cell>
        </row>
        <row r="35">
          <cell r="K35" t="str">
            <v>Mantenimiento de aparatos eléctricos y/o electrónicos</v>
          </cell>
          <cell r="L35" t="str">
            <v>Alteración al medio ambiente laboral (-)</v>
          </cell>
          <cell r="AB35" t="str">
            <v>Negativo MODERADO</v>
          </cell>
          <cell r="BA35" t="str">
            <v>Negativo BAJO</v>
          </cell>
        </row>
        <row r="36">
          <cell r="K36" t="str">
            <v>Consumo de energía eléctrica</v>
          </cell>
          <cell r="L36" t="str">
            <v>Agotamiento de los recursos naturales (-)</v>
          </cell>
          <cell r="AB36" t="str">
            <v>Negativo MODERADO</v>
          </cell>
          <cell r="BA36" t="str">
            <v>Negativo BAJO</v>
          </cell>
        </row>
        <row r="37">
          <cell r="K37" t="str">
            <v>Consumo de energía eléctrica</v>
          </cell>
          <cell r="L37" t="str">
            <v>Agotamiento de los recursos naturales (-)</v>
          </cell>
          <cell r="AB37" t="str">
            <v>Negativo MODERADO</v>
          </cell>
          <cell r="BA37" t="str">
            <v>Negativo BAJO</v>
          </cell>
        </row>
        <row r="38">
          <cell r="K38" t="str">
            <v>Consumo de papel</v>
          </cell>
          <cell r="L38" t="str">
            <v>Agotamiento de los recursos naturales (-)</v>
          </cell>
          <cell r="AB38" t="str">
            <v>Negativo MODERADO</v>
          </cell>
          <cell r="BA38" t="str">
            <v>Negativo BAJO</v>
          </cell>
        </row>
        <row r="39">
          <cell r="K39" t="str">
            <v>Consumo de tóner</v>
          </cell>
          <cell r="L39" t="str">
            <v>Agotamiento de los recursos naturales (-)</v>
          </cell>
          <cell r="AB39" t="str">
            <v>Negativo BAJO</v>
          </cell>
          <cell r="BA39" t="str">
            <v>Negativo BAJO</v>
          </cell>
        </row>
        <row r="40">
          <cell r="K40" t="str">
            <v>Conversión a medios tecnológicos</v>
          </cell>
          <cell r="L40" t="str">
            <v>Disminución de consumo de papel (+)</v>
          </cell>
          <cell r="AB40" t="str">
            <v>POSITIVO</v>
          </cell>
          <cell r="BA40" t="str">
            <v>POSITIVO</v>
          </cell>
        </row>
        <row r="41">
          <cell r="K41" t="str">
            <v>Generación de residuos aprovechables (PAPEL)</v>
          </cell>
          <cell r="L41" t="str">
            <v>Disminución de carga en los rellenos sanitarios (+)</v>
          </cell>
          <cell r="AB41" t="str">
            <v>POSITIVO</v>
          </cell>
          <cell r="BA41" t="str">
            <v>POSITIVO</v>
          </cell>
        </row>
        <row r="42">
          <cell r="K42" t="str">
            <v xml:space="preserve">Generación de residuos peligrosos (TÓNERES) </v>
          </cell>
          <cell r="L42" t="str">
            <v>Contaminación del suelo (-)</v>
          </cell>
          <cell r="AB42" t="str">
            <v>Negativo MODERADO</v>
          </cell>
          <cell r="BA42" t="str">
            <v>Negativo BAJO</v>
          </cell>
        </row>
        <row r="43">
          <cell r="K43" t="str">
            <v>Consumo de energía eléctrica</v>
          </cell>
          <cell r="L43" t="str">
            <v>Agotamiento de los recursos naturales (-)</v>
          </cell>
          <cell r="AB43" t="str">
            <v>Negativo MODERADO</v>
          </cell>
          <cell r="BA43" t="str">
            <v>Negativo BAJO</v>
          </cell>
        </row>
        <row r="44">
          <cell r="K44" t="str">
            <v>Consumo de materiales de construcción</v>
          </cell>
          <cell r="L44" t="str">
            <v>Agotamiento de los recursos naturales (-)</v>
          </cell>
          <cell r="AB44" t="str">
            <v>Negativo BAJO</v>
          </cell>
          <cell r="BA44" t="str">
            <v>Negativo BAJO</v>
          </cell>
        </row>
        <row r="45">
          <cell r="K45" t="str">
            <v>Generación de residuos aprovechables (METAL)</v>
          </cell>
          <cell r="L45" t="str">
            <v>Disminución de carga en los rellenos sanitarios (+)</v>
          </cell>
          <cell r="AB45" t="str">
            <v>POSITIVO</v>
          </cell>
          <cell r="BA45" t="str">
            <v>POSITIVO</v>
          </cell>
        </row>
        <row r="46">
          <cell r="K46" t="str">
            <v>Generación de residuos aprovechables (PAPEL)</v>
          </cell>
          <cell r="L46" t="str">
            <v>Disminución de carga en los rellenos sanitarios (+)</v>
          </cell>
          <cell r="AB46" t="str">
            <v>POSITIVO</v>
          </cell>
          <cell r="BA46" t="str">
            <v>POSITIVO</v>
          </cell>
        </row>
        <row r="47">
          <cell r="K47" t="str">
            <v>Generación de residuos aprovechables (PLÁSTICO)</v>
          </cell>
          <cell r="L47" t="str">
            <v>Disminución de carga en los rellenos sanitarios (+)</v>
          </cell>
          <cell r="AB47" t="str">
            <v>POSITIVO</v>
          </cell>
          <cell r="BA47" t="str">
            <v>POSITIVO</v>
          </cell>
        </row>
        <row r="48">
          <cell r="K48" t="str">
            <v>Generación de residuos de manejo especial (RCD´S)</v>
          </cell>
          <cell r="L48" t="str">
            <v>Contaminación del suelo (-)</v>
          </cell>
          <cell r="AB48" t="str">
            <v>Negativo MODERADO</v>
          </cell>
          <cell r="BA48" t="str">
            <v>Negativo BAJO</v>
          </cell>
        </row>
        <row r="49">
          <cell r="K49" t="str">
            <v>Generación de residuos de manejo especial  (LUMINARIAS)</v>
          </cell>
          <cell r="L49" t="str">
            <v>Contaminación del suelo (-)</v>
          </cell>
          <cell r="AB49" t="str">
            <v>Negativo MODERADO</v>
          </cell>
          <cell r="BA49" t="str">
            <v>Negativo BAJO</v>
          </cell>
        </row>
        <row r="50">
          <cell r="K50" t="str">
            <v>Consumo de sustancias químicas</v>
          </cell>
          <cell r="L50" t="str">
            <v>Agotamiento de los recursos naturales (-)</v>
          </cell>
          <cell r="AB50" t="str">
            <v>Negativo MODERADO</v>
          </cell>
          <cell r="BA50" t="str">
            <v>Negativo BAJO</v>
          </cell>
        </row>
        <row r="51">
          <cell r="K51" t="str">
            <v xml:space="preserve">Generación de residuos peligrosos (RESIDUOS QUÍMICOS) </v>
          </cell>
          <cell r="L51" t="str">
            <v>Contaminación del suelo (-)</v>
          </cell>
          <cell r="AB51" t="str">
            <v>Negativo MODERADO</v>
          </cell>
          <cell r="BA51" t="str">
            <v>Negativo BAJO</v>
          </cell>
        </row>
        <row r="52">
          <cell r="K52" t="str">
            <v>Consumo de plaguicidas</v>
          </cell>
          <cell r="L52" t="str">
            <v>Agotamiento de los recursos naturales (-)</v>
          </cell>
          <cell r="AB52" t="str">
            <v>Negativo MODERADO</v>
          </cell>
          <cell r="BA52" t="str">
            <v>Negativo BAJO</v>
          </cell>
        </row>
        <row r="53">
          <cell r="K53" t="str">
            <v>Generación de residuos peligrosos (PLAGUICIDAS)</v>
          </cell>
          <cell r="L53" t="str">
            <v>Contaminación del suelo (-)</v>
          </cell>
          <cell r="AB53" t="str">
            <v>Negativo MODERADO</v>
          </cell>
          <cell r="BA53" t="str">
            <v>Negativo BAJO</v>
          </cell>
        </row>
        <row r="54">
          <cell r="K54" t="str">
            <v>Consumo de energía eléctrica</v>
          </cell>
          <cell r="L54" t="str">
            <v>Agotamiento de los recursos naturales (-)</v>
          </cell>
          <cell r="AB54" t="str">
            <v>Negativo MODERADO</v>
          </cell>
          <cell r="BA54" t="str">
            <v>Negativo BAJO</v>
          </cell>
        </row>
        <row r="55">
          <cell r="K55" t="str">
            <v>Consumo de papel</v>
          </cell>
          <cell r="L55" t="str">
            <v>Agotamiento de los recursos naturales (-)</v>
          </cell>
          <cell r="AB55" t="str">
            <v>Negativo MODERADO</v>
          </cell>
          <cell r="BA55" t="str">
            <v>Negativo BAJO</v>
          </cell>
        </row>
        <row r="56">
          <cell r="K56" t="str">
            <v>Consumo de tóner</v>
          </cell>
          <cell r="L56" t="str">
            <v>Agotamiento de los recursos naturales (-)</v>
          </cell>
          <cell r="AB56" t="str">
            <v>Negativo BAJO</v>
          </cell>
          <cell r="BA56" t="str">
            <v>Negativo BAJO</v>
          </cell>
        </row>
        <row r="57">
          <cell r="K57" t="str">
            <v>Conversión a medios tecnológicos</v>
          </cell>
          <cell r="L57" t="str">
            <v>Disminución de consumo de papel (+)</v>
          </cell>
          <cell r="AB57" t="str">
            <v>POSITIVO</v>
          </cell>
          <cell r="BA57" t="str">
            <v>POSITIVO</v>
          </cell>
        </row>
        <row r="58">
          <cell r="K58" t="str">
            <v>Generación de residuos aprovechables (PAPEL)</v>
          </cell>
          <cell r="L58" t="str">
            <v>Disminución de carga en los rellenos sanitarios (+)</v>
          </cell>
          <cell r="AB58" t="str">
            <v>POSITIVO</v>
          </cell>
          <cell r="BA58" t="str">
            <v>POSITIVO</v>
          </cell>
        </row>
        <row r="59">
          <cell r="K59" t="str">
            <v xml:space="preserve">Generación de residuos peligrosos (TÓNERES) </v>
          </cell>
          <cell r="L59" t="str">
            <v>Contaminación del suelo (-)</v>
          </cell>
          <cell r="AB59" t="str">
            <v>Negativo MODERADO</v>
          </cell>
          <cell r="BA59" t="str">
            <v>Negativo BAJO</v>
          </cell>
        </row>
        <row r="60">
          <cell r="K60" t="str">
            <v>Educación ambiental</v>
          </cell>
          <cell r="L60" t="str">
            <v>Fomento de buenas prácticas ambientales (+)</v>
          </cell>
          <cell r="AB60" t="str">
            <v>POSITIVO</v>
          </cell>
          <cell r="BA60" t="str">
            <v>POSITIVO</v>
          </cell>
        </row>
        <row r="61">
          <cell r="K61" t="str">
            <v>Educación ambiental</v>
          </cell>
          <cell r="L61" t="str">
            <v>Generación / Fomento de educación  y conciencia ambiental (+)</v>
          </cell>
          <cell r="AB61" t="str">
            <v>POSITIVO</v>
          </cell>
          <cell r="BA61" t="str">
            <v>POSITIVO</v>
          </cell>
        </row>
        <row r="62">
          <cell r="K62" t="str">
            <v>Consumo de energía eléctrica</v>
          </cell>
          <cell r="L62" t="str">
            <v>Agotamiento de los recursos naturales (-)</v>
          </cell>
          <cell r="AB62" t="str">
            <v>POSITIVO</v>
          </cell>
          <cell r="BA62" t="str">
            <v>POSITIVO</v>
          </cell>
        </row>
        <row r="63">
          <cell r="K63" t="str">
            <v>Consumo de papel</v>
          </cell>
          <cell r="L63" t="str">
            <v>Agotamiento de los recursos naturales (-)</v>
          </cell>
          <cell r="AB63" t="str">
            <v>Negativo MODERADO</v>
          </cell>
          <cell r="BA63" t="str">
            <v>Negativo BAJO</v>
          </cell>
        </row>
        <row r="64">
          <cell r="K64" t="str">
            <v>Generación de residuos ordinarios</v>
          </cell>
          <cell r="L64" t="str">
            <v>Contaminación del suelo (-)</v>
          </cell>
          <cell r="AB64" t="str">
            <v>Negativo MODERADO</v>
          </cell>
          <cell r="BA64" t="str">
            <v>Negativo BAJO</v>
          </cell>
        </row>
        <row r="65">
          <cell r="K65" t="str">
            <v xml:space="preserve">Consumo de insumos comestibles de cafetería </v>
          </cell>
          <cell r="L65" t="str">
            <v>Agotamiento de los recursos naturales (-)</v>
          </cell>
          <cell r="AB65" t="str">
            <v>Negativo BAJO</v>
          </cell>
          <cell r="BA65" t="str">
            <v>Negativo BAJO</v>
          </cell>
        </row>
        <row r="66">
          <cell r="K66" t="str">
            <v>Generación de residuos orgánicos</v>
          </cell>
          <cell r="L66" t="str">
            <v>Contaminación del suelo (-)</v>
          </cell>
          <cell r="AB66" t="str">
            <v>Negativo MODERADO</v>
          </cell>
          <cell r="BA66" t="str">
            <v>Negativo BAJO</v>
          </cell>
        </row>
        <row r="67">
          <cell r="K67" t="str">
            <v>Generación de residuos aprovechables (PAPEL)</v>
          </cell>
          <cell r="L67" t="str">
            <v>Disminución de carga en los rellenos sanitarios (+)</v>
          </cell>
          <cell r="AB67" t="str">
            <v>POSITIVO</v>
          </cell>
          <cell r="BA67" t="str">
            <v>POSITIVO</v>
          </cell>
        </row>
        <row r="68">
          <cell r="K68" t="str">
            <v>Consumo de energía eléctrica</v>
          </cell>
          <cell r="L68" t="str">
            <v>Agotamiento de los recursos naturales (-)</v>
          </cell>
          <cell r="AB68" t="str">
            <v>Negativo MODERADO</v>
          </cell>
          <cell r="BA68" t="str">
            <v>Negativo BAJO</v>
          </cell>
        </row>
        <row r="69">
          <cell r="K69" t="str">
            <v>Consumo de papel</v>
          </cell>
          <cell r="L69" t="str">
            <v>Agotamiento de los recursos naturales (-)</v>
          </cell>
          <cell r="AB69" t="str">
            <v>Negativo MODERADO</v>
          </cell>
          <cell r="BA69" t="str">
            <v>Negativo BAJO</v>
          </cell>
        </row>
        <row r="70">
          <cell r="K70" t="str">
            <v>Consumo de tóner</v>
          </cell>
          <cell r="L70" t="str">
            <v>Agotamiento de los recursos naturales (-)</v>
          </cell>
          <cell r="AB70" t="str">
            <v>Negativo BAJO</v>
          </cell>
          <cell r="BA70" t="str">
            <v>Negativo BAJO</v>
          </cell>
        </row>
        <row r="71">
          <cell r="K71" t="str">
            <v>Conversión a medios tecnológicos</v>
          </cell>
          <cell r="L71" t="str">
            <v>Disminución de consumo de papel (+)</v>
          </cell>
          <cell r="AB71" t="str">
            <v>POSITIVO</v>
          </cell>
          <cell r="BA71" t="str">
            <v>POSITIVO</v>
          </cell>
        </row>
        <row r="72">
          <cell r="K72" t="str">
            <v>Generación de residuos aprovechables (PAPEL)</v>
          </cell>
          <cell r="L72" t="str">
            <v>Disminución de carga en los rellenos sanitarios (+)</v>
          </cell>
          <cell r="AB72" t="str">
            <v>POSITIVO</v>
          </cell>
          <cell r="BA72" t="str">
            <v>POSITIVO</v>
          </cell>
        </row>
        <row r="73">
          <cell r="K73" t="str">
            <v>Generación de residuos aprovechables (CARTÓN)</v>
          </cell>
          <cell r="L73" t="str">
            <v>Disminución de carga en los rellenos sanitarios (+)</v>
          </cell>
          <cell r="AB73" t="str">
            <v>POSITIVO</v>
          </cell>
          <cell r="BA73" t="str">
            <v>POSITIVO</v>
          </cell>
        </row>
        <row r="74">
          <cell r="K74" t="str">
            <v xml:space="preserve">Generación de residuos peligrosos (TÓNERES) </v>
          </cell>
          <cell r="L74" t="str">
            <v>Contaminación del suelo (-)</v>
          </cell>
          <cell r="AB74" t="str">
            <v>Negativo MODERADO</v>
          </cell>
          <cell r="BA74" t="str">
            <v>Negativo BAJO</v>
          </cell>
        </row>
        <row r="75">
          <cell r="K75" t="str">
            <v>Consumo de energía eléctrica</v>
          </cell>
          <cell r="L75" t="str">
            <v>Agotamiento de los recursos naturales (-)</v>
          </cell>
          <cell r="AB75" t="str">
            <v>Negativo MODERADO</v>
          </cell>
          <cell r="BA75" t="str">
            <v>Negativo BAJO</v>
          </cell>
        </row>
        <row r="76">
          <cell r="K76" t="str">
            <v>Consumo de papel</v>
          </cell>
          <cell r="L76" t="str">
            <v>Agotamiento de los recursos naturales (-)</v>
          </cell>
          <cell r="AB76" t="str">
            <v>Negativo MODERADO</v>
          </cell>
          <cell r="BA76" t="str">
            <v>Negativo BAJO</v>
          </cell>
        </row>
        <row r="77">
          <cell r="K77" t="str">
            <v>Consumo de tóner</v>
          </cell>
          <cell r="L77" t="str">
            <v>Agotamiento de los recursos naturales (-)</v>
          </cell>
          <cell r="AB77" t="str">
            <v>Negativo BAJO</v>
          </cell>
          <cell r="BA77" t="str">
            <v>Negativo BAJO</v>
          </cell>
        </row>
        <row r="78">
          <cell r="K78" t="str">
            <v>Conversión a medios tecnológicos</v>
          </cell>
          <cell r="L78" t="str">
            <v>Disminución de consumo de papel (+)</v>
          </cell>
          <cell r="AB78" t="str">
            <v>POSITIVO</v>
          </cell>
          <cell r="BA78" t="str">
            <v>POSITIVO</v>
          </cell>
        </row>
        <row r="79">
          <cell r="K79" t="str">
            <v>Generación de residuos aprovechables (PAPEL)</v>
          </cell>
          <cell r="L79" t="str">
            <v>Disminución de carga en los rellenos sanitarios (+)</v>
          </cell>
          <cell r="AB79" t="str">
            <v>POSITIVO</v>
          </cell>
          <cell r="BA79" t="str">
            <v>POSITIVO</v>
          </cell>
        </row>
        <row r="80">
          <cell r="K80" t="str">
            <v xml:space="preserve">Generación de residuos peligrosos (TÓNERES) </v>
          </cell>
          <cell r="L80" t="str">
            <v>Contaminación del suelo (-)</v>
          </cell>
          <cell r="AB80" t="str">
            <v>Negativo MODERADO</v>
          </cell>
          <cell r="BA80" t="str">
            <v>Negativo BAJO</v>
          </cell>
        </row>
        <row r="81">
          <cell r="K81" t="str">
            <v>Consumo de energía eléctrica</v>
          </cell>
          <cell r="L81" t="str">
            <v>Agotamiento de los recursos naturales (-)</v>
          </cell>
          <cell r="AB81" t="str">
            <v>Negativo MODERADO</v>
          </cell>
          <cell r="BA81" t="str">
            <v>Negativo BAJO</v>
          </cell>
        </row>
        <row r="82">
          <cell r="K82" t="str">
            <v>Consumo de papel</v>
          </cell>
          <cell r="L82" t="str">
            <v>Agotamiento de los recursos naturales (-)</v>
          </cell>
          <cell r="AB82" t="str">
            <v>Negativo MODERADO</v>
          </cell>
          <cell r="BA82" t="str">
            <v>Negativo BAJO</v>
          </cell>
        </row>
        <row r="83">
          <cell r="K83" t="str">
            <v>Consumo de tóner</v>
          </cell>
          <cell r="L83" t="str">
            <v>Agotamiento de los recursos naturales (-)</v>
          </cell>
          <cell r="AB83" t="str">
            <v>Negativo BAJO</v>
          </cell>
          <cell r="BA83" t="str">
            <v>Negativo BAJO</v>
          </cell>
        </row>
        <row r="84">
          <cell r="K84" t="str">
            <v>Conversión a medios tecnológicos</v>
          </cell>
          <cell r="L84" t="str">
            <v>Disminución de consumo de papel (+)</v>
          </cell>
          <cell r="AB84" t="str">
            <v>POSITIVO</v>
          </cell>
          <cell r="BA84" t="str">
            <v>POSITIVO</v>
          </cell>
        </row>
        <row r="85">
          <cell r="K85" t="str">
            <v>Generación de residuos aprovechables (PAPEL)</v>
          </cell>
          <cell r="L85" t="str">
            <v>Disminución de carga en los rellenos sanitarios (+)</v>
          </cell>
          <cell r="AB85" t="str">
            <v>POSITIVO</v>
          </cell>
          <cell r="BA85" t="str">
            <v>POSITIVO</v>
          </cell>
        </row>
        <row r="86">
          <cell r="K86" t="str">
            <v xml:space="preserve">Generación de residuos peligrosos (TÓNERES) </v>
          </cell>
          <cell r="L86" t="str">
            <v>Contaminación del suelo (-)</v>
          </cell>
          <cell r="AB86" t="str">
            <v>Negativo MODERADO</v>
          </cell>
          <cell r="BA86" t="str">
            <v>Negativo BAJO</v>
          </cell>
        </row>
        <row r="87">
          <cell r="K87" t="str">
            <v>Consumo de energía eléctrica</v>
          </cell>
          <cell r="L87" t="str">
            <v>Agotamiento de los recursos naturales (-)</v>
          </cell>
          <cell r="AB87" t="str">
            <v>Negativo MODERADO</v>
          </cell>
          <cell r="BA87" t="str">
            <v>Negativo BAJO</v>
          </cell>
        </row>
        <row r="88">
          <cell r="K88" t="str">
            <v>Consumo de papel</v>
          </cell>
          <cell r="L88" t="str">
            <v>Agotamiento de los recursos naturales (-)</v>
          </cell>
          <cell r="AB88" t="str">
            <v>Negativo MODERADO</v>
          </cell>
          <cell r="BA88" t="str">
            <v>Negativo BAJO</v>
          </cell>
        </row>
        <row r="89">
          <cell r="K89" t="str">
            <v>Conversión a medios tecnológicos</v>
          </cell>
          <cell r="L89" t="str">
            <v>Disminución de consumo de papel (+)</v>
          </cell>
          <cell r="AB89" t="str">
            <v>POSITIVO</v>
          </cell>
          <cell r="BA89" t="str">
            <v>POSITIVO</v>
          </cell>
        </row>
        <row r="90">
          <cell r="K90" t="str">
            <v>Generación de residuos aprovechables (PAPEL)</v>
          </cell>
          <cell r="L90" t="str">
            <v>Disminución de carga en los rellenos sanitarios (+)</v>
          </cell>
          <cell r="AB90" t="str">
            <v>POSITIVO</v>
          </cell>
          <cell r="BA90" t="str">
            <v>POSITIVO</v>
          </cell>
        </row>
        <row r="91">
          <cell r="K91" t="str">
            <v>Consumo de energía eléctrica</v>
          </cell>
          <cell r="L91" t="str">
            <v>Agotamiento de los recursos naturales (-)</v>
          </cell>
          <cell r="AB91" t="str">
            <v>Negativo MODERADO</v>
          </cell>
          <cell r="BA91" t="str">
            <v>Negativo BAJO</v>
          </cell>
        </row>
        <row r="92">
          <cell r="K92" t="str">
            <v>Consumo de papel</v>
          </cell>
          <cell r="L92" t="str">
            <v>Agotamiento de los recursos naturales (-)</v>
          </cell>
          <cell r="AB92" t="str">
            <v>Negativo MODERADO</v>
          </cell>
          <cell r="BA92" t="str">
            <v>Negativo BAJO</v>
          </cell>
        </row>
        <row r="93">
          <cell r="K93" t="str">
            <v>Conversión a medios tecnológicos</v>
          </cell>
          <cell r="L93" t="str">
            <v>Disminución de consumo de papel (+)</v>
          </cell>
          <cell r="AB93" t="str">
            <v>POSITIVO</v>
          </cell>
          <cell r="BA93" t="str">
            <v>POSITIVO</v>
          </cell>
        </row>
        <row r="94">
          <cell r="K94" t="str">
            <v>Generación de residuos aprovechables (PAPEL)</v>
          </cell>
          <cell r="L94" t="str">
            <v>Disminución de carga en los rellenos sanitarios (+)</v>
          </cell>
          <cell r="AB94" t="str">
            <v>POSITIVO</v>
          </cell>
          <cell r="BA94" t="str">
            <v>POSITIVO</v>
          </cell>
        </row>
        <row r="95">
          <cell r="K95" t="str">
            <v>Consumo de combustibles</v>
          </cell>
          <cell r="L95" t="str">
            <v>Emisión de gases efecto invernadero (-)</v>
          </cell>
          <cell r="AB95" t="str">
            <v>Negativo BAJO</v>
          </cell>
          <cell r="BA95" t="str">
            <v>Negativo BAJO</v>
          </cell>
        </row>
        <row r="96">
          <cell r="K96" t="str">
            <v>Generación de emisiones atmosféricas fuentes móviles</v>
          </cell>
          <cell r="L96" t="str">
            <v>Contaminación del aire (-)</v>
          </cell>
          <cell r="AB96" t="str">
            <v>Negativo MODERADO</v>
          </cell>
          <cell r="BA96" t="str">
            <v>Negativo MODERADO</v>
          </cell>
        </row>
        <row r="97">
          <cell r="K97" t="str">
            <v>Consumo de energía eléctrica</v>
          </cell>
          <cell r="L97" t="str">
            <v>Agotamiento de los recursos naturales (-)</v>
          </cell>
          <cell r="AB97" t="str">
            <v>Negativo MODERADO</v>
          </cell>
          <cell r="BA97" t="str">
            <v>Negativo BAJO</v>
          </cell>
        </row>
        <row r="98">
          <cell r="K98" t="str">
            <v>Consumo de papel</v>
          </cell>
          <cell r="L98" t="str">
            <v>Agotamiento de los recursos naturales (-)</v>
          </cell>
          <cell r="AB98" t="str">
            <v>Negativo MODERADO</v>
          </cell>
          <cell r="BA98" t="str">
            <v>Negativo BAJO</v>
          </cell>
        </row>
        <row r="99">
          <cell r="K99" t="str">
            <v>Conversión a medios tecnológicos</v>
          </cell>
          <cell r="L99" t="str">
            <v>Disminución de consumo de papel (+)</v>
          </cell>
          <cell r="AB99" t="str">
            <v>POSITIVO</v>
          </cell>
          <cell r="BA99" t="str">
            <v>POSITIVO</v>
          </cell>
        </row>
        <row r="100">
          <cell r="K100" t="str">
            <v>Generación de residuos aprovechables (PAPEL)</v>
          </cell>
          <cell r="L100" t="str">
            <v>Disminución de carga en los rellenos sanitarios (+)</v>
          </cell>
          <cell r="AB100" t="str">
            <v>POSITIVO</v>
          </cell>
          <cell r="BA100" t="str">
            <v>POSITIVO</v>
          </cell>
        </row>
        <row r="101">
          <cell r="K101" t="str">
            <v>Consumo de combustibles</v>
          </cell>
          <cell r="L101" t="str">
            <v>Emisión de gases efecto invernadero (-)</v>
          </cell>
          <cell r="AB101" t="str">
            <v>Negativo BAJO</v>
          </cell>
          <cell r="BA101" t="str">
            <v>Negativo BAJO</v>
          </cell>
        </row>
        <row r="102">
          <cell r="K102" t="str">
            <v>Generación de emisiones atmosféricas fuentes móviles</v>
          </cell>
          <cell r="L102" t="str">
            <v>Contaminación del aire (-)</v>
          </cell>
          <cell r="AB102" t="str">
            <v>Negativo MODERADO</v>
          </cell>
          <cell r="BA102" t="str">
            <v>Negativo MODERADO</v>
          </cell>
        </row>
        <row r="103">
          <cell r="K103" t="str">
            <v>Consumo de energía eléctrica</v>
          </cell>
          <cell r="L103" t="str">
            <v>Agotamiento de los recursos naturales (-)</v>
          </cell>
          <cell r="AB103" t="str">
            <v>Negativo MODERADO</v>
          </cell>
          <cell r="BA103" t="str">
            <v>Negativo BAJO</v>
          </cell>
        </row>
        <row r="104">
          <cell r="K104" t="str">
            <v>Consumo de papel</v>
          </cell>
          <cell r="L104" t="str">
            <v>Agotamiento de los recursos naturales (-)</v>
          </cell>
          <cell r="AB104" t="str">
            <v>Negativo MODERADO</v>
          </cell>
          <cell r="BA104" t="str">
            <v>Negativo BAJO</v>
          </cell>
        </row>
        <row r="105">
          <cell r="K105" t="str">
            <v>Conversión a medios tecnológicos</v>
          </cell>
          <cell r="L105" t="str">
            <v>Disminución de consumo de papel (+)</v>
          </cell>
          <cell r="AB105" t="str">
            <v>POSITIVO</v>
          </cell>
          <cell r="BA105" t="str">
            <v>POSITIVO</v>
          </cell>
        </row>
        <row r="106">
          <cell r="K106" t="str">
            <v>Generación de residuos aprovechables (PAPEL)</v>
          </cell>
          <cell r="L106" t="str">
            <v>Disminución de carga en los rellenos sanitarios (+)</v>
          </cell>
          <cell r="AB106" t="str">
            <v>POSITIVO</v>
          </cell>
          <cell r="BA106" t="str">
            <v>POSITIVO</v>
          </cell>
        </row>
        <row r="107">
          <cell r="K107" t="str">
            <v>Consumo de combustibles</v>
          </cell>
          <cell r="L107" t="str">
            <v>Emisión de gases efecto invernadero (-)</v>
          </cell>
          <cell r="AB107" t="str">
            <v>Negativo BAJO</v>
          </cell>
          <cell r="BA107" t="str">
            <v>Negativo BAJO</v>
          </cell>
        </row>
        <row r="108">
          <cell r="K108" t="str">
            <v>Generación de emisiones atmosféricas fuentes móviles</v>
          </cell>
          <cell r="L108" t="str">
            <v>Contaminación del aire (-)</v>
          </cell>
          <cell r="AB108" t="str">
            <v>Negativo MODERADO</v>
          </cell>
          <cell r="BA108" t="str">
            <v>Negativo MODERADO</v>
          </cell>
        </row>
        <row r="109">
          <cell r="K109" t="str">
            <v>Consumo de energía eléctrica</v>
          </cell>
          <cell r="L109" t="str">
            <v>Agotamiento de los recursos naturales (-)</v>
          </cell>
          <cell r="AB109" t="str">
            <v>Negativo MODERADO</v>
          </cell>
          <cell r="BA109" t="str">
            <v>Negativo BAJO</v>
          </cell>
        </row>
        <row r="110">
          <cell r="K110" t="str">
            <v>Consumo de papel</v>
          </cell>
          <cell r="L110" t="str">
            <v>Agotamiento de los recursos naturales (-)</v>
          </cell>
          <cell r="AB110" t="str">
            <v>Negativo MODERADO</v>
          </cell>
          <cell r="BA110" t="str">
            <v>Negativo BAJO</v>
          </cell>
        </row>
        <row r="111">
          <cell r="K111" t="str">
            <v>Conversión a medios tecnológicos</v>
          </cell>
          <cell r="L111" t="str">
            <v>Disminución de consumo de papel (+)</v>
          </cell>
          <cell r="AB111" t="str">
            <v>POSITIVO</v>
          </cell>
          <cell r="BA111" t="str">
            <v>POSITIVO</v>
          </cell>
        </row>
        <row r="112">
          <cell r="K112" t="str">
            <v>Generación de residuos aprovechables (PAPEL)</v>
          </cell>
          <cell r="L112" t="str">
            <v>Disminución de carga en los rellenos sanitarios (+)</v>
          </cell>
          <cell r="AB112" t="str">
            <v>POSITIVO</v>
          </cell>
          <cell r="BA112" t="str">
            <v>POSITIVO</v>
          </cell>
        </row>
        <row r="113">
          <cell r="K113" t="str">
            <v>Consumo de energía eléctrica</v>
          </cell>
          <cell r="L113" t="str">
            <v>Agotamiento de los recursos naturales (-)</v>
          </cell>
          <cell r="AB113" t="str">
            <v>Negativo MODERADO</v>
          </cell>
          <cell r="BA113" t="str">
            <v>Negativo BAJO</v>
          </cell>
        </row>
        <row r="114">
          <cell r="K114" t="str">
            <v>Consumo de papel</v>
          </cell>
          <cell r="L114" t="str">
            <v>Agotamiento de los recursos naturales (-)</v>
          </cell>
          <cell r="AB114" t="str">
            <v>Negativo MODERADO</v>
          </cell>
          <cell r="BA114" t="str">
            <v>Negativo BAJO</v>
          </cell>
        </row>
        <row r="115">
          <cell r="K115" t="str">
            <v>Conversión a medios tecnológicos</v>
          </cell>
          <cell r="L115" t="str">
            <v>Disminución de consumo de papel (+)</v>
          </cell>
          <cell r="AB115" t="str">
            <v>POSITIVO</v>
          </cell>
          <cell r="BA115" t="str">
            <v>POSITIVO</v>
          </cell>
        </row>
        <row r="116">
          <cell r="K116" t="str">
            <v>Generación de residuos aprovechables (PAPEL)</v>
          </cell>
          <cell r="L116" t="str">
            <v>Disminución de carga en los rellenos sanitarios (+)</v>
          </cell>
          <cell r="AB116" t="str">
            <v>POSITIVO</v>
          </cell>
          <cell r="BA116" t="str">
            <v>POSITIVO</v>
          </cell>
        </row>
        <row r="117">
          <cell r="K117" t="str">
            <v>Consumo de energía eléctrica</v>
          </cell>
          <cell r="L117" t="str">
            <v>Agotamiento de los recursos naturales (-)</v>
          </cell>
          <cell r="AB117" t="str">
            <v>Negativo MODERADO</v>
          </cell>
          <cell r="BA117" t="str">
            <v>Negativo BAJO</v>
          </cell>
        </row>
        <row r="118">
          <cell r="K118" t="str">
            <v>Consumo de papel</v>
          </cell>
          <cell r="L118" t="str">
            <v>Agotamiento de los recursos naturales (-)</v>
          </cell>
          <cell r="AB118" t="str">
            <v>Negativo MODERADO</v>
          </cell>
          <cell r="BA118" t="str">
            <v>Negativo BAJO</v>
          </cell>
        </row>
        <row r="119">
          <cell r="K119" t="str">
            <v>Conversión a medios tecnológicos</v>
          </cell>
          <cell r="L119" t="str">
            <v>Disminución de consumo de papel (+)</v>
          </cell>
          <cell r="AB119" t="str">
            <v>POSITIVO</v>
          </cell>
          <cell r="BA119" t="str">
            <v>POSITIVO</v>
          </cell>
        </row>
        <row r="120">
          <cell r="K120" t="str">
            <v>Generación de residuos aprovechables (PAPEL)</v>
          </cell>
          <cell r="L120" t="str">
            <v>Disminución de carga en los rellenos sanitarios (+)</v>
          </cell>
          <cell r="AB120" t="str">
            <v>POSITIVO</v>
          </cell>
          <cell r="BA120" t="str">
            <v>POSITIVO</v>
          </cell>
        </row>
        <row r="121">
          <cell r="K121" t="str">
            <v>Consumo de energía eléctrica</v>
          </cell>
          <cell r="L121" t="str">
            <v>Agotamiento de los recursos naturales (-)</v>
          </cell>
          <cell r="AB121" t="str">
            <v>Negativo MODERADO</v>
          </cell>
          <cell r="BA121" t="str">
            <v>Negativo BAJO</v>
          </cell>
        </row>
        <row r="122">
          <cell r="K122" t="str">
            <v>Consumo de papel</v>
          </cell>
          <cell r="L122" t="str">
            <v>Agotamiento de los recursos naturales (-)</v>
          </cell>
          <cell r="AB122" t="str">
            <v>Negativo MODERADO</v>
          </cell>
          <cell r="BA122" t="str">
            <v>Negativo BAJO</v>
          </cell>
        </row>
        <row r="123">
          <cell r="K123" t="str">
            <v>Conversión a medios tecnológicos</v>
          </cell>
          <cell r="L123" t="str">
            <v>Disminución de consumo de papel (+)</v>
          </cell>
          <cell r="AB123" t="str">
            <v>POSITIVO</v>
          </cell>
          <cell r="BA123" t="str">
            <v>POSITIVO</v>
          </cell>
        </row>
        <row r="124">
          <cell r="K124" t="str">
            <v>Generación de residuos aprovechables (PAPEL)</v>
          </cell>
          <cell r="L124" t="str">
            <v>Disminución de carga en los rellenos sanitarios (+)</v>
          </cell>
          <cell r="AB124" t="str">
            <v>POSITIVO</v>
          </cell>
          <cell r="BA124" t="str">
            <v>POSITIVO</v>
          </cell>
        </row>
        <row r="125">
          <cell r="K125" t="str">
            <v>Consumo de energía eléctrica</v>
          </cell>
          <cell r="L125" t="str">
            <v>Agotamiento de los recursos naturales (-)</v>
          </cell>
          <cell r="AB125" t="str">
            <v>Negativo MODERADO</v>
          </cell>
          <cell r="BA125" t="str">
            <v>Negativo BAJO</v>
          </cell>
        </row>
        <row r="126">
          <cell r="K126" t="str">
            <v>Consumo de papel</v>
          </cell>
          <cell r="L126" t="str">
            <v>Agotamiento de los recursos naturales (-)</v>
          </cell>
          <cell r="AB126" t="str">
            <v>Negativo MODERADO</v>
          </cell>
          <cell r="BA126" t="str">
            <v>Negativo BAJO</v>
          </cell>
        </row>
        <row r="127">
          <cell r="K127" t="str">
            <v>Conversión a medios tecnológicos</v>
          </cell>
          <cell r="L127" t="str">
            <v>Disminución de consumo de papel (+)</v>
          </cell>
          <cell r="AB127" t="str">
            <v>POSITIVO</v>
          </cell>
          <cell r="BA127" t="str">
            <v>POSITIVO</v>
          </cell>
        </row>
        <row r="128">
          <cell r="K128" t="str">
            <v>Generación de residuos aprovechables (PAPEL)</v>
          </cell>
          <cell r="L128" t="str">
            <v>Disminución de carga en los rellenos sanitarios (+)</v>
          </cell>
          <cell r="AB128" t="str">
            <v>POSITIVO</v>
          </cell>
          <cell r="BA128" t="str">
            <v>POSITIVO</v>
          </cell>
        </row>
        <row r="129">
          <cell r="K129" t="str">
            <v>Consumo de energía eléctrica</v>
          </cell>
          <cell r="L129" t="str">
            <v>Agotamiento de los recursos naturales (-)</v>
          </cell>
          <cell r="AB129" t="str">
            <v>Negativo MODERADO</v>
          </cell>
          <cell r="BA129" t="str">
            <v>Negativo BAJO</v>
          </cell>
        </row>
        <row r="130">
          <cell r="K130" t="str">
            <v>Consumo de papel</v>
          </cell>
          <cell r="L130" t="str">
            <v>Agotamiento de los recursos naturales (-)</v>
          </cell>
          <cell r="AB130" t="str">
            <v>Negativo MODERADO</v>
          </cell>
          <cell r="BA130" t="str">
            <v>Negativo BAJO</v>
          </cell>
        </row>
        <row r="131">
          <cell r="K131" t="str">
            <v>Consumo de tóner</v>
          </cell>
          <cell r="L131" t="str">
            <v>Agotamiento de los recursos naturales (-)</v>
          </cell>
          <cell r="AB131" t="str">
            <v>Negativo BAJO</v>
          </cell>
          <cell r="BA131" t="str">
            <v>Negativo BAJO</v>
          </cell>
        </row>
        <row r="132">
          <cell r="K132" t="str">
            <v>Conversión a medios tecnológicos</v>
          </cell>
          <cell r="L132" t="str">
            <v>Disminución de consumo de papel (+)</v>
          </cell>
          <cell r="AB132" t="str">
            <v>POSITIVO</v>
          </cell>
          <cell r="BA132" t="str">
            <v>POSITIVO</v>
          </cell>
        </row>
        <row r="133">
          <cell r="K133" t="str">
            <v>Generación de residuos aprovechables (PAPEL)</v>
          </cell>
          <cell r="L133" t="str">
            <v>Disminución de carga en los rellenos sanitarios (+)</v>
          </cell>
          <cell r="AB133" t="str">
            <v>POSITIVO</v>
          </cell>
          <cell r="BA133" t="str">
            <v>POSITIVO</v>
          </cell>
        </row>
        <row r="134">
          <cell r="K134" t="str">
            <v xml:space="preserve">Generación de residuos peligrosos (TÓNERES) </v>
          </cell>
          <cell r="L134" t="str">
            <v>Contaminación del suelo (-)</v>
          </cell>
          <cell r="AB134" t="str">
            <v>Negativo MODERADO</v>
          </cell>
          <cell r="BA134" t="str">
            <v>Negativo BAJO</v>
          </cell>
        </row>
        <row r="135">
          <cell r="K135" t="str">
            <v>Consumo de energía eléctrica</v>
          </cell>
          <cell r="L135" t="str">
            <v>Agotamiento de los recursos naturales (-)</v>
          </cell>
          <cell r="AB135" t="str">
            <v>Negativo MODERADO</v>
          </cell>
          <cell r="BA135" t="str">
            <v>Negativo BAJO</v>
          </cell>
        </row>
        <row r="136">
          <cell r="K136" t="str">
            <v>Consumo de papel</v>
          </cell>
          <cell r="L136" t="str">
            <v>Agotamiento de los recursos naturales (-)</v>
          </cell>
          <cell r="AB136" t="str">
            <v>Negativo MODERADO</v>
          </cell>
          <cell r="BA136" t="str">
            <v>Negativo BAJO</v>
          </cell>
        </row>
        <row r="137">
          <cell r="K137" t="str">
            <v>Consumo de tóner</v>
          </cell>
          <cell r="L137" t="str">
            <v>Agotamiento de los recursos naturales (-)</v>
          </cell>
          <cell r="AB137" t="str">
            <v>Negativo BAJO</v>
          </cell>
          <cell r="BA137" t="str">
            <v>Negativo BAJO</v>
          </cell>
        </row>
        <row r="138">
          <cell r="K138" t="str">
            <v>Conversión a medios tecnológicos</v>
          </cell>
          <cell r="L138" t="str">
            <v>Disminución de consumo de papel (+)</v>
          </cell>
          <cell r="AB138" t="str">
            <v>POSITIVO</v>
          </cell>
          <cell r="BA138" t="str">
            <v>POSITIVO</v>
          </cell>
        </row>
        <row r="139">
          <cell r="K139" t="str">
            <v>Generación de residuos aprovechables (PAPEL)</v>
          </cell>
          <cell r="L139" t="str">
            <v>Disminución de carga en los rellenos sanitarios (+)</v>
          </cell>
          <cell r="AB139" t="str">
            <v>POSITIVO</v>
          </cell>
          <cell r="BA139" t="str">
            <v>POSITIVO</v>
          </cell>
        </row>
        <row r="140">
          <cell r="K140" t="str">
            <v xml:space="preserve">Generación de residuos peligrosos (TÓNERES) </v>
          </cell>
          <cell r="L140" t="str">
            <v>Contaminación del suelo (-)</v>
          </cell>
          <cell r="AB140" t="str">
            <v>Negativo MODERADO</v>
          </cell>
          <cell r="BA140" t="str">
            <v>Negativo BAJO</v>
          </cell>
        </row>
        <row r="141">
          <cell r="K141" t="str">
            <v>Consumo de energía eléctrica</v>
          </cell>
          <cell r="L141" t="str">
            <v>Agotamiento de los recursos naturales (-)</v>
          </cell>
          <cell r="AB141" t="str">
            <v>Negativo MODERADO</v>
          </cell>
          <cell r="BA141" t="str">
            <v>Negativo BAJO</v>
          </cell>
        </row>
        <row r="142">
          <cell r="K142" t="str">
            <v>Consumo de papel</v>
          </cell>
          <cell r="L142" t="str">
            <v>Agotamiento de los recursos naturales (-)</v>
          </cell>
          <cell r="AB142" t="str">
            <v>Negativo MODERADO</v>
          </cell>
          <cell r="BA142" t="str">
            <v>Negativo BAJO</v>
          </cell>
        </row>
        <row r="143">
          <cell r="K143" t="str">
            <v>Consumo de tóner</v>
          </cell>
          <cell r="L143" t="str">
            <v>Agotamiento de los recursos naturales (-)</v>
          </cell>
          <cell r="AB143" t="str">
            <v>Negativo BAJO</v>
          </cell>
          <cell r="BA143" t="str">
            <v>Negativo BAJO</v>
          </cell>
        </row>
        <row r="144">
          <cell r="K144" t="str">
            <v>Conversión a medios tecnológicos</v>
          </cell>
          <cell r="L144" t="str">
            <v>Disminución de consumo de papel (+)</v>
          </cell>
          <cell r="AB144" t="str">
            <v>POSITIVO</v>
          </cell>
          <cell r="BA144" t="str">
            <v>POSITIVO</v>
          </cell>
        </row>
        <row r="145">
          <cell r="K145" t="str">
            <v>Generación de residuos aprovechables (PAPEL)</v>
          </cell>
          <cell r="L145" t="str">
            <v>Disminución de carga en los rellenos sanitarios (+)</v>
          </cell>
          <cell r="AB145" t="str">
            <v>POSITIVO</v>
          </cell>
          <cell r="BA145" t="str">
            <v>POSITIVO</v>
          </cell>
        </row>
        <row r="146">
          <cell r="K146" t="str">
            <v xml:space="preserve">Generación de residuos peligrosos (TÓNERES) </v>
          </cell>
          <cell r="L146" t="str">
            <v>Contaminación del suelo (-)</v>
          </cell>
          <cell r="AB146" t="str">
            <v>Negativo MODERADO</v>
          </cell>
          <cell r="BA146" t="str">
            <v>Negativo BAJO</v>
          </cell>
        </row>
        <row r="147">
          <cell r="K147" t="str">
            <v>Consumo de energía eléctrica</v>
          </cell>
          <cell r="L147" t="str">
            <v>Agotamiento de los recursos naturales (-)</v>
          </cell>
          <cell r="AB147" t="str">
            <v>Negativo MODERADO</v>
          </cell>
          <cell r="BA147" t="str">
            <v>Negativo BAJO</v>
          </cell>
        </row>
        <row r="148">
          <cell r="K148" t="str">
            <v>Conversión a medios tecnológicos</v>
          </cell>
          <cell r="L148" t="str">
            <v>Disminución de consumo de papel (+)</v>
          </cell>
          <cell r="AB148" t="str">
            <v>POSITIVO</v>
          </cell>
          <cell r="BA148" t="str">
            <v>POSITIVO</v>
          </cell>
        </row>
        <row r="149">
          <cell r="K149" t="str">
            <v>Consumo de energía eléctrica</v>
          </cell>
          <cell r="L149" t="str">
            <v>Agotamiento de los recursos naturales (-)</v>
          </cell>
          <cell r="AB149" t="str">
            <v>Negativo MODERADO</v>
          </cell>
          <cell r="BA149" t="str">
            <v>Negativo BAJO</v>
          </cell>
        </row>
        <row r="150">
          <cell r="K150" t="str">
            <v>Consumo de papel</v>
          </cell>
          <cell r="L150" t="str">
            <v>Agotamiento de los recursos naturales (-)</v>
          </cell>
          <cell r="AB150" t="str">
            <v>Negativo MODERADO</v>
          </cell>
          <cell r="BA150" t="str">
            <v>Negativo BAJO</v>
          </cell>
        </row>
        <row r="151">
          <cell r="K151" t="str">
            <v>Consumo de tóner</v>
          </cell>
          <cell r="L151" t="str">
            <v>Agotamiento de los recursos naturales (-)</v>
          </cell>
          <cell r="AB151" t="str">
            <v>Negativo BAJO</v>
          </cell>
          <cell r="BA151" t="str">
            <v>Negativo BAJO</v>
          </cell>
        </row>
        <row r="152">
          <cell r="K152" t="str">
            <v>Conversión a medios tecnológicos</v>
          </cell>
          <cell r="L152" t="str">
            <v>Disminución de consumo de papel (+)</v>
          </cell>
          <cell r="AB152" t="str">
            <v>POSITIVO</v>
          </cell>
          <cell r="BA152" t="str">
            <v>POSITIVO</v>
          </cell>
        </row>
        <row r="153">
          <cell r="K153" t="str">
            <v>Generación de residuos aprovechables (PAPEL)</v>
          </cell>
          <cell r="L153" t="str">
            <v>Disminución de carga en los rellenos sanitarios (+)</v>
          </cell>
          <cell r="AB153" t="str">
            <v>POSITIVO</v>
          </cell>
          <cell r="BA153" t="str">
            <v>POSITIVO</v>
          </cell>
        </row>
        <row r="154">
          <cell r="K154" t="str">
            <v xml:space="preserve">Generación de residuos peligrosos (TÓNERES) </v>
          </cell>
          <cell r="L154" t="str">
            <v>Contaminación del suelo (-)</v>
          </cell>
          <cell r="AB154" t="str">
            <v>Negativo MODERADO</v>
          </cell>
          <cell r="BA154" t="str">
            <v>Negativo BAJO</v>
          </cell>
        </row>
        <row r="155">
          <cell r="K155" t="str">
            <v>Consumo de energía eléctrica</v>
          </cell>
          <cell r="L155" t="str">
            <v>Agotamiento de los recursos naturales (-)</v>
          </cell>
          <cell r="AB155" t="str">
            <v>Negativo MODERADO</v>
          </cell>
          <cell r="BA155" t="str">
            <v>Negativo BAJO</v>
          </cell>
        </row>
        <row r="156">
          <cell r="K156" t="str">
            <v>Consumo de papel</v>
          </cell>
          <cell r="L156" t="str">
            <v>Agotamiento de los recursos naturales (-)</v>
          </cell>
          <cell r="AB156" t="str">
            <v>Negativo MODERADO</v>
          </cell>
          <cell r="BA156" t="str">
            <v>Negativo BAJO</v>
          </cell>
        </row>
        <row r="157">
          <cell r="K157" t="str">
            <v>Consumo de tóner</v>
          </cell>
          <cell r="L157" t="str">
            <v>Agotamiento de los recursos naturales (-)</v>
          </cell>
          <cell r="AB157" t="str">
            <v>Negativo BAJO</v>
          </cell>
          <cell r="BA157" t="str">
            <v>Negativo BAJO</v>
          </cell>
        </row>
        <row r="158">
          <cell r="K158" t="str">
            <v>Conversión a medios tecnológicos</v>
          </cell>
          <cell r="L158" t="str">
            <v>Disminución de consumo de papel (+)</v>
          </cell>
          <cell r="AB158" t="str">
            <v>POSITIVO</v>
          </cell>
          <cell r="BA158" t="str">
            <v>POSITIVO</v>
          </cell>
        </row>
        <row r="159">
          <cell r="K159" t="str">
            <v>Generación de residuos aprovechables (PAPEL)</v>
          </cell>
          <cell r="L159" t="str">
            <v>Disminución de carga en los rellenos sanitarios (+)</v>
          </cell>
          <cell r="AB159" t="str">
            <v>POSITIVO</v>
          </cell>
          <cell r="BA159" t="str">
            <v>POSITIVO</v>
          </cell>
        </row>
        <row r="160">
          <cell r="K160" t="str">
            <v xml:space="preserve">Generación de residuos peligrosos (TÓNERES) </v>
          </cell>
          <cell r="L160" t="str">
            <v>Contaminación del suelo (-)</v>
          </cell>
          <cell r="AB160" t="str">
            <v>Negativo MODERADO</v>
          </cell>
          <cell r="BA160" t="str">
            <v>Negativo BAJO</v>
          </cell>
        </row>
        <row r="161">
          <cell r="K161" t="str">
            <v>Intervención a comunidades Étnicas</v>
          </cell>
          <cell r="L161" t="str">
            <v>Conservación de las costumbres étnicas (+)</v>
          </cell>
          <cell r="AB161" t="str">
            <v>POSITIVO</v>
          </cell>
          <cell r="BA161" t="str">
            <v>POSITIVO</v>
          </cell>
        </row>
        <row r="162">
          <cell r="K162" t="str">
            <v>Consumo de energía eléctrica</v>
          </cell>
          <cell r="L162" t="str">
            <v>Agotamiento de los recursos naturales (-)</v>
          </cell>
          <cell r="AB162" t="str">
            <v>Negativo MODERADO</v>
          </cell>
          <cell r="BA162" t="str">
            <v>Negativo BAJO</v>
          </cell>
        </row>
        <row r="163">
          <cell r="K163" t="str">
            <v>Consumo de papel</v>
          </cell>
          <cell r="L163" t="str">
            <v>Agotamiento de los recursos naturales (-)</v>
          </cell>
          <cell r="AB163" t="str">
            <v>Negativo MODERADO</v>
          </cell>
          <cell r="BA163" t="str">
            <v>Negativo BAJO</v>
          </cell>
        </row>
        <row r="164">
          <cell r="K164" t="str">
            <v>Consumo de tóner</v>
          </cell>
          <cell r="L164" t="str">
            <v>Agotamiento de los recursos naturales (-)</v>
          </cell>
          <cell r="AB164" t="str">
            <v>Negativo BAJO</v>
          </cell>
          <cell r="BA164" t="str">
            <v>Negativo BAJO</v>
          </cell>
        </row>
        <row r="165">
          <cell r="K165" t="str">
            <v>Generación de residuos aprovechables (PAPEL)</v>
          </cell>
          <cell r="L165" t="str">
            <v>Disminución de carga en los rellenos sanitarios (+)</v>
          </cell>
          <cell r="AB165" t="str">
            <v>POSITIVO</v>
          </cell>
          <cell r="BA165" t="str">
            <v>POSITIVO</v>
          </cell>
        </row>
        <row r="166">
          <cell r="K166" t="str">
            <v xml:space="preserve">Generación de residuos peligrosos (TÓNERES) </v>
          </cell>
          <cell r="L166" t="str">
            <v>Contaminación del suelo (-)</v>
          </cell>
          <cell r="AB166" t="str">
            <v>Negativo MODERADO</v>
          </cell>
          <cell r="BA166" t="str">
            <v>Negativo BAJO</v>
          </cell>
        </row>
        <row r="167">
          <cell r="K167" t="str">
            <v>Consumo de energía eléctrica</v>
          </cell>
          <cell r="L167" t="str">
            <v>Agotamiento de los recursos naturales (-)</v>
          </cell>
          <cell r="AB167" t="str">
            <v>Negativo MODERADO</v>
          </cell>
          <cell r="BA167" t="str">
            <v>Negativo BAJO</v>
          </cell>
        </row>
        <row r="168">
          <cell r="K168" t="str">
            <v>Conversión a medios tecnológicos</v>
          </cell>
          <cell r="L168" t="str">
            <v>Disminución de consumo de papel (+)</v>
          </cell>
          <cell r="AB168" t="str">
            <v>POSITIVO</v>
          </cell>
          <cell r="BA168" t="str">
            <v>POSITIVO</v>
          </cell>
        </row>
        <row r="169">
          <cell r="K169" t="str">
            <v>Intervención a comunidades Étnicas</v>
          </cell>
          <cell r="L169" t="str">
            <v>Conservación de las costumbres étnicas (+)</v>
          </cell>
          <cell r="AB169" t="str">
            <v>POSITIVO</v>
          </cell>
          <cell r="BA169" t="str">
            <v>POSITIVO</v>
          </cell>
        </row>
        <row r="170">
          <cell r="K170" t="str">
            <v>Consumo de energía eléctrica</v>
          </cell>
          <cell r="L170" t="str">
            <v>Agotamiento de los recursos naturales (-)</v>
          </cell>
          <cell r="AB170" t="str">
            <v>Negativo MODERADO</v>
          </cell>
          <cell r="BA170" t="str">
            <v>Negativo BAJO</v>
          </cell>
        </row>
        <row r="171">
          <cell r="K171" t="str">
            <v>Conversión a medios tecnológicos</v>
          </cell>
          <cell r="L171" t="str">
            <v>Disminución de consumo de papel (+)</v>
          </cell>
          <cell r="AB171" t="str">
            <v>POSITIVO</v>
          </cell>
          <cell r="BA171" t="str">
            <v>POSITIVO</v>
          </cell>
        </row>
        <row r="172">
          <cell r="K172" t="str">
            <v>Intervención a comunidades Étnicas</v>
          </cell>
          <cell r="L172" t="str">
            <v>Conservación de las costumbres étnicas (+)</v>
          </cell>
          <cell r="AB172" t="str">
            <v>POSITIVO</v>
          </cell>
          <cell r="BA172" t="str">
            <v>POSITIVO</v>
          </cell>
        </row>
        <row r="173">
          <cell r="K173" t="str">
            <v>Consumo de agua</v>
          </cell>
          <cell r="L173" t="str">
            <v>Agotamiento de los recursos naturales (-)</v>
          </cell>
          <cell r="AB173" t="str">
            <v>Negativo MODERADO</v>
          </cell>
          <cell r="BA173" t="str">
            <v>Negativo BAJO</v>
          </cell>
        </row>
        <row r="174">
          <cell r="K174" t="str">
            <v>Vertimiento de aguas residuales domésticas a sistemas de alcantarillado</v>
          </cell>
          <cell r="L174" t="str">
            <v>Contaminación de cuerpos hídricos (-)</v>
          </cell>
          <cell r="AB174" t="str">
            <v>Negativo MODERADO</v>
          </cell>
          <cell r="BA174" t="str">
            <v>Negativo BAJO</v>
          </cell>
        </row>
        <row r="175">
          <cell r="K175" t="str">
            <v>Consumo de bolsas plásticas para almacenamiento de residuos</v>
          </cell>
          <cell r="L175" t="str">
            <v>Agotamiento de los recursos naturales (-)</v>
          </cell>
          <cell r="AB175" t="str">
            <v>Negativo MODERADO</v>
          </cell>
          <cell r="BA175" t="str">
            <v>Negativo BAJO</v>
          </cell>
        </row>
        <row r="176">
          <cell r="K176" t="str">
            <v>Generación de residuos ordinarios</v>
          </cell>
          <cell r="L176" t="str">
            <v>Aumento de carga de rellenos sanitarios (-)</v>
          </cell>
          <cell r="AB176" t="str">
            <v>Negativo MODERADO</v>
          </cell>
          <cell r="BA176" t="str">
            <v>Negativo BAJO</v>
          </cell>
        </row>
        <row r="177">
          <cell r="K177" t="str">
            <v>Generación de residuos ordinarios</v>
          </cell>
          <cell r="L177" t="str">
            <v>Contaminación del suelo (-)</v>
          </cell>
          <cell r="AB177" t="str">
            <v>Negativo MODERADO</v>
          </cell>
          <cell r="BA177" t="str">
            <v>Negativo BAJO</v>
          </cell>
        </row>
        <row r="178">
          <cell r="K178" t="str">
            <v>Consumo de sustancias químicas</v>
          </cell>
          <cell r="L178" t="str">
            <v>Contaminación del suelo (-)</v>
          </cell>
          <cell r="AB178" t="str">
            <v>Negativo MODERADO</v>
          </cell>
          <cell r="BA178" t="str">
            <v>Negativo BAJO</v>
          </cell>
        </row>
        <row r="179">
          <cell r="K179" t="str">
            <v>Consumo de sustancias químicas</v>
          </cell>
          <cell r="L179" t="str">
            <v>Contaminación del suelo (-)</v>
          </cell>
          <cell r="AB179" t="str">
            <v>Negativo MODERADO</v>
          </cell>
          <cell r="BA179" t="str">
            <v>Negativo BAJO</v>
          </cell>
        </row>
        <row r="180">
          <cell r="K180" t="str">
            <v>Generación de residuos orgánicos</v>
          </cell>
          <cell r="L180" t="str">
            <v>Aumento de carga de rellenos sanitarios (-)</v>
          </cell>
          <cell r="AB180" t="str">
            <v>Negativo MODERADO</v>
          </cell>
          <cell r="BA180" t="str">
            <v>Negativo BAJO</v>
          </cell>
        </row>
        <row r="181">
          <cell r="K181" t="str">
            <v>Generación de residuos orgánicos</v>
          </cell>
          <cell r="L181" t="str">
            <v>Contaminación del suelo (-)</v>
          </cell>
          <cell r="AB181" t="str">
            <v>Negativo MODERADO</v>
          </cell>
          <cell r="BA181" t="str">
            <v>Negativo BAJO</v>
          </cell>
        </row>
        <row r="182">
          <cell r="K182" t="str">
            <v>Generación de residuos aprovechables (PLÁSTICO)</v>
          </cell>
          <cell r="L182" t="str">
            <v>Disminución de carga en los rellenos sanitarios (+)</v>
          </cell>
          <cell r="AB182" t="str">
            <v>POSITIVO</v>
          </cell>
          <cell r="BA182" t="str">
            <v>POSITIVO</v>
          </cell>
        </row>
        <row r="183">
          <cell r="K183" t="str">
            <v>Consumo de energía eléctrica</v>
          </cell>
          <cell r="L183" t="str">
            <v>Agotamiento de los recursos naturales (-)</v>
          </cell>
          <cell r="AB183" t="str">
            <v>Negativo MODERADO</v>
          </cell>
          <cell r="BA183" t="str">
            <v>Negativo BAJO</v>
          </cell>
        </row>
        <row r="184">
          <cell r="K184" t="str">
            <v>Consumo de agua</v>
          </cell>
          <cell r="L184" t="str">
            <v>Agotamiento de los recursos naturales (-)</v>
          </cell>
          <cell r="AB184" t="str">
            <v>Negativo MODERADO</v>
          </cell>
          <cell r="BA184" t="str">
            <v>Negativo BAJO</v>
          </cell>
        </row>
        <row r="185">
          <cell r="K185" t="str">
            <v>Consumo de papel</v>
          </cell>
          <cell r="L185" t="str">
            <v>Agotamiento de los recursos naturales (-)</v>
          </cell>
          <cell r="AB185" t="str">
            <v>Negativo MODERADO</v>
          </cell>
          <cell r="BA185" t="str">
            <v>Negativo BAJO</v>
          </cell>
        </row>
        <row r="186">
          <cell r="K186" t="str">
            <v>Consumo de bolsas plásticas para almacenamiento de residuos</v>
          </cell>
          <cell r="L186" t="str">
            <v>Agotamiento de los recursos naturales (-)</v>
          </cell>
          <cell r="AB186" t="str">
            <v>Negativo MODERADO</v>
          </cell>
          <cell r="BA186" t="str">
            <v>Negativo BAJO</v>
          </cell>
        </row>
        <row r="187">
          <cell r="K187" t="str">
            <v>Consumo de tóner</v>
          </cell>
          <cell r="L187" t="str">
            <v>Agotamiento de los recursos naturales (-)</v>
          </cell>
          <cell r="AB187" t="str">
            <v>Negativo BAJO</v>
          </cell>
          <cell r="BA187" t="str">
            <v>Negativo BAJO</v>
          </cell>
        </row>
        <row r="188">
          <cell r="K188" t="str">
            <v>Generación de residuos ordinarios</v>
          </cell>
          <cell r="L188" t="str">
            <v>Aumento de carga de rellenos sanitarios (-)</v>
          </cell>
          <cell r="AB188" t="str">
            <v>Negativo MODERADO</v>
          </cell>
          <cell r="BA188" t="str">
            <v>Negativo BAJO</v>
          </cell>
        </row>
        <row r="189">
          <cell r="K189" t="str">
            <v>Generación de residuos ordinarios</v>
          </cell>
          <cell r="L189" t="str">
            <v>Contaminación del suelo (-)</v>
          </cell>
          <cell r="AB189" t="str">
            <v>Negativo MODERADO</v>
          </cell>
          <cell r="BA189" t="str">
            <v>Negativo BAJO</v>
          </cell>
        </row>
        <row r="190">
          <cell r="K190" t="str">
            <v>Generación de residuos de manejo especial (RAEE´S)</v>
          </cell>
          <cell r="L190" t="str">
            <v>Contaminación del suelo (-)</v>
          </cell>
          <cell r="AB190" t="str">
            <v>Negativo MODERADO</v>
          </cell>
          <cell r="BA190" t="str">
            <v>Negativo BAJO</v>
          </cell>
        </row>
        <row r="191">
          <cell r="K191" t="str">
            <v>Generación de residuos de manejo especial (PILAS O BATERÍAS)</v>
          </cell>
          <cell r="L191" t="str">
            <v>Contaminación del suelo (-)</v>
          </cell>
          <cell r="AB191" t="str">
            <v>Negativo MODERADO</v>
          </cell>
          <cell r="BA191" t="str">
            <v>Negativo BAJO</v>
          </cell>
        </row>
        <row r="192">
          <cell r="K192" t="str">
            <v xml:space="preserve">Generación de residuos peligrosos (TÓNERES) </v>
          </cell>
          <cell r="L192" t="str">
            <v>Contaminación del suelo (-)</v>
          </cell>
          <cell r="AB192" t="str">
            <v>Negativo MODERADO</v>
          </cell>
          <cell r="BA192" t="str">
            <v>Negativo BAJO</v>
          </cell>
        </row>
        <row r="193">
          <cell r="K193" t="str">
            <v>Generación de ruido</v>
          </cell>
          <cell r="L193" t="str">
            <v>Contaminación del aire (-)</v>
          </cell>
          <cell r="AB193" t="str">
            <v>Negativo MODERADO</v>
          </cell>
          <cell r="BA193" t="str">
            <v>Negativo BAJO</v>
          </cell>
        </row>
        <row r="194">
          <cell r="K194" t="str">
            <v>Generación de residuos aprovechables (PAPEL)</v>
          </cell>
          <cell r="L194" t="str">
            <v>Disminución de carga en los rellenos sanitarios (+)</v>
          </cell>
          <cell r="AB194" t="str">
            <v>POSITIVO</v>
          </cell>
          <cell r="BA194" t="str">
            <v>POSITIVO</v>
          </cell>
        </row>
        <row r="195">
          <cell r="K195" t="str">
            <v>Generación de residuos aprovechables (PLÁSTICO)</v>
          </cell>
          <cell r="L195" t="str">
            <v>Disminución de carga en los rellenos sanitarios (+)</v>
          </cell>
          <cell r="AB195" t="str">
            <v>POSITIVO</v>
          </cell>
          <cell r="BA195" t="str">
            <v>POSITIVO</v>
          </cell>
        </row>
        <row r="196">
          <cell r="K196" t="str">
            <v>Generación de residuos aprovechables (VIDRIO)</v>
          </cell>
          <cell r="L196" t="str">
            <v>Disminución de carga en los rellenos sanitarios (+)</v>
          </cell>
          <cell r="AB196" t="str">
            <v>POSITIVO</v>
          </cell>
          <cell r="BA196" t="str">
            <v>POSITIVO</v>
          </cell>
        </row>
        <row r="197">
          <cell r="K197" t="str">
            <v>Generación de residuos aprovechables (CARTÓN)</v>
          </cell>
          <cell r="L197" t="str">
            <v>Disminución de carga en los rellenos sanitarios (+)</v>
          </cell>
          <cell r="AB197" t="str">
            <v>POSITIVO</v>
          </cell>
          <cell r="BA197" t="str">
            <v>POSITIVO</v>
          </cell>
        </row>
        <row r="198">
          <cell r="K198" t="str">
            <v>Generación de residuos aprovechables (METAL)</v>
          </cell>
          <cell r="L198" t="str">
            <v>Disminución de carga en los rellenos sanitarios (+)</v>
          </cell>
          <cell r="AB198" t="str">
            <v>POSITIVO</v>
          </cell>
          <cell r="BA198" t="str">
            <v>POSITIVO</v>
          </cell>
        </row>
        <row r="199">
          <cell r="K199" t="str">
            <v>Generación de residuos orgánicos</v>
          </cell>
          <cell r="L199" t="str">
            <v>Aumento de carga de rellenos sanitarios (-)</v>
          </cell>
          <cell r="AB199" t="str">
            <v>Negativo MODERADO</v>
          </cell>
          <cell r="BA199" t="str">
            <v>Negativo BAJO</v>
          </cell>
        </row>
        <row r="200">
          <cell r="K200" t="str">
            <v>Generación de residuos orgánicos</v>
          </cell>
          <cell r="L200" t="str">
            <v>Contaminación del suelo (-)</v>
          </cell>
          <cell r="AB200" t="str">
            <v>Negativo MODERADO</v>
          </cell>
          <cell r="BA200" t="str">
            <v>Negativo BAJO</v>
          </cell>
        </row>
        <row r="201">
          <cell r="K201" t="str">
            <v>Vertimiento de aguas residuales domésticas a sistemas de alcantarillado</v>
          </cell>
          <cell r="L201" t="str">
            <v>Contaminación de cuerpos hídricos (-)</v>
          </cell>
          <cell r="AB201" t="str">
            <v>Negativo MODERADO</v>
          </cell>
          <cell r="BA201" t="str">
            <v>Negativo BAJO</v>
          </cell>
        </row>
        <row r="202">
          <cell r="K202" t="str">
            <v>Conversión a medios tecnológicos</v>
          </cell>
          <cell r="L202" t="str">
            <v>Disminución de consumo de papel (+)</v>
          </cell>
          <cell r="AB202" t="str">
            <v>POSITIVO</v>
          </cell>
          <cell r="BA202" t="str">
            <v>POSITIVO</v>
          </cell>
        </row>
        <row r="203">
          <cell r="K203" t="str">
            <v>Consumo de energía eléctrica</v>
          </cell>
          <cell r="L203" t="str">
            <v>Agotamiento de los recursos naturales (-)</v>
          </cell>
          <cell r="AB203" t="str">
            <v>Negativo MODERADO</v>
          </cell>
          <cell r="BA203" t="str">
            <v>Negativo BAJO</v>
          </cell>
        </row>
        <row r="204">
          <cell r="K204" t="str">
            <v>Consumo de agua</v>
          </cell>
          <cell r="L204" t="str">
            <v>Agotamiento de los recursos naturales (-)</v>
          </cell>
          <cell r="AB204" t="str">
            <v>Negativo MODERADO</v>
          </cell>
          <cell r="BA204" t="str">
            <v>Negativo BAJO</v>
          </cell>
        </row>
        <row r="205">
          <cell r="K205" t="str">
            <v>Consumo de bolsas plásticas para almacenamiento de residuos</v>
          </cell>
          <cell r="L205" t="str">
            <v>Agotamiento de los recursos naturales (-)</v>
          </cell>
          <cell r="AB205" t="str">
            <v>Negativo MODERADO</v>
          </cell>
          <cell r="BA205" t="str">
            <v>Negativo BAJO</v>
          </cell>
        </row>
        <row r="206">
          <cell r="K206" t="str">
            <v xml:space="preserve">Consumo de insumos no comestibles de cafetería </v>
          </cell>
          <cell r="L206" t="str">
            <v>Agotamiento de los recursos naturales (-)</v>
          </cell>
          <cell r="AB206" t="str">
            <v>Negativo MODERADO</v>
          </cell>
          <cell r="BA206" t="str">
            <v>Negativo BAJO</v>
          </cell>
        </row>
        <row r="207">
          <cell r="K207" t="str">
            <v xml:space="preserve">Consumo de insumos comestibles de cafetería </v>
          </cell>
          <cell r="L207" t="str">
            <v>Agotamiento de los recursos naturales (-)</v>
          </cell>
          <cell r="AB207" t="str">
            <v>Negativo BAJO</v>
          </cell>
          <cell r="BA207" t="str">
            <v>Negativo BAJO</v>
          </cell>
        </row>
        <row r="208">
          <cell r="K208" t="str">
            <v>Generación de residuos ordinarios</v>
          </cell>
          <cell r="L208" t="str">
            <v>Aumento de carga de rellenos sanitarios (-)</v>
          </cell>
          <cell r="AB208" t="str">
            <v>Negativo MODERADO</v>
          </cell>
          <cell r="BA208" t="str">
            <v>Negativo BAJO</v>
          </cell>
        </row>
        <row r="209">
          <cell r="K209" t="str">
            <v>Generación de residuos ordinarios</v>
          </cell>
          <cell r="L209" t="str">
            <v>Contaminación del suelo (-)</v>
          </cell>
          <cell r="AB209" t="str">
            <v>Negativo MODERADO</v>
          </cell>
          <cell r="BA209" t="str">
            <v>Negativo BAJO</v>
          </cell>
        </row>
        <row r="210">
          <cell r="K210" t="str">
            <v>Generación de residuos aprovechables (PLÁSTICO)</v>
          </cell>
          <cell r="L210" t="str">
            <v>Disminución de carga en los rellenos sanitarios (+)</v>
          </cell>
          <cell r="AB210" t="str">
            <v>POSITIVO</v>
          </cell>
          <cell r="BA210" t="str">
            <v>POSITIVO</v>
          </cell>
        </row>
        <row r="211">
          <cell r="K211" t="str">
            <v>Generación de residuos aprovechables (CARTÓN)</v>
          </cell>
          <cell r="L211" t="str">
            <v>Disminución de carga en los rellenos sanitarios (+)</v>
          </cell>
          <cell r="AB211" t="str">
            <v>POSITIVO</v>
          </cell>
          <cell r="BA211" t="str">
            <v>POSITIVO</v>
          </cell>
        </row>
        <row r="212">
          <cell r="K212" t="str">
            <v>Generación de residuos orgánicos</v>
          </cell>
          <cell r="L212" t="str">
            <v>Aumento de carga de rellenos sanitarios (-)</v>
          </cell>
          <cell r="AB212" t="str">
            <v>Negativo MODERADO</v>
          </cell>
          <cell r="BA212" t="str">
            <v>Negativo BAJO</v>
          </cell>
        </row>
        <row r="213">
          <cell r="K213" t="str">
            <v>Generación de residuos orgánicos</v>
          </cell>
          <cell r="L213" t="str">
            <v>Contaminación del suelo (-)</v>
          </cell>
          <cell r="AB213" t="str">
            <v>Negativo MODERADO</v>
          </cell>
          <cell r="BA213" t="str">
            <v>Negativo BAJO</v>
          </cell>
        </row>
        <row r="214">
          <cell r="K214" t="str">
            <v>Vertimiento de aguas residuales domésticas a sistemas de alcantarillado</v>
          </cell>
          <cell r="L214" t="str">
            <v>Contaminación de cuerpos hídricos (-)</v>
          </cell>
          <cell r="AB214" t="str">
            <v>Negativo MODERADO</v>
          </cell>
          <cell r="BA214" t="str">
            <v>Negativo BAJO</v>
          </cell>
        </row>
        <row r="215">
          <cell r="K215" t="str">
            <v>Consumo de energía eléctrica</v>
          </cell>
          <cell r="L215" t="str">
            <v>Agotamiento de los recursos naturales (-)</v>
          </cell>
          <cell r="AB215" t="str">
            <v>Negativo MODERADO</v>
          </cell>
          <cell r="BA215" t="str">
            <v>Negativo BAJO</v>
          </cell>
        </row>
        <row r="216">
          <cell r="K216" t="str">
            <v>Consumo de papel</v>
          </cell>
          <cell r="L216" t="str">
            <v>Agotamiento de los recursos naturales (-)</v>
          </cell>
          <cell r="AB216" t="str">
            <v>Negativo MODERADO</v>
          </cell>
          <cell r="BA216" t="str">
            <v>Negativo BAJO</v>
          </cell>
        </row>
        <row r="217">
          <cell r="K217" t="str">
            <v>Consumo de tóner</v>
          </cell>
          <cell r="L217" t="str">
            <v>Agotamiento de los recursos naturales (-)</v>
          </cell>
          <cell r="AB217" t="str">
            <v>Negativo BAJO</v>
          </cell>
          <cell r="BA217" t="str">
            <v>Negativo BAJO</v>
          </cell>
        </row>
        <row r="218">
          <cell r="K218" t="str">
            <v xml:space="preserve">Generación de residuos peligrosos (TÓNERES) </v>
          </cell>
          <cell r="L218" t="str">
            <v>Contaminación del suelo (-)</v>
          </cell>
          <cell r="AB218" t="str">
            <v>Negativo MODERADO</v>
          </cell>
          <cell r="BA218" t="str">
            <v>Negativo BAJO</v>
          </cell>
        </row>
        <row r="219">
          <cell r="K219" t="str">
            <v>Generación de residuos aprovechables (PAPEL)</v>
          </cell>
          <cell r="L219" t="str">
            <v>Disminución de carga en los rellenos sanitarios (+)</v>
          </cell>
          <cell r="AB219" t="str">
            <v>POSITIVO</v>
          </cell>
          <cell r="BA219" t="str">
            <v>POSITIVO</v>
          </cell>
        </row>
        <row r="220">
          <cell r="K220" t="str">
            <v>Conversión a medios tecnológicos</v>
          </cell>
          <cell r="L220" t="str">
            <v>Disminución de consumo de papel (+)</v>
          </cell>
          <cell r="AB220" t="str">
            <v>POSITIVO</v>
          </cell>
          <cell r="BA220" t="str">
            <v>POSITIVO</v>
          </cell>
        </row>
        <row r="221">
          <cell r="K221" t="str">
            <v>Consumo de agua</v>
          </cell>
          <cell r="L221" t="str">
            <v>Agotamiento de los recursos naturales (-)</v>
          </cell>
          <cell r="AB221" t="str">
            <v>Negativo MODERADO</v>
          </cell>
          <cell r="BA221" t="str">
            <v>Negativo BAJO</v>
          </cell>
        </row>
        <row r="222">
          <cell r="K222" t="str">
            <v>Vertimiento de aguas residuales domésticas a sistemas de alcantarillado</v>
          </cell>
          <cell r="L222" t="str">
            <v>Contaminación de cuerpos hídricos (-)</v>
          </cell>
          <cell r="AB222" t="str">
            <v>Negativo MODERADO</v>
          </cell>
          <cell r="BA222" t="str">
            <v>Negativo BAJO</v>
          </cell>
        </row>
        <row r="223">
          <cell r="K223" t="str">
            <v>Generación de residuos ordinarios</v>
          </cell>
          <cell r="L223" t="str">
            <v>Aumento de carga de rellenos sanitarios (-)</v>
          </cell>
          <cell r="AB223" t="str">
            <v>Negativo MODERADO</v>
          </cell>
          <cell r="BA223" t="str">
            <v>Negativo BAJO</v>
          </cell>
        </row>
        <row r="224">
          <cell r="K224" t="str">
            <v>Generación de residuos ordinarios</v>
          </cell>
          <cell r="L224" t="str">
            <v>Contaminación del suelo (-)</v>
          </cell>
          <cell r="AB224" t="str">
            <v>Negativo MODERADO</v>
          </cell>
          <cell r="BA224" t="str">
            <v>Negativo BAJO</v>
          </cell>
        </row>
        <row r="225">
          <cell r="K225" t="str">
            <v>Consumo de energía eléctrica</v>
          </cell>
          <cell r="L225" t="str">
            <v>Agotamiento de los recursos naturales (-)</v>
          </cell>
          <cell r="AB225" t="str">
            <v>Negativo MODERADO</v>
          </cell>
          <cell r="BA225" t="str">
            <v>Negativo BAJO</v>
          </cell>
        </row>
        <row r="226">
          <cell r="K226" t="str">
            <v>Consumo de papel</v>
          </cell>
          <cell r="L226" t="str">
            <v>Agotamiento de los recursos naturales (-)</v>
          </cell>
          <cell r="AB226" t="str">
            <v>Negativo MODERADO</v>
          </cell>
          <cell r="BA226" t="str">
            <v>Negativo BAJO</v>
          </cell>
        </row>
        <row r="227">
          <cell r="K227" t="str">
            <v>Consumo de tóner</v>
          </cell>
          <cell r="L227" t="str">
            <v>Agotamiento de los recursos naturales (-)</v>
          </cell>
          <cell r="AB227" t="str">
            <v>Negativo BAJO</v>
          </cell>
          <cell r="BA227" t="str">
            <v>Negativo BAJO</v>
          </cell>
        </row>
        <row r="228">
          <cell r="K228" t="str">
            <v>Generación de residuos de manejo especial (RAEE´S)</v>
          </cell>
          <cell r="L228" t="str">
            <v>Contaminación del suelo (-)</v>
          </cell>
          <cell r="AB228" t="str">
            <v>Negativo MODERADO</v>
          </cell>
          <cell r="BA228" t="str">
            <v>Negativo BAJO</v>
          </cell>
        </row>
        <row r="229">
          <cell r="K229" t="str">
            <v>Generación de residuos de manejo especial (PILAS O BATERÍAS)</v>
          </cell>
          <cell r="L229" t="str">
            <v>Contaminación del suelo (-)</v>
          </cell>
          <cell r="AB229" t="str">
            <v>Negativo MODERADO</v>
          </cell>
          <cell r="BA229" t="str">
            <v>Negativo BAJO</v>
          </cell>
        </row>
        <row r="230">
          <cell r="K230" t="str">
            <v xml:space="preserve">Generación de residuos peligrosos (TÓNERES) </v>
          </cell>
          <cell r="L230" t="str">
            <v>Contaminación del suelo (-)</v>
          </cell>
          <cell r="AB230" t="str">
            <v>Negativo MODERADO</v>
          </cell>
          <cell r="BA230" t="str">
            <v>Negativo BAJO</v>
          </cell>
        </row>
        <row r="231">
          <cell r="K231" t="str">
            <v>Generación de residuos aprovechables (PAPEL)</v>
          </cell>
          <cell r="L231" t="str">
            <v>Disminución de carga en los rellenos sanitarios (+)</v>
          </cell>
          <cell r="AB231" t="str">
            <v>POSITIVO</v>
          </cell>
          <cell r="BA231" t="str">
            <v>POSITIVO</v>
          </cell>
        </row>
        <row r="232">
          <cell r="K232" t="str">
            <v>Generación de residuos ordinarios</v>
          </cell>
          <cell r="L232" t="str">
            <v>Aumento de carga de rellenos sanitarios (-)</v>
          </cell>
          <cell r="AB232" t="str">
            <v>Negativo MODERADO</v>
          </cell>
          <cell r="BA232" t="str">
            <v>Negativo BAJO</v>
          </cell>
        </row>
        <row r="233">
          <cell r="K233" t="str">
            <v>Generación de residuos ordinarios</v>
          </cell>
          <cell r="L233" t="str">
            <v>Contaminación del suelo (-)</v>
          </cell>
          <cell r="AB233" t="str">
            <v>Negativo MODERADO</v>
          </cell>
          <cell r="BA233" t="str">
            <v>Negativo BAJO</v>
          </cell>
        </row>
        <row r="234">
          <cell r="K234" t="str">
            <v>Consumo de energía eléctrica</v>
          </cell>
          <cell r="L234" t="str">
            <v>Agotamiento de los recursos naturales (-)</v>
          </cell>
          <cell r="AB234" t="str">
            <v>Negativo MODERADO</v>
          </cell>
          <cell r="BA234" t="str">
            <v>Negativo BAJO</v>
          </cell>
        </row>
        <row r="235">
          <cell r="K235" t="str">
            <v>Consumo de papel</v>
          </cell>
          <cell r="L235" t="str">
            <v>Agotamiento de los recursos naturales (-)</v>
          </cell>
          <cell r="AB235" t="str">
            <v>Negativo MODERADO</v>
          </cell>
          <cell r="BA235" t="str">
            <v>Negativo BAJO</v>
          </cell>
        </row>
        <row r="236">
          <cell r="K236" t="str">
            <v>Consumo de tóner</v>
          </cell>
          <cell r="L236" t="str">
            <v>Agotamiento de los recursos naturales (-)</v>
          </cell>
          <cell r="AB236" t="str">
            <v>Negativo BAJO</v>
          </cell>
          <cell r="BA236" t="str">
            <v>Negativo BAJO</v>
          </cell>
        </row>
        <row r="237">
          <cell r="K237" t="str">
            <v xml:space="preserve">Generación de residuos peligrosos (TÓNERES) </v>
          </cell>
          <cell r="L237" t="str">
            <v>Contaminación del suelo (-)</v>
          </cell>
          <cell r="AB237" t="str">
            <v>Negativo MODERADO</v>
          </cell>
          <cell r="BA237" t="str">
            <v>Negativo BAJO</v>
          </cell>
        </row>
        <row r="238">
          <cell r="K238" t="str">
            <v>Generación de residuos aprovechables (PAPEL)</v>
          </cell>
          <cell r="L238" t="str">
            <v>Disminución de carga en los rellenos sanitarios (+)</v>
          </cell>
          <cell r="AB238" t="str">
            <v>POSITIVO</v>
          </cell>
          <cell r="BA238" t="str">
            <v>POSITIVO</v>
          </cell>
        </row>
        <row r="239">
          <cell r="K239" t="str">
            <v>Conversión a medios tecnológicos</v>
          </cell>
          <cell r="L239" t="str">
            <v>Disminución de consumo de papel (+)</v>
          </cell>
          <cell r="AB239" t="str">
            <v>POSITIVO</v>
          </cell>
          <cell r="BA239" t="str">
            <v>POSITIVO</v>
          </cell>
        </row>
        <row r="240">
          <cell r="K240" t="str">
            <v>Definición de criterios ambientales para adquisición de productos y/o servicios</v>
          </cell>
          <cell r="L240" t="str">
            <v>Generación / Fomento de educación  y conciencia ambiental (+)</v>
          </cell>
          <cell r="AB240" t="str">
            <v>POSITIVO</v>
          </cell>
          <cell r="BA240" t="str">
            <v>POSITIVO</v>
          </cell>
        </row>
        <row r="241">
          <cell r="K241" t="str">
            <v>Definición de criterios ambientales para adquisición de productos y/o servicios</v>
          </cell>
          <cell r="L241" t="str">
            <v>Reducción de afectación al medio ambiente (+)</v>
          </cell>
          <cell r="AB241" t="str">
            <v>POSITIVO</v>
          </cell>
          <cell r="BA241" t="str">
            <v>POSITIVO</v>
          </cell>
        </row>
        <row r="242">
          <cell r="K242" t="str">
            <v>Identificación de requisitos legales ambientales y otros requisitos</v>
          </cell>
          <cell r="L242" t="str">
            <v>Reducción de afectación al medio ambiente (+)</v>
          </cell>
          <cell r="AB242" t="str">
            <v>POSITIVO</v>
          </cell>
          <cell r="BA242" t="str">
            <v>POSITIVO</v>
          </cell>
        </row>
        <row r="243">
          <cell r="K243" t="str">
            <v>Consumo de energía eléctrica</v>
          </cell>
          <cell r="L243" t="str">
            <v>Agotamiento de los recursos naturales (-)</v>
          </cell>
          <cell r="AB243" t="str">
            <v>Negativo MODERADO</v>
          </cell>
          <cell r="BA243" t="str">
            <v>Negativo BAJO</v>
          </cell>
        </row>
        <row r="244">
          <cell r="K244" t="str">
            <v>Consumo de papel</v>
          </cell>
          <cell r="L244" t="str">
            <v>Agotamiento de los recursos naturales (-)</v>
          </cell>
          <cell r="AB244" t="str">
            <v>Negativo MODERADO</v>
          </cell>
          <cell r="BA244" t="str">
            <v>Negativo BAJO</v>
          </cell>
        </row>
        <row r="245">
          <cell r="K245" t="str">
            <v>Consumo de tóner</v>
          </cell>
          <cell r="L245" t="str">
            <v>Agotamiento de los recursos naturales (-)</v>
          </cell>
          <cell r="AB245" t="str">
            <v>Negativo BAJO</v>
          </cell>
          <cell r="BA245" t="str">
            <v>Negativo BAJO</v>
          </cell>
        </row>
        <row r="246">
          <cell r="K246" t="str">
            <v>Generación de residuos aprovechables (PAPEL)</v>
          </cell>
          <cell r="L246" t="str">
            <v>Disminución de carga en los rellenos sanitarios (+)</v>
          </cell>
          <cell r="AB246" t="str">
            <v>POSITIVO</v>
          </cell>
          <cell r="BA246" t="str">
            <v>POSITIVO</v>
          </cell>
        </row>
        <row r="247">
          <cell r="K247" t="str">
            <v>Generación de residuos ordinarios</v>
          </cell>
          <cell r="L247" t="str">
            <v>Aumento de carga de rellenos sanitarios (-)</v>
          </cell>
          <cell r="AB247" t="str">
            <v>Negativo MODERADO</v>
          </cell>
          <cell r="BA247" t="str">
            <v>Negativo BAJO</v>
          </cell>
        </row>
        <row r="248">
          <cell r="K248" t="str">
            <v>Generación de residuos ordinarios</v>
          </cell>
          <cell r="L248" t="str">
            <v>Aumento de carga de rellenos sanitarios (-)</v>
          </cell>
          <cell r="AB248" t="str">
            <v>Negativo MODERADO</v>
          </cell>
          <cell r="BA248" t="str">
            <v>Negativo BAJO</v>
          </cell>
        </row>
        <row r="249">
          <cell r="K249" t="str">
            <v xml:space="preserve">Generación de residuos peligrosos (TÓNERES) </v>
          </cell>
          <cell r="L249" t="str">
            <v>Contaminación del suelo (-)</v>
          </cell>
          <cell r="AB249" t="str">
            <v>Negativo MODERADO</v>
          </cell>
          <cell r="BA249" t="str">
            <v>Negativo BAJO</v>
          </cell>
        </row>
        <row r="250">
          <cell r="K250" t="str">
            <v>Consumo de bolsas plásticas para almacenamiento de residuos</v>
          </cell>
          <cell r="L250" t="str">
            <v>Agotamiento de los recursos naturales (-)</v>
          </cell>
          <cell r="AB250" t="str">
            <v>Negativo MODERADO</v>
          </cell>
          <cell r="BA250" t="str">
            <v>Negativo BAJO</v>
          </cell>
        </row>
        <row r="251">
          <cell r="K251" t="str">
            <v>Educación ambiental</v>
          </cell>
          <cell r="L251" t="str">
            <v>Disminución de carga en los rellenos sanitarios (+)</v>
          </cell>
          <cell r="AB251" t="str">
            <v>POSITIVO</v>
          </cell>
          <cell r="BA251" t="str">
            <v>POSITIVO</v>
          </cell>
        </row>
        <row r="252">
          <cell r="K252" t="str">
            <v>Educación ambiental</v>
          </cell>
          <cell r="L252" t="str">
            <v>Disminución de contaminación al suelo (+)</v>
          </cell>
          <cell r="AB252" t="str">
            <v>POSITIVO</v>
          </cell>
          <cell r="BA252" t="str">
            <v>POSITIVO</v>
          </cell>
        </row>
        <row r="253">
          <cell r="K253" t="str">
            <v>Educación ambiental</v>
          </cell>
          <cell r="L253" t="str">
            <v>Fomento de buenas prácticas ambientales (+)</v>
          </cell>
          <cell r="AB253" t="str">
            <v>POSITIVO</v>
          </cell>
          <cell r="BA253" t="str">
            <v>POSITIVO</v>
          </cell>
        </row>
        <row r="254">
          <cell r="K254" t="str">
            <v>Educación ambiental</v>
          </cell>
          <cell r="L254" t="str">
            <v>Generación / Fomento de educación  y conciencia ambiental (+)</v>
          </cell>
          <cell r="AB254" t="str">
            <v>POSITIVO</v>
          </cell>
          <cell r="BA254" t="str">
            <v>POSITIVO</v>
          </cell>
        </row>
        <row r="255">
          <cell r="K255" t="str">
            <v>Educación ambiental</v>
          </cell>
          <cell r="L255" t="str">
            <v>Generación de empleo (+)</v>
          </cell>
          <cell r="AB255" t="str">
            <v>POSITIVO</v>
          </cell>
          <cell r="BA255" t="str">
            <v>POSITIVO</v>
          </cell>
        </row>
        <row r="256">
          <cell r="K256" t="str">
            <v>Educación ambiental</v>
          </cell>
          <cell r="L256" t="str">
            <v>Manejo integral de residuos sólidos (+)</v>
          </cell>
          <cell r="AB256" t="str">
            <v>POSITIVO</v>
          </cell>
          <cell r="BA256" t="str">
            <v>POSITIVO</v>
          </cell>
        </row>
        <row r="257">
          <cell r="K257" t="str">
            <v>Educación ambiental</v>
          </cell>
          <cell r="L257" t="str">
            <v>Reducción de afectación al medio ambiente (+)</v>
          </cell>
          <cell r="AB257" t="str">
            <v>POSITIVO</v>
          </cell>
          <cell r="BA257" t="str">
            <v>POSITIVO</v>
          </cell>
        </row>
        <row r="258">
          <cell r="K258" t="str">
            <v>Uso de publicidad exterior visual</v>
          </cell>
          <cell r="L258" t="str">
            <v>Alteración al medio ambiente laboral (-)</v>
          </cell>
          <cell r="AB258" t="str">
            <v>Negativo MODERADO</v>
          </cell>
          <cell r="BA258" t="str">
            <v>Negativo BAJO</v>
          </cell>
        </row>
        <row r="259">
          <cell r="K259" t="str">
            <v>Consumo de combustibles</v>
          </cell>
          <cell r="L259" t="str">
            <v>Agotamiento de los recursos naturales (-)</v>
          </cell>
          <cell r="AB259" t="str">
            <v>Negativo MODERADO</v>
          </cell>
          <cell r="BA259" t="str">
            <v>Negativo BAJO</v>
          </cell>
        </row>
        <row r="260">
          <cell r="K260" t="str">
            <v>Consumo de combustibles</v>
          </cell>
          <cell r="L260" t="str">
            <v>Emisión de gases efecto invernadero (-)</v>
          </cell>
          <cell r="AB260" t="str">
            <v>Negativo MODERADO</v>
          </cell>
          <cell r="BA260" t="str">
            <v>Negativo BAJO</v>
          </cell>
        </row>
        <row r="261">
          <cell r="K261" t="str">
            <v>Generación de emisiones atmosféricas fuentes móviles</v>
          </cell>
          <cell r="L261" t="str">
            <v>Contaminación del aire (-)</v>
          </cell>
          <cell r="AB261" t="str">
            <v>Negativo MODERADO</v>
          </cell>
          <cell r="BA261" t="str">
            <v>Negativo MODERADO</v>
          </cell>
        </row>
        <row r="262">
          <cell r="K262" t="str">
            <v>Generación de residuos de manejo especial (LLANTAS USADAS)</v>
          </cell>
          <cell r="L262" t="str">
            <v>Contaminación del suelo (-)</v>
          </cell>
          <cell r="AB262" t="str">
            <v>Negativo MODERADO</v>
          </cell>
          <cell r="BA262" t="str">
            <v>Negativo BAJO</v>
          </cell>
        </row>
        <row r="263">
          <cell r="K263" t="str">
            <v>Generación de residuos peligrosos (ACEITES USADOS)</v>
          </cell>
          <cell r="L263" t="str">
            <v>Contaminación del suelo (-)</v>
          </cell>
          <cell r="AB263" t="str">
            <v>Negativo MODERADO</v>
          </cell>
          <cell r="BA263" t="str">
            <v>Negativo BAJO</v>
          </cell>
        </row>
        <row r="264">
          <cell r="K264" t="str">
            <v>Generación de ruido</v>
          </cell>
          <cell r="L264" t="str">
            <v>Contaminación del aire (-)</v>
          </cell>
          <cell r="AB264" t="str">
            <v>Negativo MODERADO</v>
          </cell>
          <cell r="BA264" t="str">
            <v>Negativo MODERADO</v>
          </cell>
        </row>
        <row r="265">
          <cell r="K265" t="str">
            <v>Identificación de requisitos legales ambientales y otros requisitos</v>
          </cell>
          <cell r="L265" t="str">
            <v>Reducción de afectación al medio ambiente (+)</v>
          </cell>
          <cell r="AB265" t="str">
            <v>POSITIVO</v>
          </cell>
          <cell r="BA265" t="str">
            <v>POSITIVO</v>
          </cell>
        </row>
        <row r="266">
          <cell r="K266" t="str">
            <v>Definición de criterios ambientales para adquisición de productos y/o servicios</v>
          </cell>
          <cell r="L266" t="str">
            <v>Preservación de la calidad del aire (+)</v>
          </cell>
          <cell r="AB266" t="str">
            <v>POSITIVO</v>
          </cell>
          <cell r="BA266" t="str">
            <v>POSITIVO</v>
          </cell>
        </row>
        <row r="267">
          <cell r="K267" t="str">
            <v>Definición de criterios ambientales para adquisición de productos y/o servicios</v>
          </cell>
          <cell r="L267" t="str">
            <v>Reducción de afectación al medio ambiente (+)</v>
          </cell>
          <cell r="AB267" t="str">
            <v>POSITIVO</v>
          </cell>
          <cell r="BA267" t="str">
            <v>POSITIVO</v>
          </cell>
        </row>
        <row r="268">
          <cell r="K268" t="str">
            <v xml:space="preserve">Generación de residuos peligrosos (RESIDUOS QUÍMICOS) </v>
          </cell>
          <cell r="L268" t="str">
            <v>Contaminación del suelo (-)</v>
          </cell>
          <cell r="AB268" t="str">
            <v>Negativo MODERADO</v>
          </cell>
          <cell r="BA268" t="str">
            <v>Negativo BAJO</v>
          </cell>
        </row>
        <row r="269">
          <cell r="K269" t="str">
            <v>Consumo de agua</v>
          </cell>
          <cell r="L269" t="str">
            <v>Agotamiento de los recursos naturales (-)</v>
          </cell>
          <cell r="AB269" t="str">
            <v>Negativo MODERADO</v>
          </cell>
          <cell r="BA269" t="str">
            <v>Negativo BAJO</v>
          </cell>
        </row>
        <row r="270">
          <cell r="K270" t="str">
            <v xml:space="preserve">Generación de residuos peligrosos (TÓNERES) </v>
          </cell>
          <cell r="L270" t="str">
            <v>Disminución de contaminación al suelo (+)</v>
          </cell>
          <cell r="AB270" t="str">
            <v>POSITIVO</v>
          </cell>
          <cell r="BA270" t="str">
            <v>POSITIVO</v>
          </cell>
        </row>
        <row r="271">
          <cell r="K271" t="str">
            <v xml:space="preserve">Generación de residuos peligrosos (RESIDUOS QUÍMICOS) </v>
          </cell>
          <cell r="L271" t="str">
            <v>Disminución de contaminación al suelo (+)</v>
          </cell>
          <cell r="AB271" t="str">
            <v>POSITIVO</v>
          </cell>
          <cell r="BA271" t="str">
            <v>POSITIVO</v>
          </cell>
        </row>
        <row r="272">
          <cell r="K272" t="str">
            <v>Consumo de energía eléctrica</v>
          </cell>
          <cell r="L272" t="str">
            <v>Agotamiento de los recursos naturales (-)</v>
          </cell>
          <cell r="AB272" t="str">
            <v>Negativo MODERADO</v>
          </cell>
          <cell r="BA272" t="str">
            <v>Negativo BAJO</v>
          </cell>
        </row>
        <row r="273">
          <cell r="K273" t="str">
            <v>Consumo de plaguicidas</v>
          </cell>
          <cell r="L273" t="str">
            <v>Contaminación del suelo (-)</v>
          </cell>
          <cell r="AB273" t="str">
            <v>Negativo MODERADO</v>
          </cell>
          <cell r="BA273" t="str">
            <v>Negativo BAJO</v>
          </cell>
        </row>
        <row r="274">
          <cell r="K274" t="str">
            <v>Consumo de combustibles</v>
          </cell>
          <cell r="L274" t="str">
            <v>Agotamiento de los recursos naturales (-)</v>
          </cell>
          <cell r="AB274" t="str">
            <v>Negativo MODERADO</v>
          </cell>
          <cell r="BA274" t="str">
            <v>Negativo BAJO</v>
          </cell>
        </row>
        <row r="275">
          <cell r="K275" t="str">
            <v>N/A</v>
          </cell>
          <cell r="L275" t="str">
            <v>N/A</v>
          </cell>
          <cell r="AB275" t="str">
            <v>SIN IMPACTO</v>
          </cell>
          <cell r="BA275" t="str">
            <v>SIN IMPACTO</v>
          </cell>
        </row>
        <row r="276">
          <cell r="K276" t="str">
            <v xml:space="preserve">Generación de residuos peligrosos (RESIDUOS QUÍMICOS) </v>
          </cell>
          <cell r="L276" t="str">
            <v>Contaminación del suelo (-)</v>
          </cell>
          <cell r="AB276" t="str">
            <v>Negativo MODERADO</v>
          </cell>
          <cell r="BA276" t="str">
            <v>Negativo BAJO</v>
          </cell>
        </row>
        <row r="277">
          <cell r="K277" t="str">
            <v>Consumo de agua</v>
          </cell>
          <cell r="L277" t="str">
            <v>Agotamiento de los recursos naturales (-)</v>
          </cell>
          <cell r="AB277" t="str">
            <v>Negativo BAJO</v>
          </cell>
          <cell r="BA277" t="str">
            <v>Negativo BAJO</v>
          </cell>
        </row>
        <row r="278">
          <cell r="K278" t="str">
            <v>N/A</v>
          </cell>
          <cell r="L278" t="str">
            <v>N/A</v>
          </cell>
          <cell r="AB278" t="str">
            <v>SIN IMPACTO</v>
          </cell>
          <cell r="BA278" t="str">
            <v>SIN IMPACTO</v>
          </cell>
        </row>
        <row r="279">
          <cell r="K279" t="str">
            <v>N/A</v>
          </cell>
          <cell r="L279" t="str">
            <v>N/A</v>
          </cell>
          <cell r="AB279" t="str">
            <v>SIN IMPACTO</v>
          </cell>
          <cell r="BA279" t="str">
            <v>SIN IMPACTO</v>
          </cell>
        </row>
        <row r="280">
          <cell r="K280" t="str">
            <v>N/A</v>
          </cell>
          <cell r="L280" t="str">
            <v>N/A</v>
          </cell>
          <cell r="AB280" t="str">
            <v>SIN IMPACTO</v>
          </cell>
          <cell r="BA280" t="str">
            <v>SIN IMPACTO</v>
          </cell>
        </row>
        <row r="281">
          <cell r="K281" t="str">
            <v>Generación de emisiones atmosféricas fuentes fijas</v>
          </cell>
          <cell r="L281" t="str">
            <v>Contaminación del aire (-)</v>
          </cell>
          <cell r="AB281" t="str">
            <v>Negativo MODERADO</v>
          </cell>
          <cell r="BA281" t="str">
            <v>Negativo BAJO</v>
          </cell>
        </row>
        <row r="282">
          <cell r="K282" t="str">
            <v>Generación de ruido</v>
          </cell>
          <cell r="L282" t="str">
            <v>Aumento en los niveles de ruido (-)</v>
          </cell>
          <cell r="AB282" t="str">
            <v>Negativo MODERADO</v>
          </cell>
          <cell r="BA282" t="str">
            <v>Negativo BAJO</v>
          </cell>
        </row>
        <row r="283">
          <cell r="K283" t="str">
            <v>Generación de emisiones atmosféricas fuentes móviles</v>
          </cell>
          <cell r="L283" t="str">
            <v>Incremento de la concentración de material particulado (-)</v>
          </cell>
          <cell r="AB283" t="str">
            <v>Negativo MODERADO</v>
          </cell>
          <cell r="BA283" t="str">
            <v>Negativo BAJO</v>
          </cell>
        </row>
        <row r="284">
          <cell r="K284" t="str">
            <v>Generación de ruido</v>
          </cell>
          <cell r="L284" t="str">
            <v>Afectación a la salud humana (-)</v>
          </cell>
          <cell r="AB284" t="str">
            <v>Negativo MODERADO</v>
          </cell>
          <cell r="BA284" t="str">
            <v>Negativo BAJO</v>
          </cell>
        </row>
        <row r="285">
          <cell r="K285" t="str">
            <v xml:space="preserve">Generación de residuos peligrosos (RESIDUOS QUÍMICOS) </v>
          </cell>
          <cell r="L285" t="str">
            <v>Contaminación del suelo (-)</v>
          </cell>
          <cell r="AB285" t="str">
            <v>Negativo MODERADO</v>
          </cell>
          <cell r="BA285" t="str">
            <v>Negativo BAJO</v>
          </cell>
        </row>
        <row r="286">
          <cell r="K286" t="str">
            <v>Consumo de agua</v>
          </cell>
          <cell r="L286" t="str">
            <v>Agotamiento de los recursos naturales (-)</v>
          </cell>
          <cell r="AB286" t="str">
            <v>Negativo MODERADO</v>
          </cell>
          <cell r="BA286" t="str">
            <v>Negativo BAJO</v>
          </cell>
        </row>
        <row r="287">
          <cell r="K287" t="str">
            <v>Uso de refrigerantes</v>
          </cell>
          <cell r="L287" t="str">
            <v>Agotamiento de los recursos naturales (-)</v>
          </cell>
          <cell r="AB287" t="str">
            <v>Negativo BAJO</v>
          </cell>
          <cell r="BA287" t="str">
            <v>Negativo BAJO</v>
          </cell>
        </row>
        <row r="288">
          <cell r="K288" t="str">
            <v xml:space="preserve">Generación de residuos peligrosos (RESIDUOS QUÍMICOS) </v>
          </cell>
          <cell r="L288" t="str">
            <v>Disminución de contaminación al suelo (+)</v>
          </cell>
          <cell r="AB288" t="str">
            <v>POSITIVO</v>
          </cell>
          <cell r="BA288" t="str">
            <v>POSITIVO</v>
          </cell>
        </row>
        <row r="289">
          <cell r="K289" t="str">
            <v>Mantenimiento locativo</v>
          </cell>
          <cell r="L289" t="str">
            <v>Agotamiento de los recursos naturales (-)</v>
          </cell>
          <cell r="AB289" t="str">
            <v>Negativo BAJO</v>
          </cell>
          <cell r="BA289" t="str">
            <v>Negativo BAJO</v>
          </cell>
        </row>
        <row r="290">
          <cell r="K290" t="str">
            <v>Consumo de plaguicidas</v>
          </cell>
          <cell r="L290" t="str">
            <v>Contaminación del suelo (-)</v>
          </cell>
          <cell r="AB290" t="str">
            <v>Negativo MODERADO</v>
          </cell>
          <cell r="BA290" t="str">
            <v>Negativo BAJO</v>
          </cell>
        </row>
        <row r="291">
          <cell r="K291" t="str">
            <v>Consumo de combustibles</v>
          </cell>
          <cell r="L291" t="str">
            <v>Agotamiento de los recursos naturales (-)</v>
          </cell>
          <cell r="AB291" t="str">
            <v>Negativo BAJO</v>
          </cell>
          <cell r="BA291" t="str">
            <v>Negativo BAJO</v>
          </cell>
        </row>
        <row r="292">
          <cell r="K292" t="str">
            <v>N/A</v>
          </cell>
          <cell r="L292" t="str">
            <v>N/A</v>
          </cell>
          <cell r="AB292" t="str">
            <v>SIN IMPACTO</v>
          </cell>
          <cell r="BA292" t="str">
            <v>SIN IMPACTO</v>
          </cell>
        </row>
        <row r="293">
          <cell r="K293" t="str">
            <v xml:space="preserve">Generación de residuos peligrosos (RESIDUOS QUÍMICOS) </v>
          </cell>
          <cell r="L293" t="str">
            <v>Contaminación del suelo (-)</v>
          </cell>
          <cell r="AB293" t="str">
            <v>Negativo MODERADO</v>
          </cell>
          <cell r="BA293" t="str">
            <v>Negativo BAJO</v>
          </cell>
        </row>
        <row r="294">
          <cell r="K294" t="str">
            <v>Consumo de agua</v>
          </cell>
          <cell r="L294" t="str">
            <v>Agotamiento de los recursos naturales (-)</v>
          </cell>
          <cell r="AB294" t="str">
            <v>Negativo BAJO</v>
          </cell>
          <cell r="BA294" t="str">
            <v>Negativo BAJO</v>
          </cell>
        </row>
        <row r="295">
          <cell r="K295" t="str">
            <v>N/A</v>
          </cell>
          <cell r="L295" t="str">
            <v>N/A</v>
          </cell>
          <cell r="AB295" t="str">
            <v>SIN IMPACTO</v>
          </cell>
          <cell r="BA295" t="str">
            <v>SIN IMPACTO</v>
          </cell>
        </row>
        <row r="296">
          <cell r="K296" t="str">
            <v>N/A</v>
          </cell>
          <cell r="L296" t="str">
            <v>N/A</v>
          </cell>
          <cell r="AB296" t="str">
            <v>SIN IMPACTO</v>
          </cell>
          <cell r="BA296" t="str">
            <v>SIN IMPACTO</v>
          </cell>
        </row>
        <row r="297">
          <cell r="K297" t="str">
            <v>N/A</v>
          </cell>
          <cell r="L297" t="str">
            <v>N/A</v>
          </cell>
          <cell r="AB297" t="str">
            <v>SIN IMPACTO</v>
          </cell>
          <cell r="BA297" t="str">
            <v>SIN IMPACTO</v>
          </cell>
        </row>
        <row r="298">
          <cell r="K298" t="str">
            <v>N/A</v>
          </cell>
          <cell r="L298" t="str">
            <v>N/A</v>
          </cell>
          <cell r="AB298" t="str">
            <v>SIN IMPACTO</v>
          </cell>
          <cell r="BA298" t="str">
            <v>SIN IMPACTO</v>
          </cell>
        </row>
        <row r="299">
          <cell r="K299" t="str">
            <v>N/A</v>
          </cell>
          <cell r="L299" t="str">
            <v>N/A</v>
          </cell>
          <cell r="AB299" t="str">
            <v>SIN IMPACTO</v>
          </cell>
          <cell r="BA299" t="str">
            <v>SIN IMPACTO</v>
          </cell>
        </row>
        <row r="300">
          <cell r="K300" t="str">
            <v>N/A</v>
          </cell>
          <cell r="L300" t="str">
            <v>N/A</v>
          </cell>
          <cell r="AB300" t="str">
            <v>SIN IMPACTO</v>
          </cell>
          <cell r="BA300" t="str">
            <v>SIN IMPACTO</v>
          </cell>
        </row>
        <row r="301">
          <cell r="K301" t="str">
            <v>N/A</v>
          </cell>
          <cell r="L301" t="str">
            <v>N/A</v>
          </cell>
          <cell r="AB301" t="str">
            <v>SIN IMPACTO</v>
          </cell>
          <cell r="BA301" t="str">
            <v>SIN IMPACTO</v>
          </cell>
        </row>
        <row r="302">
          <cell r="K302" t="str">
            <v>N/A</v>
          </cell>
          <cell r="L302" t="str">
            <v>N/A</v>
          </cell>
          <cell r="AB302" t="str">
            <v>SIN IMPACTO</v>
          </cell>
          <cell r="BA302" t="str">
            <v>SIN IMPACTO</v>
          </cell>
        </row>
        <row r="303">
          <cell r="K303" t="str">
            <v>N/A</v>
          </cell>
          <cell r="L303" t="str">
            <v>N/A</v>
          </cell>
          <cell r="AB303" t="str">
            <v>SIN IMPACTO</v>
          </cell>
          <cell r="BA303" t="str">
            <v>SIN IMPACTO</v>
          </cell>
        </row>
        <row r="304">
          <cell r="K304" t="str">
            <v>N/A</v>
          </cell>
          <cell r="L304" t="str">
            <v>N/A</v>
          </cell>
          <cell r="AB304" t="str">
            <v>SIN IMPACTO</v>
          </cell>
          <cell r="BA304" t="str">
            <v>SIN IMPACTO</v>
          </cell>
        </row>
        <row r="305">
          <cell r="K305" t="str">
            <v>N/A</v>
          </cell>
          <cell r="L305" t="str">
            <v>N/A</v>
          </cell>
          <cell r="AB305" t="str">
            <v>SIN IMPACTO</v>
          </cell>
          <cell r="BA305" t="str">
            <v>SIN IMPACTO</v>
          </cell>
        </row>
        <row r="306">
          <cell r="K306" t="str">
            <v>N/A</v>
          </cell>
          <cell r="L306" t="str">
            <v>N/A</v>
          </cell>
          <cell r="AB306" t="str">
            <v>SIN IMPACTO</v>
          </cell>
          <cell r="BA306" t="str">
            <v>SIN IMPACTO</v>
          </cell>
        </row>
        <row r="307">
          <cell r="K307" t="str">
            <v>Generación de carga visual</v>
          </cell>
          <cell r="L307" t="str">
            <v>Contaminación visual (-)</v>
          </cell>
          <cell r="AB307" t="str">
            <v>Negativo MODERADO</v>
          </cell>
          <cell r="BA307" t="str">
            <v>Negativo BAJO</v>
          </cell>
        </row>
        <row r="308">
          <cell r="K308" t="str">
            <v>Consumo de energía eléctrica</v>
          </cell>
          <cell r="L308" t="str">
            <v>Agotamiento de los recursos naturales (-)</v>
          </cell>
          <cell r="AB308" t="str">
            <v>Negativo MODERADO</v>
          </cell>
          <cell r="BA308" t="str">
            <v>Negativo BAJO</v>
          </cell>
        </row>
        <row r="309">
          <cell r="K309" t="str">
            <v>Generación de vibraciones</v>
          </cell>
          <cell r="L309" t="str">
            <v>Afectación a la salud humana (-)</v>
          </cell>
          <cell r="AB309" t="str">
            <v>Negativo MODERADO</v>
          </cell>
          <cell r="BA309" t="str">
            <v>Negativo BAJO</v>
          </cell>
        </row>
        <row r="310">
          <cell r="K310" t="str">
            <v>Generación de carga visual</v>
          </cell>
          <cell r="L310" t="str">
            <v>Afectación a la salud humana (-)</v>
          </cell>
          <cell r="AB310" t="str">
            <v>Negativo MODERADO</v>
          </cell>
          <cell r="BA310" t="str">
            <v>Negativo BAJO</v>
          </cell>
        </row>
        <row r="311">
          <cell r="K311" t="str">
            <v>Consumo de agua</v>
          </cell>
          <cell r="L311" t="str">
            <v>Agotamiento de los recursos naturales (-)</v>
          </cell>
          <cell r="AB311" t="str">
            <v>Negativo MODERADO</v>
          </cell>
          <cell r="BA311" t="str">
            <v>Negativo BAJO</v>
          </cell>
        </row>
        <row r="312">
          <cell r="K312" t="str">
            <v>Consumo de agua</v>
          </cell>
          <cell r="L312" t="str">
            <v>Incremento de la oferta hídrica para consumo humano (-)</v>
          </cell>
          <cell r="AB312" t="str">
            <v>Negativo MODERADO</v>
          </cell>
          <cell r="BA312" t="str">
            <v>Negativo BAJO</v>
          </cell>
        </row>
        <row r="313">
          <cell r="K313" t="str">
            <v>Generación de emisiones atmosféricas fuentes móviles</v>
          </cell>
          <cell r="L313" t="str">
            <v>Incremento de la concentración de material particulado (-)</v>
          </cell>
          <cell r="AB313" t="str">
            <v>Negativo MODERADO</v>
          </cell>
          <cell r="BA313" t="str">
            <v>Negativo BAJO</v>
          </cell>
        </row>
        <row r="314">
          <cell r="K314" t="str">
            <v>Uso de refrigerantes</v>
          </cell>
          <cell r="L314" t="str">
            <v>Agotamiento de los recursos naturales (-)</v>
          </cell>
          <cell r="AB314" t="str">
            <v>Negativo BAJO</v>
          </cell>
          <cell r="BA314" t="str">
            <v>Negativo BAJO</v>
          </cell>
        </row>
        <row r="315">
          <cell r="K315" t="str">
            <v>Otro</v>
          </cell>
          <cell r="L315" t="str">
            <v>Disminución de contaminación al suelo (+)</v>
          </cell>
          <cell r="AB315" t="str">
            <v>POSITIVO</v>
          </cell>
          <cell r="BA315" t="str">
            <v>POSITIVO</v>
          </cell>
        </row>
        <row r="316">
          <cell r="K316" t="str">
            <v>Consumo de plaguicidas</v>
          </cell>
          <cell r="L316" t="str">
            <v>Contaminación del suelo (-)</v>
          </cell>
          <cell r="AB316" t="str">
            <v>Negativo MODERADO</v>
          </cell>
          <cell r="BA316" t="str">
            <v>Negativo BAJO</v>
          </cell>
        </row>
        <row r="317">
          <cell r="K317" t="str">
            <v>Consumo de combustibles</v>
          </cell>
          <cell r="L317" t="str">
            <v>Agotamiento de los recursos naturales (-)</v>
          </cell>
          <cell r="AB317" t="str">
            <v>Negativo BAJO</v>
          </cell>
          <cell r="BA317" t="str">
            <v>Negativo BAJO</v>
          </cell>
        </row>
        <row r="318">
          <cell r="K318" t="str">
            <v>N/A</v>
          </cell>
          <cell r="L318" t="str">
            <v>N/A</v>
          </cell>
          <cell r="AB318" t="str">
            <v>SIN IMPACTO</v>
          </cell>
          <cell r="BA318" t="str">
            <v>SIN IMPACTO</v>
          </cell>
        </row>
        <row r="319">
          <cell r="K319" t="str">
            <v xml:space="preserve">Generación de residuos peligrosos (RESIDUOS QUÍMICOS) </v>
          </cell>
          <cell r="L319" t="str">
            <v>Contaminación del suelo (-)</v>
          </cell>
          <cell r="AB319" t="str">
            <v>Negativo MODERADO</v>
          </cell>
          <cell r="BA319" t="str">
            <v>Negativo BAJO</v>
          </cell>
        </row>
        <row r="320">
          <cell r="K320" t="str">
            <v>Consumo de agua</v>
          </cell>
          <cell r="L320" t="str">
            <v>Agotamiento de los recursos naturales (-)</v>
          </cell>
          <cell r="AB320" t="str">
            <v>Negativo BAJO</v>
          </cell>
          <cell r="BA320" t="str">
            <v>Negativo BAJO</v>
          </cell>
        </row>
        <row r="321">
          <cell r="K321" t="str">
            <v>N/A</v>
          </cell>
          <cell r="L321" t="str">
            <v>N/A</v>
          </cell>
          <cell r="AB321" t="str">
            <v>SIN IMPACTO</v>
          </cell>
          <cell r="BA321" t="str">
            <v>SIN IMPACTO</v>
          </cell>
        </row>
        <row r="322">
          <cell r="K322" t="str">
            <v>N/A</v>
          </cell>
          <cell r="L322" t="str">
            <v>N/A</v>
          </cell>
          <cell r="AB322" t="str">
            <v>SIN IMPACTO</v>
          </cell>
          <cell r="BA322" t="str">
            <v>SIN IMPACTO</v>
          </cell>
        </row>
        <row r="323">
          <cell r="K323" t="str">
            <v>N/A</v>
          </cell>
          <cell r="L323" t="str">
            <v>N/A</v>
          </cell>
          <cell r="AB323" t="str">
            <v>SIN IMPACTO</v>
          </cell>
          <cell r="BA323" t="str">
            <v>SIN IMPACTO</v>
          </cell>
        </row>
        <row r="324">
          <cell r="K324" t="str">
            <v>N/A</v>
          </cell>
          <cell r="L324" t="str">
            <v>N/A</v>
          </cell>
          <cell r="AB324" t="str">
            <v>SIN IMPACTO</v>
          </cell>
          <cell r="BA324" t="str">
            <v>SIN IMPACTO</v>
          </cell>
        </row>
        <row r="325">
          <cell r="K325" t="str">
            <v>N/A</v>
          </cell>
          <cell r="L325" t="str">
            <v>N/A</v>
          </cell>
          <cell r="AB325" t="str">
            <v>SIN IMPACTO</v>
          </cell>
          <cell r="BA325" t="str">
            <v>SIN IMPACTO</v>
          </cell>
        </row>
        <row r="326">
          <cell r="K326"/>
          <cell r="L326"/>
          <cell r="AB326" t="str">
            <v>SIN IMPACTO</v>
          </cell>
          <cell r="BA326" t="str">
            <v>SIN IMPACTO</v>
          </cell>
        </row>
      </sheetData>
      <sheetData sheetId="35"/>
      <sheetData sheetId="36"/>
      <sheetData sheetId="37"/>
      <sheetData sheetId="38"/>
      <sheetData sheetId="39">
        <row r="12">
          <cell r="K12" t="str">
            <v>Consumo de energía eléctrica</v>
          </cell>
          <cell r="L12" t="str">
            <v>Agotamiento de los recursos naturales (-)</v>
          </cell>
          <cell r="AB12" t="str">
            <v>Negativo MODERADO</v>
          </cell>
          <cell r="BA12" t="str">
            <v>Negativo BAJO</v>
          </cell>
        </row>
        <row r="13">
          <cell r="K13" t="str">
            <v>Consumo de papel</v>
          </cell>
          <cell r="L13" t="str">
            <v>Agotamiento de los recursos naturales (-)</v>
          </cell>
          <cell r="AB13" t="str">
            <v>Negativo MODERADO</v>
          </cell>
          <cell r="BA13" t="str">
            <v>Negativo BAJO</v>
          </cell>
        </row>
        <row r="14">
          <cell r="K14" t="str">
            <v>Consumo de tóner</v>
          </cell>
          <cell r="L14" t="str">
            <v>Agotamiento de los recursos naturales (-)</v>
          </cell>
          <cell r="AB14" t="str">
            <v>Negativo BAJO</v>
          </cell>
          <cell r="BA14" t="str">
            <v>Negativo BAJO</v>
          </cell>
        </row>
        <row r="15">
          <cell r="K15" t="str">
            <v>Educación ambiental</v>
          </cell>
          <cell r="L15" t="str">
            <v>Fomento de buenas prácticas ambientales (+)</v>
          </cell>
          <cell r="AB15" t="str">
            <v>POSITIVO</v>
          </cell>
          <cell r="BA15" t="str">
            <v>POSITIVO</v>
          </cell>
        </row>
        <row r="16">
          <cell r="K16" t="str">
            <v>Generación de residuos aprovechables (PAPEL)</v>
          </cell>
          <cell r="L16" t="str">
            <v>Disminución de carga en los rellenos sanitarios (+)</v>
          </cell>
          <cell r="AB16" t="str">
            <v>POSITIVO</v>
          </cell>
          <cell r="BA16" t="str">
            <v>POSITIVO</v>
          </cell>
        </row>
        <row r="17">
          <cell r="K17" t="str">
            <v xml:space="preserve">Generación de residuos peligrosos (TÓNERES) </v>
          </cell>
          <cell r="L17" t="str">
            <v>Contaminación del suelo (-)</v>
          </cell>
          <cell r="AB17" t="str">
            <v>Negativo MODERADO</v>
          </cell>
          <cell r="BA17" t="str">
            <v>Negativo BAJO</v>
          </cell>
        </row>
        <row r="18">
          <cell r="K18" t="str">
            <v>Consumo de energía eléctrica</v>
          </cell>
          <cell r="L18" t="str">
            <v>Agotamiento de los recursos naturales (-)</v>
          </cell>
          <cell r="AB18" t="str">
            <v>Negativo MODERADO</v>
          </cell>
          <cell r="BA18" t="str">
            <v>Negativo BAJO</v>
          </cell>
        </row>
        <row r="19">
          <cell r="K19" t="str">
            <v>Generación de residuos de manejo especial (RAEE´S)</v>
          </cell>
          <cell r="L19" t="str">
            <v>Contaminación del suelo (-)</v>
          </cell>
          <cell r="AB19" t="str">
            <v>Negativo MODERADO</v>
          </cell>
          <cell r="BA19" t="str">
            <v>Negativo BAJO</v>
          </cell>
        </row>
        <row r="20">
          <cell r="K20" t="str">
            <v>Educación ambiental</v>
          </cell>
          <cell r="L20" t="str">
            <v>Fomento de buenas prácticas ambientales (+)</v>
          </cell>
          <cell r="AB20" t="str">
            <v>POSITIVO</v>
          </cell>
          <cell r="BA20" t="str">
            <v>POSITIVO</v>
          </cell>
        </row>
        <row r="21">
          <cell r="K21" t="str">
            <v>Consumo de energía eléctrica</v>
          </cell>
          <cell r="L21" t="str">
            <v>Agotamiento de los recursos naturales (-)</v>
          </cell>
          <cell r="AB21" t="str">
            <v>Negativo MODERADO</v>
          </cell>
          <cell r="BA21" t="str">
            <v>Negativo BAJO</v>
          </cell>
        </row>
        <row r="22">
          <cell r="K22" t="str">
            <v>Generación de residuos de manejo especial (RAEE´S)</v>
          </cell>
          <cell r="L22" t="str">
            <v>Contaminación del suelo (-)</v>
          </cell>
          <cell r="AB22" t="str">
            <v>Negativo MODERADO</v>
          </cell>
          <cell r="BA22" t="str">
            <v>Negativo BAJO</v>
          </cell>
        </row>
        <row r="23">
          <cell r="K23" t="str">
            <v>Educación ambiental</v>
          </cell>
          <cell r="L23" t="str">
            <v>Fomento de buenas prácticas ambientales (+)</v>
          </cell>
          <cell r="AB23" t="str">
            <v>POSITIVO</v>
          </cell>
          <cell r="BA23" t="str">
            <v>POSITIVO</v>
          </cell>
        </row>
        <row r="24">
          <cell r="K24" t="str">
            <v>Educación ambiental</v>
          </cell>
          <cell r="L24" t="str">
            <v>Fomento de buenas prácticas ambientales (+)</v>
          </cell>
          <cell r="AB24" t="str">
            <v>POSITIVO</v>
          </cell>
          <cell r="BA24" t="str">
            <v>POSITIVO</v>
          </cell>
        </row>
        <row r="25">
          <cell r="K25" t="str">
            <v>Educación ambiental</v>
          </cell>
          <cell r="L25" t="str">
            <v>Reducción de afectación al medio ambiente (+)</v>
          </cell>
          <cell r="AB25" t="str">
            <v>POSITIVO</v>
          </cell>
          <cell r="BA25" t="str">
            <v>POSITIVO</v>
          </cell>
        </row>
        <row r="26">
          <cell r="K26" t="str">
            <v>Educación ambiental</v>
          </cell>
          <cell r="L26" t="str">
            <v>Generación / Fomento de educación  y conciencia ambiental (+)</v>
          </cell>
          <cell r="AB26" t="str">
            <v>POSITIVO</v>
          </cell>
          <cell r="BA26" t="str">
            <v>POSITIVO</v>
          </cell>
        </row>
        <row r="27">
          <cell r="K27" t="str">
            <v>Educación ambiental</v>
          </cell>
          <cell r="L27" t="str">
            <v>Disminución de consumo de papel (+)</v>
          </cell>
          <cell r="AB27" t="str">
            <v>POSITIVO</v>
          </cell>
          <cell r="BA27" t="str">
            <v>POSITIVO</v>
          </cell>
        </row>
        <row r="28">
          <cell r="K28" t="str">
            <v>Educación ambiental</v>
          </cell>
          <cell r="L28" t="str">
            <v>Disminución de consumo de energía (+)</v>
          </cell>
          <cell r="AB28" t="str">
            <v>POSITIVO</v>
          </cell>
          <cell r="BA28" t="str">
            <v>POSITIVO</v>
          </cell>
        </row>
        <row r="29">
          <cell r="K29" t="str">
            <v>Educación ambiental</v>
          </cell>
          <cell r="L29" t="str">
            <v>Disminución de consumo de agua (+)</v>
          </cell>
          <cell r="AB29" t="str">
            <v>POSITIVO</v>
          </cell>
          <cell r="BA29" t="str">
            <v>POSITIVO</v>
          </cell>
        </row>
        <row r="30">
          <cell r="K30" t="str">
            <v>Educación ambiental</v>
          </cell>
          <cell r="L30" t="str">
            <v>Manejo integral de residuos sólidos (+)</v>
          </cell>
          <cell r="AB30" t="str">
            <v>POSITIVO</v>
          </cell>
          <cell r="BA30" t="str">
            <v>POSITIVO</v>
          </cell>
        </row>
        <row r="31">
          <cell r="K31" t="str">
            <v>Educación ambiental</v>
          </cell>
          <cell r="L31" t="str">
            <v>Conservación de fauna (+)</v>
          </cell>
          <cell r="AB31" t="str">
            <v>POSITIVO</v>
          </cell>
          <cell r="BA31" t="str">
            <v>POSITIVO</v>
          </cell>
        </row>
        <row r="32">
          <cell r="K32" t="str">
            <v>Educación ambiental</v>
          </cell>
          <cell r="L32" t="str">
            <v>Conservación de flora (+)</v>
          </cell>
          <cell r="AB32" t="str">
            <v>POSITIVO</v>
          </cell>
          <cell r="BA32" t="str">
            <v>POSITIVO</v>
          </cell>
        </row>
        <row r="33">
          <cell r="K33" t="str">
            <v>Conversión a medios tecnológicos</v>
          </cell>
          <cell r="L33" t="str">
            <v>Disminución de consumo de papel (+)</v>
          </cell>
          <cell r="AB33" t="str">
            <v>POSITIVO</v>
          </cell>
          <cell r="BA33" t="str">
            <v>POSITIVO</v>
          </cell>
        </row>
        <row r="34">
          <cell r="K34" t="str">
            <v>Realización de actividades de compensación ambiental</v>
          </cell>
          <cell r="L34" t="str">
            <v>Reducción de afectación al medio ambiente (+)</v>
          </cell>
          <cell r="AB34" t="str">
            <v>POSITIVO</v>
          </cell>
          <cell r="BA34" t="str">
            <v>POSITIVO</v>
          </cell>
        </row>
        <row r="35">
          <cell r="K35" t="str">
            <v>Realización de actividades de compensación ambiental</v>
          </cell>
          <cell r="L35" t="str">
            <v>Generación / Fomento de educación  y conciencia ambiental (+)</v>
          </cell>
          <cell r="AB35" t="str">
            <v>POSITIVO</v>
          </cell>
          <cell r="BA35" t="str">
            <v>POSITIVO</v>
          </cell>
        </row>
        <row r="36">
          <cell r="K36" t="str">
            <v>Consumo de energía eléctrica</v>
          </cell>
          <cell r="L36" t="str">
            <v>Agotamiento de los recursos naturales (-)</v>
          </cell>
          <cell r="AB36" t="str">
            <v>Negativo MODERADO</v>
          </cell>
          <cell r="BA36" t="str">
            <v>Negativo BAJO</v>
          </cell>
        </row>
        <row r="37">
          <cell r="K37" t="str">
            <v>Consumo de papel</v>
          </cell>
          <cell r="L37" t="str">
            <v>Agotamiento de los recursos naturales (-)</v>
          </cell>
          <cell r="AB37" t="str">
            <v>Negativo MODERADO</v>
          </cell>
          <cell r="BA37" t="str">
            <v>Negativo BAJO</v>
          </cell>
        </row>
        <row r="38">
          <cell r="K38" t="str">
            <v>Consumo de tóner</v>
          </cell>
          <cell r="L38" t="str">
            <v>Agotamiento de los recursos naturales (-)</v>
          </cell>
          <cell r="AB38" t="str">
            <v>Negativo BAJO</v>
          </cell>
          <cell r="BA38" t="str">
            <v>Negativo BAJO</v>
          </cell>
        </row>
        <row r="39">
          <cell r="K39" t="str">
            <v>Conversión a medios tecnológicos</v>
          </cell>
          <cell r="L39" t="str">
            <v>Disminución de consumo de papel (+)</v>
          </cell>
          <cell r="AB39" t="str">
            <v>POSITIVO</v>
          </cell>
          <cell r="BA39" t="str">
            <v>POSITIVO</v>
          </cell>
        </row>
        <row r="40">
          <cell r="K40" t="str">
            <v>Generación de residuos aprovechables (PAPEL)</v>
          </cell>
          <cell r="L40" t="str">
            <v>Disminución de carga en los rellenos sanitarios (+)</v>
          </cell>
          <cell r="AB40" t="str">
            <v>POSITIVO</v>
          </cell>
          <cell r="BA40" t="str">
            <v>POSITIVO</v>
          </cell>
        </row>
        <row r="41">
          <cell r="K41" t="str">
            <v xml:space="preserve">Generación de residuos peligrosos (TÓNERES) </v>
          </cell>
          <cell r="L41" t="str">
            <v>Contaminación del suelo (-)</v>
          </cell>
          <cell r="AB41" t="str">
            <v>Negativo MODERADO</v>
          </cell>
          <cell r="BA41" t="str">
            <v>Negativo BAJO</v>
          </cell>
        </row>
        <row r="42">
          <cell r="K42" t="str">
            <v>Generación de residuos de manejo especial (RAEE´S)</v>
          </cell>
          <cell r="L42" t="str">
            <v>Contaminación del suelo (-)</v>
          </cell>
          <cell r="AB42" t="str">
            <v>Negativo MODERADO</v>
          </cell>
          <cell r="BA42" t="str">
            <v>Negativo BAJO</v>
          </cell>
        </row>
        <row r="43">
          <cell r="K43" t="str">
            <v>Generación de residuos de manejo especial (PILAS O BATERÍAS)</v>
          </cell>
          <cell r="L43" t="str">
            <v>Contaminación del suelo (-)</v>
          </cell>
          <cell r="AB43" t="str">
            <v>Negativo MODERADO</v>
          </cell>
          <cell r="BA43" t="str">
            <v>Negativo BAJO</v>
          </cell>
        </row>
        <row r="44">
          <cell r="K44" t="str">
            <v xml:space="preserve">Generación de residuos peligrosos (TÓNERES) </v>
          </cell>
          <cell r="L44" t="str">
            <v>Contaminación del suelo (-)</v>
          </cell>
          <cell r="AB44" t="str">
            <v>Negativo MODERADO</v>
          </cell>
          <cell r="BA44" t="str">
            <v>Negativo BAJO</v>
          </cell>
        </row>
        <row r="45">
          <cell r="K45" t="str">
            <v>Consumo de sustancias químicas</v>
          </cell>
          <cell r="L45" t="str">
            <v>Agotamiento de los recursos naturales (-)</v>
          </cell>
          <cell r="AB45" t="str">
            <v>Negativo MODERADO</v>
          </cell>
          <cell r="BA45" t="str">
            <v>Negativo BAJO</v>
          </cell>
        </row>
        <row r="46">
          <cell r="K46" t="str">
            <v>Mantenimiento de aparatos eléctricos y/o electrónicos</v>
          </cell>
          <cell r="L46" t="str">
            <v>Alteración al medio ambiente laboral (-)</v>
          </cell>
          <cell r="AB46" t="str">
            <v>Negativo MODERADO</v>
          </cell>
          <cell r="BA46" t="str">
            <v>Negativo BAJO</v>
          </cell>
        </row>
        <row r="47">
          <cell r="K47" t="str">
            <v>Consumo de energía eléctrica</v>
          </cell>
          <cell r="L47" t="str">
            <v>Agotamiento de los recursos naturales (-)</v>
          </cell>
          <cell r="AB47" t="str">
            <v>Negativo MODERADO</v>
          </cell>
          <cell r="BA47" t="str">
            <v>Negativo BAJO</v>
          </cell>
        </row>
        <row r="48">
          <cell r="K48" t="str">
            <v>Consumo de energía eléctrica</v>
          </cell>
          <cell r="L48" t="str">
            <v>Agotamiento de los recursos naturales (-)</v>
          </cell>
          <cell r="AB48" t="str">
            <v>Negativo MODERADO</v>
          </cell>
          <cell r="BA48" t="str">
            <v>Negativo BAJO</v>
          </cell>
        </row>
        <row r="49">
          <cell r="K49" t="str">
            <v>Consumo de papel</v>
          </cell>
          <cell r="L49" t="str">
            <v>Agotamiento de los recursos naturales (-)</v>
          </cell>
          <cell r="AB49" t="str">
            <v>Negativo MODERADO</v>
          </cell>
          <cell r="BA49" t="str">
            <v>Negativo BAJO</v>
          </cell>
        </row>
        <row r="50">
          <cell r="K50" t="str">
            <v>Consumo de tóner</v>
          </cell>
          <cell r="L50" t="str">
            <v>Agotamiento de los recursos naturales (-)</v>
          </cell>
          <cell r="AB50" t="str">
            <v>Negativo BAJO</v>
          </cell>
          <cell r="BA50" t="str">
            <v>Negativo BAJO</v>
          </cell>
        </row>
        <row r="51">
          <cell r="K51" t="str">
            <v>Conversión a medios tecnológicos</v>
          </cell>
          <cell r="L51" t="str">
            <v>Disminución de consumo de papel (+)</v>
          </cell>
          <cell r="AB51" t="str">
            <v>POSITIVO</v>
          </cell>
          <cell r="BA51" t="str">
            <v>POSITIVO</v>
          </cell>
        </row>
        <row r="52">
          <cell r="K52" t="str">
            <v>Generación de residuos aprovechables (PAPEL)</v>
          </cell>
          <cell r="L52" t="str">
            <v>Disminución de carga en los rellenos sanitarios (+)</v>
          </cell>
          <cell r="AB52" t="str">
            <v>POSITIVO</v>
          </cell>
          <cell r="BA52" t="str">
            <v>POSITIVO</v>
          </cell>
        </row>
        <row r="53">
          <cell r="K53" t="str">
            <v xml:space="preserve">Generación de residuos peligrosos (TÓNERES) </v>
          </cell>
          <cell r="L53" t="str">
            <v>Contaminación del suelo (-)</v>
          </cell>
          <cell r="AB53" t="str">
            <v>Negativo MODERADO</v>
          </cell>
          <cell r="BA53" t="str">
            <v>Negativo BAJO</v>
          </cell>
        </row>
        <row r="54">
          <cell r="K54" t="str">
            <v>Consumo de energía eléctrica</v>
          </cell>
          <cell r="L54" t="str">
            <v>Agotamiento de los recursos naturales (-)</v>
          </cell>
          <cell r="AB54" t="str">
            <v>Negativo MODERADO</v>
          </cell>
          <cell r="BA54" t="str">
            <v>Negativo BAJO</v>
          </cell>
        </row>
        <row r="55">
          <cell r="K55" t="str">
            <v>Consumo de materiales de construcción</v>
          </cell>
          <cell r="L55" t="str">
            <v>Agotamiento de los recursos naturales (-)</v>
          </cell>
          <cell r="AB55" t="str">
            <v>Negativo BAJO</v>
          </cell>
          <cell r="BA55" t="str">
            <v>Negativo BAJO</v>
          </cell>
        </row>
        <row r="56">
          <cell r="K56" t="str">
            <v>Generación de residuos aprovechables (METAL)</v>
          </cell>
          <cell r="L56" t="str">
            <v>Disminución de carga en los rellenos sanitarios (+)</v>
          </cell>
          <cell r="AB56" t="str">
            <v>POSITIVO</v>
          </cell>
          <cell r="BA56" t="str">
            <v>POSITIVO</v>
          </cell>
        </row>
        <row r="57">
          <cell r="K57" t="str">
            <v>Generación de residuos aprovechables (PAPEL)</v>
          </cell>
          <cell r="L57" t="str">
            <v>Disminución de carga en los rellenos sanitarios (+)</v>
          </cell>
          <cell r="AB57" t="str">
            <v>POSITIVO</v>
          </cell>
          <cell r="BA57" t="str">
            <v>POSITIVO</v>
          </cell>
        </row>
        <row r="58">
          <cell r="K58" t="str">
            <v>Generación de residuos aprovechables (PLÁSTICO)</v>
          </cell>
          <cell r="L58" t="str">
            <v>Disminución de carga en los rellenos sanitarios (+)</v>
          </cell>
          <cell r="AB58" t="str">
            <v>POSITIVO</v>
          </cell>
          <cell r="BA58" t="str">
            <v>POSITIVO</v>
          </cell>
        </row>
        <row r="59">
          <cell r="K59" t="str">
            <v>Generación de residuos de manejo especial (RCD´S)</v>
          </cell>
          <cell r="L59" t="str">
            <v>Contaminación del suelo (-)</v>
          </cell>
          <cell r="AB59" t="str">
            <v>Negativo MODERADO</v>
          </cell>
          <cell r="BA59" t="str">
            <v>Negativo BAJO</v>
          </cell>
        </row>
        <row r="60">
          <cell r="K60" t="str">
            <v>Generación de residuos de manejo especial  (LUMINARIAS)</v>
          </cell>
          <cell r="L60" t="str">
            <v>Contaminación del suelo (-)</v>
          </cell>
          <cell r="AB60" t="str">
            <v>Negativo MODERADO</v>
          </cell>
          <cell r="BA60" t="str">
            <v>Negativo BAJO</v>
          </cell>
        </row>
        <row r="61">
          <cell r="K61" t="str">
            <v>Consumo de sustancias químicas</v>
          </cell>
          <cell r="L61" t="str">
            <v>Agotamiento de los recursos naturales (-)</v>
          </cell>
          <cell r="AB61" t="str">
            <v>Negativo MODERADO</v>
          </cell>
          <cell r="BA61" t="str">
            <v>Negativo BAJO</v>
          </cell>
        </row>
        <row r="62">
          <cell r="K62" t="str">
            <v>Consumo de agua</v>
          </cell>
          <cell r="L62" t="str">
            <v>Agotamiento de los recursos naturales (-)</v>
          </cell>
          <cell r="AB62" t="str">
            <v>Negativo MODERADO</v>
          </cell>
          <cell r="BA62" t="str">
            <v>Negativo BAJO</v>
          </cell>
        </row>
        <row r="63">
          <cell r="K63" t="str">
            <v>Generación de residuos ordinarios</v>
          </cell>
          <cell r="L63" t="str">
            <v>Aumento de carga de rellenos sanitarios (-)</v>
          </cell>
          <cell r="AB63" t="str">
            <v>Negativo MODERADO</v>
          </cell>
          <cell r="BA63" t="str">
            <v>Negativo BAJO</v>
          </cell>
        </row>
        <row r="64">
          <cell r="K64" t="str">
            <v xml:space="preserve">Consumo de insumos no comestibles de cafetería </v>
          </cell>
          <cell r="L64" t="str">
            <v>Aumento de carga de rellenos sanitarios (-)</v>
          </cell>
          <cell r="AB64" t="str">
            <v>Negativo MODERADO</v>
          </cell>
          <cell r="BA64" t="str">
            <v>Negativo BAJO</v>
          </cell>
        </row>
        <row r="65">
          <cell r="K65" t="str">
            <v>Vertimiento de aguas residuales domésticas a sistemas de alcantarillado</v>
          </cell>
          <cell r="L65" t="str">
            <v>Contaminación de cuerpos hídricos (-)</v>
          </cell>
          <cell r="AB65" t="str">
            <v>Negativo MODERADO</v>
          </cell>
          <cell r="BA65" t="str">
            <v>Negativo BAJO</v>
          </cell>
        </row>
        <row r="66">
          <cell r="K66" t="str">
            <v>Consumo de energía eléctrica</v>
          </cell>
          <cell r="L66" t="str">
            <v>Agotamiento de los recursos naturales (-)</v>
          </cell>
          <cell r="AB66" t="str">
            <v>Negativo MODERADO</v>
          </cell>
          <cell r="BA66" t="str">
            <v>Negativo BAJO</v>
          </cell>
        </row>
        <row r="67">
          <cell r="K67" t="str">
            <v>Consumo de agua</v>
          </cell>
          <cell r="L67" t="str">
            <v>Agotamiento de los recursos naturales (-)</v>
          </cell>
          <cell r="AB67" t="str">
            <v>Negativo MODERADO</v>
          </cell>
          <cell r="BA67" t="str">
            <v>Negativo BAJO</v>
          </cell>
        </row>
        <row r="68">
          <cell r="K68" t="str">
            <v>Consumo de fertilizantes</v>
          </cell>
          <cell r="L68" t="str">
            <v>Agotamiento de los recursos naturales (-)</v>
          </cell>
          <cell r="AB68" t="str">
            <v>Negativo MODERADO</v>
          </cell>
          <cell r="BA68" t="str">
            <v>Negativo BAJO</v>
          </cell>
        </row>
        <row r="69">
          <cell r="K69" t="str">
            <v>Generación de residuos aprovechables (CARTÓN)</v>
          </cell>
          <cell r="L69" t="str">
            <v>Disminución de carga en los rellenos sanitarios (+)</v>
          </cell>
          <cell r="AB69" t="str">
            <v>POSITIVO</v>
          </cell>
          <cell r="BA69" t="str">
            <v>POSITIVO</v>
          </cell>
        </row>
        <row r="70">
          <cell r="K70" t="str">
            <v>Generación de residuos aprovechables (PAPEL)</v>
          </cell>
          <cell r="L70" t="str">
            <v>Disminución de carga en los rellenos sanitarios (+)</v>
          </cell>
          <cell r="AB70" t="str">
            <v>POSITIVO</v>
          </cell>
          <cell r="BA70" t="str">
            <v>POSITIVO</v>
          </cell>
        </row>
        <row r="71">
          <cell r="K71" t="str">
            <v>Generación de residuos aprovechables (PLÁSTICO)</v>
          </cell>
          <cell r="L71" t="str">
            <v>Disminución de carga en los rellenos sanitarios (+)</v>
          </cell>
          <cell r="AB71" t="str">
            <v>POSITIVO</v>
          </cell>
          <cell r="BA71" t="str">
            <v>POSITIVO</v>
          </cell>
        </row>
        <row r="72">
          <cell r="K72" t="str">
            <v>Generación de residuos ordinarios</v>
          </cell>
          <cell r="L72" t="str">
            <v>Aumento de carga de rellenos sanitarios (-)</v>
          </cell>
          <cell r="AB72" t="str">
            <v>Negativo MODERADO</v>
          </cell>
          <cell r="BA72" t="str">
            <v>Negativo BAJO</v>
          </cell>
        </row>
        <row r="73">
          <cell r="K73" t="str">
            <v>Generación de residuos orgánicos</v>
          </cell>
          <cell r="L73" t="str">
            <v>Aumento de carga de rellenos sanitarios (-)</v>
          </cell>
          <cell r="AB73" t="str">
            <v>Negativo MODERADO</v>
          </cell>
          <cell r="BA73" t="str">
            <v>Negativo BAJO</v>
          </cell>
        </row>
        <row r="74">
          <cell r="K74" t="str">
            <v>Consumo de sustancias químicas</v>
          </cell>
          <cell r="L74" t="str">
            <v>Agotamiento de los recursos naturales (-)</v>
          </cell>
          <cell r="AB74" t="str">
            <v>Negativo MODERADO</v>
          </cell>
          <cell r="BA74" t="str">
            <v>Negativo BAJO</v>
          </cell>
        </row>
        <row r="75">
          <cell r="K75" t="str">
            <v xml:space="preserve">Generación de residuos peligrosos (RESIDUOS QUÍMICOS) </v>
          </cell>
          <cell r="L75" t="str">
            <v>Contaminación del suelo (-)</v>
          </cell>
          <cell r="AB75" t="str">
            <v>Negativo MODERADO</v>
          </cell>
          <cell r="BA75" t="str">
            <v>Negativo BAJO</v>
          </cell>
        </row>
        <row r="76">
          <cell r="K76" t="str">
            <v>Consumo de plaguicidas</v>
          </cell>
          <cell r="L76" t="str">
            <v>Agotamiento de los recursos naturales (-)</v>
          </cell>
          <cell r="AB76" t="str">
            <v>Negativo MODERADO</v>
          </cell>
          <cell r="BA76" t="str">
            <v>Negativo BAJO</v>
          </cell>
        </row>
        <row r="77">
          <cell r="K77" t="str">
            <v>Generación de residuos peligrosos (PLAGUICIDAS)</v>
          </cell>
          <cell r="L77" t="str">
            <v>Contaminación del suelo (-)</v>
          </cell>
          <cell r="AB77" t="str">
            <v>Negativo MODERADO</v>
          </cell>
          <cell r="BA77" t="str">
            <v>Negativo BAJO</v>
          </cell>
        </row>
        <row r="78">
          <cell r="K78" t="str">
            <v>Consumo de energía eléctrica</v>
          </cell>
          <cell r="L78" t="str">
            <v>Agotamiento de los recursos naturales (-)</v>
          </cell>
          <cell r="AB78" t="str">
            <v>Negativo MODERADO</v>
          </cell>
          <cell r="BA78" t="str">
            <v>Negativo BAJO</v>
          </cell>
        </row>
        <row r="79">
          <cell r="K79" t="str">
            <v>Consumo de papel</v>
          </cell>
          <cell r="L79" t="str">
            <v>Agotamiento de los recursos naturales (-)</v>
          </cell>
          <cell r="AB79" t="str">
            <v>Negativo MODERADO</v>
          </cell>
          <cell r="BA79" t="str">
            <v>Negativo BAJO</v>
          </cell>
        </row>
        <row r="80">
          <cell r="K80" t="str">
            <v>Consumo de tóner</v>
          </cell>
          <cell r="L80" t="str">
            <v>Agotamiento de los recursos naturales (-)</v>
          </cell>
          <cell r="AB80" t="str">
            <v>Negativo BAJO</v>
          </cell>
          <cell r="BA80" t="str">
            <v>Negativo BAJO</v>
          </cell>
        </row>
        <row r="81">
          <cell r="K81" t="str">
            <v>Conversión a medios tecnológicos</v>
          </cell>
          <cell r="L81" t="str">
            <v>Disminución de consumo de papel (+)</v>
          </cell>
          <cell r="AB81" t="str">
            <v>POSITIVO</v>
          </cell>
          <cell r="BA81" t="str">
            <v>POSITIVO</v>
          </cell>
        </row>
        <row r="82">
          <cell r="K82" t="str">
            <v>Generación de residuos aprovechables (PAPEL)</v>
          </cell>
          <cell r="L82" t="str">
            <v>Disminución de carga en los rellenos sanitarios (+)</v>
          </cell>
          <cell r="AB82" t="str">
            <v>POSITIVO</v>
          </cell>
          <cell r="BA82" t="str">
            <v>POSITIVO</v>
          </cell>
        </row>
        <row r="83">
          <cell r="K83" t="str">
            <v xml:space="preserve">Generación de residuos peligrosos (TÓNERES) </v>
          </cell>
          <cell r="L83" t="str">
            <v>Contaminación del suelo (-)</v>
          </cell>
          <cell r="AB83" t="str">
            <v>Negativo MODERADO</v>
          </cell>
          <cell r="BA83" t="str">
            <v>Negativo BAJO</v>
          </cell>
        </row>
        <row r="84">
          <cell r="K84" t="str">
            <v>Educación ambiental</v>
          </cell>
          <cell r="L84" t="str">
            <v>Fomento de buenas prácticas ambientales (+)</v>
          </cell>
          <cell r="AB84" t="str">
            <v>POSITIVO</v>
          </cell>
          <cell r="BA84" t="str">
            <v>POSITIVO</v>
          </cell>
        </row>
        <row r="85">
          <cell r="K85" t="str">
            <v>Educación ambiental</v>
          </cell>
          <cell r="L85" t="str">
            <v>Generación / Fomento de educación  y conciencia ambiental (+)</v>
          </cell>
          <cell r="AB85" t="str">
            <v>POSITIVO</v>
          </cell>
          <cell r="BA85" t="str">
            <v>POSITIVO</v>
          </cell>
        </row>
        <row r="86">
          <cell r="K86" t="str">
            <v>Consumo de energía eléctrica</v>
          </cell>
          <cell r="L86" t="str">
            <v>Agotamiento de los recursos naturales (-)</v>
          </cell>
          <cell r="AB86" t="str">
            <v>POSITIVO</v>
          </cell>
          <cell r="BA86" t="str">
            <v>POSITIVO</v>
          </cell>
        </row>
        <row r="87">
          <cell r="K87" t="str">
            <v>Consumo de papel</v>
          </cell>
          <cell r="L87" t="str">
            <v>Agotamiento de los recursos naturales (-)</v>
          </cell>
          <cell r="AB87" t="str">
            <v>Negativo MODERADO</v>
          </cell>
          <cell r="BA87" t="str">
            <v>Negativo BAJO</v>
          </cell>
        </row>
        <row r="88">
          <cell r="K88" t="str">
            <v>Generación de residuos ordinarios</v>
          </cell>
          <cell r="L88" t="str">
            <v>Contaminación del suelo (-)</v>
          </cell>
          <cell r="AB88" t="str">
            <v>Negativo MODERADO</v>
          </cell>
          <cell r="BA88" t="str">
            <v>Negativo BAJO</v>
          </cell>
        </row>
        <row r="89">
          <cell r="K89" t="str">
            <v xml:space="preserve">Consumo de insumos comestibles de cafetería </v>
          </cell>
          <cell r="L89" t="str">
            <v>Agotamiento de los recursos naturales (-)</v>
          </cell>
          <cell r="AB89" t="str">
            <v>Negativo BAJO</v>
          </cell>
          <cell r="BA89" t="str">
            <v>Negativo BAJO</v>
          </cell>
        </row>
        <row r="90">
          <cell r="K90" t="str">
            <v>Generación de residuos orgánicos</v>
          </cell>
          <cell r="L90" t="str">
            <v>Contaminación del suelo (-)</v>
          </cell>
          <cell r="AB90" t="str">
            <v>Negativo MODERADO</v>
          </cell>
          <cell r="BA90" t="str">
            <v>Negativo BAJO</v>
          </cell>
        </row>
        <row r="91">
          <cell r="K91" t="str">
            <v>Generación de residuos aprovechables (PAPEL)</v>
          </cell>
          <cell r="L91" t="str">
            <v>Disminución de carga en los rellenos sanitarios (+)</v>
          </cell>
          <cell r="AB91" t="str">
            <v>POSITIVO</v>
          </cell>
          <cell r="BA91" t="str">
            <v>POSITIVO</v>
          </cell>
        </row>
        <row r="92">
          <cell r="K92" t="str">
            <v>Consumo de energía eléctrica</v>
          </cell>
          <cell r="L92" t="str">
            <v>Agotamiento de los recursos naturales (-)</v>
          </cell>
          <cell r="AB92" t="str">
            <v>Negativo MODERADO</v>
          </cell>
          <cell r="BA92" t="str">
            <v>Negativo BAJO</v>
          </cell>
        </row>
        <row r="93">
          <cell r="K93" t="str">
            <v>Consumo de papel</v>
          </cell>
          <cell r="L93" t="str">
            <v>Agotamiento de los recursos naturales (-)</v>
          </cell>
          <cell r="AB93" t="str">
            <v>Negativo MODERADO</v>
          </cell>
          <cell r="BA93" t="str">
            <v>Negativo BAJO</v>
          </cell>
        </row>
        <row r="94">
          <cell r="K94" t="str">
            <v>Consumo de tóner</v>
          </cell>
          <cell r="L94" t="str">
            <v>Agotamiento de los recursos naturales (-)</v>
          </cell>
          <cell r="AB94" t="str">
            <v>Negativo BAJO</v>
          </cell>
          <cell r="BA94" t="str">
            <v>Negativo BAJO</v>
          </cell>
        </row>
        <row r="95">
          <cell r="K95" t="str">
            <v>Conversión a medios tecnológicos</v>
          </cell>
          <cell r="L95" t="str">
            <v>Disminución de consumo de papel (+)</v>
          </cell>
          <cell r="AB95" t="str">
            <v>POSITIVO</v>
          </cell>
          <cell r="BA95" t="str">
            <v>POSITIVO</v>
          </cell>
        </row>
        <row r="96">
          <cell r="K96" t="str">
            <v>Generación de residuos aprovechables (PAPEL)</v>
          </cell>
          <cell r="L96" t="str">
            <v>Disminución de carga en los rellenos sanitarios (+)</v>
          </cell>
          <cell r="AB96" t="str">
            <v>POSITIVO</v>
          </cell>
          <cell r="BA96" t="str">
            <v>POSITIVO</v>
          </cell>
        </row>
        <row r="97">
          <cell r="K97" t="str">
            <v>Generación de residuos aprovechables (CARTÓN)</v>
          </cell>
          <cell r="L97" t="str">
            <v>Disminución de carga en los rellenos sanitarios (+)</v>
          </cell>
          <cell r="AB97" t="str">
            <v>POSITIVO</v>
          </cell>
          <cell r="BA97" t="str">
            <v>POSITIVO</v>
          </cell>
        </row>
        <row r="98">
          <cell r="K98" t="str">
            <v xml:space="preserve">Generación de residuos peligrosos (TÓNERES) </v>
          </cell>
          <cell r="L98" t="str">
            <v>Contaminación del suelo (-)</v>
          </cell>
          <cell r="AB98" t="str">
            <v>Negativo MODERADO</v>
          </cell>
          <cell r="BA98" t="str">
            <v>Negativo BAJO</v>
          </cell>
        </row>
        <row r="99">
          <cell r="K99" t="str">
            <v>Consumo de energía eléctrica</v>
          </cell>
          <cell r="L99" t="str">
            <v>Agotamiento de los recursos naturales (-)</v>
          </cell>
          <cell r="AB99" t="str">
            <v>Negativo MODERADO</v>
          </cell>
          <cell r="BA99" t="str">
            <v>Negativo BAJO</v>
          </cell>
        </row>
        <row r="100">
          <cell r="K100" t="str">
            <v>Consumo de papel</v>
          </cell>
          <cell r="L100" t="str">
            <v>Agotamiento de los recursos naturales (-)</v>
          </cell>
          <cell r="AB100" t="str">
            <v>Negativo MODERADO</v>
          </cell>
          <cell r="BA100" t="str">
            <v>Negativo BAJO</v>
          </cell>
        </row>
        <row r="101">
          <cell r="K101" t="str">
            <v>Consumo de tóner</v>
          </cell>
          <cell r="L101" t="str">
            <v>Agotamiento de los recursos naturales (-)</v>
          </cell>
          <cell r="AB101" t="str">
            <v>Negativo BAJO</v>
          </cell>
          <cell r="BA101" t="str">
            <v>Negativo BAJO</v>
          </cell>
        </row>
        <row r="102">
          <cell r="K102" t="str">
            <v>Conversión a medios tecnológicos</v>
          </cell>
          <cell r="L102" t="str">
            <v>Disminución de consumo de papel (+)</v>
          </cell>
          <cell r="AB102" t="str">
            <v>POSITIVO</v>
          </cell>
          <cell r="BA102" t="str">
            <v>POSITIVO</v>
          </cell>
        </row>
        <row r="103">
          <cell r="K103" t="str">
            <v>Generación de residuos aprovechables (PAPEL)</v>
          </cell>
          <cell r="L103" t="str">
            <v>Disminución de carga en los rellenos sanitarios (+)</v>
          </cell>
          <cell r="AB103" t="str">
            <v>POSITIVO</v>
          </cell>
          <cell r="BA103" t="str">
            <v>POSITIVO</v>
          </cell>
        </row>
        <row r="104">
          <cell r="K104" t="str">
            <v xml:space="preserve">Generación de residuos peligrosos (TÓNERES) </v>
          </cell>
          <cell r="L104" t="str">
            <v>Contaminación del suelo (-)</v>
          </cell>
          <cell r="AB104" t="str">
            <v>Negativo MODERADO</v>
          </cell>
          <cell r="BA104" t="str">
            <v>Negativo BAJO</v>
          </cell>
        </row>
        <row r="105">
          <cell r="K105" t="str">
            <v>Consumo de energía eléctrica</v>
          </cell>
          <cell r="L105" t="str">
            <v>Agotamiento de los recursos naturales (-)</v>
          </cell>
          <cell r="AB105" t="str">
            <v>Negativo MODERADO</v>
          </cell>
          <cell r="BA105" t="str">
            <v>Negativo BAJO</v>
          </cell>
        </row>
        <row r="106">
          <cell r="K106" t="str">
            <v>Consumo de papel</v>
          </cell>
          <cell r="L106" t="str">
            <v>Agotamiento de los recursos naturales (-)</v>
          </cell>
          <cell r="AB106" t="str">
            <v>Negativo MODERADO</v>
          </cell>
          <cell r="BA106" t="str">
            <v>Negativo BAJO</v>
          </cell>
        </row>
        <row r="107">
          <cell r="K107" t="str">
            <v>Consumo de tóner</v>
          </cell>
          <cell r="L107" t="str">
            <v>Agotamiento de los recursos naturales (-)</v>
          </cell>
          <cell r="AB107" t="str">
            <v>Negativo BAJO</v>
          </cell>
          <cell r="BA107" t="str">
            <v>Negativo BAJO</v>
          </cell>
        </row>
        <row r="108">
          <cell r="K108" t="str">
            <v>Conversión a medios tecnológicos</v>
          </cell>
          <cell r="L108" t="str">
            <v>Disminución de consumo de papel (+)</v>
          </cell>
          <cell r="AB108" t="str">
            <v>POSITIVO</v>
          </cell>
          <cell r="BA108" t="str">
            <v>POSITIVO</v>
          </cell>
        </row>
        <row r="109">
          <cell r="K109" t="str">
            <v>Generación de residuos aprovechables (PAPEL)</v>
          </cell>
          <cell r="L109" t="str">
            <v>Disminución de carga en los rellenos sanitarios (+)</v>
          </cell>
          <cell r="AB109" t="str">
            <v>POSITIVO</v>
          </cell>
          <cell r="BA109" t="str">
            <v>POSITIVO</v>
          </cell>
        </row>
        <row r="110">
          <cell r="K110" t="str">
            <v xml:space="preserve">Generación de residuos peligrosos (TÓNERES) </v>
          </cell>
          <cell r="L110" t="str">
            <v>Contaminación del suelo (-)</v>
          </cell>
          <cell r="AB110" t="str">
            <v>Negativo MODERADO</v>
          </cell>
          <cell r="BA110" t="str">
            <v>Negativo BAJO</v>
          </cell>
        </row>
        <row r="111">
          <cell r="K111" t="str">
            <v>Consumo de energía eléctrica</v>
          </cell>
          <cell r="L111" t="str">
            <v>Agotamiento de los recursos naturales (-)</v>
          </cell>
          <cell r="AB111" t="str">
            <v>Negativo MODERADO</v>
          </cell>
          <cell r="BA111" t="str">
            <v>Negativo BAJO</v>
          </cell>
        </row>
        <row r="112">
          <cell r="K112" t="str">
            <v>Consumo de papel</v>
          </cell>
          <cell r="L112" t="str">
            <v>Agotamiento de los recursos naturales (-)</v>
          </cell>
          <cell r="AB112" t="str">
            <v>Negativo MODERADO</v>
          </cell>
          <cell r="BA112" t="str">
            <v>Negativo BAJO</v>
          </cell>
        </row>
        <row r="113">
          <cell r="K113" t="str">
            <v>Conversión a medios tecnológicos</v>
          </cell>
          <cell r="L113" t="str">
            <v>Disminución de consumo de papel (+)</v>
          </cell>
          <cell r="AB113" t="str">
            <v>POSITIVO</v>
          </cell>
          <cell r="BA113" t="str">
            <v>POSITIVO</v>
          </cell>
        </row>
        <row r="114">
          <cell r="K114" t="str">
            <v>Generación de residuos aprovechables (PAPEL)</v>
          </cell>
          <cell r="L114" t="str">
            <v>Disminución de carga en los rellenos sanitarios (+)</v>
          </cell>
          <cell r="AB114" t="str">
            <v>POSITIVO</v>
          </cell>
          <cell r="BA114" t="str">
            <v>POSITIVO</v>
          </cell>
        </row>
        <row r="115">
          <cell r="K115" t="str">
            <v>Consumo de energía eléctrica</v>
          </cell>
          <cell r="L115" t="str">
            <v>Agotamiento de los recursos naturales (-)</v>
          </cell>
          <cell r="AB115" t="str">
            <v>Negativo MODERADO</v>
          </cell>
          <cell r="BA115" t="str">
            <v>Negativo BAJO</v>
          </cell>
        </row>
        <row r="116">
          <cell r="K116" t="str">
            <v>Consumo de papel</v>
          </cell>
          <cell r="L116" t="str">
            <v>Agotamiento de los recursos naturales (-)</v>
          </cell>
          <cell r="AB116" t="str">
            <v>Negativo MODERADO</v>
          </cell>
          <cell r="BA116" t="str">
            <v>Negativo BAJO</v>
          </cell>
        </row>
        <row r="117">
          <cell r="K117" t="str">
            <v>Consumo de tóner</v>
          </cell>
          <cell r="L117" t="str">
            <v>Agotamiento de los recursos naturales (-)</v>
          </cell>
          <cell r="AB117" t="str">
            <v>Negativo BAJO</v>
          </cell>
          <cell r="BA117" t="str">
            <v>Negativo BAJO</v>
          </cell>
        </row>
        <row r="118">
          <cell r="K118" t="str">
            <v>Conversión a medios tecnológicos</v>
          </cell>
          <cell r="L118" t="str">
            <v>Disminución de consumo de papel (+)</v>
          </cell>
          <cell r="AB118" t="str">
            <v>POSITIVO</v>
          </cell>
          <cell r="BA118" t="str">
            <v>POSITIVO</v>
          </cell>
        </row>
        <row r="119">
          <cell r="K119" t="str">
            <v>Generación de residuos aprovechables (PAPEL)</v>
          </cell>
          <cell r="L119" t="str">
            <v>Disminución de carga en los rellenos sanitarios (+)</v>
          </cell>
          <cell r="AB119" t="str">
            <v>POSITIVO</v>
          </cell>
          <cell r="BA119" t="str">
            <v>POSITIVO</v>
          </cell>
        </row>
        <row r="120">
          <cell r="K120" t="str">
            <v xml:space="preserve">Generación de residuos peligrosos (TÓNERES) </v>
          </cell>
          <cell r="L120" t="str">
            <v>Contaminación del suelo (-)</v>
          </cell>
          <cell r="AB120" t="str">
            <v>Negativo MODERADO</v>
          </cell>
          <cell r="BA120" t="str">
            <v>Negativo BAJO</v>
          </cell>
        </row>
        <row r="121">
          <cell r="K121" t="str">
            <v>Consumo de energía eléctrica</v>
          </cell>
          <cell r="L121" t="str">
            <v>Agotamiento de los recursos naturales (-)</v>
          </cell>
          <cell r="AB121" t="str">
            <v>Negativo MODERADO</v>
          </cell>
          <cell r="BA121" t="str">
            <v>Negativo BAJO</v>
          </cell>
        </row>
        <row r="122">
          <cell r="K122" t="str">
            <v>Consumo de papel</v>
          </cell>
          <cell r="L122" t="str">
            <v>Agotamiento de los recursos naturales (-)</v>
          </cell>
          <cell r="AB122" t="str">
            <v>Negativo MODERADO</v>
          </cell>
          <cell r="BA122" t="str">
            <v>Negativo BAJO</v>
          </cell>
        </row>
        <row r="123">
          <cell r="K123" t="str">
            <v>Consumo de tóner</v>
          </cell>
          <cell r="L123" t="str">
            <v>Agotamiento de los recursos naturales (-)</v>
          </cell>
          <cell r="AB123" t="str">
            <v>Negativo BAJO</v>
          </cell>
          <cell r="BA123" t="str">
            <v>Negativo BAJO</v>
          </cell>
        </row>
        <row r="124">
          <cell r="K124" t="str">
            <v>Conversión a medios tecnológicos</v>
          </cell>
          <cell r="L124" t="str">
            <v>Disminución de consumo de papel (+)</v>
          </cell>
          <cell r="AB124" t="str">
            <v>POSITIVO</v>
          </cell>
          <cell r="BA124" t="str">
            <v>POSITIVO</v>
          </cell>
        </row>
        <row r="125">
          <cell r="K125" t="str">
            <v>Generación de residuos aprovechables (PAPEL)</v>
          </cell>
          <cell r="L125" t="str">
            <v>Disminución de carga en los rellenos sanitarios (+)</v>
          </cell>
          <cell r="AB125" t="str">
            <v>POSITIVO</v>
          </cell>
          <cell r="BA125" t="str">
            <v>POSITIVO</v>
          </cell>
        </row>
        <row r="126">
          <cell r="K126" t="str">
            <v xml:space="preserve">Generación de residuos peligrosos (TÓNERES) </v>
          </cell>
          <cell r="L126" t="str">
            <v>Contaminación del suelo (-)</v>
          </cell>
          <cell r="AB126" t="str">
            <v>Negativo MODERADO</v>
          </cell>
          <cell r="BA126" t="str">
            <v>Negativo BAJO</v>
          </cell>
        </row>
        <row r="127">
          <cell r="K127" t="str">
            <v>Consumo de energía eléctrica</v>
          </cell>
          <cell r="L127" t="str">
            <v>Agotamiento de los recursos naturales (-)</v>
          </cell>
          <cell r="AB127" t="str">
            <v>Negativo MODERADO</v>
          </cell>
          <cell r="BA127" t="str">
            <v>Negativo BAJO</v>
          </cell>
        </row>
        <row r="128">
          <cell r="K128" t="str">
            <v>Consumo de papel</v>
          </cell>
          <cell r="L128" t="str">
            <v>Agotamiento de los recursos naturales (-)</v>
          </cell>
          <cell r="AB128" t="str">
            <v>Negativo MODERADO</v>
          </cell>
          <cell r="BA128" t="str">
            <v>Negativo BAJO</v>
          </cell>
        </row>
        <row r="129">
          <cell r="K129" t="str">
            <v>Conversión a medios tecnológicos</v>
          </cell>
          <cell r="L129" t="str">
            <v>Disminución de consumo de papel (+)</v>
          </cell>
          <cell r="AB129" t="str">
            <v>POSITIVO</v>
          </cell>
          <cell r="BA129" t="str">
            <v>POSITIVO</v>
          </cell>
        </row>
        <row r="130">
          <cell r="K130" t="str">
            <v>Generación de residuos aprovechables (PAPEL)</v>
          </cell>
          <cell r="L130" t="str">
            <v>Disminución de carga en los rellenos sanitarios (+)</v>
          </cell>
          <cell r="AB130" t="str">
            <v>POSITIVO</v>
          </cell>
          <cell r="BA130" t="str">
            <v>POSITIVO</v>
          </cell>
        </row>
        <row r="131">
          <cell r="K131" t="str">
            <v>Consumo de energía eléctrica</v>
          </cell>
          <cell r="L131" t="str">
            <v>Agotamiento de los recursos naturales (-)</v>
          </cell>
          <cell r="AB131" t="str">
            <v>Negativo MODERADO</v>
          </cell>
          <cell r="BA131" t="str">
            <v>Negativo BAJO</v>
          </cell>
        </row>
        <row r="132">
          <cell r="K132" t="str">
            <v>Consumo de papel</v>
          </cell>
          <cell r="L132" t="str">
            <v>Agotamiento de los recursos naturales (-)</v>
          </cell>
          <cell r="AB132" t="str">
            <v>Negativo MODERADO</v>
          </cell>
          <cell r="BA132" t="str">
            <v>Negativo BAJO</v>
          </cell>
        </row>
        <row r="133">
          <cell r="K133" t="str">
            <v>Conversión a medios tecnológicos</v>
          </cell>
          <cell r="L133" t="str">
            <v>Disminución de consumo de papel (+)</v>
          </cell>
          <cell r="AB133" t="str">
            <v>POSITIVO</v>
          </cell>
          <cell r="BA133" t="str">
            <v>POSITIVO</v>
          </cell>
        </row>
        <row r="134">
          <cell r="K134" t="str">
            <v>Generación de residuos aprovechables (PAPEL)</v>
          </cell>
          <cell r="L134" t="str">
            <v>Disminución de carga en los rellenos sanitarios (+)</v>
          </cell>
          <cell r="AB134" t="str">
            <v>POSITIVO</v>
          </cell>
          <cell r="BA134" t="str">
            <v>POSITIVO</v>
          </cell>
        </row>
        <row r="135">
          <cell r="K135" t="str">
            <v>Consumo de combustibles</v>
          </cell>
          <cell r="L135" t="str">
            <v>Emisión de gases efecto invernadero (-)</v>
          </cell>
          <cell r="AB135" t="str">
            <v>Negativo BAJO</v>
          </cell>
          <cell r="BA135" t="str">
            <v>Negativo BAJO</v>
          </cell>
        </row>
        <row r="136">
          <cell r="K136" t="str">
            <v>Generación de emisiones atmosféricas fuentes móviles</v>
          </cell>
          <cell r="L136" t="str">
            <v>Contaminación del aire (-)</v>
          </cell>
          <cell r="AB136" t="str">
            <v>Negativo MODERADO</v>
          </cell>
          <cell r="BA136" t="str">
            <v>Negativo MODERADO</v>
          </cell>
        </row>
        <row r="137">
          <cell r="K137" t="str">
            <v>Consumo de energía eléctrica</v>
          </cell>
          <cell r="L137" t="str">
            <v>Agotamiento de los recursos naturales (-)</v>
          </cell>
          <cell r="AB137" t="str">
            <v>Negativo MODERADO</v>
          </cell>
          <cell r="BA137" t="str">
            <v>Negativo BAJO</v>
          </cell>
        </row>
        <row r="138">
          <cell r="K138" t="str">
            <v>Consumo de papel</v>
          </cell>
          <cell r="L138" t="str">
            <v>Agotamiento de los recursos naturales (-)</v>
          </cell>
          <cell r="AB138" t="str">
            <v>Negativo MODERADO</v>
          </cell>
          <cell r="BA138" t="str">
            <v>Negativo BAJO</v>
          </cell>
        </row>
        <row r="139">
          <cell r="K139" t="str">
            <v>Conversión a medios tecnológicos</v>
          </cell>
          <cell r="L139" t="str">
            <v>Disminución de consumo de papel (+)</v>
          </cell>
          <cell r="AB139" t="str">
            <v>POSITIVO</v>
          </cell>
          <cell r="BA139" t="str">
            <v>POSITIVO</v>
          </cell>
        </row>
        <row r="140">
          <cell r="K140" t="str">
            <v>Generación de residuos aprovechables (PAPEL)</v>
          </cell>
          <cell r="L140" t="str">
            <v>Disminución de carga en los rellenos sanitarios (+)</v>
          </cell>
          <cell r="AB140" t="str">
            <v>POSITIVO</v>
          </cell>
          <cell r="BA140" t="str">
            <v>POSITIVO</v>
          </cell>
        </row>
        <row r="141">
          <cell r="K141" t="str">
            <v>Consumo de combustibles</v>
          </cell>
          <cell r="L141" t="str">
            <v>Emisión de gases efecto invernadero (-)</v>
          </cell>
          <cell r="AB141" t="str">
            <v>Negativo BAJO</v>
          </cell>
          <cell r="BA141" t="str">
            <v>Negativo BAJO</v>
          </cell>
        </row>
        <row r="142">
          <cell r="K142" t="str">
            <v>Generación de emisiones atmosféricas fuentes móviles</v>
          </cell>
          <cell r="L142" t="str">
            <v>Contaminación del aire (-)</v>
          </cell>
          <cell r="AB142" t="str">
            <v>Negativo MODERADO</v>
          </cell>
          <cell r="BA142" t="str">
            <v>Negativo MODERADO</v>
          </cell>
        </row>
        <row r="143">
          <cell r="K143" t="str">
            <v>Consumo de energía eléctrica</v>
          </cell>
          <cell r="L143" t="str">
            <v>Agotamiento de los recursos naturales (-)</v>
          </cell>
          <cell r="AB143" t="str">
            <v>Negativo MODERADO</v>
          </cell>
          <cell r="BA143" t="str">
            <v>Negativo BAJO</v>
          </cell>
        </row>
        <row r="144">
          <cell r="K144" t="str">
            <v>Consumo de papel</v>
          </cell>
          <cell r="L144" t="str">
            <v>Agotamiento de los recursos naturales (-)</v>
          </cell>
          <cell r="AB144" t="str">
            <v>Negativo MODERADO</v>
          </cell>
          <cell r="BA144" t="str">
            <v>Negativo BAJO</v>
          </cell>
        </row>
        <row r="145">
          <cell r="K145" t="str">
            <v>Conversión a medios tecnológicos</v>
          </cell>
          <cell r="L145" t="str">
            <v>Disminución de consumo de papel (+)</v>
          </cell>
          <cell r="AB145" t="str">
            <v>POSITIVO</v>
          </cell>
          <cell r="BA145" t="str">
            <v>POSITIVO</v>
          </cell>
        </row>
        <row r="146">
          <cell r="K146" t="str">
            <v>Generación de residuos aprovechables (PAPEL)</v>
          </cell>
          <cell r="L146" t="str">
            <v>Disminución de carga en los rellenos sanitarios (+)</v>
          </cell>
          <cell r="AB146" t="str">
            <v>POSITIVO</v>
          </cell>
          <cell r="BA146" t="str">
            <v>POSITIVO</v>
          </cell>
        </row>
        <row r="147">
          <cell r="K147" t="str">
            <v>Consumo de combustibles</v>
          </cell>
          <cell r="L147" t="str">
            <v>Emisión de gases efecto invernadero (-)</v>
          </cell>
          <cell r="AB147" t="str">
            <v>Negativo BAJO</v>
          </cell>
          <cell r="BA147" t="str">
            <v>Negativo BAJO</v>
          </cell>
        </row>
        <row r="148">
          <cell r="K148" t="str">
            <v>Generación de emisiones atmosféricas fuentes móviles</v>
          </cell>
          <cell r="L148" t="str">
            <v>Contaminación del aire (-)</v>
          </cell>
          <cell r="AB148" t="str">
            <v>Negativo MODERADO</v>
          </cell>
          <cell r="BA148" t="str">
            <v>Negativo MODERADO</v>
          </cell>
        </row>
        <row r="149">
          <cell r="K149" t="str">
            <v>Consumo de energía eléctrica</v>
          </cell>
          <cell r="L149" t="str">
            <v>Agotamiento de los recursos naturales (-)</v>
          </cell>
          <cell r="AB149" t="str">
            <v>Negativo MODERADO</v>
          </cell>
          <cell r="BA149" t="str">
            <v>Negativo BAJO</v>
          </cell>
        </row>
        <row r="150">
          <cell r="K150" t="str">
            <v>Consumo de papel</v>
          </cell>
          <cell r="L150" t="str">
            <v>Agotamiento de los recursos naturales (-)</v>
          </cell>
          <cell r="AB150" t="str">
            <v>Negativo MODERADO</v>
          </cell>
          <cell r="BA150" t="str">
            <v>Negativo BAJO</v>
          </cell>
        </row>
        <row r="151">
          <cell r="K151" t="str">
            <v>Conversión a medios tecnológicos</v>
          </cell>
          <cell r="L151" t="str">
            <v>Disminución de consumo de papel (+)</v>
          </cell>
          <cell r="AB151" t="str">
            <v>POSITIVO</v>
          </cell>
          <cell r="BA151" t="str">
            <v>POSITIVO</v>
          </cell>
        </row>
        <row r="152">
          <cell r="K152" t="str">
            <v>Generación de residuos aprovechables (PAPEL)</v>
          </cell>
          <cell r="L152" t="str">
            <v>Disminución de carga en los rellenos sanitarios (+)</v>
          </cell>
          <cell r="AB152" t="str">
            <v>POSITIVO</v>
          </cell>
          <cell r="BA152" t="str">
            <v>POSITIVO</v>
          </cell>
        </row>
        <row r="153">
          <cell r="K153" t="str">
            <v>Consumo de energía eléctrica</v>
          </cell>
          <cell r="L153" t="str">
            <v>Agotamiento de los recursos naturales (-)</v>
          </cell>
          <cell r="AB153" t="str">
            <v>Negativo MODERADO</v>
          </cell>
          <cell r="BA153" t="str">
            <v>Negativo BAJO</v>
          </cell>
        </row>
        <row r="154">
          <cell r="K154" t="str">
            <v>Consumo de papel</v>
          </cell>
          <cell r="L154" t="str">
            <v>Agotamiento de los recursos naturales (-)</v>
          </cell>
          <cell r="AB154" t="str">
            <v>Negativo MODERADO</v>
          </cell>
          <cell r="BA154" t="str">
            <v>Negativo BAJO</v>
          </cell>
        </row>
        <row r="155">
          <cell r="K155" t="str">
            <v>Conversión a medios tecnológicos</v>
          </cell>
          <cell r="L155" t="str">
            <v>Disminución de consumo de papel (+)</v>
          </cell>
          <cell r="AB155" t="str">
            <v>POSITIVO</v>
          </cell>
          <cell r="BA155" t="str">
            <v>POSITIVO</v>
          </cell>
        </row>
        <row r="156">
          <cell r="K156" t="str">
            <v>Generación de residuos aprovechables (PAPEL)</v>
          </cell>
          <cell r="L156" t="str">
            <v>Disminución de carga en los rellenos sanitarios (+)</v>
          </cell>
          <cell r="AB156" t="str">
            <v>POSITIVO</v>
          </cell>
          <cell r="BA156" t="str">
            <v>POSITIVO</v>
          </cell>
        </row>
        <row r="157">
          <cell r="K157" t="str">
            <v>Consumo de energía eléctrica</v>
          </cell>
          <cell r="L157" t="str">
            <v>Agotamiento de los recursos naturales (-)</v>
          </cell>
          <cell r="AB157" t="str">
            <v>Negativo MODERADO</v>
          </cell>
          <cell r="BA157" t="str">
            <v>Negativo BAJO</v>
          </cell>
        </row>
        <row r="158">
          <cell r="K158" t="str">
            <v>Consumo de papel</v>
          </cell>
          <cell r="L158" t="str">
            <v>Agotamiento de los recursos naturales (-)</v>
          </cell>
          <cell r="AB158" t="str">
            <v>Negativo MODERADO</v>
          </cell>
          <cell r="BA158" t="str">
            <v>Negativo BAJO</v>
          </cell>
        </row>
        <row r="159">
          <cell r="K159" t="str">
            <v>Conversión a medios tecnológicos</v>
          </cell>
          <cell r="L159" t="str">
            <v>Disminución de consumo de papel (+)</v>
          </cell>
          <cell r="AB159" t="str">
            <v>POSITIVO</v>
          </cell>
          <cell r="BA159" t="str">
            <v>POSITIVO</v>
          </cell>
        </row>
        <row r="160">
          <cell r="K160" t="str">
            <v>Generación de residuos aprovechables (PAPEL)</v>
          </cell>
          <cell r="L160" t="str">
            <v>Disminución de carga en los rellenos sanitarios (+)</v>
          </cell>
          <cell r="AB160" t="str">
            <v>POSITIVO</v>
          </cell>
          <cell r="BA160" t="str">
            <v>POSITIVO</v>
          </cell>
        </row>
        <row r="161">
          <cell r="K161" t="str">
            <v>Consumo de energía eléctrica</v>
          </cell>
          <cell r="L161" t="str">
            <v>Agotamiento de los recursos naturales (-)</v>
          </cell>
          <cell r="AB161" t="str">
            <v>Negativo MODERADO</v>
          </cell>
          <cell r="BA161" t="str">
            <v>Negativo BAJO</v>
          </cell>
        </row>
        <row r="162">
          <cell r="K162" t="str">
            <v>Consumo de papel</v>
          </cell>
          <cell r="L162" t="str">
            <v>Agotamiento de los recursos naturales (-)</v>
          </cell>
          <cell r="AB162" t="str">
            <v>Negativo MODERADO</v>
          </cell>
          <cell r="BA162" t="str">
            <v>Negativo BAJO</v>
          </cell>
        </row>
        <row r="163">
          <cell r="K163" t="str">
            <v>Conversión a medios tecnológicos</v>
          </cell>
          <cell r="L163" t="str">
            <v>Disminución de consumo de papel (+)</v>
          </cell>
          <cell r="AB163" t="str">
            <v>POSITIVO</v>
          </cell>
          <cell r="BA163" t="str">
            <v>POSITIVO</v>
          </cell>
        </row>
        <row r="164">
          <cell r="K164" t="str">
            <v>Generación de residuos aprovechables (PAPEL)</v>
          </cell>
          <cell r="L164" t="str">
            <v>Disminución de carga en los rellenos sanitarios (+)</v>
          </cell>
          <cell r="AB164" t="str">
            <v>POSITIVO</v>
          </cell>
          <cell r="BA164" t="str">
            <v>POSITIVO</v>
          </cell>
        </row>
        <row r="165">
          <cell r="K165" t="str">
            <v>Consumo de energía eléctrica</v>
          </cell>
          <cell r="L165" t="str">
            <v>Agotamiento de los recursos naturales (-)</v>
          </cell>
          <cell r="AB165" t="str">
            <v>Negativo MODERADO</v>
          </cell>
          <cell r="BA165" t="str">
            <v>Negativo BAJO</v>
          </cell>
        </row>
        <row r="166">
          <cell r="K166" t="str">
            <v>Consumo de papel</v>
          </cell>
          <cell r="L166" t="str">
            <v>Agotamiento de los recursos naturales (-)</v>
          </cell>
          <cell r="AB166" t="str">
            <v>Negativo MODERADO</v>
          </cell>
          <cell r="BA166" t="str">
            <v>Negativo BAJO</v>
          </cell>
        </row>
        <row r="167">
          <cell r="K167" t="str">
            <v>Conversión a medios tecnológicos</v>
          </cell>
          <cell r="L167" t="str">
            <v>Disminución de consumo de papel (+)</v>
          </cell>
          <cell r="AB167" t="str">
            <v>POSITIVO</v>
          </cell>
          <cell r="BA167" t="str">
            <v>POSITIVO</v>
          </cell>
        </row>
        <row r="168">
          <cell r="K168" t="str">
            <v>Generación de residuos aprovechables (PAPEL)</v>
          </cell>
          <cell r="L168" t="str">
            <v>Disminución de carga en los rellenos sanitarios (+)</v>
          </cell>
          <cell r="AB168" t="str">
            <v>POSITIVO</v>
          </cell>
          <cell r="BA168" t="str">
            <v>POSITIVO</v>
          </cell>
        </row>
        <row r="169">
          <cell r="K169" t="str">
            <v>Consumo de energía eléctrica</v>
          </cell>
          <cell r="L169" t="str">
            <v>Agotamiento de los recursos naturales (-)</v>
          </cell>
          <cell r="AB169" t="str">
            <v>Negativo MODERADO</v>
          </cell>
          <cell r="BA169" t="str">
            <v>Negativo BAJO</v>
          </cell>
        </row>
        <row r="170">
          <cell r="K170" t="str">
            <v>Consumo de papel</v>
          </cell>
          <cell r="L170" t="str">
            <v>Agotamiento de los recursos naturales (-)</v>
          </cell>
          <cell r="AB170" t="str">
            <v>Negativo MODERADO</v>
          </cell>
          <cell r="BA170" t="str">
            <v>Negativo BAJO</v>
          </cell>
        </row>
        <row r="171">
          <cell r="K171" t="str">
            <v>Consumo de tóner</v>
          </cell>
          <cell r="L171" t="str">
            <v>Agotamiento de los recursos naturales (-)</v>
          </cell>
          <cell r="AB171" t="str">
            <v>Negativo BAJO</v>
          </cell>
          <cell r="BA171" t="str">
            <v>Negativo BAJO</v>
          </cell>
        </row>
        <row r="172">
          <cell r="K172" t="str">
            <v>Conversión a medios tecnológicos</v>
          </cell>
          <cell r="L172" t="str">
            <v>Disminución de consumo de papel (+)</v>
          </cell>
          <cell r="AB172" t="str">
            <v>POSITIVO</v>
          </cell>
          <cell r="BA172" t="str">
            <v>POSITIVO</v>
          </cell>
        </row>
        <row r="173">
          <cell r="K173" t="str">
            <v>Generación de residuos aprovechables (PAPEL)</v>
          </cell>
          <cell r="L173" t="str">
            <v>Disminución de carga en los rellenos sanitarios (+)</v>
          </cell>
          <cell r="AB173" t="str">
            <v>POSITIVO</v>
          </cell>
          <cell r="BA173" t="str">
            <v>POSITIVO</v>
          </cell>
        </row>
        <row r="174">
          <cell r="K174" t="str">
            <v xml:space="preserve">Generación de residuos peligrosos (TÓNERES) </v>
          </cell>
          <cell r="L174" t="str">
            <v>Contaminación del suelo (-)</v>
          </cell>
          <cell r="AB174" t="str">
            <v>Negativo MODERADO</v>
          </cell>
          <cell r="BA174" t="str">
            <v>Negativo BAJO</v>
          </cell>
        </row>
        <row r="175">
          <cell r="K175" t="str">
            <v>Consumo de energía eléctrica</v>
          </cell>
          <cell r="L175" t="str">
            <v>Agotamiento de los recursos naturales (-)</v>
          </cell>
          <cell r="AB175" t="str">
            <v>Negativo MODERADO</v>
          </cell>
          <cell r="BA175" t="str">
            <v>Negativo BAJO</v>
          </cell>
        </row>
        <row r="176">
          <cell r="K176" t="str">
            <v>Consumo de papel</v>
          </cell>
          <cell r="L176" t="str">
            <v>Agotamiento de los recursos naturales (-)</v>
          </cell>
          <cell r="AB176" t="str">
            <v>Negativo MODERADO</v>
          </cell>
          <cell r="BA176" t="str">
            <v>Negativo BAJO</v>
          </cell>
        </row>
        <row r="177">
          <cell r="K177" t="str">
            <v>Consumo de tóner</v>
          </cell>
          <cell r="L177" t="str">
            <v>Agotamiento de los recursos naturales (-)</v>
          </cell>
          <cell r="AB177" t="str">
            <v>Negativo BAJO</v>
          </cell>
          <cell r="BA177" t="str">
            <v>Negativo BAJO</v>
          </cell>
        </row>
        <row r="178">
          <cell r="K178" t="str">
            <v>Conversión a medios tecnológicos</v>
          </cell>
          <cell r="L178" t="str">
            <v>Disminución de consumo de papel (+)</v>
          </cell>
          <cell r="AB178" t="str">
            <v>POSITIVO</v>
          </cell>
          <cell r="BA178" t="str">
            <v>POSITIVO</v>
          </cell>
        </row>
        <row r="179">
          <cell r="K179" t="str">
            <v>Generación de residuos aprovechables (PAPEL)</v>
          </cell>
          <cell r="L179" t="str">
            <v>Disminución de carga en los rellenos sanitarios (+)</v>
          </cell>
          <cell r="AB179" t="str">
            <v>POSITIVO</v>
          </cell>
          <cell r="BA179" t="str">
            <v>POSITIVO</v>
          </cell>
        </row>
        <row r="180">
          <cell r="K180" t="str">
            <v xml:space="preserve">Generación de residuos peligrosos (TÓNERES) </v>
          </cell>
          <cell r="L180" t="str">
            <v>Contaminación del suelo (-)</v>
          </cell>
          <cell r="AB180" t="str">
            <v>Negativo MODERADO</v>
          </cell>
          <cell r="BA180" t="str">
            <v>Negativo BAJO</v>
          </cell>
        </row>
        <row r="181">
          <cell r="K181" t="str">
            <v>Consumo de energía eléctrica</v>
          </cell>
          <cell r="L181" t="str">
            <v>Agotamiento de los recursos naturales (-)</v>
          </cell>
          <cell r="AB181" t="str">
            <v>Negativo MODERADO</v>
          </cell>
          <cell r="BA181" t="str">
            <v>Negativo BAJO</v>
          </cell>
        </row>
        <row r="182">
          <cell r="K182" t="str">
            <v>Consumo de papel</v>
          </cell>
          <cell r="L182" t="str">
            <v>Agotamiento de los recursos naturales (-)</v>
          </cell>
          <cell r="AB182" t="str">
            <v>Negativo MODERADO</v>
          </cell>
          <cell r="BA182" t="str">
            <v>Negativo BAJO</v>
          </cell>
        </row>
        <row r="183">
          <cell r="K183" t="str">
            <v>Consumo de tóner</v>
          </cell>
          <cell r="L183" t="str">
            <v>Agotamiento de los recursos naturales (-)</v>
          </cell>
          <cell r="AB183" t="str">
            <v>Negativo BAJO</v>
          </cell>
          <cell r="BA183" t="str">
            <v>Negativo BAJO</v>
          </cell>
        </row>
        <row r="184">
          <cell r="K184" t="str">
            <v>Conversión a medios tecnológicos</v>
          </cell>
          <cell r="L184" t="str">
            <v>Disminución de consumo de papel (+)</v>
          </cell>
          <cell r="AB184" t="str">
            <v>POSITIVO</v>
          </cell>
          <cell r="BA184" t="str">
            <v>POSITIVO</v>
          </cell>
        </row>
        <row r="185">
          <cell r="K185" t="str">
            <v>Generación de residuos aprovechables (PAPEL)</v>
          </cell>
          <cell r="L185" t="str">
            <v>Disminución de carga en los rellenos sanitarios (+)</v>
          </cell>
          <cell r="AB185" t="str">
            <v>POSITIVO</v>
          </cell>
          <cell r="BA185" t="str">
            <v>POSITIVO</v>
          </cell>
        </row>
        <row r="186">
          <cell r="K186" t="str">
            <v xml:space="preserve">Generación de residuos peligrosos (TÓNERES) </v>
          </cell>
          <cell r="L186" t="str">
            <v>Contaminación del suelo (-)</v>
          </cell>
          <cell r="AB186" t="str">
            <v>Negativo MODERADO</v>
          </cell>
          <cell r="BA186" t="str">
            <v>Negativo BAJO</v>
          </cell>
        </row>
        <row r="187">
          <cell r="K187" t="str">
            <v>Consumo de energía eléctrica</v>
          </cell>
          <cell r="L187" t="str">
            <v>Agotamiento de los recursos naturales (-)</v>
          </cell>
          <cell r="AB187" t="str">
            <v>Negativo MODERADO</v>
          </cell>
          <cell r="BA187" t="str">
            <v>Negativo BAJO</v>
          </cell>
        </row>
        <row r="188">
          <cell r="K188" t="str">
            <v>Consumo de papel</v>
          </cell>
          <cell r="L188" t="str">
            <v>Agotamiento de los recursos naturales (-)</v>
          </cell>
          <cell r="AB188" t="str">
            <v>Negativo MODERADO</v>
          </cell>
          <cell r="BA188" t="str">
            <v>Negativo BAJO</v>
          </cell>
        </row>
        <row r="189">
          <cell r="K189" t="str">
            <v>Consumo de tóner</v>
          </cell>
          <cell r="L189" t="str">
            <v>Agotamiento de los recursos naturales (-)</v>
          </cell>
          <cell r="AB189" t="str">
            <v>Negativo BAJO</v>
          </cell>
          <cell r="BA189" t="str">
            <v>Negativo BAJO</v>
          </cell>
        </row>
        <row r="190">
          <cell r="K190" t="str">
            <v>Conversión a medios tecnológicos</v>
          </cell>
          <cell r="L190" t="str">
            <v>Disminución de consumo de papel (+)</v>
          </cell>
          <cell r="AB190" t="str">
            <v>POSITIVO</v>
          </cell>
          <cell r="BA190" t="str">
            <v>POSITIVO</v>
          </cell>
        </row>
        <row r="191">
          <cell r="K191" t="str">
            <v>Generación de residuos aprovechables (PAPEL)</v>
          </cell>
          <cell r="L191" t="str">
            <v>Disminución de carga en los rellenos sanitarios (+)</v>
          </cell>
          <cell r="AB191" t="str">
            <v>POSITIVO</v>
          </cell>
          <cell r="BA191" t="str">
            <v>POSITIVO</v>
          </cell>
        </row>
        <row r="192">
          <cell r="K192" t="str">
            <v xml:space="preserve">Generación de residuos peligrosos (TÓNERES) </v>
          </cell>
          <cell r="L192" t="str">
            <v>Contaminación del suelo (-)</v>
          </cell>
          <cell r="AB192" t="str">
            <v>Negativo MODERADO</v>
          </cell>
          <cell r="BA192" t="str">
            <v>Negativo BAJO</v>
          </cell>
        </row>
        <row r="193">
          <cell r="K193" t="str">
            <v>Consumo de energía eléctrica</v>
          </cell>
          <cell r="L193" t="str">
            <v>Agotamiento de los recursos naturales (-)</v>
          </cell>
          <cell r="AB193" t="str">
            <v>Negativo MODERADO</v>
          </cell>
          <cell r="BA193" t="str">
            <v>Negativo BAJO</v>
          </cell>
        </row>
        <row r="194">
          <cell r="K194" t="str">
            <v>Conversión a medios tecnológicos</v>
          </cell>
          <cell r="L194" t="str">
            <v>Disminución de consumo de papel (+)</v>
          </cell>
          <cell r="AB194" t="str">
            <v>POSITIVO</v>
          </cell>
          <cell r="BA194" t="str">
            <v>POSITIVO</v>
          </cell>
        </row>
        <row r="195">
          <cell r="K195" t="str">
            <v>Consumo de energía eléctrica</v>
          </cell>
          <cell r="L195" t="str">
            <v>Agotamiento de los recursos naturales (-)</v>
          </cell>
          <cell r="AB195" t="str">
            <v>Negativo MODERADO</v>
          </cell>
          <cell r="BA195" t="str">
            <v>Negativo BAJO</v>
          </cell>
        </row>
        <row r="196">
          <cell r="K196" t="str">
            <v>Conversión a medios tecnológicos</v>
          </cell>
          <cell r="L196" t="str">
            <v>Disminución de consumo de papel (+)</v>
          </cell>
          <cell r="AB196" t="str">
            <v>POSITIVO</v>
          </cell>
          <cell r="BA196" t="str">
            <v>POSITIVO</v>
          </cell>
        </row>
        <row r="197">
          <cell r="K197" t="str">
            <v>Consumo de energía eléctrica</v>
          </cell>
          <cell r="L197" t="str">
            <v>Agotamiento de los recursos naturales (-)</v>
          </cell>
          <cell r="AB197" t="str">
            <v>Negativo MODERADO</v>
          </cell>
          <cell r="BA197" t="str">
            <v>Negativo BAJO</v>
          </cell>
        </row>
        <row r="198">
          <cell r="K198" t="str">
            <v>Consumo de papel</v>
          </cell>
          <cell r="L198" t="str">
            <v>Agotamiento de los recursos naturales (-)</v>
          </cell>
          <cell r="AB198" t="str">
            <v>Negativo MODERADO</v>
          </cell>
          <cell r="BA198" t="str">
            <v>Negativo BAJO</v>
          </cell>
        </row>
        <row r="199">
          <cell r="K199" t="str">
            <v>Consumo de tóner</v>
          </cell>
          <cell r="L199" t="str">
            <v>Agotamiento de los recursos naturales (-)</v>
          </cell>
          <cell r="AB199" t="str">
            <v>Negativo BAJO</v>
          </cell>
          <cell r="BA199" t="str">
            <v>Negativo BAJO</v>
          </cell>
        </row>
        <row r="200">
          <cell r="K200" t="str">
            <v>Conversión a medios tecnológicos</v>
          </cell>
          <cell r="L200" t="str">
            <v>Disminución de consumo de papel (+)</v>
          </cell>
          <cell r="AB200" t="str">
            <v>POSITIVO</v>
          </cell>
          <cell r="BA200" t="str">
            <v>POSITIVO</v>
          </cell>
        </row>
        <row r="201">
          <cell r="K201" t="str">
            <v>Generación de residuos aprovechables (PAPEL)</v>
          </cell>
          <cell r="L201" t="str">
            <v>Disminución de carga en los rellenos sanitarios (+)</v>
          </cell>
          <cell r="AB201" t="str">
            <v>POSITIVO</v>
          </cell>
          <cell r="BA201" t="str">
            <v>POSITIVO</v>
          </cell>
        </row>
        <row r="202">
          <cell r="K202" t="str">
            <v xml:space="preserve">Generación de residuos peligrosos (TÓNERES) </v>
          </cell>
          <cell r="L202" t="str">
            <v>Contaminación del suelo (-)</v>
          </cell>
          <cell r="AB202" t="str">
            <v>Negativo MODERADO</v>
          </cell>
          <cell r="BA202" t="str">
            <v>Negativo BAJO</v>
          </cell>
        </row>
        <row r="203">
          <cell r="K203" t="str">
            <v>Consumo de energía eléctrica</v>
          </cell>
          <cell r="L203" t="str">
            <v>Agotamiento de los recursos naturales (-)</v>
          </cell>
          <cell r="AB203" t="str">
            <v>Negativo MODERADO</v>
          </cell>
          <cell r="BA203" t="str">
            <v>Negativo BAJO</v>
          </cell>
        </row>
        <row r="204">
          <cell r="K204" t="str">
            <v>Consumo de papel</v>
          </cell>
          <cell r="L204" t="str">
            <v>Agotamiento de los recursos naturales (-)</v>
          </cell>
          <cell r="AB204" t="str">
            <v>Negativo MODERADO</v>
          </cell>
          <cell r="BA204" t="str">
            <v>Negativo BAJO</v>
          </cell>
        </row>
        <row r="205">
          <cell r="K205" t="str">
            <v>Consumo de tóner</v>
          </cell>
          <cell r="L205" t="str">
            <v>Agotamiento de los recursos naturales (-)</v>
          </cell>
          <cell r="AB205" t="str">
            <v>Negativo BAJO</v>
          </cell>
          <cell r="BA205" t="str">
            <v>Negativo BAJO</v>
          </cell>
        </row>
        <row r="206">
          <cell r="K206" t="str">
            <v>Conversión a medios tecnológicos</v>
          </cell>
          <cell r="L206" t="str">
            <v>Disminución de consumo de papel (+)</v>
          </cell>
          <cell r="AB206" t="str">
            <v>POSITIVO</v>
          </cell>
          <cell r="BA206" t="str">
            <v>POSITIVO</v>
          </cell>
        </row>
        <row r="207">
          <cell r="K207" t="str">
            <v>Generación de residuos aprovechables (PAPEL)</v>
          </cell>
          <cell r="L207" t="str">
            <v>Disminución de carga en los rellenos sanitarios (+)</v>
          </cell>
          <cell r="AB207" t="str">
            <v>POSITIVO</v>
          </cell>
          <cell r="BA207" t="str">
            <v>POSITIVO</v>
          </cell>
        </row>
        <row r="208">
          <cell r="K208" t="str">
            <v xml:space="preserve">Generación de residuos peligrosos (TÓNERES) </v>
          </cell>
          <cell r="L208" t="str">
            <v>Contaminación del suelo (-)</v>
          </cell>
          <cell r="AB208" t="str">
            <v>Negativo MODERADO</v>
          </cell>
          <cell r="BA208" t="str">
            <v>Negativo BAJO</v>
          </cell>
        </row>
        <row r="209">
          <cell r="K209" t="str">
            <v>Intervención a comunidades Étnicas</v>
          </cell>
          <cell r="L209" t="str">
            <v>Conservación de las costumbres étnicas (+)</v>
          </cell>
          <cell r="AB209" t="str">
            <v>POSITIVO</v>
          </cell>
          <cell r="BA209" t="str">
            <v>POSITIVO</v>
          </cell>
        </row>
        <row r="210">
          <cell r="K210" t="str">
            <v>Consumo de energía eléctrica</v>
          </cell>
          <cell r="L210" t="str">
            <v>Agotamiento de los recursos naturales (-)</v>
          </cell>
          <cell r="AB210" t="str">
            <v>Negativo MODERADO</v>
          </cell>
          <cell r="BA210" t="str">
            <v>Negativo BAJO</v>
          </cell>
        </row>
        <row r="211">
          <cell r="K211" t="str">
            <v>Consumo de papel</v>
          </cell>
          <cell r="L211" t="str">
            <v>Agotamiento de los recursos naturales (-)</v>
          </cell>
          <cell r="AB211" t="str">
            <v>Negativo MODERADO</v>
          </cell>
          <cell r="BA211" t="str">
            <v>Negativo BAJO</v>
          </cell>
        </row>
        <row r="212">
          <cell r="K212" t="str">
            <v>Consumo de tóner</v>
          </cell>
          <cell r="L212" t="str">
            <v>Agotamiento de los recursos naturales (-)</v>
          </cell>
          <cell r="AB212" t="str">
            <v>Negativo BAJO</v>
          </cell>
          <cell r="BA212" t="str">
            <v>Negativo BAJO</v>
          </cell>
        </row>
        <row r="213">
          <cell r="K213" t="str">
            <v>Generación de residuos aprovechables (PAPEL)</v>
          </cell>
          <cell r="L213" t="str">
            <v>Disminución de carga en los rellenos sanitarios (+)</v>
          </cell>
          <cell r="AB213" t="str">
            <v>POSITIVO</v>
          </cell>
          <cell r="BA213" t="str">
            <v>POSITIVO</v>
          </cell>
        </row>
        <row r="214">
          <cell r="K214" t="str">
            <v xml:space="preserve">Generación de residuos peligrosos (TÓNERES) </v>
          </cell>
          <cell r="L214" t="str">
            <v>Contaminación del suelo (-)</v>
          </cell>
          <cell r="AB214" t="str">
            <v>Negativo MODERADO</v>
          </cell>
          <cell r="BA214" t="str">
            <v>Negativo BAJO</v>
          </cell>
        </row>
        <row r="215">
          <cell r="K215" t="str">
            <v>Consumo de energía eléctrica</v>
          </cell>
          <cell r="L215" t="str">
            <v>Agotamiento de los recursos naturales (-)</v>
          </cell>
          <cell r="AB215" t="str">
            <v>Negativo MODERADO</v>
          </cell>
          <cell r="BA215" t="str">
            <v>Negativo BAJO</v>
          </cell>
        </row>
        <row r="216">
          <cell r="K216" t="str">
            <v>Conversión a medios tecnológicos</v>
          </cell>
          <cell r="L216" t="str">
            <v>Disminución de consumo de papel (+)</v>
          </cell>
          <cell r="AB216" t="str">
            <v>POSITIVO</v>
          </cell>
          <cell r="BA216" t="str">
            <v>POSITIVO</v>
          </cell>
        </row>
        <row r="217">
          <cell r="K217" t="str">
            <v>Intervención a comunidades Étnicas</v>
          </cell>
          <cell r="L217" t="str">
            <v>Conservación de las costumbres étnicas (+)</v>
          </cell>
          <cell r="AB217" t="str">
            <v>POSITIVO</v>
          </cell>
          <cell r="BA217" t="str">
            <v>POSITIVO</v>
          </cell>
        </row>
        <row r="218">
          <cell r="K218" t="str">
            <v>Consumo de energía eléctrica</v>
          </cell>
          <cell r="L218" t="str">
            <v>Agotamiento de los recursos naturales (-)</v>
          </cell>
          <cell r="AB218" t="str">
            <v>Negativo MODERADO</v>
          </cell>
          <cell r="BA218" t="str">
            <v>Negativo BAJO</v>
          </cell>
        </row>
        <row r="219">
          <cell r="K219" t="str">
            <v>Conversión a medios tecnológicos</v>
          </cell>
          <cell r="L219" t="str">
            <v>Disminución de consumo de papel (+)</v>
          </cell>
          <cell r="AB219" t="str">
            <v>POSITIVO</v>
          </cell>
          <cell r="BA219" t="str">
            <v>POSITIVO</v>
          </cell>
        </row>
        <row r="220">
          <cell r="K220" t="str">
            <v>Intervención a comunidades Étnicas</v>
          </cell>
          <cell r="L220" t="str">
            <v>Conservación de las costumbres étnicas (+)</v>
          </cell>
          <cell r="AB220" t="str">
            <v>POSITIVO</v>
          </cell>
          <cell r="BA220" t="str">
            <v>POSITIVO</v>
          </cell>
        </row>
        <row r="221">
          <cell r="K221" t="str">
            <v>Consumo de energía eléctrica</v>
          </cell>
          <cell r="L221" t="str">
            <v>Agotamiento de los recursos naturales (-)</v>
          </cell>
          <cell r="AB221" t="str">
            <v>Negativo MODERADO</v>
          </cell>
          <cell r="BA221" t="str">
            <v>Negativo BAJO</v>
          </cell>
        </row>
        <row r="222">
          <cell r="K222" t="str">
            <v>Consumo de papel</v>
          </cell>
          <cell r="L222" t="str">
            <v>Agotamiento de los recursos naturales (-)</v>
          </cell>
          <cell r="AB222" t="str">
            <v>Negativo MODERADO</v>
          </cell>
          <cell r="BA222" t="str">
            <v>Negativo BAJO</v>
          </cell>
        </row>
        <row r="223">
          <cell r="K223" t="str">
            <v>Consumo de tóner</v>
          </cell>
          <cell r="L223" t="str">
            <v>Agotamiento de los recursos naturales (-)</v>
          </cell>
          <cell r="AB223" t="str">
            <v>Negativo BAJO</v>
          </cell>
          <cell r="BA223" t="str">
            <v>Negativo BAJO</v>
          </cell>
        </row>
        <row r="224">
          <cell r="K224" t="str">
            <v>Conversión a medios tecnológicos</v>
          </cell>
          <cell r="L224" t="str">
            <v>Disminución de consumo de papel (+)</v>
          </cell>
          <cell r="AB224" t="str">
            <v>POSITIVO</v>
          </cell>
          <cell r="BA224" t="str">
            <v>POSITIVO</v>
          </cell>
        </row>
        <row r="225">
          <cell r="K225" t="str">
            <v>Generación de residuos aprovechables (PAPEL)</v>
          </cell>
          <cell r="L225" t="str">
            <v>Disminución de carga en los rellenos sanitarios (+)</v>
          </cell>
          <cell r="AB225" t="str">
            <v>POSITIVO</v>
          </cell>
          <cell r="BA225" t="str">
            <v>POSITIVO</v>
          </cell>
        </row>
        <row r="226">
          <cell r="K226" t="str">
            <v xml:space="preserve">Generación de residuos peligrosos (TÓNERES) </v>
          </cell>
          <cell r="L226" t="str">
            <v>Contaminación del suelo (-)</v>
          </cell>
          <cell r="AB226" t="str">
            <v>Negativo MODERADO</v>
          </cell>
          <cell r="BA226" t="str">
            <v>Negativo BAJO</v>
          </cell>
        </row>
        <row r="227">
          <cell r="K227" t="str">
            <v>Intervención a comunidades Étnicas</v>
          </cell>
          <cell r="L227" t="str">
            <v>Conservación de las costumbres étnicas (+)</v>
          </cell>
          <cell r="AB227" t="str">
            <v>POSITIVO</v>
          </cell>
          <cell r="BA227" t="str">
            <v>POSITIVO</v>
          </cell>
        </row>
        <row r="228">
          <cell r="K228" t="str">
            <v>Consumo de energía eléctrica</v>
          </cell>
          <cell r="L228" t="str">
            <v>Agotamiento de los recursos naturales (-)</v>
          </cell>
          <cell r="AB228" t="str">
            <v>Negativo MODERADO</v>
          </cell>
          <cell r="BA228" t="str">
            <v>Negativo BAJO</v>
          </cell>
        </row>
        <row r="229">
          <cell r="K229" t="str">
            <v>Consumo de papel</v>
          </cell>
          <cell r="L229" t="str">
            <v>Agotamiento de los recursos naturales (-)</v>
          </cell>
          <cell r="AB229" t="str">
            <v>Negativo MODERADO</v>
          </cell>
          <cell r="BA229" t="str">
            <v>Negativo BAJO</v>
          </cell>
        </row>
        <row r="230">
          <cell r="K230" t="str">
            <v>Consumo de tóner</v>
          </cell>
          <cell r="L230" t="str">
            <v>Agotamiento de los recursos naturales (-)</v>
          </cell>
          <cell r="AB230" t="str">
            <v>Negativo BAJO</v>
          </cell>
          <cell r="BA230" t="str">
            <v>Negativo BAJO</v>
          </cell>
        </row>
        <row r="231">
          <cell r="K231" t="str">
            <v>Conversión a medios tecnológicos</v>
          </cell>
          <cell r="L231" t="str">
            <v>Disminución de consumo de papel (+)</v>
          </cell>
          <cell r="AB231" t="str">
            <v>POSITIVO</v>
          </cell>
          <cell r="BA231" t="str">
            <v>POSITIVO</v>
          </cell>
        </row>
        <row r="232">
          <cell r="K232" t="str">
            <v>Generación de residuos aprovechables (PAPEL)</v>
          </cell>
          <cell r="L232" t="str">
            <v>Disminución de carga en los rellenos sanitarios (+)</v>
          </cell>
          <cell r="AB232" t="str">
            <v>POSITIVO</v>
          </cell>
          <cell r="BA232" t="str">
            <v>POSITIVO</v>
          </cell>
        </row>
        <row r="233">
          <cell r="K233" t="str">
            <v xml:space="preserve">Generación de residuos peligrosos (TÓNERES) </v>
          </cell>
          <cell r="L233" t="str">
            <v>Contaminación del suelo (-)</v>
          </cell>
          <cell r="AB233" t="str">
            <v>Negativo MODERADO</v>
          </cell>
          <cell r="BA233" t="str">
            <v>Negativo BAJO</v>
          </cell>
        </row>
        <row r="234">
          <cell r="K234" t="str">
            <v>Intervención a comunidades Étnicas</v>
          </cell>
          <cell r="L234" t="str">
            <v>Conservación de las costumbres étnicas (+)</v>
          </cell>
          <cell r="AB234" t="str">
            <v>POSITIVO</v>
          </cell>
          <cell r="BA234" t="str">
            <v>POSITIVO</v>
          </cell>
        </row>
        <row r="235">
          <cell r="K235" t="str">
            <v>Consumo de energía eléctrica</v>
          </cell>
          <cell r="L235" t="str">
            <v>Agotamiento de los recursos naturales (-)</v>
          </cell>
          <cell r="AB235" t="str">
            <v>Negativo MODERADO</v>
          </cell>
          <cell r="BA235" t="str">
            <v>Negativo BAJO</v>
          </cell>
        </row>
        <row r="236">
          <cell r="K236" t="str">
            <v>Consumo de papel</v>
          </cell>
          <cell r="L236" t="str">
            <v>Agotamiento de los recursos naturales (-)</v>
          </cell>
          <cell r="AB236" t="str">
            <v>Negativo MODERADO</v>
          </cell>
          <cell r="BA236" t="str">
            <v>Negativo BAJO</v>
          </cell>
        </row>
        <row r="237">
          <cell r="K237" t="str">
            <v>Consumo de tóner</v>
          </cell>
          <cell r="L237" t="str">
            <v>Agotamiento de los recursos naturales (-)</v>
          </cell>
          <cell r="AB237" t="str">
            <v>Negativo BAJO</v>
          </cell>
          <cell r="BA237" t="str">
            <v>Negativo BAJO</v>
          </cell>
        </row>
        <row r="238">
          <cell r="K238" t="str">
            <v>Conversión a medios tecnológicos</v>
          </cell>
          <cell r="L238" t="str">
            <v>Disminución de consumo de papel (+)</v>
          </cell>
          <cell r="AB238" t="str">
            <v>POSITIVO</v>
          </cell>
          <cell r="BA238" t="str">
            <v>POSITIVO</v>
          </cell>
        </row>
        <row r="239">
          <cell r="K239" t="str">
            <v>Generación de residuos aprovechables (PAPEL)</v>
          </cell>
          <cell r="L239" t="str">
            <v>Disminución de carga en los rellenos sanitarios (+)</v>
          </cell>
          <cell r="AB239" t="str">
            <v>POSITIVO</v>
          </cell>
          <cell r="BA239" t="str">
            <v>POSITIVO</v>
          </cell>
        </row>
        <row r="240">
          <cell r="K240" t="str">
            <v xml:space="preserve">Generación de residuos peligrosos (TÓNERES) </v>
          </cell>
          <cell r="L240" t="str">
            <v>Contaminación del suelo (-)</v>
          </cell>
          <cell r="AB240" t="str">
            <v>Negativo MODERADO</v>
          </cell>
          <cell r="BA240" t="str">
            <v>Negativo BAJO</v>
          </cell>
        </row>
        <row r="241">
          <cell r="K241" t="str">
            <v>Intervención a comunidades Étnicas</v>
          </cell>
          <cell r="L241" t="str">
            <v>Conservación de las costumbres étnicas (+)</v>
          </cell>
          <cell r="AB241" t="str">
            <v>POSITIVO</v>
          </cell>
          <cell r="BA241" t="str">
            <v>POSITIVO</v>
          </cell>
        </row>
        <row r="242">
          <cell r="K242" t="str">
            <v>Consumo de energía eléctrica</v>
          </cell>
          <cell r="L242" t="str">
            <v>Agotamiento de los recursos naturales (-)</v>
          </cell>
          <cell r="AB242" t="str">
            <v>Negativo MODERADO</v>
          </cell>
          <cell r="BA242" t="str">
            <v>Negativo BAJO</v>
          </cell>
        </row>
        <row r="243">
          <cell r="K243" t="str">
            <v>Consumo de papel</v>
          </cell>
          <cell r="L243" t="str">
            <v>Agotamiento de los recursos naturales (-)</v>
          </cell>
          <cell r="AB243" t="str">
            <v>Negativo MODERADO</v>
          </cell>
          <cell r="BA243" t="str">
            <v>Negativo BAJO</v>
          </cell>
        </row>
        <row r="244">
          <cell r="K244" t="str">
            <v>Consumo de tóner</v>
          </cell>
          <cell r="L244" t="str">
            <v>Agotamiento de los recursos naturales (-)</v>
          </cell>
          <cell r="AB244" t="str">
            <v>Negativo BAJO</v>
          </cell>
          <cell r="BA244" t="str">
            <v>Negativo BAJO</v>
          </cell>
        </row>
        <row r="245">
          <cell r="K245" t="str">
            <v>Conversión a medios tecnológicos</v>
          </cell>
          <cell r="L245" t="str">
            <v>Disminución de consumo de papel (+)</v>
          </cell>
          <cell r="AB245" t="str">
            <v>POSITIVO</v>
          </cell>
          <cell r="BA245" t="str">
            <v>POSITIVO</v>
          </cell>
        </row>
        <row r="246">
          <cell r="K246" t="str">
            <v>Generación de residuos aprovechables (PAPEL)</v>
          </cell>
          <cell r="L246" t="str">
            <v>Disminución de carga en los rellenos sanitarios (+)</v>
          </cell>
          <cell r="AB246" t="str">
            <v>POSITIVO</v>
          </cell>
          <cell r="BA246" t="str">
            <v>POSITIVO</v>
          </cell>
        </row>
        <row r="247">
          <cell r="K247" t="str">
            <v xml:space="preserve">Generación de residuos peligrosos (TÓNERES) </v>
          </cell>
          <cell r="L247" t="str">
            <v>Contaminación del suelo (-)</v>
          </cell>
          <cell r="AB247" t="str">
            <v>Negativo MODERADO</v>
          </cell>
          <cell r="BA247" t="str">
            <v>Negativo BAJO</v>
          </cell>
        </row>
        <row r="248">
          <cell r="K248" t="str">
            <v>Intervención a comunidades Étnicas</v>
          </cell>
          <cell r="L248" t="str">
            <v>Conservación de las costumbres étnicas (+)</v>
          </cell>
          <cell r="AB248" t="str">
            <v>POSITIVO</v>
          </cell>
          <cell r="BA248" t="str">
            <v>POSITIVO</v>
          </cell>
        </row>
        <row r="249">
          <cell r="K249" t="str">
            <v>Consumo de agua</v>
          </cell>
          <cell r="L249" t="str">
            <v>Agotamiento de los recursos naturales (-)</v>
          </cell>
          <cell r="AB249" t="str">
            <v>Negativo MODERADO</v>
          </cell>
          <cell r="BA249" t="str">
            <v>Negativo BAJO</v>
          </cell>
        </row>
        <row r="250">
          <cell r="K250" t="str">
            <v>Consumo de agua</v>
          </cell>
          <cell r="L250" t="str">
            <v>Generación / Fomento de educación  y conciencia ambiental (+)</v>
          </cell>
          <cell r="AB250" t="str">
            <v>POSITIVO</v>
          </cell>
          <cell r="BA250" t="str">
            <v>POSITIVO</v>
          </cell>
        </row>
        <row r="251">
          <cell r="K251" t="str">
            <v>Consumo de agua</v>
          </cell>
          <cell r="L251" t="str">
            <v>Agotamiento de los recursos naturales (-)</v>
          </cell>
          <cell r="AB251" t="str">
            <v>Negativo MODERADO</v>
          </cell>
          <cell r="BA251" t="str">
            <v>Negativo BAJO</v>
          </cell>
        </row>
        <row r="252">
          <cell r="K252" t="str">
            <v>Vertimiento de aguas residuales domésticas a sistemas de alcantarillado</v>
          </cell>
          <cell r="L252" t="str">
            <v>Contaminación de cuerpos hídricos (-)</v>
          </cell>
          <cell r="AB252" t="str">
            <v>Negativo MODERADO</v>
          </cell>
          <cell r="BA252" t="str">
            <v>Negativo BAJO</v>
          </cell>
        </row>
        <row r="253">
          <cell r="K253" t="str">
            <v>Consumo de bolsas plásticas para almacenamiento de residuos</v>
          </cell>
          <cell r="L253" t="str">
            <v>Agotamiento de los recursos naturales (-)</v>
          </cell>
          <cell r="AB253" t="str">
            <v>Negativo MODERADO</v>
          </cell>
          <cell r="BA253" t="str">
            <v>Negativo BAJO</v>
          </cell>
        </row>
        <row r="254">
          <cell r="K254" t="str">
            <v>Generación de residuos ordinarios</v>
          </cell>
          <cell r="L254" t="str">
            <v>Aumento de carga de rellenos sanitarios (-)</v>
          </cell>
          <cell r="AB254" t="str">
            <v>Negativo MODERADO</v>
          </cell>
          <cell r="BA254" t="str">
            <v>Negativo BAJO</v>
          </cell>
        </row>
        <row r="255">
          <cell r="K255" t="str">
            <v>Generación de residuos ordinarios</v>
          </cell>
          <cell r="L255" t="str">
            <v>Contaminación del suelo (-)</v>
          </cell>
          <cell r="AB255" t="str">
            <v>Negativo MODERADO</v>
          </cell>
          <cell r="BA255" t="str">
            <v>Negativo BAJO</v>
          </cell>
        </row>
        <row r="256">
          <cell r="K256" t="str">
            <v>Consumo de sustancias químicas</v>
          </cell>
          <cell r="L256" t="str">
            <v>Contaminación del suelo (-)</v>
          </cell>
          <cell r="AB256" t="str">
            <v>Negativo MODERADO</v>
          </cell>
          <cell r="BA256" t="str">
            <v>Negativo BAJO</v>
          </cell>
        </row>
        <row r="257">
          <cell r="K257" t="str">
            <v>Consumo de sustancias químicas</v>
          </cell>
          <cell r="L257" t="str">
            <v>Contaminación del suelo (-)</v>
          </cell>
          <cell r="AB257" t="str">
            <v>Negativo MODERADO</v>
          </cell>
          <cell r="BA257" t="str">
            <v>Negativo BAJO</v>
          </cell>
        </row>
        <row r="258">
          <cell r="K258" t="str">
            <v>Generación de residuos orgánicos</v>
          </cell>
          <cell r="L258" t="str">
            <v>Aumento de carga de rellenos sanitarios (-)</v>
          </cell>
          <cell r="AB258" t="str">
            <v>Negativo MODERADO</v>
          </cell>
          <cell r="BA258" t="str">
            <v>Negativo BAJO</v>
          </cell>
        </row>
        <row r="259">
          <cell r="K259" t="str">
            <v>Generación de residuos orgánicos</v>
          </cell>
          <cell r="L259" t="str">
            <v>Contaminación del suelo (-)</v>
          </cell>
          <cell r="AB259" t="str">
            <v>Negativo MODERADO</v>
          </cell>
          <cell r="BA259" t="str">
            <v>Negativo BAJO</v>
          </cell>
        </row>
        <row r="260">
          <cell r="K260" t="str">
            <v>Generación de residuos aprovechables (PLÁSTICO)</v>
          </cell>
          <cell r="L260" t="str">
            <v>Disminución de carga en los rellenos sanitarios (+)</v>
          </cell>
          <cell r="AB260" t="str">
            <v>POSITIVO</v>
          </cell>
          <cell r="BA260" t="str">
            <v>POSITIVO</v>
          </cell>
        </row>
        <row r="261">
          <cell r="K261" t="str">
            <v>Consumo de energía eléctrica</v>
          </cell>
          <cell r="L261" t="str">
            <v>Agotamiento de los recursos naturales (-)</v>
          </cell>
          <cell r="AB261" t="str">
            <v>Negativo MODERADO</v>
          </cell>
          <cell r="BA261" t="str">
            <v>Negativo BAJO</v>
          </cell>
        </row>
        <row r="262">
          <cell r="K262" t="str">
            <v>Consumo de energía eléctrica</v>
          </cell>
          <cell r="L262" t="str">
            <v>Agotamiento de los recursos naturales (-)</v>
          </cell>
          <cell r="AB262" t="str">
            <v>Negativo MODERADO</v>
          </cell>
          <cell r="BA262" t="str">
            <v>Negativo BAJO</v>
          </cell>
        </row>
        <row r="263">
          <cell r="K263" t="str">
            <v>Consumo de agua</v>
          </cell>
          <cell r="L263" t="str">
            <v>Agotamiento de los recursos naturales (-)</v>
          </cell>
          <cell r="AB263" t="str">
            <v>Negativo MODERADO</v>
          </cell>
          <cell r="BA263" t="str">
            <v>Negativo BAJO</v>
          </cell>
        </row>
        <row r="264">
          <cell r="K264" t="str">
            <v>Consumo de papel</v>
          </cell>
          <cell r="L264" t="str">
            <v>Agotamiento de los recursos naturales (-)</v>
          </cell>
          <cell r="AB264" t="str">
            <v>Negativo MODERADO</v>
          </cell>
          <cell r="BA264" t="str">
            <v>Negativo BAJO</v>
          </cell>
        </row>
        <row r="265">
          <cell r="K265" t="str">
            <v>Consumo de bolsas plásticas para almacenamiento de residuos</v>
          </cell>
          <cell r="L265" t="str">
            <v>Agotamiento de los recursos naturales (-)</v>
          </cell>
          <cell r="AB265" t="str">
            <v>Negativo MODERADO</v>
          </cell>
          <cell r="BA265" t="str">
            <v>Negativo BAJO</v>
          </cell>
        </row>
        <row r="266">
          <cell r="K266" t="str">
            <v>Consumo de tóner</v>
          </cell>
          <cell r="L266" t="str">
            <v>Agotamiento de los recursos naturales (-)</v>
          </cell>
          <cell r="AB266" t="str">
            <v>Negativo BAJO</v>
          </cell>
          <cell r="BA266" t="str">
            <v>Negativo BAJO</v>
          </cell>
        </row>
        <row r="267">
          <cell r="K267" t="str">
            <v>Generación de residuos ordinarios</v>
          </cell>
          <cell r="L267" t="str">
            <v>Aumento de carga de rellenos sanitarios (-)</v>
          </cell>
          <cell r="AB267" t="str">
            <v>Negativo MODERADO</v>
          </cell>
          <cell r="BA267" t="str">
            <v>Negativo BAJO</v>
          </cell>
        </row>
        <row r="268">
          <cell r="K268" t="str">
            <v>Generación de residuos ordinarios</v>
          </cell>
          <cell r="L268" t="str">
            <v>Contaminación del suelo (-)</v>
          </cell>
          <cell r="AB268" t="str">
            <v>Negativo MODERADO</v>
          </cell>
          <cell r="BA268" t="str">
            <v>Negativo BAJO</v>
          </cell>
        </row>
        <row r="269">
          <cell r="K269" t="str">
            <v>Generación de residuos de manejo especial (RAEE´S)</v>
          </cell>
          <cell r="L269" t="str">
            <v>Contaminación del suelo (-)</v>
          </cell>
          <cell r="AB269" t="str">
            <v>Negativo MODERADO</v>
          </cell>
          <cell r="BA269" t="str">
            <v>Negativo BAJO</v>
          </cell>
        </row>
        <row r="270">
          <cell r="K270" t="str">
            <v>Generación de residuos de manejo especial (PILAS O BATERÍAS)</v>
          </cell>
          <cell r="L270" t="str">
            <v>Contaminación del suelo (-)</v>
          </cell>
          <cell r="AB270" t="str">
            <v>Negativo MODERADO</v>
          </cell>
          <cell r="BA270" t="str">
            <v>Negativo BAJO</v>
          </cell>
        </row>
        <row r="271">
          <cell r="K271" t="str">
            <v xml:space="preserve">Generación de residuos peligrosos (TÓNERES) </v>
          </cell>
          <cell r="L271" t="str">
            <v>Contaminación del suelo (-)</v>
          </cell>
          <cell r="AB271" t="str">
            <v>Negativo MODERADO</v>
          </cell>
          <cell r="BA271" t="str">
            <v>Negativo BAJO</v>
          </cell>
        </row>
        <row r="272">
          <cell r="K272" t="str">
            <v>Generación de ruido</v>
          </cell>
          <cell r="L272" t="str">
            <v>Contaminación del aire (-)</v>
          </cell>
          <cell r="AB272" t="str">
            <v>Negativo MODERADO</v>
          </cell>
          <cell r="BA272" t="str">
            <v>Negativo BAJO</v>
          </cell>
        </row>
        <row r="273">
          <cell r="K273" t="str">
            <v>Generación de residuos aprovechables (PAPEL)</v>
          </cell>
          <cell r="L273" t="str">
            <v>Disminución de carga en los rellenos sanitarios (+)</v>
          </cell>
          <cell r="AB273" t="str">
            <v>POSITIVO</v>
          </cell>
          <cell r="BA273" t="str">
            <v>POSITIVO</v>
          </cell>
        </row>
        <row r="274">
          <cell r="K274" t="str">
            <v>Generación de residuos aprovechables (PLÁSTICO)</v>
          </cell>
          <cell r="L274" t="str">
            <v>Disminución de carga en los rellenos sanitarios (+)</v>
          </cell>
          <cell r="AB274" t="str">
            <v>POSITIVO</v>
          </cell>
          <cell r="BA274" t="str">
            <v>POSITIVO</v>
          </cell>
        </row>
        <row r="275">
          <cell r="K275" t="str">
            <v>Generación de residuos aprovechables (VIDRIO)</v>
          </cell>
          <cell r="L275" t="str">
            <v>Disminución de carga en los rellenos sanitarios (+)</v>
          </cell>
          <cell r="AB275" t="str">
            <v>POSITIVO</v>
          </cell>
          <cell r="BA275" t="str">
            <v>POSITIVO</v>
          </cell>
        </row>
        <row r="276">
          <cell r="K276" t="str">
            <v>Generación de residuos aprovechables (CARTÓN)</v>
          </cell>
          <cell r="L276" t="str">
            <v>Disminución de carga en los rellenos sanitarios (+)</v>
          </cell>
          <cell r="AB276" t="str">
            <v>POSITIVO</v>
          </cell>
          <cell r="BA276" t="str">
            <v>POSITIVO</v>
          </cell>
        </row>
        <row r="277">
          <cell r="K277" t="str">
            <v>Generación de residuos aprovechables (METAL)</v>
          </cell>
          <cell r="L277" t="str">
            <v>Disminución de carga en los rellenos sanitarios (+)</v>
          </cell>
          <cell r="AB277" t="str">
            <v>POSITIVO</v>
          </cell>
          <cell r="BA277" t="str">
            <v>POSITIVO</v>
          </cell>
        </row>
        <row r="278">
          <cell r="K278" t="str">
            <v>Generación de residuos orgánicos</v>
          </cell>
          <cell r="L278" t="str">
            <v>Aumento de carga de rellenos sanitarios (-)</v>
          </cell>
          <cell r="AB278" t="str">
            <v>Negativo MODERADO</v>
          </cell>
          <cell r="BA278" t="str">
            <v>Negativo BAJO</v>
          </cell>
        </row>
        <row r="279">
          <cell r="K279" t="str">
            <v>Generación de residuos orgánicos</v>
          </cell>
          <cell r="L279" t="str">
            <v>Contaminación del suelo (-)</v>
          </cell>
          <cell r="AB279" t="str">
            <v>Negativo MODERADO</v>
          </cell>
          <cell r="BA279" t="str">
            <v>Negativo BAJO</v>
          </cell>
        </row>
        <row r="280">
          <cell r="K280" t="str">
            <v>Vertimiento de aguas residuales domésticas a sistemas de alcantarillado</v>
          </cell>
          <cell r="L280" t="str">
            <v>Contaminación de cuerpos hídricos (-)</v>
          </cell>
          <cell r="AB280" t="str">
            <v>Negativo MODERADO</v>
          </cell>
          <cell r="BA280" t="str">
            <v>Negativo BAJO</v>
          </cell>
        </row>
        <row r="281">
          <cell r="K281" t="str">
            <v>Conversión a medios tecnológicos</v>
          </cell>
          <cell r="L281" t="str">
            <v>Disminución de consumo de papel (+)</v>
          </cell>
          <cell r="AB281" t="str">
            <v>POSITIVO</v>
          </cell>
          <cell r="BA281" t="str">
            <v>POSITIVO</v>
          </cell>
        </row>
        <row r="282">
          <cell r="K282" t="str">
            <v>Consumo de energía eléctrica</v>
          </cell>
          <cell r="L282" t="str">
            <v>Agotamiento de los recursos naturales (-)</v>
          </cell>
          <cell r="AB282" t="str">
            <v>Negativo MODERADO</v>
          </cell>
          <cell r="BA282" t="str">
            <v>Negativo BAJO</v>
          </cell>
        </row>
        <row r="283">
          <cell r="K283" t="str">
            <v>Consumo de agua</v>
          </cell>
          <cell r="L283" t="str">
            <v>Agotamiento de los recursos naturales (-)</v>
          </cell>
          <cell r="AB283" t="str">
            <v>Negativo MODERADO</v>
          </cell>
          <cell r="BA283" t="str">
            <v>Negativo BAJO</v>
          </cell>
        </row>
        <row r="284">
          <cell r="K284" t="str">
            <v>Consumo de bolsas plásticas para almacenamiento de residuos</v>
          </cell>
          <cell r="L284" t="str">
            <v>Agotamiento de los recursos naturales (-)</v>
          </cell>
          <cell r="AB284" t="str">
            <v>Negativo MODERADO</v>
          </cell>
          <cell r="BA284" t="str">
            <v>Negativo BAJO</v>
          </cell>
        </row>
        <row r="285">
          <cell r="K285" t="str">
            <v xml:space="preserve">Consumo de insumos no comestibles de cafetería </v>
          </cell>
          <cell r="L285" t="str">
            <v>Agotamiento de los recursos naturales (-)</v>
          </cell>
          <cell r="AB285" t="str">
            <v>Negativo MODERADO</v>
          </cell>
          <cell r="BA285" t="str">
            <v>Negativo BAJO</v>
          </cell>
        </row>
        <row r="286">
          <cell r="K286" t="str">
            <v xml:space="preserve">Consumo de insumos comestibles de cafetería </v>
          </cell>
          <cell r="L286" t="str">
            <v>Agotamiento de los recursos naturales (-)</v>
          </cell>
          <cell r="AB286" t="str">
            <v>Negativo BAJO</v>
          </cell>
          <cell r="BA286" t="str">
            <v>Negativo BAJO</v>
          </cell>
        </row>
        <row r="287">
          <cell r="K287" t="str">
            <v>Generación de residuos ordinarios</v>
          </cell>
          <cell r="L287" t="str">
            <v>Aumento de carga de rellenos sanitarios (-)</v>
          </cell>
          <cell r="AB287" t="str">
            <v>Negativo MODERADO</v>
          </cell>
          <cell r="BA287" t="str">
            <v>Negativo BAJO</v>
          </cell>
        </row>
        <row r="288">
          <cell r="K288" t="str">
            <v>Generación de residuos ordinarios</v>
          </cell>
          <cell r="L288" t="str">
            <v>Contaminación del suelo (-)</v>
          </cell>
          <cell r="AB288" t="str">
            <v>Negativo MODERADO</v>
          </cell>
          <cell r="BA288" t="str">
            <v>Negativo BAJO</v>
          </cell>
        </row>
        <row r="289">
          <cell r="K289" t="str">
            <v>Generación de residuos ordinarios</v>
          </cell>
          <cell r="L289" t="str">
            <v>Contaminación de cuerpos hídricos (-)</v>
          </cell>
          <cell r="AB289" t="str">
            <v>Negativo MODERADO</v>
          </cell>
          <cell r="BA289" t="str">
            <v>Negativo BAJO</v>
          </cell>
        </row>
        <row r="290">
          <cell r="K290" t="str">
            <v>Generación de residuos aprovechables (PLÁSTICO)</v>
          </cell>
          <cell r="L290" t="str">
            <v>Disminución de carga en los rellenos sanitarios (+)</v>
          </cell>
          <cell r="AB290" t="str">
            <v>POSITIVO</v>
          </cell>
          <cell r="BA290" t="str">
            <v>POSITIVO</v>
          </cell>
        </row>
        <row r="291">
          <cell r="K291" t="str">
            <v>Generación de residuos aprovechables (CARTÓN)</v>
          </cell>
          <cell r="L291" t="str">
            <v>Disminución de carga en los rellenos sanitarios (+)</v>
          </cell>
          <cell r="AB291" t="str">
            <v>POSITIVO</v>
          </cell>
          <cell r="BA291" t="str">
            <v>POSITIVO</v>
          </cell>
        </row>
        <row r="292">
          <cell r="K292" t="str">
            <v>Generación de residuos orgánicos</v>
          </cell>
          <cell r="L292" t="str">
            <v>Aumento de carga de rellenos sanitarios (-)</v>
          </cell>
          <cell r="AB292" t="str">
            <v>Negativo MODERADO</v>
          </cell>
          <cell r="BA292" t="str">
            <v>Negativo BAJO</v>
          </cell>
        </row>
        <row r="293">
          <cell r="K293" t="str">
            <v>Generación de residuos orgánicos</v>
          </cell>
          <cell r="L293" t="str">
            <v>Contaminación del suelo (-)</v>
          </cell>
          <cell r="AB293" t="str">
            <v>Negativo MODERADO</v>
          </cell>
          <cell r="BA293" t="str">
            <v>Negativo BAJO</v>
          </cell>
        </row>
        <row r="294">
          <cell r="K294" t="str">
            <v>Vertimiento de aguas residuales domésticas a sistemas de alcantarillado</v>
          </cell>
          <cell r="L294" t="str">
            <v>Contaminación de cuerpos hídricos (-)</v>
          </cell>
          <cell r="AB294" t="str">
            <v>Negativo MODERADO</v>
          </cell>
          <cell r="BA294" t="str">
            <v>Negativo BAJO</v>
          </cell>
        </row>
        <row r="295">
          <cell r="K295" t="str">
            <v>Consumo de energía eléctrica</v>
          </cell>
          <cell r="L295" t="str">
            <v>Agotamiento de los recursos naturales (-)</v>
          </cell>
          <cell r="AB295" t="str">
            <v>Negativo MODERADO</v>
          </cell>
          <cell r="BA295" t="str">
            <v>Negativo BAJO</v>
          </cell>
        </row>
        <row r="296">
          <cell r="K296" t="str">
            <v>Consumo de papel</v>
          </cell>
          <cell r="L296" t="str">
            <v>Agotamiento de los recursos naturales (-)</v>
          </cell>
          <cell r="AB296" t="str">
            <v>Negativo MODERADO</v>
          </cell>
          <cell r="BA296" t="str">
            <v>Negativo BAJO</v>
          </cell>
        </row>
        <row r="297">
          <cell r="K297" t="str">
            <v>Consumo de papel</v>
          </cell>
          <cell r="L297" t="str">
            <v>Fomento de buenas prácticas ambientales (+)</v>
          </cell>
          <cell r="AB297" t="str">
            <v>POSITIVO</v>
          </cell>
          <cell r="BA297" t="str">
            <v>POSITIVO</v>
          </cell>
        </row>
        <row r="298">
          <cell r="K298" t="str">
            <v>Consumo de papel</v>
          </cell>
          <cell r="L298" t="str">
            <v>Disminución de consumo de papel (+)</v>
          </cell>
          <cell r="AB298" t="str">
            <v>POSITIVO</v>
          </cell>
          <cell r="BA298" t="str">
            <v>POSITIVO</v>
          </cell>
        </row>
        <row r="299">
          <cell r="K299" t="str">
            <v>Consumo de tóner</v>
          </cell>
          <cell r="L299" t="str">
            <v>Agotamiento de los recursos naturales (-)</v>
          </cell>
          <cell r="AB299" t="str">
            <v>Negativo BAJO</v>
          </cell>
          <cell r="BA299" t="str">
            <v>Negativo BAJO</v>
          </cell>
        </row>
        <row r="300">
          <cell r="K300" t="str">
            <v xml:space="preserve">Generación de residuos peligrosos (TÓNERES) </v>
          </cell>
          <cell r="L300" t="str">
            <v>Contaminación del suelo (-)</v>
          </cell>
          <cell r="AB300" t="str">
            <v>Negativo MODERADO</v>
          </cell>
          <cell r="BA300" t="str">
            <v>Negativo BAJO</v>
          </cell>
        </row>
        <row r="301">
          <cell r="K301" t="str">
            <v>Generación de residuos aprovechables (PAPEL)</v>
          </cell>
          <cell r="L301" t="str">
            <v>Disminución de carga en los rellenos sanitarios (+)</v>
          </cell>
          <cell r="AB301" t="str">
            <v>POSITIVO</v>
          </cell>
          <cell r="BA301" t="str">
            <v>POSITIVO</v>
          </cell>
        </row>
        <row r="302">
          <cell r="K302" t="str">
            <v>Conversión a medios tecnológicos</v>
          </cell>
          <cell r="L302" t="str">
            <v>Disminución de consumo de papel (+)</v>
          </cell>
          <cell r="AB302" t="str">
            <v>POSITIVO</v>
          </cell>
          <cell r="BA302" t="str">
            <v>POSITIVO</v>
          </cell>
        </row>
        <row r="303">
          <cell r="K303" t="str">
            <v>Consumo de agua</v>
          </cell>
          <cell r="L303" t="str">
            <v>Agotamiento de los recursos naturales (-)</v>
          </cell>
          <cell r="AB303" t="str">
            <v>Negativo MODERADO</v>
          </cell>
          <cell r="BA303" t="str">
            <v>Negativo BAJO</v>
          </cell>
        </row>
        <row r="304">
          <cell r="K304" t="str">
            <v>Vertimiento de aguas residuales domésticas a sistemas de alcantarillado</v>
          </cell>
          <cell r="L304" t="str">
            <v>Contaminación de cuerpos hídricos (-)</v>
          </cell>
          <cell r="AB304" t="str">
            <v>Negativo MODERADO</v>
          </cell>
          <cell r="BA304" t="str">
            <v>Negativo BAJO</v>
          </cell>
        </row>
        <row r="305">
          <cell r="K305" t="str">
            <v>Generación de residuos ordinarios</v>
          </cell>
          <cell r="L305" t="str">
            <v>Aumento de carga de rellenos sanitarios (-)</v>
          </cell>
          <cell r="AB305" t="str">
            <v>Negativo MODERADO</v>
          </cell>
          <cell r="BA305" t="str">
            <v>Negativo BAJO</v>
          </cell>
        </row>
        <row r="306">
          <cell r="K306" t="str">
            <v>Generación de residuos ordinarios</v>
          </cell>
          <cell r="L306" t="str">
            <v>Contaminación del suelo (-)</v>
          </cell>
          <cell r="AB306" t="str">
            <v>Negativo MODERADO</v>
          </cell>
          <cell r="BA306" t="str">
            <v>Negativo BAJO</v>
          </cell>
        </row>
        <row r="307">
          <cell r="K307" t="str">
            <v>Consumo de energía eléctrica</v>
          </cell>
          <cell r="L307" t="str">
            <v>Agotamiento de los recursos naturales (-)</v>
          </cell>
          <cell r="AB307" t="str">
            <v>Negativo MODERADO</v>
          </cell>
          <cell r="BA307" t="str">
            <v>Negativo BAJO</v>
          </cell>
        </row>
        <row r="308">
          <cell r="K308" t="str">
            <v>Consumo de papel</v>
          </cell>
          <cell r="L308" t="str">
            <v>Agotamiento de los recursos naturales (-)</v>
          </cell>
          <cell r="AB308" t="str">
            <v>Negativo MODERADO</v>
          </cell>
          <cell r="BA308" t="str">
            <v>Negativo BAJO</v>
          </cell>
        </row>
        <row r="309">
          <cell r="K309" t="str">
            <v>Consumo de tóner</v>
          </cell>
          <cell r="L309" t="str">
            <v>Agotamiento de los recursos naturales (-)</v>
          </cell>
          <cell r="AB309" t="str">
            <v>Negativo BAJO</v>
          </cell>
          <cell r="BA309" t="str">
            <v>Negativo BAJO</v>
          </cell>
        </row>
        <row r="310">
          <cell r="K310" t="str">
            <v>Generación de residuos de manejo especial (RAEE´S)</v>
          </cell>
          <cell r="L310" t="str">
            <v>Contaminación del suelo (-)</v>
          </cell>
          <cell r="AB310" t="str">
            <v>Negativo MODERADO</v>
          </cell>
          <cell r="BA310" t="str">
            <v>Negativo BAJO</v>
          </cell>
        </row>
        <row r="311">
          <cell r="K311" t="str">
            <v>Generación de residuos de manejo especial (PILAS O BATERÍAS)</v>
          </cell>
          <cell r="L311" t="str">
            <v>Contaminación del suelo (-)</v>
          </cell>
          <cell r="AB311" t="str">
            <v>Negativo MODERADO</v>
          </cell>
          <cell r="BA311" t="str">
            <v>Negativo BAJO</v>
          </cell>
        </row>
        <row r="312">
          <cell r="K312" t="str">
            <v xml:space="preserve">Generación de residuos peligrosos (TÓNERES) </v>
          </cell>
          <cell r="L312" t="str">
            <v>Contaminación del suelo (-)</v>
          </cell>
          <cell r="AB312" t="str">
            <v>Negativo MODERADO</v>
          </cell>
          <cell r="BA312" t="str">
            <v>Negativo BAJO</v>
          </cell>
        </row>
        <row r="313">
          <cell r="K313" t="str">
            <v>Generación de residuos aprovechables (PAPEL)</v>
          </cell>
          <cell r="L313" t="str">
            <v>Disminución de carga en los rellenos sanitarios (+)</v>
          </cell>
          <cell r="AB313" t="str">
            <v>POSITIVO</v>
          </cell>
          <cell r="BA313" t="str">
            <v>POSITIVO</v>
          </cell>
        </row>
        <row r="314">
          <cell r="K314" t="str">
            <v>Generación de residuos ordinarios</v>
          </cell>
          <cell r="L314" t="str">
            <v>Aumento de carga de rellenos sanitarios (-)</v>
          </cell>
          <cell r="AB314" t="str">
            <v>Negativo MODERADO</v>
          </cell>
          <cell r="BA314" t="str">
            <v>Negativo BAJO</v>
          </cell>
        </row>
        <row r="315">
          <cell r="K315" t="str">
            <v>Generación de residuos ordinarios</v>
          </cell>
          <cell r="L315" t="str">
            <v>Contaminación del suelo (-)</v>
          </cell>
          <cell r="AB315" t="str">
            <v>Negativo MODERADO</v>
          </cell>
          <cell r="BA315" t="str">
            <v>Negativo BAJO</v>
          </cell>
        </row>
        <row r="316">
          <cell r="K316" t="str">
            <v>Consumo de energía eléctrica</v>
          </cell>
          <cell r="L316" t="str">
            <v>Agotamiento de los recursos naturales (-)</v>
          </cell>
          <cell r="AB316" t="str">
            <v>Negativo MODERADO</v>
          </cell>
          <cell r="BA316" t="str">
            <v>Negativo BAJO</v>
          </cell>
        </row>
        <row r="317">
          <cell r="K317" t="str">
            <v>Consumo de papel</v>
          </cell>
          <cell r="L317" t="str">
            <v>Agotamiento de los recursos naturales (-)</v>
          </cell>
          <cell r="AB317" t="str">
            <v>Negativo MODERADO</v>
          </cell>
          <cell r="BA317" t="str">
            <v>Negativo BAJO</v>
          </cell>
        </row>
        <row r="318">
          <cell r="K318" t="str">
            <v>Consumo de tóner</v>
          </cell>
          <cell r="L318" t="str">
            <v>Agotamiento de los recursos naturales (-)</v>
          </cell>
          <cell r="AB318" t="str">
            <v>Negativo BAJO</v>
          </cell>
          <cell r="BA318" t="str">
            <v>Negativo BAJO</v>
          </cell>
        </row>
        <row r="319">
          <cell r="K319" t="str">
            <v xml:space="preserve">Generación de residuos peligrosos (TÓNERES) </v>
          </cell>
          <cell r="L319" t="str">
            <v>Contaminación del suelo (-)</v>
          </cell>
          <cell r="AB319" t="str">
            <v>Negativo MODERADO</v>
          </cell>
          <cell r="BA319" t="str">
            <v>Negativo BAJO</v>
          </cell>
        </row>
        <row r="320">
          <cell r="K320" t="str">
            <v>Generación de residuos aprovechables (PAPEL)</v>
          </cell>
          <cell r="L320" t="str">
            <v>Disminución de carga en los rellenos sanitarios (+)</v>
          </cell>
          <cell r="AB320" t="str">
            <v>POSITIVO</v>
          </cell>
          <cell r="BA320" t="str">
            <v>POSITIVO</v>
          </cell>
        </row>
        <row r="321">
          <cell r="K321" t="str">
            <v>Conversión a medios tecnológicos</v>
          </cell>
          <cell r="L321" t="str">
            <v>Disminución de consumo de papel (+)</v>
          </cell>
          <cell r="AB321" t="str">
            <v>POSITIVO</v>
          </cell>
          <cell r="BA321" t="str">
            <v>POSITIVO</v>
          </cell>
        </row>
        <row r="322">
          <cell r="K322" t="str">
            <v>Definición de criterios ambientales para adquisición de productos y/o servicios</v>
          </cell>
          <cell r="L322" t="str">
            <v>Generación / Fomento de educación  y conciencia ambiental (+)</v>
          </cell>
          <cell r="AB322" t="str">
            <v>POSITIVO</v>
          </cell>
          <cell r="BA322" t="str">
            <v>POSITIVO</v>
          </cell>
        </row>
        <row r="323">
          <cell r="K323" t="str">
            <v>Definición de criterios ambientales para adquisición de productos y/o servicios</v>
          </cell>
          <cell r="L323" t="str">
            <v>Reducción de afectación al medio ambiente (+)</v>
          </cell>
          <cell r="AB323" t="str">
            <v>POSITIVO</v>
          </cell>
          <cell r="BA323" t="str">
            <v>POSITIVO</v>
          </cell>
        </row>
        <row r="324">
          <cell r="K324" t="str">
            <v>Identificación de requisitos legales ambientales y otros requisitos</v>
          </cell>
          <cell r="L324" t="str">
            <v>Reducción de afectación al medio ambiente (+)</v>
          </cell>
          <cell r="AB324" t="str">
            <v>POSITIVO</v>
          </cell>
          <cell r="BA324" t="str">
            <v>POSITIVO</v>
          </cell>
        </row>
        <row r="325">
          <cell r="K325" t="str">
            <v>Consumo de energía eléctrica</v>
          </cell>
          <cell r="L325" t="str">
            <v>Agotamiento de los recursos naturales (-)</v>
          </cell>
          <cell r="AB325" t="str">
            <v>Negativo MODERADO</v>
          </cell>
          <cell r="BA325" t="str">
            <v>Negativo BAJO</v>
          </cell>
        </row>
        <row r="326">
          <cell r="K326" t="str">
            <v>Consumo de papel</v>
          </cell>
          <cell r="L326" t="str">
            <v>Agotamiento de los recursos naturales (-)</v>
          </cell>
          <cell r="AB326" t="str">
            <v>Negativo MODERADO</v>
          </cell>
          <cell r="BA326" t="str">
            <v>Negativo BAJO</v>
          </cell>
        </row>
        <row r="327">
          <cell r="K327" t="str">
            <v>Consumo de tóner</v>
          </cell>
          <cell r="L327" t="str">
            <v>Agotamiento de los recursos naturales (-)</v>
          </cell>
          <cell r="AB327" t="str">
            <v>Negativo BAJO</v>
          </cell>
          <cell r="BA327" t="str">
            <v>Negativo BAJO</v>
          </cell>
        </row>
        <row r="328">
          <cell r="K328" t="str">
            <v>Generación de residuos aprovechables (PAPEL)</v>
          </cell>
          <cell r="L328" t="str">
            <v>Disminución de carga en los rellenos sanitarios (+)</v>
          </cell>
          <cell r="AB328" t="str">
            <v>POSITIVO</v>
          </cell>
          <cell r="BA328" t="str">
            <v>POSITIVO</v>
          </cell>
        </row>
        <row r="329">
          <cell r="K329" t="str">
            <v>Generación de residuos ordinarios</v>
          </cell>
          <cell r="L329" t="str">
            <v>Aumento de carga de rellenos sanitarios (-)</v>
          </cell>
          <cell r="AB329" t="str">
            <v>Negativo MODERADO</v>
          </cell>
          <cell r="BA329" t="str">
            <v>Negativo BAJO</v>
          </cell>
        </row>
        <row r="330">
          <cell r="K330" t="str">
            <v>Generación de residuos ordinarios</v>
          </cell>
          <cell r="L330" t="str">
            <v>Aumento de carga de rellenos sanitarios (-)</v>
          </cell>
          <cell r="AB330" t="str">
            <v>Negativo MODERADO</v>
          </cell>
          <cell r="BA330" t="str">
            <v>Negativo BAJO</v>
          </cell>
        </row>
        <row r="331">
          <cell r="K331" t="str">
            <v xml:space="preserve">Generación de residuos peligrosos (TÓNERES) </v>
          </cell>
          <cell r="L331" t="str">
            <v>Contaminación del suelo (-)</v>
          </cell>
          <cell r="AB331" t="str">
            <v>Negativo MODERADO</v>
          </cell>
          <cell r="BA331" t="str">
            <v>Negativo BAJO</v>
          </cell>
        </row>
        <row r="332">
          <cell r="K332" t="str">
            <v>Consumo de bolsas plásticas para almacenamiento de residuos</v>
          </cell>
          <cell r="L332" t="str">
            <v>Agotamiento de los recursos naturales (-)</v>
          </cell>
          <cell r="AB332" t="str">
            <v>Negativo MODERADO</v>
          </cell>
          <cell r="BA332" t="str">
            <v>Negativo BAJO</v>
          </cell>
        </row>
        <row r="333">
          <cell r="K333" t="str">
            <v>Consumo de papel</v>
          </cell>
          <cell r="L333" t="str">
            <v>Agotamiento de los recursos naturales (-)</v>
          </cell>
          <cell r="AB333" t="str">
            <v>Negativo MODERADO</v>
          </cell>
          <cell r="BA333" t="str">
            <v>Negativo BAJO</v>
          </cell>
        </row>
        <row r="334">
          <cell r="K334" t="str">
            <v>Consumo de tóner</v>
          </cell>
          <cell r="L334" t="str">
            <v>Agotamiento de los recursos naturales (-)</v>
          </cell>
          <cell r="AB334" t="str">
            <v>Negativo BAJO</v>
          </cell>
          <cell r="BA334" t="str">
            <v>Negativo BAJO</v>
          </cell>
        </row>
        <row r="335">
          <cell r="K335" t="str">
            <v>Consumo de energía eléctrica</v>
          </cell>
          <cell r="L335" t="str">
            <v>Agotamiento de los recursos naturales (-)</v>
          </cell>
          <cell r="AB335" t="str">
            <v>Negativo MODERADO</v>
          </cell>
          <cell r="BA335" t="str">
            <v>Negativo BAJO</v>
          </cell>
        </row>
        <row r="336">
          <cell r="K336" t="str">
            <v>Definición de criterios ambientales para adquisición de productos y/o servicios</v>
          </cell>
          <cell r="L336" t="str">
            <v>Reducción de afectación al medio ambiente (+)</v>
          </cell>
          <cell r="AB336" t="str">
            <v>POSITIVO</v>
          </cell>
          <cell r="BA336" t="str">
            <v>POSITIVO</v>
          </cell>
        </row>
        <row r="337">
          <cell r="K337" t="str">
            <v>Definición de criterios ambientales para adquisición de productos y/o servicios</v>
          </cell>
          <cell r="L337" t="str">
            <v>Generación / Fomento de educación  y conciencia ambiental (+)</v>
          </cell>
          <cell r="AB337" t="str">
            <v>POSITIVO</v>
          </cell>
          <cell r="BA337" t="str">
            <v>POSITIVO</v>
          </cell>
        </row>
        <row r="338">
          <cell r="K338" t="str">
            <v>Generación de residuos aprovechables (CARTÓN)</v>
          </cell>
          <cell r="L338" t="str">
            <v>Disminución de carga en los rellenos sanitarios (+)</v>
          </cell>
          <cell r="AB338" t="str">
            <v>POSITIVO</v>
          </cell>
          <cell r="BA338" t="str">
            <v>POSITIVO</v>
          </cell>
        </row>
        <row r="339">
          <cell r="K339" t="str">
            <v>Generación de residuos aprovechables (PAPEL)</v>
          </cell>
          <cell r="L339" t="str">
            <v>Disminución de carga en los rellenos sanitarios (+)</v>
          </cell>
          <cell r="AB339" t="str">
            <v>POSITIVO</v>
          </cell>
          <cell r="BA339" t="str">
            <v>POSITIVO</v>
          </cell>
        </row>
        <row r="340">
          <cell r="K340" t="str">
            <v>Generación de residuos aprovechables (PLÁSTICO)</v>
          </cell>
          <cell r="L340" t="str">
            <v>Disminución de carga en los rellenos sanitarios (+)</v>
          </cell>
          <cell r="AB340" t="str">
            <v>POSITIVO</v>
          </cell>
          <cell r="BA340" t="str">
            <v>POSITIVO</v>
          </cell>
        </row>
        <row r="341">
          <cell r="K341" t="str">
            <v>Generación de residuos ordinarios</v>
          </cell>
          <cell r="L341" t="str">
            <v>Aumento de carga de rellenos sanitarios (-)</v>
          </cell>
          <cell r="AB341" t="str">
            <v>Negativo MODERADO</v>
          </cell>
          <cell r="BA341" t="str">
            <v>Negativo BAJO</v>
          </cell>
        </row>
        <row r="342">
          <cell r="K342" t="str">
            <v>Generación de residuos ordinarios</v>
          </cell>
          <cell r="L342" t="str">
            <v>Contaminación del suelo (-)</v>
          </cell>
          <cell r="AB342" t="str">
            <v>Negativo MODERADO</v>
          </cell>
          <cell r="BA342" t="str">
            <v>Negativo BAJO</v>
          </cell>
        </row>
        <row r="343">
          <cell r="K343" t="str">
            <v>Generación de residuos orgánicos</v>
          </cell>
          <cell r="L343" t="str">
            <v>Aumento de carga de rellenos sanitarios (-)</v>
          </cell>
          <cell r="AB343" t="str">
            <v>Negativo MODERADO</v>
          </cell>
          <cell r="BA343" t="str">
            <v>Negativo BAJO</v>
          </cell>
        </row>
        <row r="344">
          <cell r="K344" t="str">
            <v>Generación de residuos orgánicos</v>
          </cell>
          <cell r="L344" t="str">
            <v>Contaminación del suelo (-)</v>
          </cell>
          <cell r="AB344" t="str">
            <v>Negativo MODERADO</v>
          </cell>
          <cell r="BA344" t="str">
            <v>Negativo BAJO</v>
          </cell>
        </row>
        <row r="345">
          <cell r="K345" t="str">
            <v xml:space="preserve">Generación de residuos peligrosos (TÓNERES) </v>
          </cell>
          <cell r="L345" t="str">
            <v>Contaminación del suelo (-)</v>
          </cell>
          <cell r="AB345" t="str">
            <v>Negativo MODERADO</v>
          </cell>
          <cell r="BA345" t="str">
            <v>Negativo BAJO</v>
          </cell>
        </row>
        <row r="346">
          <cell r="K346" t="str">
            <v>Consumo de bolsas plásticas para almacenamiento de residuos</v>
          </cell>
          <cell r="L346" t="str">
            <v>Agotamiento de los recursos naturales (-)</v>
          </cell>
          <cell r="AB346" t="str">
            <v>Negativo MODERADO</v>
          </cell>
          <cell r="BA346" t="str">
            <v>Negativo BAJO</v>
          </cell>
        </row>
        <row r="347">
          <cell r="K347" t="str">
            <v>Consumo de bolsas plásticas para almacenamiento de residuos</v>
          </cell>
          <cell r="L347" t="str">
            <v>Fomento de buenas prácticas ambientales (+)</v>
          </cell>
          <cell r="AB347" t="str">
            <v>POSITIVO</v>
          </cell>
          <cell r="BA347" t="str">
            <v>POSITIVO</v>
          </cell>
        </row>
        <row r="348">
          <cell r="K348" t="str">
            <v xml:space="preserve">Generación de residuos peligrosos (TÓNERES) </v>
          </cell>
          <cell r="L348" t="str">
            <v>Contaminación del suelo (-)</v>
          </cell>
          <cell r="AB348" t="str">
            <v>Negativo MODERADO</v>
          </cell>
          <cell r="BA348" t="str">
            <v>Negativo BAJO</v>
          </cell>
        </row>
        <row r="349">
          <cell r="K349" t="str">
            <v>Educación ambiental</v>
          </cell>
          <cell r="L349" t="str">
            <v>Disminución de carga en los rellenos sanitarios (+)</v>
          </cell>
          <cell r="AB349" t="str">
            <v>POSITIVO</v>
          </cell>
          <cell r="BA349" t="str">
            <v>POSITIVO</v>
          </cell>
        </row>
        <row r="350">
          <cell r="K350" t="str">
            <v>Educación ambiental</v>
          </cell>
          <cell r="L350" t="str">
            <v>Disminución de contaminación al suelo (+)</v>
          </cell>
          <cell r="AB350" t="str">
            <v>POSITIVO</v>
          </cell>
          <cell r="BA350" t="str">
            <v>POSITIVO</v>
          </cell>
        </row>
        <row r="351">
          <cell r="K351" t="str">
            <v>Educación ambiental</v>
          </cell>
          <cell r="L351" t="str">
            <v>Fomento de buenas prácticas ambientales (+)</v>
          </cell>
          <cell r="AB351" t="str">
            <v>POSITIVO</v>
          </cell>
          <cell r="BA351" t="str">
            <v>POSITIVO</v>
          </cell>
        </row>
        <row r="352">
          <cell r="K352" t="str">
            <v>Educación ambiental</v>
          </cell>
          <cell r="L352" t="str">
            <v>Generación / Fomento de educación  y conciencia ambiental (+)</v>
          </cell>
          <cell r="AB352" t="str">
            <v>POSITIVO</v>
          </cell>
          <cell r="BA352" t="str">
            <v>POSITIVO</v>
          </cell>
        </row>
        <row r="353">
          <cell r="K353" t="str">
            <v>Educación ambiental</v>
          </cell>
          <cell r="L353" t="str">
            <v>Generación de empleo (+)</v>
          </cell>
          <cell r="AB353" t="str">
            <v>POSITIVO</v>
          </cell>
          <cell r="BA353" t="str">
            <v>POSITIVO</v>
          </cell>
        </row>
        <row r="354">
          <cell r="K354" t="str">
            <v>Educación ambiental</v>
          </cell>
          <cell r="L354" t="str">
            <v>Manejo integral de residuos sólidos (+)</v>
          </cell>
          <cell r="AB354" t="str">
            <v>POSITIVO</v>
          </cell>
          <cell r="BA354" t="str">
            <v>POSITIVO</v>
          </cell>
        </row>
        <row r="355">
          <cell r="K355" t="str">
            <v>Educación ambiental</v>
          </cell>
          <cell r="L355" t="str">
            <v>Reducción de afectación al medio ambiente (+)</v>
          </cell>
          <cell r="AB355" t="str">
            <v>POSITIVO</v>
          </cell>
          <cell r="BA355" t="str">
            <v>POSITIVO</v>
          </cell>
        </row>
        <row r="356">
          <cell r="K356" t="str">
            <v>Uso de publicidad exterior visual</v>
          </cell>
          <cell r="L356" t="str">
            <v>Alteración al medio ambiente laboral (-)</v>
          </cell>
          <cell r="AB356" t="str">
            <v>Negativo MODERADO</v>
          </cell>
          <cell r="BA356" t="str">
            <v>Negativo BAJO</v>
          </cell>
        </row>
        <row r="357">
          <cell r="K357" t="str">
            <v>Consumo de combustibles</v>
          </cell>
          <cell r="L357" t="str">
            <v>Agotamiento de los recursos naturales (-)</v>
          </cell>
          <cell r="AB357" t="str">
            <v>Negativo MODERADO</v>
          </cell>
          <cell r="BA357" t="str">
            <v>Negativo BAJO</v>
          </cell>
        </row>
        <row r="358">
          <cell r="K358" t="str">
            <v>Consumo de combustibles</v>
          </cell>
          <cell r="L358" t="str">
            <v>Emisión de gases efecto invernadero (-)</v>
          </cell>
          <cell r="AB358" t="str">
            <v>Negativo MODERADO</v>
          </cell>
          <cell r="BA358" t="str">
            <v>Negativo BAJO</v>
          </cell>
        </row>
        <row r="359">
          <cell r="K359" t="str">
            <v>Generación de emisiones atmosféricas fuentes móviles</v>
          </cell>
          <cell r="L359" t="str">
            <v>Contaminación del aire (-)</v>
          </cell>
          <cell r="AB359" t="str">
            <v>Negativo MODERADO</v>
          </cell>
          <cell r="BA359" t="str">
            <v>Negativo MODERADO</v>
          </cell>
        </row>
        <row r="360">
          <cell r="K360" t="str">
            <v>Generación de residuos de manejo especial (LLANTAS USADAS)</v>
          </cell>
          <cell r="L360" t="str">
            <v>Contaminación del suelo (-)</v>
          </cell>
          <cell r="AB360" t="str">
            <v>Negativo MODERADO</v>
          </cell>
          <cell r="BA360" t="str">
            <v>Negativo BAJO</v>
          </cell>
        </row>
        <row r="361">
          <cell r="K361" t="str">
            <v>Generación de residuos peligrosos (ACEITES USADOS)</v>
          </cell>
          <cell r="L361" t="str">
            <v>Contaminación del suelo (-)</v>
          </cell>
          <cell r="AB361" t="str">
            <v>Negativo MODERADO</v>
          </cell>
          <cell r="BA361" t="str">
            <v>Negativo BAJO</v>
          </cell>
        </row>
        <row r="362">
          <cell r="K362" t="str">
            <v>Generación de ruido</v>
          </cell>
          <cell r="L362" t="str">
            <v>Contaminación del aire (-)</v>
          </cell>
          <cell r="AB362" t="str">
            <v>Negativo MODERADO</v>
          </cell>
          <cell r="BA362" t="str">
            <v>Negativo MODERADO</v>
          </cell>
        </row>
        <row r="363">
          <cell r="K363" t="str">
            <v>Identificación de requisitos legales ambientales y otros requisitos</v>
          </cell>
          <cell r="L363" t="str">
            <v>Reducción de afectación al medio ambiente (+)</v>
          </cell>
          <cell r="AB363" t="str">
            <v>POSITIVO</v>
          </cell>
          <cell r="BA363" t="str">
            <v>POSITIVO</v>
          </cell>
        </row>
        <row r="364">
          <cell r="K364" t="str">
            <v>Definición de criterios ambientales para adquisición de productos y/o servicios</v>
          </cell>
          <cell r="L364" t="str">
            <v>Preservación de la calidad del aire (+)</v>
          </cell>
          <cell r="AB364" t="str">
            <v>POSITIVO</v>
          </cell>
          <cell r="BA364" t="str">
            <v>POSITIVO</v>
          </cell>
        </row>
        <row r="365">
          <cell r="K365" t="str">
            <v>Definición de criterios ambientales para adquisición de productos y/o servicios</v>
          </cell>
          <cell r="L365" t="str">
            <v>Reducción de afectación al medio ambiente (+)</v>
          </cell>
          <cell r="AB365" t="str">
            <v>POSITIVO</v>
          </cell>
          <cell r="BA365" t="str">
            <v>POSITIVO</v>
          </cell>
        </row>
        <row r="366">
          <cell r="K366" t="str">
            <v>Consumo de combustibles</v>
          </cell>
          <cell r="L366" t="str">
            <v>Agotamiento de los recursos naturales (-)</v>
          </cell>
          <cell r="AB366" t="str">
            <v>Negativo BAJO</v>
          </cell>
          <cell r="BA366" t="str">
            <v>Negativo BAJO</v>
          </cell>
        </row>
        <row r="367">
          <cell r="K367" t="str">
            <v>N/A</v>
          </cell>
          <cell r="L367" t="str">
            <v>N/A</v>
          </cell>
          <cell r="AB367" t="str">
            <v>SIN IMPACTO</v>
          </cell>
          <cell r="BA367" t="str">
            <v>SIN IMPACTO</v>
          </cell>
        </row>
        <row r="368">
          <cell r="K368" t="str">
            <v>Consumo de energía eléctrica</v>
          </cell>
          <cell r="L368" t="str">
            <v>Agotamiento de los recursos naturales (-)</v>
          </cell>
          <cell r="AB368" t="str">
            <v>Negativo MODERADO</v>
          </cell>
          <cell r="BA368" t="str">
            <v>Negativo BAJO</v>
          </cell>
        </row>
        <row r="369">
          <cell r="K369" t="str">
            <v>Consumo de energía eléctrica</v>
          </cell>
          <cell r="L369" t="str">
            <v>Incremento de la huella de carbono (-)</v>
          </cell>
          <cell r="AB369" t="str">
            <v>Negativo MODERADO</v>
          </cell>
          <cell r="BA369" t="str">
            <v>Negativo BAJO</v>
          </cell>
        </row>
        <row r="370">
          <cell r="K370" t="str">
            <v>Uso de refrigerantes</v>
          </cell>
          <cell r="L370" t="str">
            <v>Agotamiento de los recursos naturales (-)</v>
          </cell>
          <cell r="AB370" t="str">
            <v>Negativo BAJO</v>
          </cell>
          <cell r="BA370" t="str">
            <v>Negativo BAJO</v>
          </cell>
        </row>
        <row r="371">
          <cell r="K371" t="str">
            <v>Otro</v>
          </cell>
          <cell r="L371" t="str">
            <v>Disminución de contaminación al suelo (+)</v>
          </cell>
          <cell r="AB371" t="str">
            <v>POSITIVO</v>
          </cell>
          <cell r="BA371" t="str">
            <v>POSITIVO</v>
          </cell>
        </row>
        <row r="372">
          <cell r="K372" t="str">
            <v>N/A</v>
          </cell>
          <cell r="L372" t="str">
            <v>N/A</v>
          </cell>
          <cell r="AB372" t="str">
            <v>SIN IMPACTO</v>
          </cell>
          <cell r="BA372" t="str">
            <v>SIN IMPACTO</v>
          </cell>
        </row>
        <row r="373">
          <cell r="K373" t="str">
            <v>N/A</v>
          </cell>
          <cell r="L373" t="str">
            <v>N/A</v>
          </cell>
          <cell r="AB373" t="str">
            <v>SIN IMPACTO</v>
          </cell>
          <cell r="BA373" t="str">
            <v>SIN IMPACTO</v>
          </cell>
        </row>
        <row r="374">
          <cell r="K374" t="str">
            <v xml:space="preserve">Generación de residuos peligrosos (RESIDUOS QUÍMICOS) </v>
          </cell>
          <cell r="L374" t="str">
            <v>Contaminación del suelo (-)</v>
          </cell>
          <cell r="AB374" t="str">
            <v>Negativo MODERADO</v>
          </cell>
          <cell r="BA374" t="str">
            <v>Negativo BAJO</v>
          </cell>
        </row>
        <row r="375">
          <cell r="K375" t="str">
            <v>N/A</v>
          </cell>
          <cell r="L375" t="str">
            <v>N/A</v>
          </cell>
          <cell r="AB375" t="str">
            <v>SIN IMPACTO</v>
          </cell>
          <cell r="BA375" t="str">
            <v>SIN IMPACTO</v>
          </cell>
        </row>
        <row r="376">
          <cell r="K376" t="str">
            <v>N/A</v>
          </cell>
          <cell r="L376" t="str">
            <v>N/A</v>
          </cell>
          <cell r="AB376" t="str">
            <v>SIN IMPACTO</v>
          </cell>
          <cell r="BA376" t="str">
            <v>SIN IMPACTO</v>
          </cell>
        </row>
        <row r="377">
          <cell r="K377" t="str">
            <v>N/A</v>
          </cell>
          <cell r="L377" t="str">
            <v>N/A</v>
          </cell>
          <cell r="AB377" t="str">
            <v>SIN IMPACTO</v>
          </cell>
          <cell r="BA377" t="str">
            <v>SIN IMPACTO</v>
          </cell>
        </row>
        <row r="378">
          <cell r="K378" t="str">
            <v>N/A</v>
          </cell>
          <cell r="L378" t="str">
            <v>N/A</v>
          </cell>
          <cell r="AB378" t="str">
            <v>SIN IMPACTO</v>
          </cell>
          <cell r="BA378" t="str">
            <v>SIN IMPACTO</v>
          </cell>
        </row>
        <row r="379">
          <cell r="K379" t="str">
            <v>Uso de refrigerantes</v>
          </cell>
          <cell r="L379" t="str">
            <v>Agotamiento de los recursos naturales (-)</v>
          </cell>
          <cell r="AB379" t="str">
            <v>Negativo BAJO</v>
          </cell>
          <cell r="BA379" t="str">
            <v>Negativo BAJO</v>
          </cell>
        </row>
        <row r="380">
          <cell r="K380" t="str">
            <v>Consumo de energía eléctrica</v>
          </cell>
          <cell r="L380" t="str">
            <v>Agotamiento de los recursos naturales (-)</v>
          </cell>
          <cell r="AB380" t="str">
            <v>Negativo MODERADO</v>
          </cell>
          <cell r="BA380" t="str">
            <v>Negativo BAJO</v>
          </cell>
        </row>
        <row r="381">
          <cell r="K381" t="str">
            <v>Consumo de energía eléctrica</v>
          </cell>
          <cell r="L381" t="str">
            <v>Incremento de la huella de carbono (-)</v>
          </cell>
          <cell r="AB381" t="str">
            <v>Negativo MODERADO</v>
          </cell>
          <cell r="BA381" t="str">
            <v>Negativo BAJO</v>
          </cell>
        </row>
        <row r="382">
          <cell r="K382" t="str">
            <v>Otro</v>
          </cell>
          <cell r="L382" t="str">
            <v>Disminución de contaminación al suelo (+)</v>
          </cell>
          <cell r="AB382" t="str">
            <v>POSITIVO</v>
          </cell>
          <cell r="BA382" t="str">
            <v>POSITIVO</v>
          </cell>
        </row>
        <row r="383">
          <cell r="K383" t="str">
            <v>Consumo de combustibles</v>
          </cell>
          <cell r="L383" t="str">
            <v>Agotamiento de los recursos naturales (-)</v>
          </cell>
          <cell r="AB383" t="str">
            <v>Negativo BAJO</v>
          </cell>
          <cell r="BA383" t="str">
            <v>Negativo BAJO</v>
          </cell>
        </row>
        <row r="384">
          <cell r="K384" t="str">
            <v>Consumo de combustibles</v>
          </cell>
          <cell r="L384" t="str">
            <v>Emisión de gases efecto invernadero (-)</v>
          </cell>
          <cell r="AB384" t="str">
            <v>Negativo MODERADO</v>
          </cell>
          <cell r="BA384" t="str">
            <v>Negativo BAJO</v>
          </cell>
        </row>
        <row r="385">
          <cell r="K385" t="str">
            <v>N/A</v>
          </cell>
          <cell r="L385" t="str">
            <v>N/A</v>
          </cell>
          <cell r="AB385" t="str">
            <v>SIN IMPACTO</v>
          </cell>
          <cell r="BA385" t="str">
            <v>SIN IMPACTO</v>
          </cell>
        </row>
        <row r="386">
          <cell r="K386" t="str">
            <v xml:space="preserve">Generación de residuos peligrosos (RESIDUOS QUÍMICOS) </v>
          </cell>
          <cell r="L386" t="str">
            <v>Contaminación del suelo (-)</v>
          </cell>
          <cell r="AB386" t="str">
            <v>Negativo MODERADO</v>
          </cell>
          <cell r="BA386" t="str">
            <v>Negativo BAJO</v>
          </cell>
        </row>
        <row r="387">
          <cell r="K387" t="str">
            <v>Consumo de agua</v>
          </cell>
          <cell r="L387" t="str">
            <v>Agotamiento de los recursos naturales (-)</v>
          </cell>
          <cell r="AB387" t="str">
            <v>Negativo BAJO</v>
          </cell>
          <cell r="BA387" t="str">
            <v>Negativo BAJO</v>
          </cell>
        </row>
        <row r="388">
          <cell r="K388" t="str">
            <v>N/A</v>
          </cell>
          <cell r="L388" t="str">
            <v>N/A</v>
          </cell>
          <cell r="AB388" t="str">
            <v>SIN IMPACTO</v>
          </cell>
          <cell r="BA388" t="str">
            <v>SIN IMPACTO</v>
          </cell>
        </row>
        <row r="389">
          <cell r="K389" t="str">
            <v>N/A</v>
          </cell>
          <cell r="L389" t="str">
            <v>N/A</v>
          </cell>
          <cell r="AB389" t="str">
            <v>SIN IMPACTO</v>
          </cell>
          <cell r="BA389" t="str">
            <v>SIN IMPACTO</v>
          </cell>
        </row>
        <row r="390">
          <cell r="K390" t="str">
            <v>N/A</v>
          </cell>
          <cell r="L390" t="str">
            <v>N/A</v>
          </cell>
          <cell r="AB390" t="str">
            <v>SIN IMPACTO</v>
          </cell>
          <cell r="BA390" t="str">
            <v>SIN IMPACTO</v>
          </cell>
        </row>
        <row r="391">
          <cell r="K391" t="str">
            <v>Consumo de energía eléctrica</v>
          </cell>
          <cell r="L391" t="str">
            <v>Agotamiento de los recursos naturales (-)</v>
          </cell>
          <cell r="AB391" t="str">
            <v>Negativo MODERADO</v>
          </cell>
          <cell r="BA391" t="str">
            <v>Negativo BAJO</v>
          </cell>
        </row>
        <row r="392">
          <cell r="K392"/>
          <cell r="L392"/>
          <cell r="AB392" t="str">
            <v>SIN IMPACTO</v>
          </cell>
          <cell r="BA392" t="str">
            <v>SIN IMPACTO</v>
          </cell>
        </row>
      </sheetData>
      <sheetData sheetId="40"/>
      <sheetData sheetId="41"/>
      <sheetData sheetId="42"/>
      <sheetData sheetId="43"/>
      <sheetData sheetId="44">
        <row r="12">
          <cell r="K12" t="str">
            <v>Consumo de energía eléctrica</v>
          </cell>
          <cell r="L12" t="str">
            <v>Agotamiento de los recursos naturales (-)</v>
          </cell>
          <cell r="AB12" t="str">
            <v>Negativo MODERADO</v>
          </cell>
          <cell r="BA12" t="str">
            <v>Negativo BAJO</v>
          </cell>
        </row>
        <row r="13">
          <cell r="K13" t="str">
            <v>Consumo de papel</v>
          </cell>
          <cell r="L13" t="str">
            <v>Agotamiento de los recursos naturales (-)</v>
          </cell>
          <cell r="AB13" t="str">
            <v>Negativo MODERADO</v>
          </cell>
          <cell r="BA13" t="str">
            <v>Negativo BAJO</v>
          </cell>
        </row>
        <row r="14">
          <cell r="K14" t="str">
            <v>Consumo de tóner</v>
          </cell>
          <cell r="L14" t="str">
            <v>Agotamiento de los recursos naturales (-)</v>
          </cell>
          <cell r="AB14" t="str">
            <v>Negativo BAJO</v>
          </cell>
          <cell r="BA14" t="str">
            <v>Negativo BAJO</v>
          </cell>
        </row>
        <row r="15">
          <cell r="K15" t="str">
            <v>Educación ambiental</v>
          </cell>
          <cell r="L15" t="str">
            <v>Fomento de buenas prácticas ambientales (+)</v>
          </cell>
          <cell r="AB15" t="str">
            <v>POSITIVO</v>
          </cell>
          <cell r="BA15" t="str">
            <v>POSITIVO</v>
          </cell>
        </row>
        <row r="16">
          <cell r="K16" t="str">
            <v>Generación de residuos aprovechables (PAPEL)</v>
          </cell>
          <cell r="L16" t="str">
            <v>Disminución de carga en los rellenos sanitarios (+)</v>
          </cell>
          <cell r="AB16" t="str">
            <v>POSITIVO</v>
          </cell>
          <cell r="BA16" t="str">
            <v>POSITIVO</v>
          </cell>
        </row>
        <row r="17">
          <cell r="K17" t="str">
            <v xml:space="preserve">Generación de residuos peligrosos (TÓNERES) </v>
          </cell>
          <cell r="L17" t="str">
            <v>Contaminación del suelo (-)</v>
          </cell>
          <cell r="AB17" t="str">
            <v>Negativo MODERADO</v>
          </cell>
          <cell r="BA17" t="str">
            <v>Negativo BAJO</v>
          </cell>
        </row>
        <row r="18">
          <cell r="K18" t="str">
            <v>Consumo de energía eléctrica</v>
          </cell>
          <cell r="L18" t="str">
            <v>Agotamiento de los recursos naturales (-)</v>
          </cell>
          <cell r="AB18" t="str">
            <v>Negativo MODERADO</v>
          </cell>
          <cell r="BA18" t="str">
            <v>Negativo BAJO</v>
          </cell>
        </row>
        <row r="19">
          <cell r="K19" t="str">
            <v>Generación de residuos de manejo especial (RAEE´S)</v>
          </cell>
          <cell r="L19" t="str">
            <v>Contaminación del suelo (-)</v>
          </cell>
          <cell r="AB19" t="str">
            <v>Negativo MODERADO</v>
          </cell>
          <cell r="BA19" t="str">
            <v>Negativo BAJO</v>
          </cell>
        </row>
        <row r="20">
          <cell r="K20" t="str">
            <v>Educación ambiental</v>
          </cell>
          <cell r="L20" t="str">
            <v>Fomento de buenas prácticas ambientales (+)</v>
          </cell>
          <cell r="AB20" t="str">
            <v>POSITIVO</v>
          </cell>
          <cell r="BA20" t="str">
            <v>POSITIVO</v>
          </cell>
        </row>
        <row r="21">
          <cell r="K21" t="str">
            <v>Consumo de energía eléctrica</v>
          </cell>
          <cell r="L21" t="str">
            <v>Agotamiento de los recursos naturales (-)</v>
          </cell>
          <cell r="AB21" t="str">
            <v>Negativo MODERADO</v>
          </cell>
          <cell r="BA21" t="str">
            <v>Negativo BAJO</v>
          </cell>
        </row>
        <row r="22">
          <cell r="K22" t="str">
            <v>Generación de residuos de manejo especial (RAEE´S)</v>
          </cell>
          <cell r="L22" t="str">
            <v>Contaminación del suelo (-)</v>
          </cell>
          <cell r="AB22" t="str">
            <v>Negativo MODERADO</v>
          </cell>
          <cell r="BA22" t="str">
            <v>Negativo BAJO</v>
          </cell>
        </row>
        <row r="23">
          <cell r="K23" t="str">
            <v>Educación ambiental</v>
          </cell>
          <cell r="L23" t="str">
            <v>Fomento de buenas prácticas ambientales (+)</v>
          </cell>
          <cell r="AB23" t="str">
            <v>POSITIVO</v>
          </cell>
          <cell r="BA23" t="str">
            <v>POSITIVO</v>
          </cell>
        </row>
        <row r="24">
          <cell r="K24" t="str">
            <v>Educación ambiental</v>
          </cell>
          <cell r="L24" t="str">
            <v>Fomento de buenas prácticas ambientales (+)</v>
          </cell>
          <cell r="AB24" t="str">
            <v>POSITIVO</v>
          </cell>
          <cell r="BA24" t="str">
            <v>POSITIVO</v>
          </cell>
        </row>
        <row r="25">
          <cell r="K25" t="str">
            <v>Educación ambiental</v>
          </cell>
          <cell r="L25" t="str">
            <v>Reducción de afectación al medio ambiente (+)</v>
          </cell>
          <cell r="AB25" t="str">
            <v>POSITIVO</v>
          </cell>
          <cell r="BA25" t="str">
            <v>POSITIVO</v>
          </cell>
        </row>
        <row r="26">
          <cell r="K26" t="str">
            <v>Educación ambiental</v>
          </cell>
          <cell r="L26" t="str">
            <v>Generación / Fomento de educación  y conciencia ambiental (+)</v>
          </cell>
          <cell r="AB26" t="str">
            <v>POSITIVO</v>
          </cell>
          <cell r="BA26" t="str">
            <v>POSITIVO</v>
          </cell>
        </row>
        <row r="27">
          <cell r="K27" t="str">
            <v>Educación ambiental</v>
          </cell>
          <cell r="L27" t="str">
            <v>Disminución de consumo de papel (+)</v>
          </cell>
          <cell r="AB27" t="str">
            <v>POSITIVO</v>
          </cell>
          <cell r="BA27" t="str">
            <v>POSITIVO</v>
          </cell>
        </row>
        <row r="28">
          <cell r="K28" t="str">
            <v>Educación ambiental</v>
          </cell>
          <cell r="L28" t="str">
            <v>Disminución de consumo de energía (+)</v>
          </cell>
          <cell r="AB28" t="str">
            <v>POSITIVO</v>
          </cell>
          <cell r="BA28" t="str">
            <v>POSITIVO</v>
          </cell>
        </row>
        <row r="29">
          <cell r="K29" t="str">
            <v>Educación ambiental</v>
          </cell>
          <cell r="L29" t="str">
            <v>Disminución de consumo de agua (+)</v>
          </cell>
          <cell r="AB29" t="str">
            <v>POSITIVO</v>
          </cell>
          <cell r="BA29" t="str">
            <v>POSITIVO</v>
          </cell>
        </row>
        <row r="30">
          <cell r="K30" t="str">
            <v>Educación ambiental</v>
          </cell>
          <cell r="L30" t="str">
            <v>Manejo integral de residuos sólidos (+)</v>
          </cell>
          <cell r="AB30" t="str">
            <v>POSITIVO</v>
          </cell>
          <cell r="BA30" t="str">
            <v>POSITIVO</v>
          </cell>
        </row>
        <row r="31">
          <cell r="K31" t="str">
            <v>Educación ambiental</v>
          </cell>
          <cell r="L31" t="str">
            <v>Conservación de fauna (+)</v>
          </cell>
          <cell r="AB31" t="str">
            <v>POSITIVO</v>
          </cell>
          <cell r="BA31" t="str">
            <v>POSITIVO</v>
          </cell>
        </row>
        <row r="32">
          <cell r="K32" t="str">
            <v>Educación ambiental</v>
          </cell>
          <cell r="L32" t="str">
            <v>Conservación de flora (+)</v>
          </cell>
          <cell r="AB32" t="str">
            <v>POSITIVO</v>
          </cell>
          <cell r="BA32" t="str">
            <v>POSITIVO</v>
          </cell>
        </row>
        <row r="33">
          <cell r="K33" t="str">
            <v>Conversión a medios tecnológicos</v>
          </cell>
          <cell r="L33" t="str">
            <v>Disminución de consumo de papel (+)</v>
          </cell>
          <cell r="AB33" t="str">
            <v>POSITIVO</v>
          </cell>
          <cell r="BA33" t="str">
            <v>POSITIVO</v>
          </cell>
        </row>
        <row r="34">
          <cell r="K34" t="str">
            <v>Realización de actividades de compensación ambiental</v>
          </cell>
          <cell r="L34" t="str">
            <v>Reducción de afectación al medio ambiente (+)</v>
          </cell>
          <cell r="AB34" t="str">
            <v>POSITIVO</v>
          </cell>
          <cell r="BA34" t="str">
            <v>POSITIVO</v>
          </cell>
        </row>
        <row r="35">
          <cell r="K35" t="str">
            <v>Realización de actividades de compensación ambiental</v>
          </cell>
          <cell r="L35" t="str">
            <v>Generación / Fomento de educación  y conciencia ambiental (+)</v>
          </cell>
          <cell r="AB35" t="str">
            <v>POSITIVO</v>
          </cell>
          <cell r="BA35" t="str">
            <v>POSITIVO</v>
          </cell>
        </row>
        <row r="36">
          <cell r="K36" t="str">
            <v>Consumo de energía eléctrica</v>
          </cell>
          <cell r="L36" t="str">
            <v>Agotamiento de los recursos naturales (-)</v>
          </cell>
          <cell r="AB36" t="str">
            <v>Negativo MODERADO</v>
          </cell>
          <cell r="BA36" t="str">
            <v>Negativo BAJO</v>
          </cell>
        </row>
        <row r="37">
          <cell r="K37" t="str">
            <v>Consumo de papel</v>
          </cell>
          <cell r="L37" t="str">
            <v>Agotamiento de los recursos naturales (-)</v>
          </cell>
          <cell r="AB37" t="str">
            <v>Negativo MODERADO</v>
          </cell>
          <cell r="BA37" t="str">
            <v>Negativo BAJO</v>
          </cell>
        </row>
        <row r="38">
          <cell r="K38" t="str">
            <v>Consumo de tóner</v>
          </cell>
          <cell r="L38" t="str">
            <v>Agotamiento de los recursos naturales (-)</v>
          </cell>
          <cell r="AB38" t="str">
            <v>Negativo BAJO</v>
          </cell>
          <cell r="BA38" t="str">
            <v>Negativo BAJO</v>
          </cell>
        </row>
        <row r="39">
          <cell r="K39" t="str">
            <v>Conversión a medios tecnológicos</v>
          </cell>
          <cell r="L39" t="str">
            <v>Disminución de consumo de papel (+)</v>
          </cell>
          <cell r="AB39" t="str">
            <v>POSITIVO</v>
          </cell>
          <cell r="BA39" t="str">
            <v>POSITIVO</v>
          </cell>
        </row>
        <row r="40">
          <cell r="K40" t="str">
            <v>Generación de residuos aprovechables (PAPEL)</v>
          </cell>
          <cell r="L40" t="str">
            <v>Disminución de carga en los rellenos sanitarios (+)</v>
          </cell>
          <cell r="AB40" t="str">
            <v>POSITIVO</v>
          </cell>
          <cell r="BA40" t="str">
            <v>POSITIVO</v>
          </cell>
        </row>
        <row r="41">
          <cell r="K41" t="str">
            <v xml:space="preserve">Generación de residuos peligrosos (TÓNERES) </v>
          </cell>
          <cell r="L41" t="str">
            <v>Contaminación del suelo (-)</v>
          </cell>
          <cell r="AB41" t="str">
            <v>Negativo MODERADO</v>
          </cell>
          <cell r="BA41" t="str">
            <v>Negativo BAJO</v>
          </cell>
        </row>
        <row r="42">
          <cell r="K42" t="str">
            <v>Generación de residuos de manejo especial (RAEE´S)</v>
          </cell>
          <cell r="L42" t="str">
            <v>Contaminación del suelo (-)</v>
          </cell>
          <cell r="AB42" t="str">
            <v>Negativo MODERADO</v>
          </cell>
          <cell r="BA42" t="str">
            <v>Negativo BAJO</v>
          </cell>
        </row>
        <row r="43">
          <cell r="K43" t="str">
            <v>Generación de residuos de manejo especial (PILAS O BATERÍAS)</v>
          </cell>
          <cell r="L43" t="str">
            <v>Contaminación del suelo (-)</v>
          </cell>
          <cell r="AB43" t="str">
            <v>Negativo MODERADO</v>
          </cell>
          <cell r="BA43" t="str">
            <v>Negativo BAJO</v>
          </cell>
        </row>
        <row r="44">
          <cell r="K44" t="str">
            <v xml:space="preserve">Generación de residuos peligrosos (TÓNERES) </v>
          </cell>
          <cell r="L44" t="str">
            <v>Contaminación del suelo (-)</v>
          </cell>
          <cell r="AB44" t="str">
            <v>Negativo MODERADO</v>
          </cell>
          <cell r="BA44" t="str">
            <v>Negativo BAJO</v>
          </cell>
        </row>
        <row r="45">
          <cell r="K45" t="str">
            <v>Consumo de sustancias químicas</v>
          </cell>
          <cell r="L45" t="str">
            <v>Agotamiento de los recursos naturales (-)</v>
          </cell>
          <cell r="AB45" t="str">
            <v>Negativo MODERADO</v>
          </cell>
          <cell r="BA45" t="str">
            <v>Negativo BAJO</v>
          </cell>
        </row>
        <row r="46">
          <cell r="K46" t="str">
            <v>Mantenimiento de aparatos eléctricos y/o electrónicos</v>
          </cell>
          <cell r="L46" t="str">
            <v>Alteración al medio ambiente laboral (-)</v>
          </cell>
          <cell r="AB46" t="str">
            <v>Negativo MODERADO</v>
          </cell>
          <cell r="BA46" t="str">
            <v>Negativo BAJO</v>
          </cell>
        </row>
        <row r="47">
          <cell r="K47" t="str">
            <v>Consumo de energía eléctrica</v>
          </cell>
          <cell r="L47" t="str">
            <v>Agotamiento de los recursos naturales (-)</v>
          </cell>
          <cell r="AB47" t="str">
            <v>Negativo MODERADO</v>
          </cell>
          <cell r="BA47" t="str">
            <v>Negativo BAJO</v>
          </cell>
        </row>
        <row r="48">
          <cell r="K48" t="str">
            <v>Consumo de energía eléctrica</v>
          </cell>
          <cell r="L48" t="str">
            <v>Agotamiento de los recursos naturales (-)</v>
          </cell>
          <cell r="AB48" t="str">
            <v>Negativo MODERADO</v>
          </cell>
          <cell r="BA48" t="str">
            <v>Negativo BAJO</v>
          </cell>
        </row>
        <row r="49">
          <cell r="K49" t="str">
            <v>Consumo de papel</v>
          </cell>
          <cell r="L49" t="str">
            <v>Agotamiento de los recursos naturales (-)</v>
          </cell>
          <cell r="AB49" t="str">
            <v>Negativo MODERADO</v>
          </cell>
          <cell r="BA49" t="str">
            <v>Negativo BAJO</v>
          </cell>
        </row>
        <row r="50">
          <cell r="K50" t="str">
            <v>Consumo de tóner</v>
          </cell>
          <cell r="L50" t="str">
            <v>Agotamiento de los recursos naturales (-)</v>
          </cell>
          <cell r="AB50" t="str">
            <v>Negativo BAJO</v>
          </cell>
          <cell r="BA50" t="str">
            <v>Negativo BAJO</v>
          </cell>
        </row>
        <row r="51">
          <cell r="K51" t="str">
            <v>Conversión a medios tecnológicos</v>
          </cell>
          <cell r="L51" t="str">
            <v>Disminución de consumo de papel (+)</v>
          </cell>
          <cell r="AB51" t="str">
            <v>POSITIVO</v>
          </cell>
          <cell r="BA51" t="str">
            <v>POSITIVO</v>
          </cell>
        </row>
        <row r="52">
          <cell r="K52" t="str">
            <v>Generación de residuos aprovechables (PAPEL)</v>
          </cell>
          <cell r="L52" t="str">
            <v>Disminución de carga en los rellenos sanitarios (+)</v>
          </cell>
          <cell r="AB52" t="str">
            <v>POSITIVO</v>
          </cell>
          <cell r="BA52" t="str">
            <v>POSITIVO</v>
          </cell>
        </row>
        <row r="53">
          <cell r="K53" t="str">
            <v xml:space="preserve">Generación de residuos peligrosos (TÓNERES) </v>
          </cell>
          <cell r="L53" t="str">
            <v>Contaminación del suelo (-)</v>
          </cell>
          <cell r="AB53" t="str">
            <v>Negativo MODERADO</v>
          </cell>
          <cell r="BA53" t="str">
            <v>Negativo BAJO</v>
          </cell>
        </row>
        <row r="54">
          <cell r="K54" t="str">
            <v>Consumo de energía eléctrica</v>
          </cell>
          <cell r="L54" t="str">
            <v>Agotamiento de los recursos naturales (-)</v>
          </cell>
          <cell r="AB54" t="str">
            <v>Negativo MODERADO</v>
          </cell>
          <cell r="BA54" t="str">
            <v>Negativo BAJO</v>
          </cell>
        </row>
        <row r="55">
          <cell r="K55" t="str">
            <v>Consumo de materiales de construcción</v>
          </cell>
          <cell r="L55" t="str">
            <v>Agotamiento de los recursos naturales (-)</v>
          </cell>
          <cell r="AB55" t="str">
            <v>Negativo BAJO</v>
          </cell>
          <cell r="BA55" t="str">
            <v>Negativo BAJO</v>
          </cell>
        </row>
        <row r="56">
          <cell r="K56" t="str">
            <v>Generación de residuos aprovechables (METAL)</v>
          </cell>
          <cell r="L56" t="str">
            <v>Disminución de carga en los rellenos sanitarios (+)</v>
          </cell>
          <cell r="AB56" t="str">
            <v>POSITIVO</v>
          </cell>
          <cell r="BA56" t="str">
            <v>POSITIVO</v>
          </cell>
        </row>
        <row r="57">
          <cell r="K57" t="str">
            <v>Generación de residuos aprovechables (PAPEL)</v>
          </cell>
          <cell r="L57" t="str">
            <v>Disminución de carga en los rellenos sanitarios (+)</v>
          </cell>
          <cell r="AB57" t="str">
            <v>POSITIVO</v>
          </cell>
          <cell r="BA57" t="str">
            <v>POSITIVO</v>
          </cell>
        </row>
        <row r="58">
          <cell r="K58" t="str">
            <v>Generación de residuos aprovechables (PLÁSTICO)</v>
          </cell>
          <cell r="L58" t="str">
            <v>Disminución de carga en los rellenos sanitarios (+)</v>
          </cell>
          <cell r="AB58" t="str">
            <v>POSITIVO</v>
          </cell>
          <cell r="BA58" t="str">
            <v>POSITIVO</v>
          </cell>
        </row>
        <row r="59">
          <cell r="K59" t="str">
            <v>Generación de residuos de manejo especial (RCD´S)</v>
          </cell>
          <cell r="L59" t="str">
            <v>Contaminación del suelo (-)</v>
          </cell>
          <cell r="AB59" t="str">
            <v>Negativo MODERADO</v>
          </cell>
          <cell r="BA59" t="str">
            <v>Negativo BAJO</v>
          </cell>
        </row>
        <row r="60">
          <cell r="K60" t="str">
            <v>Generación de residuos de manejo especial  (LUMINARIAS)</v>
          </cell>
          <cell r="L60" t="str">
            <v>Contaminación del suelo (-)</v>
          </cell>
          <cell r="AB60" t="str">
            <v>Negativo MODERADO</v>
          </cell>
          <cell r="BA60" t="str">
            <v>Negativo BAJO</v>
          </cell>
        </row>
        <row r="61">
          <cell r="K61" t="str">
            <v>Consumo de sustancias químicas</v>
          </cell>
          <cell r="L61" t="str">
            <v>Agotamiento de los recursos naturales (-)</v>
          </cell>
          <cell r="AB61" t="str">
            <v>Negativo MODERADO</v>
          </cell>
          <cell r="BA61" t="str">
            <v>Negativo BAJO</v>
          </cell>
        </row>
        <row r="62">
          <cell r="K62" t="str">
            <v>Consumo de sustancias químicas</v>
          </cell>
          <cell r="L62" t="str">
            <v>Alteración al medio ambiente laboral (-)</v>
          </cell>
          <cell r="AB62" t="str">
            <v>Negativo MODERADO</v>
          </cell>
          <cell r="BA62" t="str">
            <v>Negativo BAJO</v>
          </cell>
        </row>
        <row r="63">
          <cell r="K63" t="str">
            <v>Consumo de agua</v>
          </cell>
          <cell r="L63" t="str">
            <v>Agotamiento de los recursos naturales (-)</v>
          </cell>
          <cell r="AB63" t="str">
            <v>Negativo MODERADO</v>
          </cell>
          <cell r="BA63" t="str">
            <v>Negativo BAJO</v>
          </cell>
        </row>
        <row r="64">
          <cell r="K64" t="str">
            <v>Generación de residuos ordinarios</v>
          </cell>
          <cell r="L64" t="str">
            <v>Aumento de carga de rellenos sanitarios (-)</v>
          </cell>
          <cell r="AB64" t="str">
            <v>Negativo MODERADO</v>
          </cell>
          <cell r="BA64" t="str">
            <v>Negativo BAJO</v>
          </cell>
        </row>
        <row r="65">
          <cell r="K65" t="str">
            <v>Generación de residuos ordinarios</v>
          </cell>
          <cell r="L65" t="str">
            <v>Contaminación de cuerpos hídricos (-)</v>
          </cell>
          <cell r="AB65" t="str">
            <v>Negativo MODERADO</v>
          </cell>
          <cell r="BA65" t="str">
            <v>Negativo BAJO</v>
          </cell>
        </row>
        <row r="66">
          <cell r="K66" t="str">
            <v xml:space="preserve">Consumo de insumos no comestibles de cafetería </v>
          </cell>
          <cell r="L66" t="str">
            <v>Aumento de carga de rellenos sanitarios (-)</v>
          </cell>
          <cell r="AB66" t="str">
            <v>Negativo MODERADO</v>
          </cell>
          <cell r="BA66" t="str">
            <v>Negativo BAJO</v>
          </cell>
        </row>
        <row r="67">
          <cell r="K67" t="str">
            <v>Vertimiento de aguas residuales domésticas a sistemas de alcantarillado</v>
          </cell>
          <cell r="L67" t="str">
            <v>Contaminación de cuerpos hídricos (-)</v>
          </cell>
          <cell r="AB67" t="str">
            <v>Negativo MODERADO</v>
          </cell>
          <cell r="BA67" t="str">
            <v>Negativo BAJO</v>
          </cell>
        </row>
        <row r="68">
          <cell r="K68" t="str">
            <v>Consumo de energía eléctrica</v>
          </cell>
          <cell r="L68" t="str">
            <v>Agotamiento de los recursos naturales (-)</v>
          </cell>
          <cell r="AB68" t="str">
            <v>Negativo MODERADO</v>
          </cell>
          <cell r="BA68" t="str">
            <v>Negativo BAJO</v>
          </cell>
        </row>
        <row r="69">
          <cell r="K69" t="str">
            <v>Consumo de sustancias químicas</v>
          </cell>
          <cell r="L69" t="str">
            <v>Contaminación de cuerpos hídricos (-)</v>
          </cell>
          <cell r="AB69" t="str">
            <v>Negativo MODERADO</v>
          </cell>
          <cell r="BA69" t="str">
            <v>Negativo BAJO</v>
          </cell>
        </row>
        <row r="70">
          <cell r="K70" t="str">
            <v>Consumo de energía eléctrica</v>
          </cell>
          <cell r="L70" t="str">
            <v>Agotamiento de los recursos naturales (-)</v>
          </cell>
          <cell r="AB70" t="str">
            <v>Negativo MODERADO</v>
          </cell>
          <cell r="BA70" t="str">
            <v>Negativo BAJO</v>
          </cell>
        </row>
        <row r="71">
          <cell r="K71" t="str">
            <v>Consumo de agua</v>
          </cell>
          <cell r="L71" t="str">
            <v>Agotamiento de los recursos naturales (-)</v>
          </cell>
          <cell r="AB71" t="str">
            <v>Negativo MODERADO</v>
          </cell>
          <cell r="BA71" t="str">
            <v>Negativo BAJO</v>
          </cell>
        </row>
        <row r="72">
          <cell r="K72" t="str">
            <v>Consumo de fertilizantes</v>
          </cell>
          <cell r="L72" t="str">
            <v>Agotamiento de los recursos naturales (-)</v>
          </cell>
          <cell r="AB72" t="str">
            <v>Negativo MODERADO</v>
          </cell>
          <cell r="BA72" t="str">
            <v>Negativo BAJO</v>
          </cell>
        </row>
        <row r="73">
          <cell r="K73" t="str">
            <v>Generación de residuos aprovechables (CARTÓN)</v>
          </cell>
          <cell r="L73" t="str">
            <v>Disminución de carga en los rellenos sanitarios (+)</v>
          </cell>
          <cell r="AB73" t="str">
            <v>POSITIVO</v>
          </cell>
          <cell r="BA73" t="str">
            <v>POSITIVO</v>
          </cell>
        </row>
        <row r="74">
          <cell r="K74" t="str">
            <v>Generación de residuos aprovechables (PAPEL)</v>
          </cell>
          <cell r="L74" t="str">
            <v>Disminución de carga en los rellenos sanitarios (+)</v>
          </cell>
          <cell r="AB74" t="str">
            <v>POSITIVO</v>
          </cell>
          <cell r="BA74" t="str">
            <v>POSITIVO</v>
          </cell>
        </row>
        <row r="75">
          <cell r="K75" t="str">
            <v>Generación de residuos aprovechables (PLÁSTICO)</v>
          </cell>
          <cell r="L75" t="str">
            <v>Disminución de carga en los rellenos sanitarios (+)</v>
          </cell>
          <cell r="AB75" t="str">
            <v>POSITIVO</v>
          </cell>
          <cell r="BA75" t="str">
            <v>POSITIVO</v>
          </cell>
        </row>
        <row r="76">
          <cell r="K76" t="str">
            <v>Generación de residuos ordinarios</v>
          </cell>
          <cell r="L76" t="str">
            <v>Aumento de carga de rellenos sanitarios (-)</v>
          </cell>
          <cell r="AB76" t="str">
            <v>Negativo MODERADO</v>
          </cell>
          <cell r="BA76" t="str">
            <v>Negativo BAJO</v>
          </cell>
        </row>
        <row r="77">
          <cell r="K77" t="str">
            <v>Generación de residuos orgánicos</v>
          </cell>
          <cell r="L77" t="str">
            <v>Aumento de carga de rellenos sanitarios (-)</v>
          </cell>
          <cell r="AB77" t="str">
            <v>Negativo MODERADO</v>
          </cell>
          <cell r="BA77" t="str">
            <v>Negativo BAJO</v>
          </cell>
        </row>
        <row r="78">
          <cell r="K78" t="str">
            <v>Consumo de sustancias químicas</v>
          </cell>
          <cell r="L78" t="str">
            <v>Agotamiento de los recursos naturales (-)</v>
          </cell>
          <cell r="AB78" t="str">
            <v>Negativo MODERADO</v>
          </cell>
          <cell r="BA78" t="str">
            <v>Negativo BAJO</v>
          </cell>
        </row>
        <row r="79">
          <cell r="K79" t="str">
            <v xml:space="preserve">Generación de residuos peligrosos (RESIDUOS QUÍMICOS) </v>
          </cell>
          <cell r="L79" t="str">
            <v>Contaminación del suelo (-)</v>
          </cell>
          <cell r="AB79" t="str">
            <v>Negativo MODERADO</v>
          </cell>
          <cell r="BA79" t="str">
            <v>Negativo BAJO</v>
          </cell>
        </row>
        <row r="80">
          <cell r="K80" t="str">
            <v>Consumo de plaguicidas</v>
          </cell>
          <cell r="L80" t="str">
            <v>Agotamiento de los recursos naturales (-)</v>
          </cell>
          <cell r="AB80" t="str">
            <v>Negativo MODERADO</v>
          </cell>
          <cell r="BA80" t="str">
            <v>Negativo BAJO</v>
          </cell>
        </row>
        <row r="81">
          <cell r="K81" t="str">
            <v>Generación de residuos peligrosos (PLAGUICIDAS)</v>
          </cell>
          <cell r="L81" t="str">
            <v>Contaminación del suelo (-)</v>
          </cell>
          <cell r="AB81" t="str">
            <v>Negativo MODERADO</v>
          </cell>
          <cell r="BA81" t="str">
            <v>Negativo BAJO</v>
          </cell>
        </row>
        <row r="82">
          <cell r="K82" t="str">
            <v>Consumo de energía eléctrica</v>
          </cell>
          <cell r="L82" t="str">
            <v>Agotamiento de los recursos naturales (-)</v>
          </cell>
          <cell r="AB82" t="str">
            <v>Negativo MODERADO</v>
          </cell>
          <cell r="BA82" t="str">
            <v>Negativo BAJO</v>
          </cell>
        </row>
        <row r="83">
          <cell r="K83" t="str">
            <v>Consumo de papel</v>
          </cell>
          <cell r="L83" t="str">
            <v>Agotamiento de los recursos naturales (-)</v>
          </cell>
          <cell r="AB83" t="str">
            <v>Negativo MODERADO</v>
          </cell>
          <cell r="BA83" t="str">
            <v>Negativo BAJO</v>
          </cell>
        </row>
        <row r="84">
          <cell r="K84" t="str">
            <v>Consumo de papel</v>
          </cell>
          <cell r="L84" t="str">
            <v>Afectación a flora (-)</v>
          </cell>
          <cell r="AB84" t="str">
            <v>Negativo MODERADO</v>
          </cell>
          <cell r="BA84" t="str">
            <v>Negativo BAJO</v>
          </cell>
        </row>
        <row r="85">
          <cell r="K85" t="str">
            <v>Consumo de tóner</v>
          </cell>
          <cell r="L85" t="str">
            <v>Agotamiento de los recursos naturales (-)</v>
          </cell>
          <cell r="AB85" t="str">
            <v>Negativo BAJO</v>
          </cell>
          <cell r="BA85" t="str">
            <v>Negativo BAJO</v>
          </cell>
        </row>
        <row r="86">
          <cell r="K86" t="str">
            <v>Conversión a medios tecnológicos</v>
          </cell>
          <cell r="L86" t="str">
            <v>Disminución de consumo de papel (+)</v>
          </cell>
          <cell r="AB86" t="str">
            <v>POSITIVO</v>
          </cell>
          <cell r="BA86" t="str">
            <v>POSITIVO</v>
          </cell>
        </row>
        <row r="87">
          <cell r="K87" t="str">
            <v>Generación de residuos aprovechables (PAPEL)</v>
          </cell>
          <cell r="L87" t="str">
            <v>Disminución de carga en los rellenos sanitarios (+)</v>
          </cell>
          <cell r="AB87" t="str">
            <v>POSITIVO</v>
          </cell>
          <cell r="BA87" t="str">
            <v>POSITIVO</v>
          </cell>
        </row>
        <row r="88">
          <cell r="K88" t="str">
            <v xml:space="preserve">Generación de residuos peligrosos (TÓNERES) </v>
          </cell>
          <cell r="L88" t="str">
            <v>Contaminación del suelo (-)</v>
          </cell>
          <cell r="AB88" t="str">
            <v>Negativo MODERADO</v>
          </cell>
          <cell r="BA88" t="str">
            <v>Negativo BAJO</v>
          </cell>
        </row>
        <row r="89">
          <cell r="K89" t="str">
            <v>Educación ambiental</v>
          </cell>
          <cell r="L89" t="str">
            <v>Fomento de buenas prácticas ambientales (+)</v>
          </cell>
          <cell r="AB89" t="str">
            <v>POSITIVO</v>
          </cell>
          <cell r="BA89" t="str">
            <v>POSITIVO</v>
          </cell>
        </row>
        <row r="90">
          <cell r="K90" t="str">
            <v>Educación ambiental</v>
          </cell>
          <cell r="L90" t="str">
            <v>Generación / Fomento de educación  y conciencia ambiental (+)</v>
          </cell>
          <cell r="AB90" t="str">
            <v>POSITIVO</v>
          </cell>
          <cell r="BA90" t="str">
            <v>POSITIVO</v>
          </cell>
        </row>
        <row r="91">
          <cell r="K91" t="str">
            <v>Consumo de energía eléctrica</v>
          </cell>
          <cell r="L91" t="str">
            <v>Agotamiento de los recursos naturales (-)</v>
          </cell>
          <cell r="AB91" t="str">
            <v>POSITIVO</v>
          </cell>
          <cell r="BA91" t="str">
            <v>POSITIVO</v>
          </cell>
        </row>
        <row r="92">
          <cell r="K92" t="str">
            <v>Consumo de papel</v>
          </cell>
          <cell r="L92" t="str">
            <v>Agotamiento de los recursos naturales (-)</v>
          </cell>
          <cell r="AB92" t="str">
            <v>Negativo MODERADO</v>
          </cell>
          <cell r="BA92" t="str">
            <v>Negativo BAJO</v>
          </cell>
        </row>
        <row r="93">
          <cell r="K93" t="str">
            <v>Generación de residuos ordinarios</v>
          </cell>
          <cell r="L93" t="str">
            <v>Contaminación del suelo (-)</v>
          </cell>
          <cell r="AB93" t="str">
            <v>Negativo MODERADO</v>
          </cell>
          <cell r="BA93" t="str">
            <v>Negativo BAJO</v>
          </cell>
        </row>
        <row r="94">
          <cell r="K94" t="str">
            <v xml:space="preserve">Consumo de insumos comestibles de cafetería </v>
          </cell>
          <cell r="L94" t="str">
            <v>Agotamiento de los recursos naturales (-)</v>
          </cell>
          <cell r="AB94" t="str">
            <v>Negativo BAJO</v>
          </cell>
          <cell r="BA94" t="str">
            <v>Negativo BAJO</v>
          </cell>
        </row>
        <row r="95">
          <cell r="K95" t="str">
            <v>Generación de residuos orgánicos</v>
          </cell>
          <cell r="L95" t="str">
            <v>Contaminación del suelo (-)</v>
          </cell>
          <cell r="AB95" t="str">
            <v>Negativo MODERADO</v>
          </cell>
          <cell r="BA95" t="str">
            <v>Negativo BAJO</v>
          </cell>
        </row>
        <row r="96">
          <cell r="K96" t="str">
            <v>Generación de residuos aprovechables (PAPEL)</v>
          </cell>
          <cell r="L96" t="str">
            <v>Disminución de carga en los rellenos sanitarios (+)</v>
          </cell>
          <cell r="AB96" t="str">
            <v>POSITIVO</v>
          </cell>
          <cell r="BA96" t="str">
            <v>POSITIVO</v>
          </cell>
        </row>
        <row r="97">
          <cell r="K97" t="str">
            <v>Consumo de energía eléctrica</v>
          </cell>
          <cell r="L97" t="str">
            <v>Agotamiento de los recursos naturales (-)</v>
          </cell>
          <cell r="AB97" t="str">
            <v>Negativo MODERADO</v>
          </cell>
          <cell r="BA97" t="str">
            <v>Negativo BAJO</v>
          </cell>
        </row>
        <row r="98">
          <cell r="K98" t="str">
            <v>Consumo de papel</v>
          </cell>
          <cell r="L98" t="str">
            <v>Agotamiento de los recursos naturales (-)</v>
          </cell>
          <cell r="AB98" t="str">
            <v>Negativo MODERADO</v>
          </cell>
          <cell r="BA98" t="str">
            <v>Negativo BAJO</v>
          </cell>
        </row>
        <row r="99">
          <cell r="K99" t="str">
            <v>Consumo de tóner</v>
          </cell>
          <cell r="L99" t="str">
            <v>Agotamiento de los recursos naturales (-)</v>
          </cell>
          <cell r="AB99" t="str">
            <v>Negativo BAJO</v>
          </cell>
          <cell r="BA99" t="str">
            <v>Negativo BAJO</v>
          </cell>
        </row>
        <row r="100">
          <cell r="K100" t="str">
            <v>Conversión a medios tecnológicos</v>
          </cell>
          <cell r="L100" t="str">
            <v>Disminución de consumo de papel (+)</v>
          </cell>
          <cell r="AB100" t="str">
            <v>POSITIVO</v>
          </cell>
          <cell r="BA100" t="str">
            <v>POSITIVO</v>
          </cell>
        </row>
        <row r="101">
          <cell r="K101" t="str">
            <v>Generación de residuos aprovechables (PAPEL)</v>
          </cell>
          <cell r="L101" t="str">
            <v>Disminución de carga en los rellenos sanitarios (+)</v>
          </cell>
          <cell r="AB101" t="str">
            <v>POSITIVO</v>
          </cell>
          <cell r="BA101" t="str">
            <v>POSITIVO</v>
          </cell>
        </row>
        <row r="102">
          <cell r="K102" t="str">
            <v>Generación de residuos aprovechables (CARTÓN)</v>
          </cell>
          <cell r="L102" t="str">
            <v>Disminución de carga en los rellenos sanitarios (+)</v>
          </cell>
          <cell r="AB102" t="str">
            <v>POSITIVO</v>
          </cell>
          <cell r="BA102" t="str">
            <v>POSITIVO</v>
          </cell>
        </row>
        <row r="103">
          <cell r="K103" t="str">
            <v xml:space="preserve">Generación de residuos peligrosos (TÓNERES) </v>
          </cell>
          <cell r="L103" t="str">
            <v>Contaminación del suelo (-)</v>
          </cell>
          <cell r="AB103" t="str">
            <v>Negativo MODERADO</v>
          </cell>
          <cell r="BA103" t="str">
            <v>Negativo BAJO</v>
          </cell>
        </row>
        <row r="104">
          <cell r="K104" t="str">
            <v>Consumo de energía eléctrica</v>
          </cell>
          <cell r="L104" t="str">
            <v>Agotamiento de los recursos naturales (-)</v>
          </cell>
          <cell r="AB104" t="str">
            <v>Negativo MODERADO</v>
          </cell>
          <cell r="BA104" t="str">
            <v>Negativo BAJO</v>
          </cell>
        </row>
        <row r="105">
          <cell r="K105" t="str">
            <v>Consumo de papel</v>
          </cell>
          <cell r="L105" t="str">
            <v>Agotamiento de los recursos naturales (-)</v>
          </cell>
          <cell r="AB105" t="str">
            <v>Negativo MODERADO</v>
          </cell>
          <cell r="BA105" t="str">
            <v>Negativo BAJO</v>
          </cell>
        </row>
        <row r="106">
          <cell r="K106" t="str">
            <v>Consumo de tóner</v>
          </cell>
          <cell r="L106" t="str">
            <v>Agotamiento de los recursos naturales (-)</v>
          </cell>
          <cell r="AB106" t="str">
            <v>Negativo BAJO</v>
          </cell>
          <cell r="BA106" t="str">
            <v>Negativo BAJO</v>
          </cell>
        </row>
        <row r="107">
          <cell r="K107" t="str">
            <v>Conversión a medios tecnológicos</v>
          </cell>
          <cell r="L107" t="str">
            <v>Disminución de consumo de papel (+)</v>
          </cell>
          <cell r="AB107" t="str">
            <v>POSITIVO</v>
          </cell>
          <cell r="BA107" t="str">
            <v>POSITIVO</v>
          </cell>
        </row>
        <row r="108">
          <cell r="K108" t="str">
            <v>Generación de residuos aprovechables (PAPEL)</v>
          </cell>
          <cell r="L108" t="str">
            <v>Disminución de carga en los rellenos sanitarios (+)</v>
          </cell>
          <cell r="AB108" t="str">
            <v>POSITIVO</v>
          </cell>
          <cell r="BA108" t="str">
            <v>POSITIVO</v>
          </cell>
        </row>
        <row r="109">
          <cell r="K109" t="str">
            <v xml:space="preserve">Generación de residuos peligrosos (TÓNERES) </v>
          </cell>
          <cell r="L109" t="str">
            <v>Contaminación del suelo (-)</v>
          </cell>
          <cell r="AB109" t="str">
            <v>Negativo MODERADO</v>
          </cell>
          <cell r="BA109" t="str">
            <v>Negativo BAJO</v>
          </cell>
        </row>
        <row r="110">
          <cell r="K110" t="str">
            <v>Consumo de energía eléctrica</v>
          </cell>
          <cell r="L110" t="str">
            <v>Agotamiento de los recursos naturales (-)</v>
          </cell>
          <cell r="AB110" t="str">
            <v>Negativo MODERADO</v>
          </cell>
          <cell r="BA110" t="str">
            <v>Negativo BAJO</v>
          </cell>
        </row>
        <row r="111">
          <cell r="K111" t="str">
            <v>Consumo de papel</v>
          </cell>
          <cell r="L111" t="str">
            <v>Agotamiento de los recursos naturales (-)</v>
          </cell>
          <cell r="AB111" t="str">
            <v>Negativo MODERADO</v>
          </cell>
          <cell r="BA111" t="str">
            <v>Negativo BAJO</v>
          </cell>
        </row>
        <row r="112">
          <cell r="K112" t="str">
            <v>Consumo de tóner</v>
          </cell>
          <cell r="L112" t="str">
            <v>Agotamiento de los recursos naturales (-)</v>
          </cell>
          <cell r="AB112" t="str">
            <v>Negativo BAJO</v>
          </cell>
          <cell r="BA112" t="str">
            <v>Negativo BAJO</v>
          </cell>
        </row>
        <row r="113">
          <cell r="K113" t="str">
            <v>Conversión a medios tecnológicos</v>
          </cell>
          <cell r="L113" t="str">
            <v>Disminución de consumo de papel (+)</v>
          </cell>
          <cell r="AB113" t="str">
            <v>POSITIVO</v>
          </cell>
          <cell r="BA113" t="str">
            <v>POSITIVO</v>
          </cell>
        </row>
        <row r="114">
          <cell r="K114" t="str">
            <v>Generación de residuos aprovechables (PAPEL)</v>
          </cell>
          <cell r="L114" t="str">
            <v>Disminución de carga en los rellenos sanitarios (+)</v>
          </cell>
          <cell r="AB114" t="str">
            <v>POSITIVO</v>
          </cell>
          <cell r="BA114" t="str">
            <v>POSITIVO</v>
          </cell>
        </row>
        <row r="115">
          <cell r="K115" t="str">
            <v xml:space="preserve">Generación de residuos peligrosos (TÓNERES) </v>
          </cell>
          <cell r="L115" t="str">
            <v>Contaminación del suelo (-)</v>
          </cell>
          <cell r="AB115" t="str">
            <v>Negativo MODERADO</v>
          </cell>
          <cell r="BA115" t="str">
            <v>Negativo BAJO</v>
          </cell>
        </row>
        <row r="116">
          <cell r="K116" t="str">
            <v>Consumo de energía eléctrica</v>
          </cell>
          <cell r="L116" t="str">
            <v>Agotamiento de los recursos naturales (-)</v>
          </cell>
          <cell r="AB116" t="str">
            <v>Negativo MODERADO</v>
          </cell>
          <cell r="BA116" t="str">
            <v>Negativo BAJO</v>
          </cell>
        </row>
        <row r="117">
          <cell r="K117" t="str">
            <v>Consumo de papel</v>
          </cell>
          <cell r="L117" t="str">
            <v>Agotamiento de los recursos naturales (-)</v>
          </cell>
          <cell r="AB117" t="str">
            <v>Negativo MODERADO</v>
          </cell>
          <cell r="BA117" t="str">
            <v>Negativo BAJO</v>
          </cell>
        </row>
        <row r="118">
          <cell r="K118" t="str">
            <v>Conversión a medios tecnológicos</v>
          </cell>
          <cell r="L118" t="str">
            <v>Disminución de consumo de papel (+)</v>
          </cell>
          <cell r="AB118" t="str">
            <v>POSITIVO</v>
          </cell>
          <cell r="BA118" t="str">
            <v>POSITIVO</v>
          </cell>
        </row>
        <row r="119">
          <cell r="K119" t="str">
            <v>Generación de residuos aprovechables (PAPEL)</v>
          </cell>
          <cell r="L119" t="str">
            <v>Disminución de carga en los rellenos sanitarios (+)</v>
          </cell>
          <cell r="AB119" t="str">
            <v>POSITIVO</v>
          </cell>
          <cell r="BA119" t="str">
            <v>POSITIVO</v>
          </cell>
        </row>
        <row r="120">
          <cell r="K120" t="str">
            <v>Consumo de energía eléctrica</v>
          </cell>
          <cell r="L120" t="str">
            <v>Agotamiento de los recursos naturales (-)</v>
          </cell>
          <cell r="AB120" t="str">
            <v>Negativo MODERADO</v>
          </cell>
          <cell r="BA120" t="str">
            <v>Negativo BAJO</v>
          </cell>
        </row>
        <row r="121">
          <cell r="K121" t="str">
            <v>Consumo de papel</v>
          </cell>
          <cell r="L121" t="str">
            <v>Agotamiento de los recursos naturales (-)</v>
          </cell>
          <cell r="AB121" t="str">
            <v>Negativo MODERADO</v>
          </cell>
          <cell r="BA121" t="str">
            <v>Negativo BAJO</v>
          </cell>
        </row>
        <row r="122">
          <cell r="K122" t="str">
            <v>Consumo de tóner</v>
          </cell>
          <cell r="L122" t="str">
            <v>Agotamiento de los recursos naturales (-)</v>
          </cell>
          <cell r="AB122" t="str">
            <v>Negativo BAJO</v>
          </cell>
          <cell r="BA122" t="str">
            <v>Negativo BAJO</v>
          </cell>
        </row>
        <row r="123">
          <cell r="K123" t="str">
            <v>Conversión a medios tecnológicos</v>
          </cell>
          <cell r="L123" t="str">
            <v>Disminución de consumo de papel (+)</v>
          </cell>
          <cell r="AB123" t="str">
            <v>POSITIVO</v>
          </cell>
          <cell r="BA123" t="str">
            <v>POSITIVO</v>
          </cell>
        </row>
        <row r="124">
          <cell r="K124" t="str">
            <v>Generación de residuos aprovechables (PAPEL)</v>
          </cell>
          <cell r="L124" t="str">
            <v>Disminución de carga en los rellenos sanitarios (+)</v>
          </cell>
          <cell r="AB124" t="str">
            <v>POSITIVO</v>
          </cell>
          <cell r="BA124" t="str">
            <v>POSITIVO</v>
          </cell>
        </row>
        <row r="125">
          <cell r="K125" t="str">
            <v xml:space="preserve">Generación de residuos peligrosos (TÓNERES) </v>
          </cell>
          <cell r="L125" t="str">
            <v>Contaminación del suelo (-)</v>
          </cell>
          <cell r="AB125" t="str">
            <v>Negativo MODERADO</v>
          </cell>
          <cell r="BA125" t="str">
            <v>Negativo BAJO</v>
          </cell>
        </row>
        <row r="126">
          <cell r="K126" t="str">
            <v>Consumo de energía eléctrica</v>
          </cell>
          <cell r="L126" t="str">
            <v>Agotamiento de los recursos naturales (-)</v>
          </cell>
          <cell r="AB126" t="str">
            <v>Negativo MODERADO</v>
          </cell>
          <cell r="BA126" t="str">
            <v>Negativo BAJO</v>
          </cell>
        </row>
        <row r="127">
          <cell r="K127" t="str">
            <v>Consumo de papel</v>
          </cell>
          <cell r="L127" t="str">
            <v>Agotamiento de los recursos naturales (-)</v>
          </cell>
          <cell r="AB127" t="str">
            <v>Negativo MODERADO</v>
          </cell>
          <cell r="BA127" t="str">
            <v>Negativo BAJO</v>
          </cell>
        </row>
        <row r="128">
          <cell r="K128" t="str">
            <v>Consumo de tóner</v>
          </cell>
          <cell r="L128" t="str">
            <v>Agotamiento de los recursos naturales (-)</v>
          </cell>
          <cell r="AB128" t="str">
            <v>Negativo BAJO</v>
          </cell>
          <cell r="BA128" t="str">
            <v>Negativo BAJO</v>
          </cell>
        </row>
        <row r="129">
          <cell r="K129" t="str">
            <v>Conversión a medios tecnológicos</v>
          </cell>
          <cell r="L129" t="str">
            <v>Disminución de consumo de papel (+)</v>
          </cell>
          <cell r="AB129" t="str">
            <v>POSITIVO</v>
          </cell>
          <cell r="BA129" t="str">
            <v>POSITIVO</v>
          </cell>
        </row>
        <row r="130">
          <cell r="K130" t="str">
            <v>Generación de residuos aprovechables (PAPEL)</v>
          </cell>
          <cell r="L130" t="str">
            <v>Disminución de carga en los rellenos sanitarios (+)</v>
          </cell>
          <cell r="AB130" t="str">
            <v>POSITIVO</v>
          </cell>
          <cell r="BA130" t="str">
            <v>POSITIVO</v>
          </cell>
        </row>
        <row r="131">
          <cell r="K131" t="str">
            <v xml:space="preserve">Generación de residuos peligrosos (TÓNERES) </v>
          </cell>
          <cell r="L131" t="str">
            <v>Contaminación del suelo (-)</v>
          </cell>
          <cell r="AB131" t="str">
            <v>Negativo MODERADO</v>
          </cell>
          <cell r="BA131" t="str">
            <v>Negativo BAJO</v>
          </cell>
        </row>
        <row r="132">
          <cell r="K132" t="str">
            <v>Consumo de energía eléctrica</v>
          </cell>
          <cell r="L132" t="str">
            <v>Agotamiento de los recursos naturales (-)</v>
          </cell>
          <cell r="AB132" t="str">
            <v>Negativo MODERADO</v>
          </cell>
          <cell r="BA132" t="str">
            <v>Negativo BAJO</v>
          </cell>
        </row>
        <row r="133">
          <cell r="K133" t="str">
            <v>Consumo de papel</v>
          </cell>
          <cell r="L133" t="str">
            <v>Agotamiento de los recursos naturales (-)</v>
          </cell>
          <cell r="AB133" t="str">
            <v>Negativo MODERADO</v>
          </cell>
          <cell r="BA133" t="str">
            <v>Negativo BAJO</v>
          </cell>
        </row>
        <row r="134">
          <cell r="K134" t="str">
            <v>Conversión a medios tecnológicos</v>
          </cell>
          <cell r="L134" t="str">
            <v>Disminución de consumo de papel (+)</v>
          </cell>
          <cell r="AB134" t="str">
            <v>POSITIVO</v>
          </cell>
          <cell r="BA134" t="str">
            <v>POSITIVO</v>
          </cell>
        </row>
        <row r="135">
          <cell r="K135" t="str">
            <v>Generación de residuos aprovechables (PAPEL)</v>
          </cell>
          <cell r="L135" t="str">
            <v>Disminución de carga en los rellenos sanitarios (+)</v>
          </cell>
          <cell r="AB135" t="str">
            <v>POSITIVO</v>
          </cell>
          <cell r="BA135" t="str">
            <v>POSITIVO</v>
          </cell>
        </row>
        <row r="136">
          <cell r="K136" t="str">
            <v>Consumo de energía eléctrica</v>
          </cell>
          <cell r="L136" t="str">
            <v>Agotamiento de los recursos naturales (-)</v>
          </cell>
          <cell r="AB136" t="str">
            <v>Negativo MODERADO</v>
          </cell>
          <cell r="BA136" t="str">
            <v>Negativo BAJO</v>
          </cell>
        </row>
        <row r="137">
          <cell r="K137" t="str">
            <v>Consumo de papel</v>
          </cell>
          <cell r="L137" t="str">
            <v>Agotamiento de los recursos naturales (-)</v>
          </cell>
          <cell r="AB137" t="str">
            <v>Negativo MODERADO</v>
          </cell>
          <cell r="BA137" t="str">
            <v>Negativo BAJO</v>
          </cell>
        </row>
        <row r="138">
          <cell r="K138" t="str">
            <v>Conversión a medios tecnológicos</v>
          </cell>
          <cell r="L138" t="str">
            <v>Disminución de consumo de papel (+)</v>
          </cell>
          <cell r="AB138" t="str">
            <v>POSITIVO</v>
          </cell>
          <cell r="BA138" t="str">
            <v>POSITIVO</v>
          </cell>
        </row>
        <row r="139">
          <cell r="K139" t="str">
            <v>Generación de residuos aprovechables (PAPEL)</v>
          </cell>
          <cell r="L139" t="str">
            <v>Disminución de carga en los rellenos sanitarios (+)</v>
          </cell>
          <cell r="AB139" t="str">
            <v>POSITIVO</v>
          </cell>
          <cell r="BA139" t="str">
            <v>POSITIVO</v>
          </cell>
        </row>
        <row r="140">
          <cell r="K140" t="str">
            <v>Consumo de combustibles</v>
          </cell>
          <cell r="L140" t="str">
            <v>Emisión de gases efecto invernadero (-)</v>
          </cell>
          <cell r="AB140" t="str">
            <v>Negativo BAJO</v>
          </cell>
          <cell r="BA140" t="str">
            <v>Negativo BAJO</v>
          </cell>
        </row>
        <row r="141">
          <cell r="K141" t="str">
            <v>Generación de emisiones atmosféricas fuentes móviles</v>
          </cell>
          <cell r="L141" t="str">
            <v>Contaminación del aire (-)</v>
          </cell>
          <cell r="AB141" t="str">
            <v>Negativo MODERADO</v>
          </cell>
          <cell r="BA141" t="str">
            <v>Negativo MODERADO</v>
          </cell>
        </row>
        <row r="142">
          <cell r="K142" t="str">
            <v>Consumo de energía eléctrica</v>
          </cell>
          <cell r="L142" t="str">
            <v>Agotamiento de los recursos naturales (-)</v>
          </cell>
          <cell r="AB142" t="str">
            <v>Negativo MODERADO</v>
          </cell>
          <cell r="BA142" t="str">
            <v>Negativo BAJO</v>
          </cell>
        </row>
        <row r="143">
          <cell r="K143" t="str">
            <v>Consumo de papel</v>
          </cell>
          <cell r="L143" t="str">
            <v>Agotamiento de los recursos naturales (-)</v>
          </cell>
          <cell r="AB143" t="str">
            <v>Negativo MODERADO</v>
          </cell>
          <cell r="BA143" t="str">
            <v>Negativo BAJO</v>
          </cell>
        </row>
        <row r="144">
          <cell r="K144" t="str">
            <v>Conversión a medios tecnológicos</v>
          </cell>
          <cell r="L144" t="str">
            <v>Disminución de consumo de papel (+)</v>
          </cell>
          <cell r="AB144" t="str">
            <v>POSITIVO</v>
          </cell>
          <cell r="BA144" t="str">
            <v>POSITIVO</v>
          </cell>
        </row>
        <row r="145">
          <cell r="K145" t="str">
            <v>Generación de residuos aprovechables (PAPEL)</v>
          </cell>
          <cell r="L145" t="str">
            <v>Disminución de carga en los rellenos sanitarios (+)</v>
          </cell>
          <cell r="AB145" t="str">
            <v>POSITIVO</v>
          </cell>
          <cell r="BA145" t="str">
            <v>POSITIVO</v>
          </cell>
        </row>
        <row r="146">
          <cell r="K146" t="str">
            <v>Consumo de combustibles</v>
          </cell>
          <cell r="L146" t="str">
            <v>Emisión de gases efecto invernadero (-)</v>
          </cell>
          <cell r="AB146" t="str">
            <v>Negativo BAJO</v>
          </cell>
          <cell r="BA146" t="str">
            <v>Negativo BAJO</v>
          </cell>
        </row>
        <row r="147">
          <cell r="K147" t="str">
            <v>Generación de emisiones atmosféricas fuentes móviles</v>
          </cell>
          <cell r="L147" t="str">
            <v>Contaminación del aire (-)</v>
          </cell>
          <cell r="AB147" t="str">
            <v>Negativo MODERADO</v>
          </cell>
          <cell r="BA147" t="str">
            <v>Negativo MODERADO</v>
          </cell>
        </row>
        <row r="148">
          <cell r="K148" t="str">
            <v>Consumo de energía eléctrica</v>
          </cell>
          <cell r="L148" t="str">
            <v>Agotamiento de los recursos naturales (-)</v>
          </cell>
          <cell r="AB148" t="str">
            <v>Negativo MODERADO</v>
          </cell>
          <cell r="BA148" t="str">
            <v>Negativo BAJO</v>
          </cell>
        </row>
        <row r="149">
          <cell r="K149" t="str">
            <v>Consumo de papel</v>
          </cell>
          <cell r="L149" t="str">
            <v>Agotamiento de los recursos naturales (-)</v>
          </cell>
          <cell r="AB149" t="str">
            <v>Negativo MODERADO</v>
          </cell>
          <cell r="BA149" t="str">
            <v>Negativo BAJO</v>
          </cell>
        </row>
        <row r="150">
          <cell r="K150" t="str">
            <v>Conversión a medios tecnológicos</v>
          </cell>
          <cell r="L150" t="str">
            <v>Disminución de consumo de papel (+)</v>
          </cell>
          <cell r="AB150" t="str">
            <v>POSITIVO</v>
          </cell>
          <cell r="BA150" t="str">
            <v>POSITIVO</v>
          </cell>
        </row>
        <row r="151">
          <cell r="K151" t="str">
            <v>Generación de residuos aprovechables (PAPEL)</v>
          </cell>
          <cell r="L151" t="str">
            <v>Disminución de carga en los rellenos sanitarios (+)</v>
          </cell>
          <cell r="AB151" t="str">
            <v>POSITIVO</v>
          </cell>
          <cell r="BA151" t="str">
            <v>POSITIVO</v>
          </cell>
        </row>
        <row r="152">
          <cell r="K152" t="str">
            <v>Consumo de combustibles</v>
          </cell>
          <cell r="L152" t="str">
            <v>Emisión de gases efecto invernadero (-)</v>
          </cell>
          <cell r="AB152" t="str">
            <v>Negativo BAJO</v>
          </cell>
          <cell r="BA152" t="str">
            <v>Negativo BAJO</v>
          </cell>
        </row>
        <row r="153">
          <cell r="K153" t="str">
            <v>Generación de emisiones atmosféricas fuentes móviles</v>
          </cell>
          <cell r="L153" t="str">
            <v>Contaminación del aire (-)</v>
          </cell>
          <cell r="AB153" t="str">
            <v>Negativo MODERADO</v>
          </cell>
          <cell r="BA153" t="str">
            <v>Negativo MODERADO</v>
          </cell>
        </row>
        <row r="154">
          <cell r="K154" t="str">
            <v>Consumo de energía eléctrica</v>
          </cell>
          <cell r="L154" t="str">
            <v>Agotamiento de los recursos naturales (-)</v>
          </cell>
          <cell r="AB154" t="str">
            <v>Negativo MODERADO</v>
          </cell>
          <cell r="BA154" t="str">
            <v>Negativo BAJO</v>
          </cell>
        </row>
        <row r="155">
          <cell r="K155" t="str">
            <v>Consumo de papel</v>
          </cell>
          <cell r="L155" t="str">
            <v>Agotamiento de los recursos naturales (-)</v>
          </cell>
          <cell r="AB155" t="str">
            <v>Negativo MODERADO</v>
          </cell>
          <cell r="BA155" t="str">
            <v>Negativo BAJO</v>
          </cell>
        </row>
        <row r="156">
          <cell r="K156" t="str">
            <v>Conversión a medios tecnológicos</v>
          </cell>
          <cell r="L156" t="str">
            <v>Disminución de consumo de papel (+)</v>
          </cell>
          <cell r="AB156" t="str">
            <v>POSITIVO</v>
          </cell>
          <cell r="BA156" t="str">
            <v>POSITIVO</v>
          </cell>
        </row>
        <row r="157">
          <cell r="K157" t="str">
            <v>Generación de residuos aprovechables (PAPEL)</v>
          </cell>
          <cell r="L157" t="str">
            <v>Disminución de carga en los rellenos sanitarios (+)</v>
          </cell>
          <cell r="AB157" t="str">
            <v>POSITIVO</v>
          </cell>
          <cell r="BA157" t="str">
            <v>POSITIVO</v>
          </cell>
        </row>
        <row r="158">
          <cell r="K158" t="str">
            <v>Consumo de energía eléctrica</v>
          </cell>
          <cell r="L158" t="str">
            <v>Agotamiento de los recursos naturales (-)</v>
          </cell>
          <cell r="AB158" t="str">
            <v>Negativo MODERADO</v>
          </cell>
          <cell r="BA158" t="str">
            <v>Negativo BAJO</v>
          </cell>
        </row>
        <row r="159">
          <cell r="K159" t="str">
            <v>Consumo de papel</v>
          </cell>
          <cell r="L159" t="str">
            <v>Agotamiento de los recursos naturales (-)</v>
          </cell>
          <cell r="AB159" t="str">
            <v>Negativo MODERADO</v>
          </cell>
          <cell r="BA159" t="str">
            <v>Negativo BAJO</v>
          </cell>
        </row>
        <row r="160">
          <cell r="K160" t="str">
            <v>Conversión a medios tecnológicos</v>
          </cell>
          <cell r="L160" t="str">
            <v>Disminución de consumo de papel (+)</v>
          </cell>
          <cell r="AB160" t="str">
            <v>POSITIVO</v>
          </cell>
          <cell r="BA160" t="str">
            <v>POSITIVO</v>
          </cell>
        </row>
        <row r="161">
          <cell r="K161" t="str">
            <v>Generación de residuos aprovechables (PAPEL)</v>
          </cell>
          <cell r="L161" t="str">
            <v>Disminución de carga en los rellenos sanitarios (+)</v>
          </cell>
          <cell r="AB161" t="str">
            <v>POSITIVO</v>
          </cell>
          <cell r="BA161" t="str">
            <v>POSITIVO</v>
          </cell>
        </row>
        <row r="162">
          <cell r="K162" t="str">
            <v>Consumo de energía eléctrica</v>
          </cell>
          <cell r="L162" t="str">
            <v>Agotamiento de los recursos naturales (-)</v>
          </cell>
          <cell r="AB162" t="str">
            <v>Negativo MODERADO</v>
          </cell>
          <cell r="BA162" t="str">
            <v>Negativo BAJO</v>
          </cell>
        </row>
        <row r="163">
          <cell r="K163" t="str">
            <v>Consumo de papel</v>
          </cell>
          <cell r="L163" t="str">
            <v>Agotamiento de los recursos naturales (-)</v>
          </cell>
          <cell r="AB163" t="str">
            <v>Negativo MODERADO</v>
          </cell>
          <cell r="BA163" t="str">
            <v>Negativo BAJO</v>
          </cell>
        </row>
        <row r="164">
          <cell r="K164" t="str">
            <v>Conversión a medios tecnológicos</v>
          </cell>
          <cell r="L164" t="str">
            <v>Disminución de consumo de papel (+)</v>
          </cell>
          <cell r="AB164" t="str">
            <v>POSITIVO</v>
          </cell>
          <cell r="BA164" t="str">
            <v>POSITIVO</v>
          </cell>
        </row>
        <row r="165">
          <cell r="K165" t="str">
            <v>Generación de residuos aprovechables (PAPEL)</v>
          </cell>
          <cell r="L165" t="str">
            <v>Disminución de carga en los rellenos sanitarios (+)</v>
          </cell>
          <cell r="AB165" t="str">
            <v>POSITIVO</v>
          </cell>
          <cell r="BA165" t="str">
            <v>POSITIVO</v>
          </cell>
        </row>
        <row r="166">
          <cell r="K166" t="str">
            <v>Consumo de energía eléctrica</v>
          </cell>
          <cell r="L166" t="str">
            <v>Agotamiento de los recursos naturales (-)</v>
          </cell>
          <cell r="AB166" t="str">
            <v>Negativo MODERADO</v>
          </cell>
          <cell r="BA166" t="str">
            <v>Negativo BAJO</v>
          </cell>
        </row>
        <row r="167">
          <cell r="K167" t="str">
            <v>Consumo de papel</v>
          </cell>
          <cell r="L167" t="str">
            <v>Agotamiento de los recursos naturales (-)</v>
          </cell>
          <cell r="AB167" t="str">
            <v>Negativo MODERADO</v>
          </cell>
          <cell r="BA167" t="str">
            <v>Negativo BAJO</v>
          </cell>
        </row>
        <row r="168">
          <cell r="K168" t="str">
            <v>Conversión a medios tecnológicos</v>
          </cell>
          <cell r="L168" t="str">
            <v>Disminución de consumo de papel (+)</v>
          </cell>
          <cell r="AB168" t="str">
            <v>POSITIVO</v>
          </cell>
          <cell r="BA168" t="str">
            <v>POSITIVO</v>
          </cell>
        </row>
        <row r="169">
          <cell r="K169" t="str">
            <v>Generación de residuos aprovechables (PAPEL)</v>
          </cell>
          <cell r="L169" t="str">
            <v>Disminución de carga en los rellenos sanitarios (+)</v>
          </cell>
          <cell r="AB169" t="str">
            <v>POSITIVO</v>
          </cell>
          <cell r="BA169" t="str">
            <v>POSITIVO</v>
          </cell>
        </row>
        <row r="170">
          <cell r="K170" t="str">
            <v>Consumo de energía eléctrica</v>
          </cell>
          <cell r="L170" t="str">
            <v>Agotamiento de los recursos naturales (-)</v>
          </cell>
          <cell r="AB170" t="str">
            <v>Negativo MODERADO</v>
          </cell>
          <cell r="BA170" t="str">
            <v>Negativo BAJO</v>
          </cell>
        </row>
        <row r="171">
          <cell r="K171" t="str">
            <v>Consumo de papel</v>
          </cell>
          <cell r="L171" t="str">
            <v>Agotamiento de los recursos naturales (-)</v>
          </cell>
          <cell r="AB171" t="str">
            <v>Negativo MODERADO</v>
          </cell>
          <cell r="BA171" t="str">
            <v>Negativo BAJO</v>
          </cell>
        </row>
        <row r="172">
          <cell r="K172" t="str">
            <v>Conversión a medios tecnológicos</v>
          </cell>
          <cell r="L172" t="str">
            <v>Disminución de consumo de papel (+)</v>
          </cell>
          <cell r="AB172" t="str">
            <v>POSITIVO</v>
          </cell>
          <cell r="BA172" t="str">
            <v>POSITIVO</v>
          </cell>
        </row>
        <row r="173">
          <cell r="K173" t="str">
            <v>Generación de residuos aprovechables (PAPEL)</v>
          </cell>
          <cell r="L173" t="str">
            <v>Disminución de carga en los rellenos sanitarios (+)</v>
          </cell>
          <cell r="AB173" t="str">
            <v>POSITIVO</v>
          </cell>
          <cell r="BA173" t="str">
            <v>POSITIVO</v>
          </cell>
        </row>
        <row r="174">
          <cell r="K174" t="str">
            <v>Consumo de energía eléctrica</v>
          </cell>
          <cell r="L174" t="str">
            <v>Contaminación de cuerpos hídricos (-)</v>
          </cell>
          <cell r="AB174" t="str">
            <v>Negativo MODERADO</v>
          </cell>
          <cell r="BA174" t="str">
            <v>Negativo BAJO</v>
          </cell>
        </row>
        <row r="175">
          <cell r="K175" t="str">
            <v>Consumo de bolsas plásticas para almacenamiento de residuos</v>
          </cell>
          <cell r="L175" t="str">
            <v>Alteración al medio ambiente laboral (-)</v>
          </cell>
          <cell r="AB175" t="str">
            <v>Negativo MODERADO</v>
          </cell>
          <cell r="BA175" t="str">
            <v>Negativo BAJO</v>
          </cell>
        </row>
        <row r="176">
          <cell r="K176" t="str">
            <v>Consumo de tóner</v>
          </cell>
          <cell r="L176" t="str">
            <v>Alteración al medio ambiente laboral (-)</v>
          </cell>
          <cell r="AB176" t="str">
            <v>Negativo MODERADO</v>
          </cell>
          <cell r="BA176" t="str">
            <v>Negativo BAJO</v>
          </cell>
        </row>
        <row r="177">
          <cell r="K177" t="str">
            <v>Consumo de agua</v>
          </cell>
          <cell r="L177" t="str">
            <v>Agotamiento de los recursos naturales (-)</v>
          </cell>
          <cell r="AB177" t="str">
            <v>Negativo MODERADO</v>
          </cell>
          <cell r="BA177" t="str">
            <v>Negativo BAJO</v>
          </cell>
        </row>
        <row r="178">
          <cell r="K178" t="str">
            <v>Consumo de energía eléctrica</v>
          </cell>
          <cell r="L178" t="str">
            <v>Agotamiento de los recursos naturales (-)</v>
          </cell>
          <cell r="AB178" t="str">
            <v>Negativo MODERADO</v>
          </cell>
          <cell r="BA178" t="str">
            <v>Negativo BAJO</v>
          </cell>
        </row>
        <row r="179">
          <cell r="K179" t="str">
            <v>Consumo de papel</v>
          </cell>
          <cell r="L179" t="str">
            <v>Agotamiento de los recursos naturales (-)</v>
          </cell>
          <cell r="AB179" t="str">
            <v>Negativo MODERADO</v>
          </cell>
          <cell r="BA179" t="str">
            <v>Negativo BAJO</v>
          </cell>
        </row>
        <row r="180">
          <cell r="K180" t="str">
            <v>Consumo de tóner</v>
          </cell>
          <cell r="L180" t="str">
            <v>Agotamiento de los recursos naturales (-)</v>
          </cell>
          <cell r="AB180" t="str">
            <v>Negativo BAJO</v>
          </cell>
          <cell r="BA180" t="str">
            <v>Negativo BAJO</v>
          </cell>
        </row>
        <row r="181">
          <cell r="K181" t="str">
            <v>Conversión a medios tecnológicos</v>
          </cell>
          <cell r="L181" t="str">
            <v>Disminución de consumo de papel (+)</v>
          </cell>
          <cell r="AB181" t="str">
            <v>POSITIVO</v>
          </cell>
          <cell r="BA181" t="str">
            <v>POSITIVO</v>
          </cell>
        </row>
        <row r="182">
          <cell r="K182" t="str">
            <v>Generación de residuos aprovechables (PAPEL)</v>
          </cell>
          <cell r="L182" t="str">
            <v>Disminución de carga en los rellenos sanitarios (+)</v>
          </cell>
          <cell r="AB182" t="str">
            <v>POSITIVO</v>
          </cell>
          <cell r="BA182" t="str">
            <v>POSITIVO</v>
          </cell>
        </row>
        <row r="183">
          <cell r="K183" t="str">
            <v xml:space="preserve">Generación de residuos peligrosos (TÓNERES) </v>
          </cell>
          <cell r="L183" t="str">
            <v>Contaminación del suelo (-)</v>
          </cell>
          <cell r="AB183" t="str">
            <v>Negativo MODERADO</v>
          </cell>
          <cell r="BA183" t="str">
            <v>Negativo BAJO</v>
          </cell>
        </row>
        <row r="184">
          <cell r="K184" t="str">
            <v>Consumo de energía eléctrica</v>
          </cell>
          <cell r="L184" t="str">
            <v>Agotamiento de los recursos naturales (-)</v>
          </cell>
          <cell r="AB184" t="str">
            <v>Negativo MODERADO</v>
          </cell>
          <cell r="BA184" t="str">
            <v>Negativo BAJO</v>
          </cell>
        </row>
        <row r="185">
          <cell r="K185" t="str">
            <v>Consumo de papel</v>
          </cell>
          <cell r="L185" t="str">
            <v>Agotamiento de los recursos naturales (-)</v>
          </cell>
          <cell r="AB185" t="str">
            <v>Negativo MODERADO</v>
          </cell>
          <cell r="BA185" t="str">
            <v>Negativo BAJO</v>
          </cell>
        </row>
        <row r="186">
          <cell r="K186" t="str">
            <v>Consumo de tóner</v>
          </cell>
          <cell r="L186" t="str">
            <v>Agotamiento de los recursos naturales (-)</v>
          </cell>
          <cell r="AB186" t="str">
            <v>Negativo BAJO</v>
          </cell>
          <cell r="BA186" t="str">
            <v>Negativo BAJO</v>
          </cell>
        </row>
        <row r="187">
          <cell r="K187" t="str">
            <v>Conversión a medios tecnológicos</v>
          </cell>
          <cell r="L187" t="str">
            <v>Disminución de consumo de papel (+)</v>
          </cell>
          <cell r="AB187" t="str">
            <v>POSITIVO</v>
          </cell>
          <cell r="BA187" t="str">
            <v>POSITIVO</v>
          </cell>
        </row>
        <row r="188">
          <cell r="K188" t="str">
            <v>Generación de residuos aprovechables (PAPEL)</v>
          </cell>
          <cell r="L188" t="str">
            <v>Disminución de carga en los rellenos sanitarios (+)</v>
          </cell>
          <cell r="AB188" t="str">
            <v>POSITIVO</v>
          </cell>
          <cell r="BA188" t="str">
            <v>POSITIVO</v>
          </cell>
        </row>
        <row r="189">
          <cell r="K189" t="str">
            <v xml:space="preserve">Generación de residuos peligrosos (TÓNERES) </v>
          </cell>
          <cell r="L189" t="str">
            <v>Contaminación del suelo (-)</v>
          </cell>
          <cell r="AB189" t="str">
            <v>Negativo MODERADO</v>
          </cell>
          <cell r="BA189" t="str">
            <v>Negativo BAJO</v>
          </cell>
        </row>
        <row r="190">
          <cell r="K190" t="str">
            <v>Consumo de energía eléctrica</v>
          </cell>
          <cell r="L190" t="str">
            <v>Agotamiento de los recursos naturales (-)</v>
          </cell>
          <cell r="AB190" t="str">
            <v>Negativo MODERADO</v>
          </cell>
          <cell r="BA190" t="str">
            <v>Negativo BAJO</v>
          </cell>
        </row>
        <row r="191">
          <cell r="K191" t="str">
            <v>Consumo de papel</v>
          </cell>
          <cell r="L191" t="str">
            <v>Agotamiento de los recursos naturales (-)</v>
          </cell>
          <cell r="AB191" t="str">
            <v>Negativo MODERADO</v>
          </cell>
          <cell r="BA191" t="str">
            <v>Negativo BAJO</v>
          </cell>
        </row>
        <row r="192">
          <cell r="K192" t="str">
            <v>Consumo de tóner</v>
          </cell>
          <cell r="L192" t="str">
            <v>Agotamiento de los recursos naturales (-)</v>
          </cell>
          <cell r="AB192" t="str">
            <v>Negativo BAJO</v>
          </cell>
          <cell r="BA192" t="str">
            <v>Negativo BAJO</v>
          </cell>
        </row>
        <row r="193">
          <cell r="K193" t="str">
            <v>Conversión a medios tecnológicos</v>
          </cell>
          <cell r="L193" t="str">
            <v>Disminución de consumo de papel (+)</v>
          </cell>
          <cell r="AB193" t="str">
            <v>POSITIVO</v>
          </cell>
          <cell r="BA193" t="str">
            <v>POSITIVO</v>
          </cell>
        </row>
        <row r="194">
          <cell r="K194" t="str">
            <v>Generación de residuos aprovechables (PAPEL)</v>
          </cell>
          <cell r="L194" t="str">
            <v>Disminución de carga en los rellenos sanitarios (+)</v>
          </cell>
          <cell r="AB194" t="str">
            <v>POSITIVO</v>
          </cell>
          <cell r="BA194" t="str">
            <v>POSITIVO</v>
          </cell>
        </row>
        <row r="195">
          <cell r="K195" t="str">
            <v xml:space="preserve">Generación de residuos peligrosos (TÓNERES) </v>
          </cell>
          <cell r="L195" t="str">
            <v>Contaminación del suelo (-)</v>
          </cell>
          <cell r="AB195" t="str">
            <v>Negativo MODERADO</v>
          </cell>
          <cell r="BA195" t="str">
            <v>Negativo BAJO</v>
          </cell>
        </row>
        <row r="196">
          <cell r="K196" t="str">
            <v>Consumo de energía eléctrica</v>
          </cell>
          <cell r="L196" t="str">
            <v>Agotamiento de los recursos naturales (-)</v>
          </cell>
          <cell r="AB196" t="str">
            <v>Negativo MODERADO</v>
          </cell>
          <cell r="BA196" t="str">
            <v>Negativo BAJO</v>
          </cell>
        </row>
        <row r="197">
          <cell r="K197" t="str">
            <v>Consumo de papel</v>
          </cell>
          <cell r="L197" t="str">
            <v>Agotamiento de los recursos naturales (-)</v>
          </cell>
          <cell r="AB197" t="str">
            <v>Negativo MODERADO</v>
          </cell>
          <cell r="BA197" t="str">
            <v>Negativo BAJO</v>
          </cell>
        </row>
        <row r="198">
          <cell r="K198" t="str">
            <v>Consumo de tóner</v>
          </cell>
          <cell r="L198" t="str">
            <v>Agotamiento de los recursos naturales (-)</v>
          </cell>
          <cell r="AB198" t="str">
            <v>Negativo BAJO</v>
          </cell>
          <cell r="BA198" t="str">
            <v>Negativo BAJO</v>
          </cell>
        </row>
        <row r="199">
          <cell r="K199" t="str">
            <v>Conversión a medios tecnológicos</v>
          </cell>
          <cell r="L199" t="str">
            <v>Disminución de consumo de papel (+)</v>
          </cell>
          <cell r="AB199" t="str">
            <v>POSITIVO</v>
          </cell>
          <cell r="BA199" t="str">
            <v>POSITIVO</v>
          </cell>
        </row>
        <row r="200">
          <cell r="K200" t="str">
            <v>Generación de residuos aprovechables (PAPEL)</v>
          </cell>
          <cell r="L200" t="str">
            <v>Disminución de carga en los rellenos sanitarios (+)</v>
          </cell>
          <cell r="AB200" t="str">
            <v>POSITIVO</v>
          </cell>
          <cell r="BA200" t="str">
            <v>POSITIVO</v>
          </cell>
        </row>
        <row r="201">
          <cell r="K201" t="str">
            <v xml:space="preserve">Generación de residuos peligrosos (TÓNERES) </v>
          </cell>
          <cell r="L201" t="str">
            <v>Contaminación del suelo (-)</v>
          </cell>
          <cell r="AB201" t="str">
            <v>Negativo MODERADO</v>
          </cell>
          <cell r="BA201" t="str">
            <v>Negativo BAJO</v>
          </cell>
        </row>
        <row r="202">
          <cell r="K202" t="str">
            <v>Consumo de energía eléctrica</v>
          </cell>
          <cell r="L202" t="str">
            <v>Agotamiento de los recursos naturales (-)</v>
          </cell>
          <cell r="AB202" t="str">
            <v>Negativo MODERADO</v>
          </cell>
          <cell r="BA202" t="str">
            <v>Negativo BAJO</v>
          </cell>
        </row>
        <row r="203">
          <cell r="K203" t="str">
            <v>Conversión a medios tecnológicos</v>
          </cell>
          <cell r="L203" t="str">
            <v>Disminución de consumo de papel (+)</v>
          </cell>
          <cell r="AB203" t="str">
            <v>POSITIVO</v>
          </cell>
          <cell r="BA203" t="str">
            <v>POSITIVO</v>
          </cell>
        </row>
        <row r="204">
          <cell r="K204" t="str">
            <v>Consumo de energía eléctrica</v>
          </cell>
          <cell r="L204" t="str">
            <v>Agotamiento de los recursos naturales (-)</v>
          </cell>
          <cell r="AB204" t="str">
            <v>Negativo MODERADO</v>
          </cell>
          <cell r="BA204" t="str">
            <v>Negativo BAJO</v>
          </cell>
        </row>
        <row r="205">
          <cell r="K205" t="str">
            <v>Conversión a medios tecnológicos</v>
          </cell>
          <cell r="L205" t="str">
            <v>Disminución de consumo de papel (+)</v>
          </cell>
          <cell r="AB205" t="str">
            <v>POSITIVO</v>
          </cell>
          <cell r="BA205" t="str">
            <v>POSITIVO</v>
          </cell>
        </row>
        <row r="206">
          <cell r="K206" t="str">
            <v>Consumo de energía eléctrica</v>
          </cell>
          <cell r="L206" t="str">
            <v>Agotamiento de los recursos naturales (-)</v>
          </cell>
          <cell r="AB206" t="str">
            <v>Negativo MODERADO</v>
          </cell>
          <cell r="BA206" t="str">
            <v>Negativo BAJO</v>
          </cell>
        </row>
        <row r="207">
          <cell r="K207" t="str">
            <v>Consumo de papel</v>
          </cell>
          <cell r="L207" t="str">
            <v>Agotamiento de los recursos naturales (-)</v>
          </cell>
          <cell r="AB207" t="str">
            <v>Negativo MODERADO</v>
          </cell>
          <cell r="BA207" t="str">
            <v>Negativo BAJO</v>
          </cell>
        </row>
        <row r="208">
          <cell r="K208" t="str">
            <v>Consumo de tóner</v>
          </cell>
          <cell r="L208" t="str">
            <v>Agotamiento de los recursos naturales (-)</v>
          </cell>
          <cell r="AB208" t="str">
            <v>Negativo BAJO</v>
          </cell>
          <cell r="BA208" t="str">
            <v>Negativo BAJO</v>
          </cell>
        </row>
        <row r="209">
          <cell r="K209" t="str">
            <v>Conversión a medios tecnológicos</v>
          </cell>
          <cell r="L209" t="str">
            <v>Disminución de consumo de papel (+)</v>
          </cell>
          <cell r="AB209" t="str">
            <v>POSITIVO</v>
          </cell>
          <cell r="BA209" t="str">
            <v>POSITIVO</v>
          </cell>
        </row>
        <row r="210">
          <cell r="K210" t="str">
            <v>Generación de residuos aprovechables (PAPEL)</v>
          </cell>
          <cell r="L210" t="str">
            <v>Disminución de carga en los rellenos sanitarios (+)</v>
          </cell>
          <cell r="AB210" t="str">
            <v>POSITIVO</v>
          </cell>
          <cell r="BA210" t="str">
            <v>POSITIVO</v>
          </cell>
        </row>
        <row r="211">
          <cell r="K211" t="str">
            <v xml:space="preserve">Generación de residuos peligrosos (TÓNERES) </v>
          </cell>
          <cell r="L211" t="str">
            <v>Contaminación del suelo (-)</v>
          </cell>
          <cell r="AB211" t="str">
            <v>Negativo MODERADO</v>
          </cell>
          <cell r="BA211" t="str">
            <v>Negativo BAJO</v>
          </cell>
        </row>
        <row r="212">
          <cell r="K212" t="str">
            <v>Consumo de energía eléctrica</v>
          </cell>
          <cell r="L212" t="str">
            <v>Agotamiento de los recursos naturales (-)</v>
          </cell>
          <cell r="AB212" t="str">
            <v>Negativo MODERADO</v>
          </cell>
          <cell r="BA212" t="str">
            <v>Negativo BAJO</v>
          </cell>
        </row>
        <row r="213">
          <cell r="K213" t="str">
            <v>Consumo de papel</v>
          </cell>
          <cell r="L213" t="str">
            <v>Agotamiento de los recursos naturales (-)</v>
          </cell>
          <cell r="AB213" t="str">
            <v>Negativo MODERADO</v>
          </cell>
          <cell r="BA213" t="str">
            <v>Negativo BAJO</v>
          </cell>
        </row>
        <row r="214">
          <cell r="K214" t="str">
            <v>Consumo de tóner</v>
          </cell>
          <cell r="L214" t="str">
            <v>Agotamiento de los recursos naturales (-)</v>
          </cell>
          <cell r="AB214" t="str">
            <v>Negativo BAJO</v>
          </cell>
          <cell r="BA214" t="str">
            <v>Negativo BAJO</v>
          </cell>
        </row>
        <row r="215">
          <cell r="K215" t="str">
            <v>Conversión a medios tecnológicos</v>
          </cell>
          <cell r="L215" t="str">
            <v>Disminución de consumo de papel (+)</v>
          </cell>
          <cell r="AB215" t="str">
            <v>POSITIVO</v>
          </cell>
          <cell r="BA215" t="str">
            <v>POSITIVO</v>
          </cell>
        </row>
        <row r="216">
          <cell r="K216" t="str">
            <v>Generación de residuos aprovechables (PAPEL)</v>
          </cell>
          <cell r="L216" t="str">
            <v>Disminución de carga en los rellenos sanitarios (+)</v>
          </cell>
          <cell r="AB216" t="str">
            <v>POSITIVO</v>
          </cell>
          <cell r="BA216" t="str">
            <v>POSITIVO</v>
          </cell>
        </row>
        <row r="217">
          <cell r="K217" t="str">
            <v xml:space="preserve">Generación de residuos peligrosos (TÓNERES) </v>
          </cell>
          <cell r="L217" t="str">
            <v>Contaminación del suelo (-)</v>
          </cell>
          <cell r="AB217" t="str">
            <v>Negativo MODERADO</v>
          </cell>
          <cell r="BA217" t="str">
            <v>Negativo BAJO</v>
          </cell>
        </row>
        <row r="218">
          <cell r="K218" t="str">
            <v>Intervención a comunidades Étnicas</v>
          </cell>
          <cell r="L218" t="str">
            <v>Conservación de las costumbres étnicas (+)</v>
          </cell>
          <cell r="AB218" t="str">
            <v>POSITIVO</v>
          </cell>
          <cell r="BA218" t="str">
            <v>POSITIVO</v>
          </cell>
        </row>
        <row r="219">
          <cell r="K219" t="str">
            <v>Consumo de energía eléctrica</v>
          </cell>
          <cell r="L219" t="str">
            <v>Agotamiento de los recursos naturales (-)</v>
          </cell>
          <cell r="AB219" t="str">
            <v>Negativo MODERADO</v>
          </cell>
          <cell r="BA219" t="str">
            <v>Negativo BAJO</v>
          </cell>
        </row>
        <row r="220">
          <cell r="K220" t="str">
            <v>Consumo de energía eléctrica</v>
          </cell>
          <cell r="L220" t="str">
            <v>Agotamiento de los recursos naturales (-)</v>
          </cell>
          <cell r="AB220" t="str">
            <v>Negativo MODERADO</v>
          </cell>
          <cell r="BA220" t="str">
            <v>Negativo BAJO</v>
          </cell>
        </row>
        <row r="221">
          <cell r="K221" t="str">
            <v>Consumo de agua</v>
          </cell>
          <cell r="L221" t="str">
            <v>Agotamiento de los recursos naturales (-)</v>
          </cell>
          <cell r="AB221" t="str">
            <v>Negativo MODERADO</v>
          </cell>
          <cell r="BA221" t="str">
            <v>Negativo BAJO</v>
          </cell>
        </row>
        <row r="222">
          <cell r="K222" t="str">
            <v>Consumo de papel</v>
          </cell>
          <cell r="L222" t="str">
            <v>Agotamiento de los recursos naturales (-)</v>
          </cell>
          <cell r="AB222" t="str">
            <v>Negativo MODERADO</v>
          </cell>
          <cell r="BA222" t="str">
            <v>Negativo BAJO</v>
          </cell>
        </row>
        <row r="223">
          <cell r="K223" t="str">
            <v>Consumo de tóner</v>
          </cell>
          <cell r="L223" t="str">
            <v>Agotamiento de los recursos naturales (-)</v>
          </cell>
          <cell r="AB223" t="str">
            <v>Negativo MODERADO</v>
          </cell>
          <cell r="BA223" t="str">
            <v>Negativo BAJO</v>
          </cell>
        </row>
        <row r="224">
          <cell r="K224" t="str">
            <v>Consumo de tóner</v>
          </cell>
          <cell r="L224" t="str">
            <v>Alteración al medio ambiente laboral (-)</v>
          </cell>
          <cell r="AB224" t="str">
            <v>Negativo MODERADO</v>
          </cell>
          <cell r="BA224" t="str">
            <v>Negativo BAJO</v>
          </cell>
        </row>
        <row r="225">
          <cell r="K225" t="str">
            <v>Generación de residuos aprovechables (PAPEL)</v>
          </cell>
          <cell r="L225" t="str">
            <v>Disminución de carga en los rellenos sanitarios (+)</v>
          </cell>
          <cell r="AB225" t="str">
            <v>POSITIVO</v>
          </cell>
          <cell r="BA225" t="str">
            <v>POSITIVO</v>
          </cell>
        </row>
        <row r="226">
          <cell r="K226" t="str">
            <v xml:space="preserve">Generación de residuos peligrosos (TÓNERES) </v>
          </cell>
          <cell r="L226" t="str">
            <v>Contaminación del suelo (-)</v>
          </cell>
          <cell r="AB226" t="str">
            <v>Negativo MODERADO</v>
          </cell>
          <cell r="BA226" t="str">
            <v>Negativo BAJO</v>
          </cell>
        </row>
        <row r="227">
          <cell r="K227" t="str">
            <v>Consumo de energía eléctrica</v>
          </cell>
          <cell r="L227" t="str">
            <v>Agotamiento de los recursos naturales (-)</v>
          </cell>
          <cell r="AB227" t="str">
            <v>Negativo MODERADO</v>
          </cell>
          <cell r="BA227" t="str">
            <v>Negativo BAJO</v>
          </cell>
        </row>
        <row r="228">
          <cell r="K228" t="str">
            <v>Conversión a medios tecnológicos</v>
          </cell>
          <cell r="L228" t="str">
            <v>Disminución de consumo de papel (+)</v>
          </cell>
          <cell r="AB228" t="str">
            <v>POSITIVO</v>
          </cell>
          <cell r="BA228" t="str">
            <v>POSITIVO</v>
          </cell>
        </row>
        <row r="229">
          <cell r="K229" t="str">
            <v>Intervención a comunidades Étnicas</v>
          </cell>
          <cell r="L229" t="str">
            <v>Conservación de las costumbres étnicas (+)</v>
          </cell>
          <cell r="AB229" t="str">
            <v>POSITIVO</v>
          </cell>
          <cell r="BA229" t="str">
            <v>POSITIVO</v>
          </cell>
        </row>
        <row r="230">
          <cell r="K230" t="str">
            <v>Consumo de energía eléctrica</v>
          </cell>
          <cell r="L230" t="str">
            <v>Agotamiento de los recursos naturales (-)</v>
          </cell>
          <cell r="AB230" t="str">
            <v>Negativo MODERADO</v>
          </cell>
          <cell r="BA230" t="str">
            <v>Negativo BAJO</v>
          </cell>
        </row>
        <row r="231">
          <cell r="K231" t="str">
            <v>Conversión a medios tecnológicos</v>
          </cell>
          <cell r="L231" t="str">
            <v>Disminución de consumo de papel (+)</v>
          </cell>
          <cell r="AB231" t="str">
            <v>POSITIVO</v>
          </cell>
          <cell r="BA231" t="str">
            <v>POSITIVO</v>
          </cell>
        </row>
        <row r="232">
          <cell r="K232" t="str">
            <v>Intervención a comunidades Étnicas</v>
          </cell>
          <cell r="L232" t="str">
            <v>Conservación de las costumbres étnicas (+)</v>
          </cell>
          <cell r="AB232" t="str">
            <v>POSITIVO</v>
          </cell>
          <cell r="BA232" t="str">
            <v>POSITIVO</v>
          </cell>
        </row>
        <row r="233">
          <cell r="K233" t="str">
            <v>Consumo de energía eléctrica</v>
          </cell>
          <cell r="L233" t="str">
            <v>Agotamiento de los recursos naturales (-)</v>
          </cell>
          <cell r="AB233" t="str">
            <v>Negativo MODERADO</v>
          </cell>
          <cell r="BA233" t="str">
            <v>Negativo BAJO</v>
          </cell>
        </row>
        <row r="234">
          <cell r="K234" t="str">
            <v>Consumo de energía eléctrica</v>
          </cell>
          <cell r="L234" t="str">
            <v>Disminución de consumo de energía (+)</v>
          </cell>
          <cell r="AB234" t="str">
            <v>POSITIVO</v>
          </cell>
          <cell r="BA234" t="str">
            <v>POSITIVO</v>
          </cell>
        </row>
        <row r="235">
          <cell r="K235" t="str">
            <v>Consumo de papel</v>
          </cell>
          <cell r="L235" t="str">
            <v>Agotamiento de los recursos naturales (-)</v>
          </cell>
          <cell r="AB235" t="str">
            <v>Negativo MODERADO</v>
          </cell>
          <cell r="BA235" t="str">
            <v>Negativo BAJO</v>
          </cell>
        </row>
        <row r="236">
          <cell r="K236" t="str">
            <v>Consumo de tóner</v>
          </cell>
          <cell r="L236" t="str">
            <v>Agotamiento de los recursos naturales (-)</v>
          </cell>
          <cell r="AB236" t="str">
            <v>Negativo BAJO</v>
          </cell>
          <cell r="BA236" t="str">
            <v>Negativo BAJO</v>
          </cell>
        </row>
        <row r="237">
          <cell r="K237" t="str">
            <v>Consumo de tóner</v>
          </cell>
          <cell r="L237" t="str">
            <v>Alteración al medio ambiente laboral (-)</v>
          </cell>
          <cell r="AB237" t="str">
            <v>Negativo BAJO</v>
          </cell>
          <cell r="BA237" t="str">
            <v>Negativo BAJO</v>
          </cell>
        </row>
        <row r="238">
          <cell r="K238" t="str">
            <v>Consumo de agua</v>
          </cell>
          <cell r="L238" t="str">
            <v>Agotamiento de los recursos naturales (-)</v>
          </cell>
          <cell r="AB238" t="str">
            <v>Negativo MODERADO</v>
          </cell>
          <cell r="BA238" t="str">
            <v>Negativo BAJO</v>
          </cell>
        </row>
        <row r="239">
          <cell r="K239" t="str">
            <v>Consumo de bolsas plásticas para almacenamiento de residuos</v>
          </cell>
          <cell r="L239" t="str">
            <v>Aumento de carga de rellenos sanitarios (-)</v>
          </cell>
          <cell r="AB239" t="str">
            <v>Negativo MODERADO</v>
          </cell>
          <cell r="BA239" t="str">
            <v>Negativo BAJO</v>
          </cell>
        </row>
        <row r="240">
          <cell r="K240" t="str">
            <v>Conversión a medios tecnológicos</v>
          </cell>
          <cell r="L240" t="str">
            <v>Disminución de consumo de papel (+)</v>
          </cell>
          <cell r="AB240" t="str">
            <v>POSITIVO</v>
          </cell>
          <cell r="BA240" t="str">
            <v>POSITIVO</v>
          </cell>
        </row>
        <row r="241">
          <cell r="K241" t="str">
            <v>Generación de residuos aprovechables (PAPEL)</v>
          </cell>
          <cell r="L241" t="str">
            <v>Disminución de carga en los rellenos sanitarios (+)</v>
          </cell>
          <cell r="AB241" t="str">
            <v>POSITIVO</v>
          </cell>
          <cell r="BA241" t="str">
            <v>POSITIVO</v>
          </cell>
        </row>
        <row r="242">
          <cell r="K242" t="str">
            <v xml:space="preserve">Generación de residuos peligrosos (TÓNERES) </v>
          </cell>
          <cell r="L242" t="str">
            <v>Contaminación del suelo (-)</v>
          </cell>
          <cell r="AB242" t="str">
            <v>Negativo MODERADO</v>
          </cell>
          <cell r="BA242" t="str">
            <v>Negativo BAJO</v>
          </cell>
        </row>
        <row r="243">
          <cell r="K243" t="str">
            <v>Intervención a comunidades Étnicas</v>
          </cell>
          <cell r="L243" t="str">
            <v>Conservación de las costumbres étnicas (+)</v>
          </cell>
          <cell r="AB243" t="str">
            <v>POSITIVO</v>
          </cell>
          <cell r="BA243" t="str">
            <v>POSITIVO</v>
          </cell>
        </row>
        <row r="244">
          <cell r="K244" t="str">
            <v>Consumo de energía eléctrica</v>
          </cell>
          <cell r="L244" t="str">
            <v>Agotamiento de los recursos naturales (-)</v>
          </cell>
          <cell r="AB244" t="str">
            <v>Negativo MODERADO</v>
          </cell>
          <cell r="BA244" t="str">
            <v>Negativo BAJO</v>
          </cell>
        </row>
        <row r="245">
          <cell r="K245" t="str">
            <v>Consumo de papel</v>
          </cell>
          <cell r="L245" t="str">
            <v>Agotamiento de los recursos naturales (-)</v>
          </cell>
          <cell r="AB245" t="str">
            <v>Negativo MODERADO</v>
          </cell>
          <cell r="BA245" t="str">
            <v>Negativo BAJO</v>
          </cell>
        </row>
        <row r="246">
          <cell r="K246" t="str">
            <v>Consumo de tóner</v>
          </cell>
          <cell r="L246" t="str">
            <v>Agotamiento de los recursos naturales (-)</v>
          </cell>
          <cell r="AB246" t="str">
            <v>Negativo BAJO</v>
          </cell>
          <cell r="BA246" t="str">
            <v>Negativo BAJO</v>
          </cell>
        </row>
        <row r="247">
          <cell r="K247" t="str">
            <v>Conversión a medios tecnológicos</v>
          </cell>
          <cell r="L247" t="str">
            <v>Disminución de consumo de papel (+)</v>
          </cell>
          <cell r="AB247" t="str">
            <v>POSITIVO</v>
          </cell>
          <cell r="BA247" t="str">
            <v>POSITIVO</v>
          </cell>
        </row>
        <row r="248">
          <cell r="K248" t="str">
            <v>Generación de residuos aprovechables (PAPEL)</v>
          </cell>
          <cell r="L248" t="str">
            <v>Disminución de carga en los rellenos sanitarios (+)</v>
          </cell>
          <cell r="AB248" t="str">
            <v>POSITIVO</v>
          </cell>
          <cell r="BA248" t="str">
            <v>POSITIVO</v>
          </cell>
        </row>
        <row r="249">
          <cell r="K249" t="str">
            <v xml:space="preserve">Generación de residuos peligrosos (TÓNERES) </v>
          </cell>
          <cell r="L249" t="str">
            <v>Contaminación del suelo (-)</v>
          </cell>
          <cell r="AB249" t="str">
            <v>Negativo MODERADO</v>
          </cell>
          <cell r="BA249" t="str">
            <v>Negativo BAJO</v>
          </cell>
        </row>
        <row r="250">
          <cell r="K250" t="str">
            <v>Intervención a comunidades Étnicas</v>
          </cell>
          <cell r="L250" t="str">
            <v>Conservación de las costumbres étnicas (+)</v>
          </cell>
          <cell r="AB250" t="str">
            <v>POSITIVO</v>
          </cell>
          <cell r="BA250" t="str">
            <v>POSITIVO</v>
          </cell>
        </row>
        <row r="251">
          <cell r="K251" t="str">
            <v>Consumo de energía eléctrica</v>
          </cell>
          <cell r="L251" t="str">
            <v>Agotamiento de los recursos naturales (-)</v>
          </cell>
          <cell r="AB251" t="str">
            <v>Negativo MODERADO</v>
          </cell>
          <cell r="BA251" t="str">
            <v>Negativo BAJO</v>
          </cell>
        </row>
        <row r="252">
          <cell r="K252" t="str">
            <v>Consumo de papel</v>
          </cell>
          <cell r="L252" t="str">
            <v>Agotamiento de los recursos naturales (-)</v>
          </cell>
          <cell r="AB252" t="str">
            <v>Negativo MODERADO</v>
          </cell>
          <cell r="BA252" t="str">
            <v>Negativo BAJO</v>
          </cell>
        </row>
        <row r="253">
          <cell r="K253" t="str">
            <v>Consumo de tóner</v>
          </cell>
          <cell r="L253" t="str">
            <v>Agotamiento de los recursos naturales (-)</v>
          </cell>
          <cell r="AB253" t="str">
            <v>Negativo BAJO</v>
          </cell>
          <cell r="BA253" t="str">
            <v>Negativo BAJO</v>
          </cell>
        </row>
        <row r="254">
          <cell r="K254" t="str">
            <v>Conversión a medios tecnológicos</v>
          </cell>
          <cell r="L254" t="str">
            <v>Disminución de consumo de papel (+)</v>
          </cell>
          <cell r="AB254" t="str">
            <v>POSITIVO</v>
          </cell>
          <cell r="BA254" t="str">
            <v>POSITIVO</v>
          </cell>
        </row>
        <row r="255">
          <cell r="K255" t="str">
            <v>Generación de residuos aprovechables (PAPEL)</v>
          </cell>
          <cell r="L255" t="str">
            <v>Disminución de carga en los rellenos sanitarios (+)</v>
          </cell>
          <cell r="AB255" t="str">
            <v>POSITIVO</v>
          </cell>
          <cell r="BA255" t="str">
            <v>POSITIVO</v>
          </cell>
        </row>
        <row r="256">
          <cell r="K256" t="str">
            <v xml:space="preserve">Generación de residuos peligrosos (TÓNERES) </v>
          </cell>
          <cell r="L256" t="str">
            <v>Contaminación del suelo (-)</v>
          </cell>
          <cell r="AB256" t="str">
            <v>Negativo MODERADO</v>
          </cell>
          <cell r="BA256" t="str">
            <v>Negativo BAJO</v>
          </cell>
        </row>
        <row r="257">
          <cell r="K257" t="str">
            <v>Intervención a comunidades Étnicas</v>
          </cell>
          <cell r="L257" t="str">
            <v>Conservación de las costumbres étnicas (+)</v>
          </cell>
          <cell r="AB257" t="str">
            <v>POSITIVO</v>
          </cell>
          <cell r="BA257" t="str">
            <v>POSITIVO</v>
          </cell>
        </row>
        <row r="258">
          <cell r="K258" t="str">
            <v>Consumo de energía eléctrica</v>
          </cell>
          <cell r="L258" t="str">
            <v>Agotamiento de los recursos naturales (-)</v>
          </cell>
          <cell r="AB258" t="str">
            <v>Negativo MODERADO</v>
          </cell>
          <cell r="BA258" t="str">
            <v>Negativo BAJO</v>
          </cell>
        </row>
        <row r="259">
          <cell r="K259" t="str">
            <v>Consumo de papel</v>
          </cell>
          <cell r="L259" t="str">
            <v>Agotamiento de los recursos naturales (-)</v>
          </cell>
          <cell r="AB259" t="str">
            <v>Negativo MODERADO</v>
          </cell>
          <cell r="BA259" t="str">
            <v>Negativo BAJO</v>
          </cell>
        </row>
        <row r="260">
          <cell r="K260" t="str">
            <v>Consumo de tóner</v>
          </cell>
          <cell r="L260" t="str">
            <v>Agotamiento de los recursos naturales (-)</v>
          </cell>
          <cell r="AB260" t="str">
            <v>Negativo BAJO</v>
          </cell>
          <cell r="BA260" t="str">
            <v>Negativo BAJO</v>
          </cell>
        </row>
        <row r="261">
          <cell r="K261" t="str">
            <v>Conversión a medios tecnológicos</v>
          </cell>
          <cell r="L261" t="str">
            <v>Disminución de consumo de papel (+)</v>
          </cell>
          <cell r="AB261" t="str">
            <v>POSITIVO</v>
          </cell>
          <cell r="BA261" t="str">
            <v>POSITIVO</v>
          </cell>
        </row>
        <row r="262">
          <cell r="K262" t="str">
            <v>Generación de residuos aprovechables (PAPEL)</v>
          </cell>
          <cell r="L262" t="str">
            <v>Disminución de carga en los rellenos sanitarios (+)</v>
          </cell>
          <cell r="AB262" t="str">
            <v>POSITIVO</v>
          </cell>
          <cell r="BA262" t="str">
            <v>POSITIVO</v>
          </cell>
        </row>
        <row r="263">
          <cell r="K263" t="str">
            <v xml:space="preserve">Generación de residuos peligrosos (TÓNERES) </v>
          </cell>
          <cell r="L263" t="str">
            <v>Contaminación del suelo (-)</v>
          </cell>
          <cell r="AB263" t="str">
            <v>Negativo MODERADO</v>
          </cell>
          <cell r="BA263" t="str">
            <v>Negativo BAJO</v>
          </cell>
        </row>
        <row r="264">
          <cell r="K264" t="str">
            <v>Intervención a comunidades Étnicas</v>
          </cell>
          <cell r="L264" t="str">
            <v>Conservación de las costumbres étnicas (+)</v>
          </cell>
          <cell r="AB264" t="str">
            <v>POSITIVO</v>
          </cell>
          <cell r="BA264" t="str">
            <v>POSITIVO</v>
          </cell>
        </row>
        <row r="265">
          <cell r="K265" t="str">
            <v>Consumo de agua</v>
          </cell>
          <cell r="L265" t="str">
            <v>Agotamiento de los recursos naturales (-)</v>
          </cell>
          <cell r="AB265" t="str">
            <v>Negativo MODERADO</v>
          </cell>
          <cell r="BA265" t="str">
            <v>Negativo BAJO</v>
          </cell>
        </row>
        <row r="266">
          <cell r="K266" t="str">
            <v>Vertimiento de aguas residuales domésticas a sistemas de alcantarillado</v>
          </cell>
          <cell r="L266" t="str">
            <v>Contaminación de cuerpos hídricos (-)</v>
          </cell>
          <cell r="AB266" t="str">
            <v>Negativo MODERADO</v>
          </cell>
          <cell r="BA266" t="str">
            <v>Negativo BAJO</v>
          </cell>
        </row>
        <row r="267">
          <cell r="K267" t="str">
            <v>Consumo de bolsas plásticas para almacenamiento de residuos</v>
          </cell>
          <cell r="L267" t="str">
            <v>Agotamiento de los recursos naturales (-)</v>
          </cell>
          <cell r="AB267" t="str">
            <v>Negativo MODERADO</v>
          </cell>
          <cell r="BA267" t="str">
            <v>Negativo BAJO</v>
          </cell>
        </row>
        <row r="268">
          <cell r="K268" t="str">
            <v>Generación de residuos ordinarios</v>
          </cell>
          <cell r="L268" t="str">
            <v>Aumento de carga de rellenos sanitarios (-)</v>
          </cell>
          <cell r="AB268" t="str">
            <v>Negativo MODERADO</v>
          </cell>
          <cell r="BA268" t="str">
            <v>Negativo BAJO</v>
          </cell>
        </row>
        <row r="269">
          <cell r="K269" t="str">
            <v>Generación de residuos ordinarios</v>
          </cell>
          <cell r="L269" t="str">
            <v>Contaminación del suelo (-)</v>
          </cell>
          <cell r="AB269" t="str">
            <v>Negativo MODERADO</v>
          </cell>
          <cell r="BA269" t="str">
            <v>Negativo BAJO</v>
          </cell>
        </row>
        <row r="270">
          <cell r="K270" t="str">
            <v>Consumo de sustancias químicas</v>
          </cell>
          <cell r="L270" t="str">
            <v>Contaminación del suelo (-)</v>
          </cell>
          <cell r="AB270" t="str">
            <v>Negativo MODERADO</v>
          </cell>
          <cell r="BA270" t="str">
            <v>Negativo BAJO</v>
          </cell>
        </row>
        <row r="271">
          <cell r="K271" t="str">
            <v>Consumo de sustancias químicas</v>
          </cell>
          <cell r="L271" t="str">
            <v>Contaminación del suelo (-)</v>
          </cell>
          <cell r="AB271" t="str">
            <v>Negativo MODERADO</v>
          </cell>
          <cell r="BA271" t="str">
            <v>Negativo BAJO</v>
          </cell>
        </row>
        <row r="272">
          <cell r="K272" t="str">
            <v>Generación de residuos orgánicos</v>
          </cell>
          <cell r="L272" t="str">
            <v>Aumento de carga de rellenos sanitarios (-)</v>
          </cell>
          <cell r="AB272" t="str">
            <v>Negativo MODERADO</v>
          </cell>
          <cell r="BA272" t="str">
            <v>Negativo BAJO</v>
          </cell>
        </row>
        <row r="273">
          <cell r="K273" t="str">
            <v>Generación de residuos orgánicos</v>
          </cell>
          <cell r="L273" t="str">
            <v>Contaminación del suelo (-)</v>
          </cell>
          <cell r="AB273" t="str">
            <v>Negativo MODERADO</v>
          </cell>
          <cell r="BA273" t="str">
            <v>Negativo BAJO</v>
          </cell>
        </row>
        <row r="274">
          <cell r="K274" t="str">
            <v>Generación de residuos aprovechables (PLÁSTICO)</v>
          </cell>
          <cell r="L274" t="str">
            <v>Disminución de carga en los rellenos sanitarios (+)</v>
          </cell>
          <cell r="AB274" t="str">
            <v>POSITIVO</v>
          </cell>
          <cell r="BA274" t="str">
            <v>POSITIVO</v>
          </cell>
        </row>
        <row r="275">
          <cell r="K275" t="str">
            <v>Consumo de energía eléctrica</v>
          </cell>
          <cell r="L275" t="str">
            <v>Agotamiento de los recursos naturales (-)</v>
          </cell>
          <cell r="AB275" t="str">
            <v>Negativo MODERADO</v>
          </cell>
          <cell r="BA275" t="str">
            <v>Negativo BAJO</v>
          </cell>
        </row>
        <row r="276">
          <cell r="K276" t="str">
            <v>Consumo de agua</v>
          </cell>
          <cell r="L276" t="str">
            <v>Agotamiento de los recursos naturales (-)</v>
          </cell>
          <cell r="AB276" t="str">
            <v>Negativo MODERADO</v>
          </cell>
          <cell r="BA276" t="str">
            <v>Negativo BAJO</v>
          </cell>
        </row>
        <row r="277">
          <cell r="K277" t="str">
            <v>Consumo de papel</v>
          </cell>
          <cell r="L277" t="str">
            <v>Agotamiento de los recursos naturales (-)</v>
          </cell>
          <cell r="AB277" t="str">
            <v>Negativo MODERADO</v>
          </cell>
          <cell r="BA277" t="str">
            <v>Negativo BAJO</v>
          </cell>
        </row>
        <row r="278">
          <cell r="K278" t="str">
            <v>Consumo de bolsas plásticas para almacenamiento de residuos</v>
          </cell>
          <cell r="L278" t="str">
            <v>Agotamiento de los recursos naturales (-)</v>
          </cell>
          <cell r="AB278" t="str">
            <v>Negativo MODERADO</v>
          </cell>
          <cell r="BA278" t="str">
            <v>Negativo BAJO</v>
          </cell>
        </row>
        <row r="279">
          <cell r="K279" t="str">
            <v>Consumo de tóner</v>
          </cell>
          <cell r="L279" t="str">
            <v>Agotamiento de los recursos naturales (-)</v>
          </cell>
          <cell r="AB279" t="str">
            <v>Negativo BAJO</v>
          </cell>
          <cell r="BA279" t="str">
            <v>Negativo BAJO</v>
          </cell>
        </row>
        <row r="280">
          <cell r="K280" t="str">
            <v>Generación de residuos ordinarios</v>
          </cell>
          <cell r="L280" t="str">
            <v>Aumento de carga de rellenos sanitarios (-)</v>
          </cell>
          <cell r="AB280" t="str">
            <v>Negativo MODERADO</v>
          </cell>
          <cell r="BA280" t="str">
            <v>Negativo BAJO</v>
          </cell>
        </row>
        <row r="281">
          <cell r="K281" t="str">
            <v>Generación de residuos ordinarios</v>
          </cell>
          <cell r="L281" t="str">
            <v>Contaminación del suelo (-)</v>
          </cell>
          <cell r="AB281" t="str">
            <v>Negativo MODERADO</v>
          </cell>
          <cell r="BA281" t="str">
            <v>Negativo BAJO</v>
          </cell>
        </row>
        <row r="282">
          <cell r="K282" t="str">
            <v>Generación de residuos de manejo especial (RAEE´S)</v>
          </cell>
          <cell r="L282" t="str">
            <v>Contaminación del suelo (-)</v>
          </cell>
          <cell r="AB282" t="str">
            <v>Negativo MODERADO</v>
          </cell>
          <cell r="BA282" t="str">
            <v>Negativo BAJO</v>
          </cell>
        </row>
        <row r="283">
          <cell r="K283" t="str">
            <v>Generación de residuos de manejo especial (PILAS O BATERÍAS)</v>
          </cell>
          <cell r="L283" t="str">
            <v>Contaminación del suelo (-)</v>
          </cell>
          <cell r="AB283" t="str">
            <v>Negativo MODERADO</v>
          </cell>
          <cell r="BA283" t="str">
            <v>Negativo BAJO</v>
          </cell>
        </row>
        <row r="284">
          <cell r="K284" t="str">
            <v xml:space="preserve">Generación de residuos peligrosos (TÓNERES) </v>
          </cell>
          <cell r="L284" t="str">
            <v>Contaminación del suelo (-)</v>
          </cell>
          <cell r="AB284" t="str">
            <v>Negativo MODERADO</v>
          </cell>
          <cell r="BA284" t="str">
            <v>Negativo BAJO</v>
          </cell>
        </row>
        <row r="285">
          <cell r="K285" t="str">
            <v>Generación de ruido</v>
          </cell>
          <cell r="L285" t="str">
            <v>Contaminación del aire (-)</v>
          </cell>
          <cell r="AB285" t="str">
            <v>Negativo MODERADO</v>
          </cell>
          <cell r="BA285" t="str">
            <v>Negativo BAJO</v>
          </cell>
        </row>
        <row r="286">
          <cell r="K286" t="str">
            <v>Generación de residuos aprovechables (PAPEL)</v>
          </cell>
          <cell r="L286" t="str">
            <v>Disminución de carga en los rellenos sanitarios (+)</v>
          </cell>
          <cell r="AB286" t="str">
            <v>POSITIVO</v>
          </cell>
          <cell r="BA286" t="str">
            <v>POSITIVO</v>
          </cell>
        </row>
        <row r="287">
          <cell r="K287" t="str">
            <v>Generación de residuos aprovechables (PLÁSTICO)</v>
          </cell>
          <cell r="L287" t="str">
            <v>Disminución de carga en los rellenos sanitarios (+)</v>
          </cell>
          <cell r="AB287" t="str">
            <v>POSITIVO</v>
          </cell>
          <cell r="BA287" t="str">
            <v>POSITIVO</v>
          </cell>
        </row>
        <row r="288">
          <cell r="K288" t="str">
            <v>Generación de residuos aprovechables (VIDRIO)</v>
          </cell>
          <cell r="L288" t="str">
            <v>Disminución de carga en los rellenos sanitarios (+)</v>
          </cell>
          <cell r="AB288" t="str">
            <v>POSITIVO</v>
          </cell>
          <cell r="BA288" t="str">
            <v>POSITIVO</v>
          </cell>
        </row>
        <row r="289">
          <cell r="K289" t="str">
            <v>Generación de residuos aprovechables (CARTÓN)</v>
          </cell>
          <cell r="L289" t="str">
            <v>Disminución de carga en los rellenos sanitarios (+)</v>
          </cell>
          <cell r="AB289" t="str">
            <v>POSITIVO</v>
          </cell>
          <cell r="BA289" t="str">
            <v>POSITIVO</v>
          </cell>
        </row>
        <row r="290">
          <cell r="K290" t="str">
            <v>Generación de residuos aprovechables (METAL)</v>
          </cell>
          <cell r="L290" t="str">
            <v>Disminución de carga en los rellenos sanitarios (+)</v>
          </cell>
          <cell r="AB290" t="str">
            <v>POSITIVO</v>
          </cell>
          <cell r="BA290" t="str">
            <v>POSITIVO</v>
          </cell>
        </row>
        <row r="291">
          <cell r="K291" t="str">
            <v>Generación de residuos orgánicos</v>
          </cell>
          <cell r="L291" t="str">
            <v>Aumento de carga de rellenos sanitarios (-)</v>
          </cell>
          <cell r="AB291" t="str">
            <v>Negativo MODERADO</v>
          </cell>
          <cell r="BA291" t="str">
            <v>Negativo BAJO</v>
          </cell>
        </row>
        <row r="292">
          <cell r="K292" t="str">
            <v>Generación de residuos orgánicos</v>
          </cell>
          <cell r="L292" t="str">
            <v>Contaminación del suelo (-)</v>
          </cell>
          <cell r="AB292" t="str">
            <v>Negativo MODERADO</v>
          </cell>
          <cell r="BA292" t="str">
            <v>Negativo BAJO</v>
          </cell>
        </row>
        <row r="293">
          <cell r="K293" t="str">
            <v>Vertimiento de aguas residuales domésticas a sistemas de alcantarillado</v>
          </cell>
          <cell r="L293" t="str">
            <v>Contaminación de cuerpos hídricos (-)</v>
          </cell>
          <cell r="AB293" t="str">
            <v>Negativo MODERADO</v>
          </cell>
          <cell r="BA293" t="str">
            <v>Negativo BAJO</v>
          </cell>
        </row>
        <row r="294">
          <cell r="K294" t="str">
            <v>Conversión a medios tecnológicos</v>
          </cell>
          <cell r="L294" t="str">
            <v>Disminución de consumo de papel (+)</v>
          </cell>
          <cell r="AB294" t="str">
            <v>POSITIVO</v>
          </cell>
          <cell r="BA294" t="str">
            <v>POSITIVO</v>
          </cell>
        </row>
        <row r="295">
          <cell r="K295" t="str">
            <v>Consumo de energía eléctrica</v>
          </cell>
          <cell r="L295" t="str">
            <v>Agotamiento de los recursos naturales (-)</v>
          </cell>
          <cell r="AB295" t="str">
            <v>Negativo MODERADO</v>
          </cell>
          <cell r="BA295" t="str">
            <v>Negativo BAJO</v>
          </cell>
        </row>
        <row r="296">
          <cell r="K296" t="str">
            <v>Consumo de agua</v>
          </cell>
          <cell r="L296" t="str">
            <v>Agotamiento de los recursos naturales (-)</v>
          </cell>
          <cell r="AB296" t="str">
            <v>Negativo MODERADO</v>
          </cell>
          <cell r="BA296" t="str">
            <v>Negativo BAJO</v>
          </cell>
        </row>
        <row r="297">
          <cell r="K297" t="str">
            <v>Consumo de bolsas plásticas para almacenamiento de residuos</v>
          </cell>
          <cell r="L297" t="str">
            <v>Agotamiento de los recursos naturales (-)</v>
          </cell>
          <cell r="AB297" t="str">
            <v>Negativo MODERADO</v>
          </cell>
          <cell r="BA297" t="str">
            <v>Negativo BAJO</v>
          </cell>
        </row>
        <row r="298">
          <cell r="K298" t="str">
            <v xml:space="preserve">Consumo de insumos no comestibles de cafetería </v>
          </cell>
          <cell r="L298" t="str">
            <v>Agotamiento de los recursos naturales (-)</v>
          </cell>
          <cell r="AB298" t="str">
            <v>Negativo MODERADO</v>
          </cell>
          <cell r="BA298" t="str">
            <v>Negativo BAJO</v>
          </cell>
        </row>
        <row r="299">
          <cell r="K299" t="str">
            <v xml:space="preserve">Consumo de insumos comestibles de cafetería </v>
          </cell>
          <cell r="L299" t="str">
            <v>Agotamiento de los recursos naturales (-)</v>
          </cell>
          <cell r="AB299" t="str">
            <v>Negativo BAJO</v>
          </cell>
          <cell r="BA299" t="str">
            <v>Negativo BAJO</v>
          </cell>
        </row>
        <row r="300">
          <cell r="K300" t="str">
            <v>Generación de residuos ordinarios</v>
          </cell>
          <cell r="L300" t="str">
            <v>Aumento de carga de rellenos sanitarios (-)</v>
          </cell>
          <cell r="AB300" t="str">
            <v>Negativo MODERADO</v>
          </cell>
          <cell r="BA300" t="str">
            <v>Negativo BAJO</v>
          </cell>
        </row>
        <row r="301">
          <cell r="K301" t="str">
            <v>Generación de residuos ordinarios</v>
          </cell>
          <cell r="L301" t="str">
            <v>Contaminación del suelo (-)</v>
          </cell>
          <cell r="AB301" t="str">
            <v>Negativo MODERADO</v>
          </cell>
          <cell r="BA301" t="str">
            <v>Negativo BAJO</v>
          </cell>
        </row>
        <row r="302">
          <cell r="K302" t="str">
            <v>Generación de residuos aprovechables (PLÁSTICO)</v>
          </cell>
          <cell r="L302" t="str">
            <v>Disminución de carga en los rellenos sanitarios (+)</v>
          </cell>
          <cell r="AB302" t="str">
            <v>POSITIVO</v>
          </cell>
          <cell r="BA302" t="str">
            <v>POSITIVO</v>
          </cell>
        </row>
        <row r="303">
          <cell r="K303" t="str">
            <v>Generación de residuos aprovechables (CARTÓN)</v>
          </cell>
          <cell r="L303" t="str">
            <v>Disminución de carga en los rellenos sanitarios (+)</v>
          </cell>
          <cell r="AB303" t="str">
            <v>POSITIVO</v>
          </cell>
          <cell r="BA303" t="str">
            <v>POSITIVO</v>
          </cell>
        </row>
        <row r="304">
          <cell r="K304" t="str">
            <v>Generación de residuos orgánicos</v>
          </cell>
          <cell r="L304" t="str">
            <v>Aumento de carga de rellenos sanitarios (-)</v>
          </cell>
          <cell r="AB304" t="str">
            <v>Negativo MODERADO</v>
          </cell>
          <cell r="BA304" t="str">
            <v>Negativo BAJO</v>
          </cell>
        </row>
        <row r="305">
          <cell r="K305" t="str">
            <v>Generación de residuos orgánicos</v>
          </cell>
          <cell r="L305" t="str">
            <v>Contaminación del suelo (-)</v>
          </cell>
          <cell r="AB305" t="str">
            <v>Negativo MODERADO</v>
          </cell>
          <cell r="BA305" t="str">
            <v>Negativo BAJO</v>
          </cell>
        </row>
        <row r="306">
          <cell r="K306" t="str">
            <v>Vertimiento de aguas residuales domésticas a sistemas de alcantarillado</v>
          </cell>
          <cell r="L306" t="str">
            <v>Contaminación de cuerpos hídricos (-)</v>
          </cell>
          <cell r="AB306" t="str">
            <v>Negativo MODERADO</v>
          </cell>
          <cell r="BA306" t="str">
            <v>Negativo BAJO</v>
          </cell>
        </row>
        <row r="307">
          <cell r="K307" t="str">
            <v>Consumo de energía eléctrica</v>
          </cell>
          <cell r="L307" t="str">
            <v>Agotamiento de los recursos naturales (-)</v>
          </cell>
          <cell r="AB307" t="str">
            <v>Negativo MODERADO</v>
          </cell>
          <cell r="BA307" t="str">
            <v>Negativo BAJO</v>
          </cell>
        </row>
        <row r="308">
          <cell r="K308" t="str">
            <v>Consumo de papel</v>
          </cell>
          <cell r="L308" t="str">
            <v>Agotamiento de los recursos naturales (-)</v>
          </cell>
          <cell r="AB308" t="str">
            <v>Negativo MODERADO</v>
          </cell>
          <cell r="BA308" t="str">
            <v>Negativo BAJO</v>
          </cell>
        </row>
        <row r="309">
          <cell r="K309" t="str">
            <v>Consumo de tóner</v>
          </cell>
          <cell r="L309" t="str">
            <v>Agotamiento de los recursos naturales (-)</v>
          </cell>
          <cell r="AB309" t="str">
            <v>Negativo BAJO</v>
          </cell>
          <cell r="BA309" t="str">
            <v>Negativo BAJO</v>
          </cell>
        </row>
        <row r="310">
          <cell r="K310" t="str">
            <v xml:space="preserve">Generación de residuos peligrosos (TÓNERES) </v>
          </cell>
          <cell r="L310" t="str">
            <v>Contaminación del suelo (-)</v>
          </cell>
          <cell r="AB310" t="str">
            <v>Negativo MODERADO</v>
          </cell>
          <cell r="BA310" t="str">
            <v>Negativo BAJO</v>
          </cell>
        </row>
        <row r="311">
          <cell r="K311" t="str">
            <v>Generación de residuos aprovechables (PAPEL)</v>
          </cell>
          <cell r="L311" t="str">
            <v>Disminución de carga en los rellenos sanitarios (+)</v>
          </cell>
          <cell r="AB311" t="str">
            <v>POSITIVO</v>
          </cell>
          <cell r="BA311" t="str">
            <v>POSITIVO</v>
          </cell>
        </row>
        <row r="312">
          <cell r="K312" t="str">
            <v>Conversión a medios tecnológicos</v>
          </cell>
          <cell r="L312" t="str">
            <v>Disminución de consumo de papel (+)</v>
          </cell>
          <cell r="AB312" t="str">
            <v>POSITIVO</v>
          </cell>
          <cell r="BA312" t="str">
            <v>POSITIVO</v>
          </cell>
        </row>
        <row r="313">
          <cell r="K313" t="str">
            <v>Consumo de agua</v>
          </cell>
          <cell r="L313" t="str">
            <v>Agotamiento de los recursos naturales (-)</v>
          </cell>
          <cell r="AB313" t="str">
            <v>Negativo MODERADO</v>
          </cell>
          <cell r="BA313" t="str">
            <v>Negativo BAJO</v>
          </cell>
        </row>
        <row r="314">
          <cell r="K314" t="str">
            <v>Vertimiento de aguas residuales domésticas a sistemas de alcantarillado</v>
          </cell>
          <cell r="L314" t="str">
            <v>Contaminación de cuerpos hídricos (-)</v>
          </cell>
          <cell r="AB314" t="str">
            <v>Negativo MODERADO</v>
          </cell>
          <cell r="BA314" t="str">
            <v>Negativo BAJO</v>
          </cell>
        </row>
        <row r="315">
          <cell r="K315" t="str">
            <v>Generación de residuos ordinarios</v>
          </cell>
          <cell r="L315" t="str">
            <v>Aumento de carga de rellenos sanitarios (-)</v>
          </cell>
          <cell r="AB315" t="str">
            <v>Negativo MODERADO</v>
          </cell>
          <cell r="BA315" t="str">
            <v>Negativo BAJO</v>
          </cell>
        </row>
        <row r="316">
          <cell r="K316" t="str">
            <v>Generación de residuos ordinarios</v>
          </cell>
          <cell r="L316" t="str">
            <v>Contaminación del suelo (-)</v>
          </cell>
          <cell r="AB316" t="str">
            <v>Negativo MODERADO</v>
          </cell>
          <cell r="BA316" t="str">
            <v>Negativo BAJO</v>
          </cell>
        </row>
        <row r="317">
          <cell r="K317" t="str">
            <v>Consumo de energía eléctrica</v>
          </cell>
          <cell r="L317" t="str">
            <v>Agotamiento de los recursos naturales (-)</v>
          </cell>
          <cell r="AB317" t="str">
            <v>Negativo MODERADO</v>
          </cell>
          <cell r="BA317" t="str">
            <v>Negativo BAJO</v>
          </cell>
        </row>
        <row r="318">
          <cell r="K318" t="str">
            <v>Consumo de papel</v>
          </cell>
          <cell r="L318" t="str">
            <v>Agotamiento de los recursos naturales (-)</v>
          </cell>
          <cell r="AB318" t="str">
            <v>Negativo MODERADO</v>
          </cell>
          <cell r="BA318" t="str">
            <v>Negativo BAJO</v>
          </cell>
        </row>
        <row r="319">
          <cell r="K319" t="str">
            <v>Consumo de tóner</v>
          </cell>
          <cell r="L319" t="str">
            <v>Agotamiento de los recursos naturales (-)</v>
          </cell>
          <cell r="AB319" t="str">
            <v>Negativo BAJO</v>
          </cell>
          <cell r="BA319" t="str">
            <v>Negativo BAJO</v>
          </cell>
        </row>
        <row r="320">
          <cell r="K320" t="str">
            <v>Generación de residuos de manejo especial (RAEE´S)</v>
          </cell>
          <cell r="L320" t="str">
            <v>Contaminación del suelo (-)</v>
          </cell>
          <cell r="AB320" t="str">
            <v>Negativo MODERADO</v>
          </cell>
          <cell r="BA320" t="str">
            <v>Negativo BAJO</v>
          </cell>
        </row>
        <row r="321">
          <cell r="K321" t="str">
            <v>Generación de residuos de manejo especial (PILAS O BATERÍAS)</v>
          </cell>
          <cell r="L321" t="str">
            <v>Contaminación del suelo (-)</v>
          </cell>
          <cell r="AB321" t="str">
            <v>Negativo MODERADO</v>
          </cell>
          <cell r="BA321" t="str">
            <v>Negativo BAJO</v>
          </cell>
        </row>
        <row r="322">
          <cell r="K322" t="str">
            <v xml:space="preserve">Generación de residuos peligrosos (TÓNERES) </v>
          </cell>
          <cell r="L322" t="str">
            <v>Contaminación del suelo (-)</v>
          </cell>
          <cell r="AB322" t="str">
            <v>Negativo MODERADO</v>
          </cell>
          <cell r="BA322" t="str">
            <v>Negativo BAJO</v>
          </cell>
        </row>
        <row r="323">
          <cell r="K323" t="str">
            <v>Generación de residuos aprovechables (PAPEL)</v>
          </cell>
          <cell r="L323" t="str">
            <v>Disminución de carga en los rellenos sanitarios (+)</v>
          </cell>
          <cell r="AB323" t="str">
            <v>POSITIVO</v>
          </cell>
          <cell r="BA323" t="str">
            <v>POSITIVO</v>
          </cell>
        </row>
        <row r="324">
          <cell r="K324" t="str">
            <v>Generación de residuos ordinarios</v>
          </cell>
          <cell r="L324" t="str">
            <v>Aumento de carga de rellenos sanitarios (-)</v>
          </cell>
          <cell r="AB324" t="str">
            <v>Negativo MODERADO</v>
          </cell>
          <cell r="BA324" t="str">
            <v>Negativo BAJO</v>
          </cell>
        </row>
        <row r="325">
          <cell r="K325" t="str">
            <v>Generación de residuos ordinarios</v>
          </cell>
          <cell r="L325" t="str">
            <v>Contaminación del suelo (-)</v>
          </cell>
          <cell r="AB325" t="str">
            <v>Negativo MODERADO</v>
          </cell>
          <cell r="BA325" t="str">
            <v>Negativo BAJO</v>
          </cell>
        </row>
        <row r="326">
          <cell r="K326" t="str">
            <v>Consumo de energía eléctrica</v>
          </cell>
          <cell r="L326" t="str">
            <v>Agotamiento de los recursos naturales (-)</v>
          </cell>
          <cell r="AB326" t="str">
            <v>Negativo MODERADO</v>
          </cell>
          <cell r="BA326" t="str">
            <v>Negativo BAJO</v>
          </cell>
        </row>
        <row r="327">
          <cell r="K327" t="str">
            <v>Consumo de papel</v>
          </cell>
          <cell r="L327" t="str">
            <v>Agotamiento de los recursos naturales (-)</v>
          </cell>
          <cell r="AB327" t="str">
            <v>Negativo MODERADO</v>
          </cell>
          <cell r="BA327" t="str">
            <v>Negativo BAJO</v>
          </cell>
        </row>
        <row r="328">
          <cell r="K328" t="str">
            <v>Consumo de tóner</v>
          </cell>
          <cell r="L328" t="str">
            <v>Agotamiento de los recursos naturales (-)</v>
          </cell>
          <cell r="AB328" t="str">
            <v>Negativo BAJO</v>
          </cell>
          <cell r="BA328" t="str">
            <v>Negativo BAJO</v>
          </cell>
        </row>
        <row r="329">
          <cell r="K329" t="str">
            <v xml:space="preserve">Generación de residuos peligrosos (TÓNERES) </v>
          </cell>
          <cell r="L329" t="str">
            <v>Contaminación del suelo (-)</v>
          </cell>
          <cell r="AB329" t="str">
            <v>Negativo MODERADO</v>
          </cell>
          <cell r="BA329" t="str">
            <v>Negativo BAJO</v>
          </cell>
        </row>
        <row r="330">
          <cell r="K330" t="str">
            <v>Generación de residuos aprovechables (PAPEL)</v>
          </cell>
          <cell r="L330" t="str">
            <v>Disminución de carga en los rellenos sanitarios (+)</v>
          </cell>
          <cell r="AB330" t="str">
            <v>POSITIVO</v>
          </cell>
          <cell r="BA330" t="str">
            <v>POSITIVO</v>
          </cell>
        </row>
        <row r="331">
          <cell r="K331" t="str">
            <v>Conversión a medios tecnológicos</v>
          </cell>
          <cell r="L331" t="str">
            <v>Disminución de consumo de papel (+)</v>
          </cell>
          <cell r="AB331" t="str">
            <v>POSITIVO</v>
          </cell>
          <cell r="BA331" t="str">
            <v>POSITIVO</v>
          </cell>
        </row>
        <row r="332">
          <cell r="K332" t="str">
            <v>Definición de criterios ambientales para adquisición de productos y/o servicios</v>
          </cell>
          <cell r="L332" t="str">
            <v>Generación / Fomento de educación  y conciencia ambiental (+)</v>
          </cell>
          <cell r="AB332" t="str">
            <v>POSITIVO</v>
          </cell>
          <cell r="BA332" t="str">
            <v>POSITIVO</v>
          </cell>
        </row>
        <row r="333">
          <cell r="K333" t="str">
            <v>Definición de criterios ambientales para adquisición de productos y/o servicios</v>
          </cell>
          <cell r="L333" t="str">
            <v>Reducción de afectación al medio ambiente (+)</v>
          </cell>
          <cell r="AB333" t="str">
            <v>POSITIVO</v>
          </cell>
          <cell r="BA333" t="str">
            <v>POSITIVO</v>
          </cell>
        </row>
        <row r="334">
          <cell r="K334" t="str">
            <v>Identificación de requisitos legales ambientales y otros requisitos</v>
          </cell>
          <cell r="L334" t="str">
            <v>Reducción de afectación al medio ambiente (+)</v>
          </cell>
          <cell r="AB334" t="str">
            <v>POSITIVO</v>
          </cell>
          <cell r="BA334" t="str">
            <v>POSITIVO</v>
          </cell>
        </row>
        <row r="335">
          <cell r="K335" t="str">
            <v>Consumo de energía eléctrica</v>
          </cell>
          <cell r="L335" t="str">
            <v>Agotamiento de los recursos naturales (-)</v>
          </cell>
          <cell r="AB335" t="str">
            <v>Negativo MODERADO</v>
          </cell>
          <cell r="BA335" t="str">
            <v>Negativo BAJO</v>
          </cell>
        </row>
        <row r="336">
          <cell r="K336" t="str">
            <v>Consumo de papel</v>
          </cell>
          <cell r="L336" t="str">
            <v>Agotamiento de los recursos naturales (-)</v>
          </cell>
          <cell r="AB336" t="str">
            <v>Negativo MODERADO</v>
          </cell>
          <cell r="BA336" t="str">
            <v>Negativo BAJO</v>
          </cell>
        </row>
        <row r="337">
          <cell r="K337" t="str">
            <v>Consumo de tóner</v>
          </cell>
          <cell r="L337" t="str">
            <v>Agotamiento de los recursos naturales (-)</v>
          </cell>
          <cell r="AB337" t="str">
            <v>Negativo BAJO</v>
          </cell>
          <cell r="BA337" t="str">
            <v>Negativo BAJO</v>
          </cell>
        </row>
        <row r="338">
          <cell r="K338" t="str">
            <v>Generación de residuos aprovechables (PAPEL)</v>
          </cell>
          <cell r="L338" t="str">
            <v>Disminución de carga en los rellenos sanitarios (+)</v>
          </cell>
          <cell r="AB338" t="str">
            <v>POSITIVO</v>
          </cell>
          <cell r="BA338" t="str">
            <v>POSITIVO</v>
          </cell>
        </row>
        <row r="339">
          <cell r="K339" t="str">
            <v>Generación de residuos ordinarios</v>
          </cell>
          <cell r="L339" t="str">
            <v>Aumento de carga de rellenos sanitarios (-)</v>
          </cell>
          <cell r="AB339" t="str">
            <v>Negativo MODERADO</v>
          </cell>
          <cell r="BA339" t="str">
            <v>Negativo BAJO</v>
          </cell>
        </row>
        <row r="340">
          <cell r="K340" t="str">
            <v>Generación de residuos ordinarios</v>
          </cell>
          <cell r="L340" t="str">
            <v>Aumento de carga de rellenos sanitarios (-)</v>
          </cell>
          <cell r="AB340" t="str">
            <v>Negativo MODERADO</v>
          </cell>
          <cell r="BA340" t="str">
            <v>Negativo BAJO</v>
          </cell>
        </row>
        <row r="341">
          <cell r="K341" t="str">
            <v xml:space="preserve">Generación de residuos peligrosos (TÓNERES) </v>
          </cell>
          <cell r="L341" t="str">
            <v>Contaminación del suelo (-)</v>
          </cell>
          <cell r="AB341" t="str">
            <v>Negativo MODERADO</v>
          </cell>
          <cell r="BA341" t="str">
            <v>Negativo BAJO</v>
          </cell>
        </row>
        <row r="342">
          <cell r="K342" t="str">
            <v>Consumo de bolsas plásticas para almacenamiento de residuos</v>
          </cell>
          <cell r="L342" t="str">
            <v>Agotamiento de los recursos naturales (-)</v>
          </cell>
          <cell r="AB342" t="str">
            <v>Negativo MODERADO</v>
          </cell>
          <cell r="BA342" t="str">
            <v>Negativo BAJO</v>
          </cell>
        </row>
        <row r="343">
          <cell r="K343" t="str">
            <v>Consumo de papel</v>
          </cell>
          <cell r="L343" t="str">
            <v>Agotamiento de los recursos naturales (-)</v>
          </cell>
          <cell r="AB343" t="str">
            <v>Negativo MODERADO</v>
          </cell>
          <cell r="BA343" t="str">
            <v>Negativo BAJO</v>
          </cell>
        </row>
        <row r="344">
          <cell r="K344" t="str">
            <v>Consumo de tóner</v>
          </cell>
          <cell r="L344" t="str">
            <v>Agotamiento de los recursos naturales (-)</v>
          </cell>
          <cell r="AB344" t="str">
            <v>Negativo BAJO</v>
          </cell>
          <cell r="BA344" t="str">
            <v>Negativo BAJO</v>
          </cell>
        </row>
        <row r="345">
          <cell r="K345" t="str">
            <v>Consumo de energía eléctrica</v>
          </cell>
          <cell r="L345" t="str">
            <v>Agotamiento de los recursos naturales (-)</v>
          </cell>
          <cell r="AB345" t="str">
            <v>Negativo MODERADO</v>
          </cell>
          <cell r="BA345" t="str">
            <v>Negativo BAJO</v>
          </cell>
        </row>
        <row r="346">
          <cell r="K346" t="str">
            <v>Definición de criterios ambientales para adquisición de productos y/o servicios</v>
          </cell>
          <cell r="L346" t="str">
            <v>Reducción de afectación al medio ambiente (+)</v>
          </cell>
          <cell r="AB346" t="str">
            <v>POSITIVO</v>
          </cell>
          <cell r="BA346" t="str">
            <v>POSITIVO</v>
          </cell>
        </row>
        <row r="347">
          <cell r="K347" t="str">
            <v>Definición de criterios ambientales para adquisición de productos y/o servicios</v>
          </cell>
          <cell r="L347" t="str">
            <v>Generación / Fomento de educación  y conciencia ambiental (+)</v>
          </cell>
          <cell r="AB347" t="str">
            <v>POSITIVO</v>
          </cell>
          <cell r="BA347" t="str">
            <v>POSITIVO</v>
          </cell>
        </row>
        <row r="348">
          <cell r="K348" t="str">
            <v>Generación de residuos aprovechables (CARTÓN)</v>
          </cell>
          <cell r="L348" t="str">
            <v>Disminución de carga en los rellenos sanitarios (+)</v>
          </cell>
          <cell r="AB348" t="str">
            <v>POSITIVO</v>
          </cell>
          <cell r="BA348" t="str">
            <v>POSITIVO</v>
          </cell>
        </row>
        <row r="349">
          <cell r="K349" t="str">
            <v>Generación de residuos aprovechables (PAPEL)</v>
          </cell>
          <cell r="L349" t="str">
            <v>Disminución de carga en los rellenos sanitarios (+)</v>
          </cell>
          <cell r="AB349" t="str">
            <v>POSITIVO</v>
          </cell>
          <cell r="BA349" t="str">
            <v>POSITIVO</v>
          </cell>
        </row>
        <row r="350">
          <cell r="K350" t="str">
            <v>Generación de residuos aprovechables (PLÁSTICO)</v>
          </cell>
          <cell r="L350" t="str">
            <v>Disminución de carga en los rellenos sanitarios (+)</v>
          </cell>
          <cell r="AB350" t="str">
            <v>POSITIVO</v>
          </cell>
          <cell r="BA350" t="str">
            <v>POSITIVO</v>
          </cell>
        </row>
        <row r="351">
          <cell r="K351" t="str">
            <v>Generación de residuos ordinarios</v>
          </cell>
          <cell r="L351" t="str">
            <v>Aumento de carga de rellenos sanitarios (-)</v>
          </cell>
          <cell r="AB351" t="str">
            <v>Negativo MODERADO</v>
          </cell>
          <cell r="BA351" t="str">
            <v>Negativo BAJO</v>
          </cell>
        </row>
        <row r="352">
          <cell r="K352" t="str">
            <v>Generación de residuos ordinarios</v>
          </cell>
          <cell r="L352" t="str">
            <v>Contaminación del suelo (-)</v>
          </cell>
          <cell r="AB352" t="str">
            <v>Negativo MODERADO</v>
          </cell>
          <cell r="BA352" t="str">
            <v>Negativo BAJO</v>
          </cell>
        </row>
        <row r="353">
          <cell r="K353" t="str">
            <v>Generación de residuos orgánicos</v>
          </cell>
          <cell r="L353" t="str">
            <v>Aumento de carga de rellenos sanitarios (-)</v>
          </cell>
          <cell r="AB353" t="str">
            <v>Negativo MODERADO</v>
          </cell>
          <cell r="BA353" t="str">
            <v>Negativo BAJO</v>
          </cell>
        </row>
        <row r="354">
          <cell r="K354" t="str">
            <v>Generación de residuos orgánicos</v>
          </cell>
          <cell r="L354" t="str">
            <v>Contaminación del suelo (-)</v>
          </cell>
          <cell r="AB354" t="str">
            <v>Negativo MODERADO</v>
          </cell>
          <cell r="BA354" t="str">
            <v>Negativo BAJO</v>
          </cell>
        </row>
        <row r="355">
          <cell r="K355" t="str">
            <v xml:space="preserve">Generación de residuos peligrosos (TÓNERES) </v>
          </cell>
          <cell r="L355" t="str">
            <v>Contaminación del suelo (-)</v>
          </cell>
          <cell r="AB355" t="str">
            <v>Negativo MODERADO</v>
          </cell>
          <cell r="BA355" t="str">
            <v>Negativo BAJO</v>
          </cell>
        </row>
        <row r="356">
          <cell r="K356" t="str">
            <v>Consumo de bolsas plásticas para almacenamiento de residuos</v>
          </cell>
          <cell r="L356" t="str">
            <v>Agotamiento de los recursos naturales (-)</v>
          </cell>
          <cell r="AB356" t="str">
            <v>Negativo MODERADO</v>
          </cell>
          <cell r="BA356" t="str">
            <v>Negativo BAJO</v>
          </cell>
        </row>
        <row r="357">
          <cell r="K357" t="str">
            <v>Educación ambiental</v>
          </cell>
          <cell r="L357" t="str">
            <v>Disminución de carga en los rellenos sanitarios (+)</v>
          </cell>
          <cell r="AB357" t="str">
            <v>POSITIVO</v>
          </cell>
          <cell r="BA357" t="str">
            <v>POSITIVO</v>
          </cell>
        </row>
        <row r="358">
          <cell r="K358" t="str">
            <v>Educación ambiental</v>
          </cell>
          <cell r="L358" t="str">
            <v>Disminución de contaminación al suelo (+)</v>
          </cell>
          <cell r="AB358" t="str">
            <v>POSITIVO</v>
          </cell>
          <cell r="BA358" t="str">
            <v>POSITIVO</v>
          </cell>
        </row>
        <row r="359">
          <cell r="K359" t="str">
            <v>Educación ambiental</v>
          </cell>
          <cell r="L359" t="str">
            <v>Fomento de buenas prácticas ambientales (+)</v>
          </cell>
          <cell r="AB359" t="str">
            <v>POSITIVO</v>
          </cell>
          <cell r="BA359" t="str">
            <v>POSITIVO</v>
          </cell>
        </row>
        <row r="360">
          <cell r="K360" t="str">
            <v>Educación ambiental</v>
          </cell>
          <cell r="L360" t="str">
            <v>Generación / Fomento de educación  y conciencia ambiental (+)</v>
          </cell>
          <cell r="AB360" t="str">
            <v>POSITIVO</v>
          </cell>
          <cell r="BA360" t="str">
            <v>POSITIVO</v>
          </cell>
        </row>
        <row r="361">
          <cell r="K361" t="str">
            <v>Educación ambiental</v>
          </cell>
          <cell r="L361" t="str">
            <v>Generación de empleo (+)</v>
          </cell>
          <cell r="AB361" t="str">
            <v>POSITIVO</v>
          </cell>
          <cell r="BA361" t="str">
            <v>POSITIVO</v>
          </cell>
        </row>
        <row r="362">
          <cell r="K362" t="str">
            <v>Educación ambiental</v>
          </cell>
          <cell r="L362" t="str">
            <v>Manejo integral de residuos sólidos (+)</v>
          </cell>
          <cell r="AB362" t="str">
            <v>POSITIVO</v>
          </cell>
          <cell r="BA362" t="str">
            <v>POSITIVO</v>
          </cell>
        </row>
        <row r="363">
          <cell r="K363" t="str">
            <v>Educación ambiental</v>
          </cell>
          <cell r="L363" t="str">
            <v>Reducción de afectación al medio ambiente (+)</v>
          </cell>
          <cell r="AB363" t="str">
            <v>POSITIVO</v>
          </cell>
          <cell r="BA363" t="str">
            <v>POSITIVO</v>
          </cell>
        </row>
        <row r="364">
          <cell r="K364" t="str">
            <v>Uso de publicidad exterior visual</v>
          </cell>
          <cell r="L364" t="str">
            <v>Alteración al medio ambiente laboral (-)</v>
          </cell>
          <cell r="AB364" t="str">
            <v>Negativo MODERADO</v>
          </cell>
          <cell r="BA364" t="str">
            <v>Negativo BAJO</v>
          </cell>
        </row>
        <row r="365">
          <cell r="K365" t="str">
            <v>Consumo de agua</v>
          </cell>
          <cell r="L365" t="str">
            <v>Agotamiento de los recursos naturales (-)</v>
          </cell>
          <cell r="AB365" t="str">
            <v>Negativo MODERADO</v>
          </cell>
          <cell r="BA365" t="str">
            <v>Negativo BAJO</v>
          </cell>
        </row>
        <row r="366">
          <cell r="K366" t="str">
            <v>Consumo de energía eléctrica</v>
          </cell>
          <cell r="L366" t="str">
            <v>Agotamiento de los recursos naturales (-)</v>
          </cell>
          <cell r="AB366" t="str">
            <v>Negativo MODERADO</v>
          </cell>
          <cell r="BA366" t="str">
            <v>Negativo BAJO</v>
          </cell>
        </row>
        <row r="367">
          <cell r="K367" t="str">
            <v>Consumo de bolsas plásticas para almacenamiento de residuos</v>
          </cell>
          <cell r="L367" t="str">
            <v>Aumento de carga de rellenos sanitarios (-)</v>
          </cell>
          <cell r="AB367" t="str">
            <v>Negativo MODERADO</v>
          </cell>
          <cell r="BA367" t="str">
            <v>Negativo BAJO</v>
          </cell>
        </row>
        <row r="368">
          <cell r="K368" t="str">
            <v>Consumo de combustibles</v>
          </cell>
          <cell r="L368" t="str">
            <v>Agotamiento de los recursos naturales (-)</v>
          </cell>
          <cell r="AB368" t="str">
            <v>Negativo MODERADO</v>
          </cell>
          <cell r="BA368" t="str">
            <v>Negativo BAJO</v>
          </cell>
        </row>
        <row r="369">
          <cell r="K369" t="str">
            <v>Consumo de combustibles</v>
          </cell>
          <cell r="L369" t="str">
            <v>Emisión de gases efecto invernadero (-)</v>
          </cell>
          <cell r="AB369" t="str">
            <v>Negativo MODERADO</v>
          </cell>
          <cell r="BA369" t="str">
            <v>Negativo BAJO</v>
          </cell>
        </row>
        <row r="370">
          <cell r="K370" t="str">
            <v>Generación de emisiones atmosféricas fuentes móviles</v>
          </cell>
          <cell r="L370" t="str">
            <v>Contaminación del aire (-)</v>
          </cell>
          <cell r="AB370" t="str">
            <v>Negativo MODERADO</v>
          </cell>
          <cell r="BA370" t="str">
            <v>Negativo MODERADO</v>
          </cell>
        </row>
        <row r="371">
          <cell r="K371" t="str">
            <v>Generación de residuos de manejo especial (LLANTAS USADAS)</v>
          </cell>
          <cell r="L371" t="str">
            <v>Contaminación del suelo (-)</v>
          </cell>
          <cell r="AB371" t="str">
            <v>Negativo MODERADO</v>
          </cell>
          <cell r="BA371" t="str">
            <v>Negativo BAJO</v>
          </cell>
        </row>
        <row r="372">
          <cell r="K372" t="str">
            <v>Generación de residuos peligrosos (ACEITES USADOS)</v>
          </cell>
          <cell r="L372" t="str">
            <v>Contaminación del suelo (-)</v>
          </cell>
          <cell r="AB372" t="str">
            <v>Negativo MODERADO</v>
          </cell>
          <cell r="BA372" t="str">
            <v>Negativo BAJO</v>
          </cell>
        </row>
        <row r="373">
          <cell r="K373" t="str">
            <v>Generación de ruido</v>
          </cell>
          <cell r="L373" t="str">
            <v>Contaminación del aire (-)</v>
          </cell>
          <cell r="AB373" t="str">
            <v>Negativo MODERADO</v>
          </cell>
          <cell r="BA373" t="str">
            <v>Negativo MODERADO</v>
          </cell>
        </row>
        <row r="374">
          <cell r="K374" t="str">
            <v>Identificación de requisitos legales ambientales y otros requisitos</v>
          </cell>
          <cell r="L374" t="str">
            <v>Reducción de afectación al medio ambiente (+)</v>
          </cell>
          <cell r="AB374" t="str">
            <v>POSITIVO</v>
          </cell>
          <cell r="BA374" t="str">
            <v>POSITIVO</v>
          </cell>
        </row>
        <row r="375">
          <cell r="K375" t="str">
            <v>Definición de criterios ambientales para adquisición de productos y/o servicios</v>
          </cell>
          <cell r="L375" t="str">
            <v>Preservación de la calidad del aire (+)</v>
          </cell>
          <cell r="AB375" t="str">
            <v>POSITIVO</v>
          </cell>
          <cell r="BA375" t="str">
            <v>POSITIVO</v>
          </cell>
        </row>
        <row r="376">
          <cell r="K376" t="str">
            <v>Definición de criterios ambientales para adquisición de productos y/o servicios</v>
          </cell>
          <cell r="L376" t="str">
            <v>Reducción de afectación al medio ambiente (+)</v>
          </cell>
          <cell r="AB376" t="str">
            <v>POSITIVO</v>
          </cell>
          <cell r="BA376" t="str">
            <v>POSITIVO</v>
          </cell>
        </row>
        <row r="377">
          <cell r="K377" t="str">
            <v>N/A</v>
          </cell>
          <cell r="L377" t="str">
            <v>N/A</v>
          </cell>
          <cell r="AB377" t="str">
            <v>SIN IMPACTO</v>
          </cell>
          <cell r="BA377" t="str">
            <v>SIN IMPACTO</v>
          </cell>
        </row>
        <row r="378">
          <cell r="K378" t="str">
            <v>N/A</v>
          </cell>
          <cell r="L378" t="str">
            <v>N/A</v>
          </cell>
          <cell r="AB378" t="str">
            <v>SIN IMPACTO</v>
          </cell>
          <cell r="BA378" t="str">
            <v>SIN IMPACTO</v>
          </cell>
        </row>
        <row r="379">
          <cell r="K379" t="str">
            <v>Consumo de agua</v>
          </cell>
          <cell r="L379" t="str">
            <v>Afectación a la salud humana (-)</v>
          </cell>
          <cell r="AB379" t="str">
            <v>Negativo MODERADO</v>
          </cell>
          <cell r="BA379" t="str">
            <v>Negativo MODERADO</v>
          </cell>
        </row>
        <row r="380">
          <cell r="K380" t="str">
            <v>N/A</v>
          </cell>
          <cell r="L380" t="str">
            <v>N/A</v>
          </cell>
          <cell r="AB380" t="str">
            <v>SIN IMPACTO</v>
          </cell>
          <cell r="BA380" t="str">
            <v>SIN IMPACTO</v>
          </cell>
        </row>
        <row r="381">
          <cell r="K381" t="str">
            <v>Consumo de energía eléctrica</v>
          </cell>
          <cell r="L381" t="str">
            <v>Agotamiento de los recursos naturales (-)</v>
          </cell>
          <cell r="AB381" t="str">
            <v>Negativo MODERADO</v>
          </cell>
          <cell r="BA381" t="str">
            <v>Negativo BAJO</v>
          </cell>
        </row>
        <row r="382">
          <cell r="K382" t="str">
            <v>N/A</v>
          </cell>
          <cell r="L382" t="str">
            <v>N/A</v>
          </cell>
          <cell r="AB382" t="str">
            <v>SIN IMPACTO</v>
          </cell>
          <cell r="BA382" t="str">
            <v>SIN IMPACTO</v>
          </cell>
        </row>
        <row r="383">
          <cell r="K383" t="str">
            <v>Consumo de agua</v>
          </cell>
          <cell r="L383" t="str">
            <v>Agotamiento de los recursos naturales (-)</v>
          </cell>
          <cell r="AB383" t="str">
            <v>Negativo MODERADO</v>
          </cell>
          <cell r="BA383" t="str">
            <v>Negativo BAJO</v>
          </cell>
        </row>
        <row r="384">
          <cell r="K384" t="str">
            <v>N/A</v>
          </cell>
          <cell r="L384" t="str">
            <v>N/A</v>
          </cell>
          <cell r="AB384" t="str">
            <v>SIN IMPACTO</v>
          </cell>
          <cell r="BA384" t="str">
            <v>SIN IMPACTO</v>
          </cell>
        </row>
        <row r="385">
          <cell r="K385" t="str">
            <v>Uso de refrigerantes</v>
          </cell>
          <cell r="L385" t="str">
            <v>Agotamiento de los recursos naturales (-)</v>
          </cell>
          <cell r="AB385" t="str">
            <v>Negativo BAJO</v>
          </cell>
          <cell r="BA385" t="str">
            <v>Negativo BAJO</v>
          </cell>
        </row>
        <row r="386">
          <cell r="K386" t="str">
            <v>Otro</v>
          </cell>
          <cell r="L386" t="str">
            <v>Disminución de contaminación al suelo (+)</v>
          </cell>
          <cell r="AB386" t="str">
            <v>POSITIVO</v>
          </cell>
          <cell r="BA386" t="str">
            <v>POSITIVO</v>
          </cell>
        </row>
        <row r="387">
          <cell r="K387" t="str">
            <v>Consumo de energía eléctrica</v>
          </cell>
          <cell r="L387" t="str">
            <v>Agotamiento de los recursos naturales (-)</v>
          </cell>
          <cell r="AB387" t="str">
            <v>Negativo MODERADO</v>
          </cell>
          <cell r="BA387" t="str">
            <v>Negativo BAJO</v>
          </cell>
        </row>
        <row r="388">
          <cell r="K388" t="str">
            <v>Consumo de plaguicidas</v>
          </cell>
          <cell r="L388" t="str">
            <v>Contaminación del suelo (-)</v>
          </cell>
          <cell r="AB388" t="str">
            <v>Negativo MODERADO</v>
          </cell>
          <cell r="BA388" t="str">
            <v>Negativo BAJO</v>
          </cell>
        </row>
        <row r="389">
          <cell r="K389" t="str">
            <v>Consumo de combustibles</v>
          </cell>
          <cell r="L389" t="str">
            <v>Agotamiento de los recursos naturales (-)</v>
          </cell>
          <cell r="AB389" t="str">
            <v>Negativo BAJO</v>
          </cell>
          <cell r="BA389" t="str">
            <v>Negativo BAJO</v>
          </cell>
        </row>
        <row r="390">
          <cell r="K390" t="str">
            <v>N/A</v>
          </cell>
          <cell r="L390" t="str">
            <v>N/A</v>
          </cell>
          <cell r="AB390" t="str">
            <v>SIN IMPACTO</v>
          </cell>
          <cell r="BA390" t="str">
            <v>SIN IMPACTO</v>
          </cell>
        </row>
        <row r="391">
          <cell r="K391" t="str">
            <v xml:space="preserve">Generación de residuos peligrosos (RESIDUOS QUÍMICOS) </v>
          </cell>
          <cell r="L391" t="str">
            <v>Contaminación del suelo (-)</v>
          </cell>
          <cell r="AB391" t="str">
            <v>Negativo MODERADO</v>
          </cell>
          <cell r="BA391" t="str">
            <v>Negativo BAJO</v>
          </cell>
        </row>
        <row r="392">
          <cell r="K392" t="str">
            <v>Consumo de agua</v>
          </cell>
          <cell r="L392" t="str">
            <v>Agotamiento de los recursos naturales (-)</v>
          </cell>
          <cell r="AB392" t="str">
            <v>Negativo BAJO</v>
          </cell>
          <cell r="BA392" t="str">
            <v>Negativo BAJO</v>
          </cell>
        </row>
        <row r="393">
          <cell r="K393" t="str">
            <v>N/A</v>
          </cell>
          <cell r="L393" t="str">
            <v>N/A</v>
          </cell>
          <cell r="AB393" t="str">
            <v>SIN IMPACTO</v>
          </cell>
          <cell r="BA393" t="str">
            <v>SIN IMPACTO</v>
          </cell>
        </row>
        <row r="394">
          <cell r="K394" t="str">
            <v>N/A</v>
          </cell>
          <cell r="L394" t="str">
            <v>N/A</v>
          </cell>
          <cell r="AB394" t="str">
            <v>SIN IMPACTO</v>
          </cell>
          <cell r="BA394" t="str">
            <v>SIN IMPACTO</v>
          </cell>
        </row>
        <row r="395">
          <cell r="K395" t="str">
            <v>N/A</v>
          </cell>
          <cell r="L395" t="str">
            <v>N/A</v>
          </cell>
          <cell r="AB395" t="str">
            <v>SIN IMPACTO</v>
          </cell>
          <cell r="BA395" t="str">
            <v>SIN IMPACTO</v>
          </cell>
        </row>
        <row r="396">
          <cell r="K396" t="str">
            <v>Identificación de requisitos legales ambientales y otros requisitos</v>
          </cell>
          <cell r="L396" t="str">
            <v>Afectación a la salud humana (-)</v>
          </cell>
          <cell r="AB396" t="str">
            <v>Negativo MODERADO</v>
          </cell>
          <cell r="BA396" t="str">
            <v>Negativo MODERADO</v>
          </cell>
        </row>
        <row r="397">
          <cell r="K397" t="str">
            <v>Consumo de agua</v>
          </cell>
          <cell r="L397" t="str">
            <v>Agotamiento de los recursos naturales (-)</v>
          </cell>
          <cell r="AB397" t="str">
            <v>Negativo MODERADO</v>
          </cell>
          <cell r="BA397" t="str">
            <v>Negativo MODERADO</v>
          </cell>
        </row>
        <row r="398">
          <cell r="K398" t="str">
            <v>Consumo de agua</v>
          </cell>
          <cell r="L398" t="str">
            <v>Afectación a la salud humana (-)</v>
          </cell>
          <cell r="AB398" t="str">
            <v>Negativo MODERADO</v>
          </cell>
          <cell r="BA398" t="str">
            <v>Negativo MODERADO</v>
          </cell>
        </row>
        <row r="399">
          <cell r="K399" t="str">
            <v>Consumo de agua</v>
          </cell>
          <cell r="L399" t="str">
            <v>Agotamiento de los recursos naturales (-)</v>
          </cell>
          <cell r="AB399" t="str">
            <v>Negativo MODERADO</v>
          </cell>
          <cell r="BA399" t="str">
            <v>Negativo BAJO</v>
          </cell>
        </row>
        <row r="400">
          <cell r="K400"/>
          <cell r="L400"/>
          <cell r="AB400" t="str">
            <v>SIN IMPACTO</v>
          </cell>
          <cell r="BA400" t="str">
            <v>SIN IMPACTO</v>
          </cell>
        </row>
      </sheetData>
      <sheetData sheetId="45"/>
      <sheetData sheetId="46"/>
      <sheetData sheetId="47"/>
      <sheetData sheetId="48"/>
      <sheetData sheetId="49">
        <row r="12">
          <cell r="K12" t="str">
            <v>Consumo de energía eléctrica</v>
          </cell>
          <cell r="L12" t="str">
            <v>Agotamiento de los recursos naturales (-)</v>
          </cell>
          <cell r="AB12" t="str">
            <v>Negativo MODERADO</v>
          </cell>
          <cell r="BA12" t="str">
            <v>Negativo BAJO</v>
          </cell>
        </row>
        <row r="13">
          <cell r="K13" t="str">
            <v>Consumo de papel</v>
          </cell>
          <cell r="L13" t="str">
            <v>Agotamiento de los recursos naturales (-)</v>
          </cell>
          <cell r="AB13" t="str">
            <v>Negativo MODERADO</v>
          </cell>
          <cell r="BA13" t="str">
            <v>Negativo BAJO</v>
          </cell>
        </row>
        <row r="14">
          <cell r="K14" t="str">
            <v>Consumo de tóner</v>
          </cell>
          <cell r="L14" t="str">
            <v>Agotamiento de los recursos naturales (-)</v>
          </cell>
          <cell r="AB14" t="str">
            <v>Negativo BAJO</v>
          </cell>
          <cell r="BA14" t="str">
            <v>Negativo BAJO</v>
          </cell>
        </row>
        <row r="15">
          <cell r="K15" t="str">
            <v>Educación ambiental</v>
          </cell>
          <cell r="L15" t="str">
            <v>Fomento de buenas prácticas ambientales (+)</v>
          </cell>
          <cell r="AB15" t="str">
            <v>POSITIVO</v>
          </cell>
          <cell r="BA15" t="str">
            <v>POSITIVO</v>
          </cell>
        </row>
        <row r="16">
          <cell r="K16" t="str">
            <v>Generación de residuos aprovechables (PAPEL)</v>
          </cell>
          <cell r="L16" t="str">
            <v>Disminución de carga en los rellenos sanitarios (+)</v>
          </cell>
          <cell r="AB16" t="str">
            <v>POSITIVO</v>
          </cell>
          <cell r="BA16" t="str">
            <v>POSITIVO</v>
          </cell>
        </row>
        <row r="17">
          <cell r="K17" t="str">
            <v xml:space="preserve">Generación de residuos peligrosos (TÓNERES) </v>
          </cell>
          <cell r="L17" t="str">
            <v>Contaminación del suelo (-)</v>
          </cell>
          <cell r="AB17" t="str">
            <v>Negativo MODERADO</v>
          </cell>
          <cell r="BA17" t="str">
            <v>Negativo BAJO</v>
          </cell>
        </row>
        <row r="18">
          <cell r="K18" t="str">
            <v>Consumo de energía eléctrica</v>
          </cell>
          <cell r="L18" t="str">
            <v>Agotamiento de los recursos naturales (-)</v>
          </cell>
          <cell r="AB18" t="str">
            <v>Negativo MODERADO</v>
          </cell>
          <cell r="BA18" t="str">
            <v>Negativo BAJO</v>
          </cell>
        </row>
        <row r="19">
          <cell r="K19" t="str">
            <v>Generación de residuos de manejo especial (RAEE´S)</v>
          </cell>
          <cell r="L19" t="str">
            <v>Contaminación del suelo (-)</v>
          </cell>
          <cell r="AB19" t="str">
            <v>Negativo MODERADO</v>
          </cell>
          <cell r="BA19" t="str">
            <v>Negativo BAJO</v>
          </cell>
        </row>
        <row r="20">
          <cell r="K20" t="str">
            <v>Educación ambiental</v>
          </cell>
          <cell r="L20" t="str">
            <v>Fomento de buenas prácticas ambientales (+)</v>
          </cell>
          <cell r="AB20" t="str">
            <v>POSITIVO</v>
          </cell>
          <cell r="BA20" t="str">
            <v>POSITIVO</v>
          </cell>
        </row>
        <row r="21">
          <cell r="K21" t="str">
            <v>Consumo de energía eléctrica</v>
          </cell>
          <cell r="L21" t="str">
            <v>Agotamiento de los recursos naturales (-)</v>
          </cell>
          <cell r="AB21" t="str">
            <v>Negativo MODERADO</v>
          </cell>
          <cell r="BA21" t="str">
            <v>Negativo BAJO</v>
          </cell>
        </row>
        <row r="22">
          <cell r="K22" t="str">
            <v>Generación de residuos de manejo especial (RAEE´S)</v>
          </cell>
          <cell r="L22" t="str">
            <v>Contaminación del suelo (-)</v>
          </cell>
          <cell r="AB22" t="str">
            <v>Negativo MODERADO</v>
          </cell>
          <cell r="BA22" t="str">
            <v>Negativo BAJO</v>
          </cell>
        </row>
        <row r="23">
          <cell r="K23" t="str">
            <v>Educación ambiental</v>
          </cell>
          <cell r="L23" t="str">
            <v>Fomento de buenas prácticas ambientales (+)</v>
          </cell>
          <cell r="AB23" t="str">
            <v>POSITIVO</v>
          </cell>
          <cell r="BA23" t="str">
            <v>POSITIVO</v>
          </cell>
        </row>
        <row r="24">
          <cell r="K24" t="str">
            <v>Educación ambiental</v>
          </cell>
          <cell r="L24" t="str">
            <v>Fomento de buenas prácticas ambientales (+)</v>
          </cell>
          <cell r="AB24" t="str">
            <v>POSITIVO</v>
          </cell>
          <cell r="BA24" t="str">
            <v>POSITIVO</v>
          </cell>
        </row>
        <row r="25">
          <cell r="K25" t="str">
            <v>Educación ambiental</v>
          </cell>
          <cell r="L25" t="str">
            <v>Reducción de afectación al medio ambiente (+)</v>
          </cell>
          <cell r="AB25" t="str">
            <v>POSITIVO</v>
          </cell>
          <cell r="BA25" t="str">
            <v>POSITIVO</v>
          </cell>
        </row>
        <row r="26">
          <cell r="K26" t="str">
            <v>Educación ambiental</v>
          </cell>
          <cell r="L26" t="str">
            <v>Generación / Fomento de educación  y conciencia ambiental (+)</v>
          </cell>
          <cell r="AB26" t="str">
            <v>POSITIVO</v>
          </cell>
          <cell r="BA26" t="str">
            <v>POSITIVO</v>
          </cell>
        </row>
        <row r="27">
          <cell r="K27" t="str">
            <v>Educación ambiental</v>
          </cell>
          <cell r="L27" t="str">
            <v>Disminución de consumo de papel (+)</v>
          </cell>
          <cell r="AB27" t="str">
            <v>POSITIVO</v>
          </cell>
          <cell r="BA27" t="str">
            <v>POSITIVO</v>
          </cell>
        </row>
        <row r="28">
          <cell r="K28" t="str">
            <v>Educación ambiental</v>
          </cell>
          <cell r="L28" t="str">
            <v>Disminución de consumo de energía (+)</v>
          </cell>
          <cell r="AB28" t="str">
            <v>POSITIVO</v>
          </cell>
          <cell r="BA28" t="str">
            <v>POSITIVO</v>
          </cell>
        </row>
        <row r="29">
          <cell r="K29" t="str">
            <v>Educación ambiental</v>
          </cell>
          <cell r="L29" t="str">
            <v>Disminución de consumo de agua (+)</v>
          </cell>
          <cell r="AB29" t="str">
            <v>POSITIVO</v>
          </cell>
          <cell r="BA29" t="str">
            <v>POSITIVO</v>
          </cell>
        </row>
        <row r="30">
          <cell r="K30" t="str">
            <v>Educación ambiental</v>
          </cell>
          <cell r="L30" t="str">
            <v>Manejo integral de residuos sólidos (+)</v>
          </cell>
          <cell r="AB30" t="str">
            <v>POSITIVO</v>
          </cell>
          <cell r="BA30" t="str">
            <v>POSITIVO</v>
          </cell>
        </row>
        <row r="31">
          <cell r="K31" t="str">
            <v>Educación ambiental</v>
          </cell>
          <cell r="L31" t="str">
            <v>Conservación de fauna (+)</v>
          </cell>
          <cell r="AB31" t="str">
            <v>POSITIVO</v>
          </cell>
          <cell r="BA31" t="str">
            <v>POSITIVO</v>
          </cell>
        </row>
        <row r="32">
          <cell r="K32" t="str">
            <v>Educación ambiental</v>
          </cell>
          <cell r="L32" t="str">
            <v>Conservación de flora (+)</v>
          </cell>
          <cell r="AB32" t="str">
            <v>POSITIVO</v>
          </cell>
          <cell r="BA32" t="str">
            <v>POSITIVO</v>
          </cell>
        </row>
        <row r="33">
          <cell r="K33" t="str">
            <v>Conversión a medios tecnológicos</v>
          </cell>
          <cell r="L33" t="str">
            <v>Disminución de consumo de papel (+)</v>
          </cell>
          <cell r="AB33" t="str">
            <v>POSITIVO</v>
          </cell>
          <cell r="BA33" t="str">
            <v>POSITIVO</v>
          </cell>
        </row>
        <row r="34">
          <cell r="K34" t="str">
            <v>Realización de actividades de compensación ambiental</v>
          </cell>
          <cell r="L34" t="str">
            <v>Reducción de afectación al medio ambiente (+)</v>
          </cell>
          <cell r="AB34" t="str">
            <v>POSITIVO</v>
          </cell>
          <cell r="BA34" t="str">
            <v>POSITIVO</v>
          </cell>
        </row>
        <row r="35">
          <cell r="K35" t="str">
            <v>Realización de actividades de compensación ambiental</v>
          </cell>
          <cell r="L35" t="str">
            <v>Generación / Fomento de educación  y conciencia ambiental (+)</v>
          </cell>
          <cell r="AB35" t="str">
            <v>POSITIVO</v>
          </cell>
          <cell r="BA35" t="str">
            <v>POSITIVO</v>
          </cell>
        </row>
        <row r="36">
          <cell r="K36" t="str">
            <v>Consumo de energía eléctrica</v>
          </cell>
          <cell r="L36" t="str">
            <v>Agotamiento de los recursos naturales (-)</v>
          </cell>
          <cell r="AB36" t="str">
            <v>Negativo MODERADO</v>
          </cell>
          <cell r="BA36" t="str">
            <v>Negativo BAJO</v>
          </cell>
        </row>
        <row r="37">
          <cell r="K37" t="str">
            <v>Consumo de papel</v>
          </cell>
          <cell r="L37" t="str">
            <v>Agotamiento de los recursos naturales (-)</v>
          </cell>
          <cell r="AB37" t="str">
            <v>Negativo MODERADO</v>
          </cell>
          <cell r="BA37" t="str">
            <v>Negativo BAJO</v>
          </cell>
        </row>
        <row r="38">
          <cell r="K38" t="str">
            <v>Consumo de tóner</v>
          </cell>
          <cell r="L38" t="str">
            <v>Agotamiento de los recursos naturales (-)</v>
          </cell>
          <cell r="AB38" t="str">
            <v>Negativo BAJO</v>
          </cell>
          <cell r="BA38" t="str">
            <v>Negativo BAJO</v>
          </cell>
        </row>
        <row r="39">
          <cell r="K39" t="str">
            <v>Conversión a medios tecnológicos</v>
          </cell>
          <cell r="L39" t="str">
            <v>Disminución de consumo de papel (+)</v>
          </cell>
          <cell r="AB39" t="str">
            <v>POSITIVO</v>
          </cell>
          <cell r="BA39" t="str">
            <v>POSITIVO</v>
          </cell>
        </row>
        <row r="40">
          <cell r="K40" t="str">
            <v>Generación de residuos aprovechables (PAPEL)</v>
          </cell>
          <cell r="L40" t="str">
            <v>Disminución de carga en los rellenos sanitarios (+)</v>
          </cell>
          <cell r="AB40" t="str">
            <v>POSITIVO</v>
          </cell>
          <cell r="BA40" t="str">
            <v>POSITIVO</v>
          </cell>
        </row>
        <row r="41">
          <cell r="K41" t="str">
            <v xml:space="preserve">Generación de residuos peligrosos (TÓNERES) </v>
          </cell>
          <cell r="L41" t="str">
            <v>Contaminación del suelo (-)</v>
          </cell>
          <cell r="AB41" t="str">
            <v>Negativo MODERADO</v>
          </cell>
          <cell r="BA41" t="str">
            <v>Negativo BAJO</v>
          </cell>
        </row>
        <row r="42">
          <cell r="K42" t="str">
            <v>Generación de residuos de manejo especial (RAEE´S)</v>
          </cell>
          <cell r="L42" t="str">
            <v>Contaminación del suelo (-)</v>
          </cell>
          <cell r="AB42" t="str">
            <v>Negativo MODERADO</v>
          </cell>
          <cell r="BA42" t="str">
            <v>Negativo BAJO</v>
          </cell>
        </row>
        <row r="43">
          <cell r="K43" t="str">
            <v>Generación de residuos de manejo especial (PILAS O BATERÍAS)</v>
          </cell>
          <cell r="L43" t="str">
            <v>Contaminación del suelo (-)</v>
          </cell>
          <cell r="AB43" t="str">
            <v>Negativo MODERADO</v>
          </cell>
          <cell r="BA43" t="str">
            <v>Negativo BAJO</v>
          </cell>
        </row>
        <row r="44">
          <cell r="K44" t="str">
            <v xml:space="preserve">Generación de residuos peligrosos (TÓNERES) </v>
          </cell>
          <cell r="L44" t="str">
            <v>Contaminación del suelo (-)</v>
          </cell>
          <cell r="AB44" t="str">
            <v>Negativo MODERADO</v>
          </cell>
          <cell r="BA44" t="str">
            <v>Negativo BAJO</v>
          </cell>
        </row>
        <row r="45">
          <cell r="K45" t="str">
            <v>Consumo de sustancias químicas</v>
          </cell>
          <cell r="L45" t="str">
            <v>Agotamiento de los recursos naturales (-)</v>
          </cell>
          <cell r="AB45" t="str">
            <v>Negativo MODERADO</v>
          </cell>
          <cell r="BA45" t="str">
            <v>Negativo BAJO</v>
          </cell>
        </row>
        <row r="46">
          <cell r="K46" t="str">
            <v>Mantenimiento de aparatos eléctricos y/o electrónicos</v>
          </cell>
          <cell r="L46" t="str">
            <v>Alteración al medio ambiente laboral (-)</v>
          </cell>
          <cell r="AB46" t="str">
            <v>Negativo MODERADO</v>
          </cell>
          <cell r="BA46" t="str">
            <v>Negativo BAJO</v>
          </cell>
        </row>
        <row r="47">
          <cell r="K47" t="str">
            <v>Consumo de energía eléctrica</v>
          </cell>
          <cell r="L47" t="str">
            <v>Agotamiento de los recursos naturales (-)</v>
          </cell>
          <cell r="AB47" t="str">
            <v>Negativo MODERADO</v>
          </cell>
          <cell r="BA47" t="str">
            <v>Negativo BAJO</v>
          </cell>
        </row>
        <row r="48">
          <cell r="K48" t="str">
            <v>Consumo de energía eléctrica</v>
          </cell>
          <cell r="L48" t="str">
            <v>Agotamiento de los recursos naturales (-)</v>
          </cell>
          <cell r="AB48" t="str">
            <v>Negativo MODERADO</v>
          </cell>
          <cell r="BA48" t="str">
            <v>Negativo BAJO</v>
          </cell>
        </row>
        <row r="49">
          <cell r="K49" t="str">
            <v>Consumo de papel</v>
          </cell>
          <cell r="L49" t="str">
            <v>Agotamiento de los recursos naturales (-)</v>
          </cell>
          <cell r="AB49" t="str">
            <v>Negativo MODERADO</v>
          </cell>
          <cell r="BA49" t="str">
            <v>Negativo BAJO</v>
          </cell>
        </row>
        <row r="50">
          <cell r="K50" t="str">
            <v>Consumo de tóner</v>
          </cell>
          <cell r="L50" t="str">
            <v>Agotamiento de los recursos naturales (-)</v>
          </cell>
          <cell r="AB50" t="str">
            <v>Negativo BAJO</v>
          </cell>
          <cell r="BA50" t="str">
            <v>Negativo BAJO</v>
          </cell>
        </row>
        <row r="51">
          <cell r="K51" t="str">
            <v>Conversión a medios tecnológicos</v>
          </cell>
          <cell r="L51" t="str">
            <v>Disminución de consumo de papel (+)</v>
          </cell>
          <cell r="AB51" t="str">
            <v>POSITIVO</v>
          </cell>
          <cell r="BA51" t="str">
            <v>POSITIVO</v>
          </cell>
        </row>
        <row r="52">
          <cell r="K52" t="str">
            <v>Generación de residuos aprovechables (PAPEL)</v>
          </cell>
          <cell r="L52" t="str">
            <v>Disminución de carga en los rellenos sanitarios (+)</v>
          </cell>
          <cell r="AB52" t="str">
            <v>POSITIVO</v>
          </cell>
          <cell r="BA52" t="str">
            <v>POSITIVO</v>
          </cell>
        </row>
        <row r="53">
          <cell r="K53" t="str">
            <v xml:space="preserve">Generación de residuos peligrosos (TÓNERES) </v>
          </cell>
          <cell r="L53" t="str">
            <v>Contaminación del suelo (-)</v>
          </cell>
          <cell r="AB53" t="str">
            <v>Negativo MODERADO</v>
          </cell>
          <cell r="BA53" t="str">
            <v>Negativo BAJO</v>
          </cell>
        </row>
        <row r="54">
          <cell r="K54" t="str">
            <v>Consumo de energía eléctrica</v>
          </cell>
          <cell r="L54" t="str">
            <v>Agotamiento de los recursos naturales (-)</v>
          </cell>
          <cell r="AB54" t="str">
            <v>Negativo MODERADO</v>
          </cell>
          <cell r="BA54" t="str">
            <v>Negativo BAJO</v>
          </cell>
        </row>
        <row r="55">
          <cell r="K55" t="str">
            <v>Consumo de materiales de construcción</v>
          </cell>
          <cell r="L55" t="str">
            <v>Agotamiento de los recursos naturales (-)</v>
          </cell>
          <cell r="AB55" t="str">
            <v>Negativo BAJO</v>
          </cell>
          <cell r="BA55" t="str">
            <v>Negativo BAJO</v>
          </cell>
        </row>
        <row r="56">
          <cell r="K56" t="str">
            <v>Generación de residuos aprovechables (METAL)</v>
          </cell>
          <cell r="L56" t="str">
            <v>Disminución de carga en los rellenos sanitarios (+)</v>
          </cell>
          <cell r="AB56" t="str">
            <v>POSITIVO</v>
          </cell>
          <cell r="BA56" t="str">
            <v>POSITIVO</v>
          </cell>
        </row>
        <row r="57">
          <cell r="K57" t="str">
            <v>Generación de residuos aprovechables (PAPEL)</v>
          </cell>
          <cell r="L57" t="str">
            <v>Disminución de carga en los rellenos sanitarios (+)</v>
          </cell>
          <cell r="AB57" t="str">
            <v>POSITIVO</v>
          </cell>
          <cell r="BA57" t="str">
            <v>POSITIVO</v>
          </cell>
        </row>
        <row r="58">
          <cell r="K58" t="str">
            <v>Generación de residuos aprovechables (PLÁSTICO)</v>
          </cell>
          <cell r="L58" t="str">
            <v>Disminución de carga en los rellenos sanitarios (+)</v>
          </cell>
          <cell r="AB58" t="str">
            <v>POSITIVO</v>
          </cell>
          <cell r="BA58" t="str">
            <v>POSITIVO</v>
          </cell>
        </row>
        <row r="59">
          <cell r="K59" t="str">
            <v>Generación de residuos de manejo especial (RCD´S)</v>
          </cell>
          <cell r="L59" t="str">
            <v>Contaminación del suelo (-)</v>
          </cell>
          <cell r="AB59" t="str">
            <v>Negativo MODERADO</v>
          </cell>
          <cell r="BA59" t="str">
            <v>Negativo BAJO</v>
          </cell>
        </row>
        <row r="60">
          <cell r="K60" t="str">
            <v>Generación de residuos de manejo especial  (LUMINARIAS)</v>
          </cell>
          <cell r="L60" t="str">
            <v>Contaminación del suelo (-)</v>
          </cell>
          <cell r="AB60" t="str">
            <v>Negativo MODERADO</v>
          </cell>
          <cell r="BA60" t="str">
            <v>Negativo BAJO</v>
          </cell>
        </row>
        <row r="61">
          <cell r="K61" t="str">
            <v>Consumo de sustancias químicas</v>
          </cell>
          <cell r="L61" t="str">
            <v>Agotamiento de los recursos naturales (-)</v>
          </cell>
          <cell r="AB61" t="str">
            <v>Negativo MODERADO</v>
          </cell>
          <cell r="BA61" t="str">
            <v>Negativo BAJO</v>
          </cell>
        </row>
        <row r="62">
          <cell r="K62" t="str">
            <v>Consumo de agua</v>
          </cell>
          <cell r="L62" t="str">
            <v>Agotamiento de los recursos naturales (-)</v>
          </cell>
          <cell r="AB62" t="str">
            <v>Negativo MODERADO</v>
          </cell>
          <cell r="BA62" t="str">
            <v>Negativo BAJO</v>
          </cell>
        </row>
        <row r="63">
          <cell r="K63" t="str">
            <v>Generación de residuos ordinarios</v>
          </cell>
          <cell r="L63" t="str">
            <v>Aumento de carga de rellenos sanitarios (-)</v>
          </cell>
          <cell r="AB63" t="str">
            <v>Negativo MODERADO</v>
          </cell>
          <cell r="BA63" t="str">
            <v>Negativo BAJO</v>
          </cell>
        </row>
        <row r="64">
          <cell r="K64" t="str">
            <v xml:space="preserve">Consumo de insumos no comestibles de cafetería </v>
          </cell>
          <cell r="L64" t="str">
            <v>Aumento de carga de rellenos sanitarios (-)</v>
          </cell>
          <cell r="AB64" t="str">
            <v>Negativo MODERADO</v>
          </cell>
          <cell r="BA64" t="str">
            <v>Negativo BAJO</v>
          </cell>
        </row>
        <row r="65">
          <cell r="K65" t="str">
            <v>Vertimiento de aguas residuales domésticas a sistemas de alcantarillado</v>
          </cell>
          <cell r="L65" t="str">
            <v>Contaminación de cuerpos hídricos (-)</v>
          </cell>
          <cell r="AB65" t="str">
            <v>Negativo MODERADO</v>
          </cell>
          <cell r="BA65" t="str">
            <v>Negativo BAJO</v>
          </cell>
        </row>
        <row r="66">
          <cell r="K66" t="str">
            <v>Consumo de energía eléctrica</v>
          </cell>
          <cell r="L66" t="str">
            <v>Agotamiento de los recursos naturales (-)</v>
          </cell>
          <cell r="AB66" t="str">
            <v>Negativo MODERADO</v>
          </cell>
          <cell r="BA66" t="str">
            <v>Negativo BAJO</v>
          </cell>
        </row>
        <row r="67">
          <cell r="K67" t="str">
            <v>Consumo de agua</v>
          </cell>
          <cell r="L67" t="str">
            <v>Agotamiento de los recursos naturales (-)</v>
          </cell>
          <cell r="AB67" t="str">
            <v>Negativo MODERADO</v>
          </cell>
          <cell r="BA67" t="str">
            <v>Negativo BAJO</v>
          </cell>
        </row>
        <row r="68">
          <cell r="K68" t="str">
            <v>Consumo de fertilizantes</v>
          </cell>
          <cell r="L68" t="str">
            <v>Agotamiento de los recursos naturales (-)</v>
          </cell>
          <cell r="AB68" t="str">
            <v>Negativo MODERADO</v>
          </cell>
          <cell r="BA68" t="str">
            <v>Negativo BAJO</v>
          </cell>
        </row>
        <row r="69">
          <cell r="K69" t="str">
            <v>Generación de residuos aprovechables (CARTÓN)</v>
          </cell>
          <cell r="L69" t="str">
            <v>Disminución de carga en los rellenos sanitarios (+)</v>
          </cell>
          <cell r="AB69" t="str">
            <v>POSITIVO</v>
          </cell>
          <cell r="BA69" t="str">
            <v>POSITIVO</v>
          </cell>
        </row>
        <row r="70">
          <cell r="K70" t="str">
            <v>Generación de residuos aprovechables (PAPEL)</v>
          </cell>
          <cell r="L70" t="str">
            <v>Disminución de carga en los rellenos sanitarios (+)</v>
          </cell>
          <cell r="AB70" t="str">
            <v>POSITIVO</v>
          </cell>
          <cell r="BA70" t="str">
            <v>POSITIVO</v>
          </cell>
        </row>
        <row r="71">
          <cell r="K71" t="str">
            <v>Generación de residuos aprovechables (PLÁSTICO)</v>
          </cell>
          <cell r="L71" t="str">
            <v>Disminución de carga en los rellenos sanitarios (+)</v>
          </cell>
          <cell r="AB71" t="str">
            <v>POSITIVO</v>
          </cell>
          <cell r="BA71" t="str">
            <v>POSITIVO</v>
          </cell>
        </row>
        <row r="72">
          <cell r="K72" t="str">
            <v>Generación de residuos ordinarios</v>
          </cell>
          <cell r="L72" t="str">
            <v>Aumento de carga de rellenos sanitarios (-)</v>
          </cell>
          <cell r="AB72" t="str">
            <v>Negativo MODERADO</v>
          </cell>
          <cell r="BA72" t="str">
            <v>Negativo BAJO</v>
          </cell>
        </row>
        <row r="73">
          <cell r="K73" t="str">
            <v>Generación de residuos orgánicos</v>
          </cell>
          <cell r="L73" t="str">
            <v>Aumento de carga de rellenos sanitarios (-)</v>
          </cell>
          <cell r="AB73" t="str">
            <v>Negativo MODERADO</v>
          </cell>
          <cell r="BA73" t="str">
            <v>Negativo BAJO</v>
          </cell>
        </row>
        <row r="74">
          <cell r="K74" t="str">
            <v>Consumo de sustancias químicas</v>
          </cell>
          <cell r="L74" t="str">
            <v>Agotamiento de los recursos naturales (-)</v>
          </cell>
          <cell r="AB74" t="str">
            <v>Negativo MODERADO</v>
          </cell>
          <cell r="BA74" t="str">
            <v>Negativo BAJO</v>
          </cell>
        </row>
        <row r="75">
          <cell r="K75" t="str">
            <v xml:space="preserve">Generación de residuos peligrosos (RESIDUOS QUÍMICOS) </v>
          </cell>
          <cell r="L75" t="str">
            <v>Contaminación del suelo (-)</v>
          </cell>
          <cell r="AB75" t="str">
            <v>Negativo MODERADO</v>
          </cell>
          <cell r="BA75" t="str">
            <v>Negativo BAJO</v>
          </cell>
        </row>
        <row r="76">
          <cell r="K76" t="str">
            <v>Consumo de plaguicidas</v>
          </cell>
          <cell r="L76" t="str">
            <v>Agotamiento de los recursos naturales (-)</v>
          </cell>
          <cell r="AB76" t="str">
            <v>Negativo MODERADO</v>
          </cell>
          <cell r="BA76" t="str">
            <v>Negativo BAJO</v>
          </cell>
        </row>
        <row r="77">
          <cell r="K77" t="str">
            <v>Generación de residuos peligrosos (PLAGUICIDAS)</v>
          </cell>
          <cell r="L77" t="str">
            <v>Contaminación del suelo (-)</v>
          </cell>
          <cell r="AB77" t="str">
            <v>Negativo MODERADO</v>
          </cell>
          <cell r="BA77" t="str">
            <v>Negativo BAJO</v>
          </cell>
        </row>
        <row r="78">
          <cell r="K78" t="str">
            <v>Consumo de energía eléctrica</v>
          </cell>
          <cell r="L78" t="str">
            <v>Agotamiento de los recursos naturales (-)</v>
          </cell>
          <cell r="AB78" t="str">
            <v>Negativo MODERADO</v>
          </cell>
          <cell r="BA78" t="str">
            <v>Negativo BAJO</v>
          </cell>
        </row>
        <row r="79">
          <cell r="K79" t="str">
            <v>Consumo de papel</v>
          </cell>
          <cell r="L79" t="str">
            <v>Agotamiento de los recursos naturales (-)</v>
          </cell>
          <cell r="AB79" t="str">
            <v>Negativo MODERADO</v>
          </cell>
          <cell r="BA79" t="str">
            <v>Negativo BAJO</v>
          </cell>
        </row>
        <row r="80">
          <cell r="K80" t="str">
            <v>Consumo de tóner</v>
          </cell>
          <cell r="L80" t="str">
            <v>Agotamiento de los recursos naturales (-)</v>
          </cell>
          <cell r="AB80" t="str">
            <v>Negativo BAJO</v>
          </cell>
          <cell r="BA80" t="str">
            <v>Negativo BAJO</v>
          </cell>
        </row>
        <row r="81">
          <cell r="K81" t="str">
            <v>Conversión a medios tecnológicos</v>
          </cell>
          <cell r="L81" t="str">
            <v>Disminución de consumo de papel (+)</v>
          </cell>
          <cell r="AB81" t="str">
            <v>POSITIVO</v>
          </cell>
          <cell r="BA81" t="str">
            <v>POSITIVO</v>
          </cell>
        </row>
        <row r="82">
          <cell r="K82" t="str">
            <v>Generación de residuos aprovechables (PAPEL)</v>
          </cell>
          <cell r="L82" t="str">
            <v>Disminución de carga en los rellenos sanitarios (+)</v>
          </cell>
          <cell r="AB82" t="str">
            <v>POSITIVO</v>
          </cell>
          <cell r="BA82" t="str">
            <v>POSITIVO</v>
          </cell>
        </row>
        <row r="83">
          <cell r="K83" t="str">
            <v xml:space="preserve">Generación de residuos peligrosos (TÓNERES) </v>
          </cell>
          <cell r="L83" t="str">
            <v>Contaminación del suelo (-)</v>
          </cell>
          <cell r="AB83" t="str">
            <v>Negativo MODERADO</v>
          </cell>
          <cell r="BA83" t="str">
            <v>Negativo BAJO</v>
          </cell>
        </row>
        <row r="84">
          <cell r="K84" t="str">
            <v>Educación ambiental</v>
          </cell>
          <cell r="L84" t="str">
            <v>Fomento de buenas prácticas ambientales (+)</v>
          </cell>
          <cell r="AB84" t="str">
            <v>POSITIVO</v>
          </cell>
          <cell r="BA84" t="str">
            <v>POSITIVO</v>
          </cell>
        </row>
        <row r="85">
          <cell r="K85" t="str">
            <v>Educación ambiental</v>
          </cell>
          <cell r="L85" t="str">
            <v>Generación / Fomento de educación  y conciencia ambiental (+)</v>
          </cell>
          <cell r="AB85" t="str">
            <v>POSITIVO</v>
          </cell>
          <cell r="BA85" t="str">
            <v>POSITIVO</v>
          </cell>
        </row>
        <row r="86">
          <cell r="K86" t="str">
            <v>Consumo de energía eléctrica</v>
          </cell>
          <cell r="L86" t="str">
            <v>Agotamiento de los recursos naturales (-)</v>
          </cell>
          <cell r="AB86" t="str">
            <v>POSITIVO</v>
          </cell>
          <cell r="BA86" t="str">
            <v>POSITIVO</v>
          </cell>
        </row>
        <row r="87">
          <cell r="K87" t="str">
            <v>Consumo de papel</v>
          </cell>
          <cell r="L87" t="str">
            <v>Agotamiento de los recursos naturales (-)</v>
          </cell>
          <cell r="AB87" t="str">
            <v>Negativo MODERADO</v>
          </cell>
          <cell r="BA87" t="str">
            <v>Negativo BAJO</v>
          </cell>
        </row>
        <row r="88">
          <cell r="K88" t="str">
            <v>Generación de residuos ordinarios</v>
          </cell>
          <cell r="L88" t="str">
            <v>Contaminación del suelo (-)</v>
          </cell>
          <cell r="AB88" t="str">
            <v>Negativo MODERADO</v>
          </cell>
          <cell r="BA88" t="str">
            <v>Negativo BAJO</v>
          </cell>
        </row>
        <row r="89">
          <cell r="K89" t="str">
            <v xml:space="preserve">Consumo de insumos comestibles de cafetería </v>
          </cell>
          <cell r="L89" t="str">
            <v>Agotamiento de los recursos naturales (-)</v>
          </cell>
          <cell r="AB89" t="str">
            <v>Negativo BAJO</v>
          </cell>
          <cell r="BA89" t="str">
            <v>Negativo BAJO</v>
          </cell>
        </row>
        <row r="90">
          <cell r="K90" t="str">
            <v>Generación de residuos orgánicos</v>
          </cell>
          <cell r="L90" t="str">
            <v>Contaminación del suelo (-)</v>
          </cell>
          <cell r="AB90" t="str">
            <v>Negativo MODERADO</v>
          </cell>
          <cell r="BA90" t="str">
            <v>Negativo BAJO</v>
          </cell>
        </row>
        <row r="91">
          <cell r="K91" t="str">
            <v>Generación de residuos aprovechables (PAPEL)</v>
          </cell>
          <cell r="L91" t="str">
            <v>Disminución de carga en los rellenos sanitarios (+)</v>
          </cell>
          <cell r="AB91" t="str">
            <v>POSITIVO</v>
          </cell>
          <cell r="BA91" t="str">
            <v>POSITIVO</v>
          </cell>
        </row>
        <row r="92">
          <cell r="K92" t="str">
            <v>Consumo de energía eléctrica</v>
          </cell>
          <cell r="L92" t="str">
            <v>Agotamiento de los recursos naturales (-)</v>
          </cell>
          <cell r="AB92" t="str">
            <v>Negativo MODERADO</v>
          </cell>
          <cell r="BA92" t="str">
            <v>Negativo BAJO</v>
          </cell>
        </row>
        <row r="93">
          <cell r="K93" t="str">
            <v>Consumo de papel</v>
          </cell>
          <cell r="L93" t="str">
            <v>Agotamiento de los recursos naturales (-)</v>
          </cell>
          <cell r="AB93" t="str">
            <v>Negativo MODERADO</v>
          </cell>
          <cell r="BA93" t="str">
            <v>Negativo BAJO</v>
          </cell>
        </row>
        <row r="94">
          <cell r="K94" t="str">
            <v>Consumo de tóner</v>
          </cell>
          <cell r="L94" t="str">
            <v>Agotamiento de los recursos naturales (-)</v>
          </cell>
          <cell r="AB94" t="str">
            <v>Negativo BAJO</v>
          </cell>
          <cell r="BA94" t="str">
            <v>Negativo BAJO</v>
          </cell>
        </row>
        <row r="95">
          <cell r="K95" t="str">
            <v>Conversión a medios tecnológicos</v>
          </cell>
          <cell r="L95" t="str">
            <v>Disminución de consumo de papel (+)</v>
          </cell>
          <cell r="AB95" t="str">
            <v>POSITIVO</v>
          </cell>
          <cell r="BA95" t="str">
            <v>POSITIVO</v>
          </cell>
        </row>
        <row r="96">
          <cell r="K96" t="str">
            <v>Generación de residuos aprovechables (PAPEL)</v>
          </cell>
          <cell r="L96" t="str">
            <v>Disminución de carga en los rellenos sanitarios (+)</v>
          </cell>
          <cell r="AB96" t="str">
            <v>POSITIVO</v>
          </cell>
          <cell r="BA96" t="str">
            <v>POSITIVO</v>
          </cell>
        </row>
        <row r="97">
          <cell r="K97" t="str">
            <v>Generación de residuos aprovechables (CARTÓN)</v>
          </cell>
          <cell r="L97" t="str">
            <v>Disminución de carga en los rellenos sanitarios (+)</v>
          </cell>
          <cell r="AB97" t="str">
            <v>POSITIVO</v>
          </cell>
          <cell r="BA97" t="str">
            <v>POSITIVO</v>
          </cell>
        </row>
        <row r="98">
          <cell r="K98" t="str">
            <v xml:space="preserve">Generación de residuos peligrosos (TÓNERES) </v>
          </cell>
          <cell r="L98" t="str">
            <v>Contaminación del suelo (-)</v>
          </cell>
          <cell r="AB98" t="str">
            <v>Negativo MODERADO</v>
          </cell>
          <cell r="BA98" t="str">
            <v>Negativo BAJO</v>
          </cell>
        </row>
        <row r="99">
          <cell r="K99" t="str">
            <v>Consumo de energía eléctrica</v>
          </cell>
          <cell r="L99" t="str">
            <v>Agotamiento de los recursos naturales (-)</v>
          </cell>
          <cell r="AB99" t="str">
            <v>Negativo MODERADO</v>
          </cell>
          <cell r="BA99" t="str">
            <v>Negativo BAJO</v>
          </cell>
        </row>
        <row r="100">
          <cell r="K100" t="str">
            <v>Consumo de papel</v>
          </cell>
          <cell r="L100" t="str">
            <v>Agotamiento de los recursos naturales (-)</v>
          </cell>
          <cell r="AB100" t="str">
            <v>Negativo MODERADO</v>
          </cell>
          <cell r="BA100" t="str">
            <v>Negativo BAJO</v>
          </cell>
        </row>
        <row r="101">
          <cell r="K101" t="str">
            <v>Consumo de tóner</v>
          </cell>
          <cell r="L101" t="str">
            <v>Agotamiento de los recursos naturales (-)</v>
          </cell>
          <cell r="AB101" t="str">
            <v>Negativo BAJO</v>
          </cell>
          <cell r="BA101" t="str">
            <v>Negativo BAJO</v>
          </cell>
        </row>
        <row r="102">
          <cell r="K102" t="str">
            <v>Conversión a medios tecnológicos</v>
          </cell>
          <cell r="L102" t="str">
            <v>Disminución de consumo de papel (+)</v>
          </cell>
          <cell r="AB102" t="str">
            <v>POSITIVO</v>
          </cell>
          <cell r="BA102" t="str">
            <v>POSITIVO</v>
          </cell>
        </row>
        <row r="103">
          <cell r="K103" t="str">
            <v>Generación de residuos aprovechables (PAPEL)</v>
          </cell>
          <cell r="L103" t="str">
            <v>Disminución de carga en los rellenos sanitarios (+)</v>
          </cell>
          <cell r="AB103" t="str">
            <v>POSITIVO</v>
          </cell>
          <cell r="BA103" t="str">
            <v>POSITIVO</v>
          </cell>
        </row>
        <row r="104">
          <cell r="K104" t="str">
            <v xml:space="preserve">Generación de residuos peligrosos (TÓNERES) </v>
          </cell>
          <cell r="L104" t="str">
            <v>Contaminación del suelo (-)</v>
          </cell>
          <cell r="AB104" t="str">
            <v>Negativo MODERADO</v>
          </cell>
          <cell r="BA104" t="str">
            <v>Negativo BAJO</v>
          </cell>
        </row>
        <row r="105">
          <cell r="K105" t="str">
            <v>Consumo de energía eléctrica</v>
          </cell>
          <cell r="L105" t="str">
            <v>Agotamiento de los recursos naturales (-)</v>
          </cell>
          <cell r="AB105" t="str">
            <v>Negativo MODERADO</v>
          </cell>
          <cell r="BA105" t="str">
            <v>Negativo BAJO</v>
          </cell>
        </row>
        <row r="106">
          <cell r="K106" t="str">
            <v>Consumo de papel</v>
          </cell>
          <cell r="L106" t="str">
            <v>Agotamiento de los recursos naturales (-)</v>
          </cell>
          <cell r="AB106" t="str">
            <v>Negativo MODERADO</v>
          </cell>
          <cell r="BA106" t="str">
            <v>Negativo BAJO</v>
          </cell>
        </row>
        <row r="107">
          <cell r="K107" t="str">
            <v>Consumo de tóner</v>
          </cell>
          <cell r="L107" t="str">
            <v>Agotamiento de los recursos naturales (-)</v>
          </cell>
          <cell r="AB107" t="str">
            <v>Negativo BAJO</v>
          </cell>
          <cell r="BA107" t="str">
            <v>Negativo BAJO</v>
          </cell>
        </row>
        <row r="108">
          <cell r="K108" t="str">
            <v>Conversión a medios tecnológicos</v>
          </cell>
          <cell r="L108" t="str">
            <v>Disminución de consumo de papel (+)</v>
          </cell>
          <cell r="AB108" t="str">
            <v>POSITIVO</v>
          </cell>
          <cell r="BA108" t="str">
            <v>POSITIVO</v>
          </cell>
        </row>
        <row r="109">
          <cell r="K109" t="str">
            <v>Generación de residuos aprovechables (PAPEL)</v>
          </cell>
          <cell r="L109" t="str">
            <v>Disminución de carga en los rellenos sanitarios (+)</v>
          </cell>
          <cell r="AB109" t="str">
            <v>POSITIVO</v>
          </cell>
          <cell r="BA109" t="str">
            <v>POSITIVO</v>
          </cell>
        </row>
        <row r="110">
          <cell r="K110" t="str">
            <v xml:space="preserve">Generación de residuos peligrosos (TÓNERES) </v>
          </cell>
          <cell r="L110" t="str">
            <v>Contaminación del suelo (-)</v>
          </cell>
          <cell r="AB110" t="str">
            <v>Negativo MODERADO</v>
          </cell>
          <cell r="BA110" t="str">
            <v>Negativo BAJO</v>
          </cell>
        </row>
        <row r="111">
          <cell r="K111" t="str">
            <v>Consumo de energía eléctrica</v>
          </cell>
          <cell r="L111" t="str">
            <v>Agotamiento de los recursos naturales (-)</v>
          </cell>
          <cell r="AB111" t="str">
            <v>Negativo MODERADO</v>
          </cell>
          <cell r="BA111" t="str">
            <v>Negativo BAJO</v>
          </cell>
        </row>
        <row r="112">
          <cell r="K112" t="str">
            <v>Consumo de papel</v>
          </cell>
          <cell r="L112" t="str">
            <v>Agotamiento de los recursos naturales (-)</v>
          </cell>
          <cell r="AB112" t="str">
            <v>Negativo MODERADO</v>
          </cell>
          <cell r="BA112" t="str">
            <v>Negativo BAJO</v>
          </cell>
        </row>
        <row r="113">
          <cell r="K113" t="str">
            <v>Conversión a medios tecnológicos</v>
          </cell>
          <cell r="L113" t="str">
            <v>Disminución de consumo de papel (+)</v>
          </cell>
          <cell r="AB113" t="str">
            <v>POSITIVO</v>
          </cell>
          <cell r="BA113" t="str">
            <v>POSITIVO</v>
          </cell>
        </row>
        <row r="114">
          <cell r="K114" t="str">
            <v>Generación de residuos aprovechables (PAPEL)</v>
          </cell>
          <cell r="L114" t="str">
            <v>Disminución de carga en los rellenos sanitarios (+)</v>
          </cell>
          <cell r="AB114" t="str">
            <v>POSITIVO</v>
          </cell>
          <cell r="BA114" t="str">
            <v>POSITIVO</v>
          </cell>
        </row>
        <row r="115">
          <cell r="K115" t="str">
            <v>Consumo de energía eléctrica</v>
          </cell>
          <cell r="L115" t="str">
            <v>Agotamiento de los recursos naturales (-)</v>
          </cell>
          <cell r="AB115" t="str">
            <v>Negativo MODERADO</v>
          </cell>
          <cell r="BA115" t="str">
            <v>Negativo BAJO</v>
          </cell>
        </row>
        <row r="116">
          <cell r="K116" t="str">
            <v>Consumo de papel</v>
          </cell>
          <cell r="L116" t="str">
            <v>Agotamiento de los recursos naturales (-)</v>
          </cell>
          <cell r="AB116" t="str">
            <v>Negativo MODERADO</v>
          </cell>
          <cell r="BA116" t="str">
            <v>Negativo BAJO</v>
          </cell>
        </row>
        <row r="117">
          <cell r="K117" t="str">
            <v>Consumo de tóner</v>
          </cell>
          <cell r="L117" t="str">
            <v>Agotamiento de los recursos naturales (-)</v>
          </cell>
          <cell r="AB117" t="str">
            <v>Negativo BAJO</v>
          </cell>
          <cell r="BA117" t="str">
            <v>Negativo BAJO</v>
          </cell>
        </row>
        <row r="118">
          <cell r="K118" t="str">
            <v>Conversión a medios tecnológicos</v>
          </cell>
          <cell r="L118" t="str">
            <v>Disminución de consumo de papel (+)</v>
          </cell>
          <cell r="AB118" t="str">
            <v>POSITIVO</v>
          </cell>
          <cell r="BA118" t="str">
            <v>POSITIVO</v>
          </cell>
        </row>
        <row r="119">
          <cell r="K119" t="str">
            <v>Generación de residuos aprovechables (PAPEL)</v>
          </cell>
          <cell r="L119" t="str">
            <v>Disminución de carga en los rellenos sanitarios (+)</v>
          </cell>
          <cell r="AB119" t="str">
            <v>POSITIVO</v>
          </cell>
          <cell r="BA119" t="str">
            <v>POSITIVO</v>
          </cell>
        </row>
        <row r="120">
          <cell r="K120" t="str">
            <v xml:space="preserve">Generación de residuos peligrosos (TÓNERES) </v>
          </cell>
          <cell r="L120" t="str">
            <v>Contaminación del suelo (-)</v>
          </cell>
          <cell r="AB120" t="str">
            <v>Negativo MODERADO</v>
          </cell>
          <cell r="BA120" t="str">
            <v>Negativo BAJO</v>
          </cell>
        </row>
        <row r="121">
          <cell r="K121" t="str">
            <v>Consumo de energía eléctrica</v>
          </cell>
          <cell r="L121" t="str">
            <v>Agotamiento de los recursos naturales (-)</v>
          </cell>
          <cell r="AB121" t="str">
            <v>Negativo MODERADO</v>
          </cell>
          <cell r="BA121" t="str">
            <v>Negativo BAJO</v>
          </cell>
        </row>
        <row r="122">
          <cell r="K122" t="str">
            <v>Consumo de papel</v>
          </cell>
          <cell r="L122" t="str">
            <v>Agotamiento de los recursos naturales (-)</v>
          </cell>
          <cell r="AB122" t="str">
            <v>Negativo MODERADO</v>
          </cell>
          <cell r="BA122" t="str">
            <v>Negativo BAJO</v>
          </cell>
        </row>
        <row r="123">
          <cell r="K123" t="str">
            <v>Consumo de tóner</v>
          </cell>
          <cell r="L123" t="str">
            <v>Agotamiento de los recursos naturales (-)</v>
          </cell>
          <cell r="AB123" t="str">
            <v>Negativo BAJO</v>
          </cell>
          <cell r="BA123" t="str">
            <v>Negativo BAJO</v>
          </cell>
        </row>
        <row r="124">
          <cell r="K124" t="str">
            <v>Conversión a medios tecnológicos</v>
          </cell>
          <cell r="L124" t="str">
            <v>Disminución de consumo de papel (+)</v>
          </cell>
          <cell r="AB124" t="str">
            <v>POSITIVO</v>
          </cell>
          <cell r="BA124" t="str">
            <v>POSITIVO</v>
          </cell>
        </row>
        <row r="125">
          <cell r="K125" t="str">
            <v>Generación de residuos aprovechables (PAPEL)</v>
          </cell>
          <cell r="L125" t="str">
            <v>Disminución de carga en los rellenos sanitarios (+)</v>
          </cell>
          <cell r="AB125" t="str">
            <v>POSITIVO</v>
          </cell>
          <cell r="BA125" t="str">
            <v>POSITIVO</v>
          </cell>
        </row>
        <row r="126">
          <cell r="K126" t="str">
            <v xml:space="preserve">Generación de residuos peligrosos (TÓNERES) </v>
          </cell>
          <cell r="L126" t="str">
            <v>Contaminación del suelo (-)</v>
          </cell>
          <cell r="AB126" t="str">
            <v>Negativo MODERADO</v>
          </cell>
          <cell r="BA126" t="str">
            <v>Negativo BAJO</v>
          </cell>
        </row>
        <row r="127">
          <cell r="K127" t="str">
            <v>Consumo de energía eléctrica</v>
          </cell>
          <cell r="L127" t="str">
            <v>Agotamiento de los recursos naturales (-)</v>
          </cell>
          <cell r="AB127" t="str">
            <v>Negativo MODERADO</v>
          </cell>
          <cell r="BA127" t="str">
            <v>Negativo BAJO</v>
          </cell>
        </row>
        <row r="128">
          <cell r="K128" t="str">
            <v>Consumo de papel</v>
          </cell>
          <cell r="L128" t="str">
            <v>Agotamiento de los recursos naturales (-)</v>
          </cell>
          <cell r="AB128" t="str">
            <v>Negativo MODERADO</v>
          </cell>
          <cell r="BA128" t="str">
            <v>Negativo BAJO</v>
          </cell>
        </row>
        <row r="129">
          <cell r="K129" t="str">
            <v>Conversión a medios tecnológicos</v>
          </cell>
          <cell r="L129" t="str">
            <v>Disminución de consumo de papel (+)</v>
          </cell>
          <cell r="AB129" t="str">
            <v>POSITIVO</v>
          </cell>
          <cell r="BA129" t="str">
            <v>POSITIVO</v>
          </cell>
        </row>
        <row r="130">
          <cell r="K130" t="str">
            <v>Generación de residuos aprovechables (PAPEL)</v>
          </cell>
          <cell r="L130" t="str">
            <v>Disminución de carga en los rellenos sanitarios (+)</v>
          </cell>
          <cell r="AB130" t="str">
            <v>POSITIVO</v>
          </cell>
          <cell r="BA130" t="str">
            <v>POSITIVO</v>
          </cell>
        </row>
        <row r="131">
          <cell r="K131" t="str">
            <v>Consumo de energía eléctrica</v>
          </cell>
          <cell r="L131" t="str">
            <v>Agotamiento de los recursos naturales (-)</v>
          </cell>
          <cell r="AB131" t="str">
            <v>Negativo MODERADO</v>
          </cell>
          <cell r="BA131" t="str">
            <v>Negativo BAJO</v>
          </cell>
        </row>
        <row r="132">
          <cell r="K132" t="str">
            <v>Consumo de papel</v>
          </cell>
          <cell r="L132" t="str">
            <v>Agotamiento de los recursos naturales (-)</v>
          </cell>
          <cell r="AB132" t="str">
            <v>Negativo MODERADO</v>
          </cell>
          <cell r="BA132" t="str">
            <v>Negativo BAJO</v>
          </cell>
        </row>
        <row r="133">
          <cell r="K133" t="str">
            <v>Conversión a medios tecnológicos</v>
          </cell>
          <cell r="L133" t="str">
            <v>Disminución de consumo de papel (+)</v>
          </cell>
          <cell r="AB133" t="str">
            <v>POSITIVO</v>
          </cell>
          <cell r="BA133" t="str">
            <v>POSITIVO</v>
          </cell>
        </row>
        <row r="134">
          <cell r="K134" t="str">
            <v>Generación de residuos aprovechables (PAPEL)</v>
          </cell>
          <cell r="L134" t="str">
            <v>Disminución de carga en los rellenos sanitarios (+)</v>
          </cell>
          <cell r="AB134" t="str">
            <v>POSITIVO</v>
          </cell>
          <cell r="BA134" t="str">
            <v>POSITIVO</v>
          </cell>
        </row>
        <row r="135">
          <cell r="K135" t="str">
            <v>Consumo de combustibles</v>
          </cell>
          <cell r="L135" t="str">
            <v>Emisión de gases efecto invernadero (-)</v>
          </cell>
          <cell r="AB135" t="str">
            <v>Negativo BAJO</v>
          </cell>
          <cell r="BA135" t="str">
            <v>Negativo BAJO</v>
          </cell>
        </row>
        <row r="136">
          <cell r="K136" t="str">
            <v>Generación de emisiones atmosféricas fuentes móviles</v>
          </cell>
          <cell r="L136" t="str">
            <v>Contaminación del aire (-)</v>
          </cell>
          <cell r="AB136" t="str">
            <v>Negativo MODERADO</v>
          </cell>
          <cell r="BA136" t="str">
            <v>Negativo MODERADO</v>
          </cell>
        </row>
        <row r="137">
          <cell r="K137" t="str">
            <v>Consumo de energía eléctrica</v>
          </cell>
          <cell r="L137" t="str">
            <v>Agotamiento de los recursos naturales (-)</v>
          </cell>
          <cell r="AB137" t="str">
            <v>Negativo MODERADO</v>
          </cell>
          <cell r="BA137" t="str">
            <v>Negativo BAJO</v>
          </cell>
        </row>
        <row r="138">
          <cell r="K138" t="str">
            <v>Consumo de papel</v>
          </cell>
          <cell r="L138" t="str">
            <v>Agotamiento de los recursos naturales (-)</v>
          </cell>
          <cell r="AB138" t="str">
            <v>Negativo MODERADO</v>
          </cell>
          <cell r="BA138" t="str">
            <v>Negativo BAJO</v>
          </cell>
        </row>
        <row r="139">
          <cell r="K139" t="str">
            <v>Conversión a medios tecnológicos</v>
          </cell>
          <cell r="L139" t="str">
            <v>Disminución de consumo de papel (+)</v>
          </cell>
          <cell r="AB139" t="str">
            <v>POSITIVO</v>
          </cell>
          <cell r="BA139" t="str">
            <v>POSITIVO</v>
          </cell>
        </row>
        <row r="140">
          <cell r="K140" t="str">
            <v>Generación de residuos aprovechables (PAPEL)</v>
          </cell>
          <cell r="L140" t="str">
            <v>Disminución de carga en los rellenos sanitarios (+)</v>
          </cell>
          <cell r="AB140" t="str">
            <v>POSITIVO</v>
          </cell>
          <cell r="BA140" t="str">
            <v>POSITIVO</v>
          </cell>
        </row>
        <row r="141">
          <cell r="K141" t="str">
            <v>Consumo de combustibles</v>
          </cell>
          <cell r="L141" t="str">
            <v>Emisión de gases efecto invernadero (-)</v>
          </cell>
          <cell r="AB141" t="str">
            <v>Negativo BAJO</v>
          </cell>
          <cell r="BA141" t="str">
            <v>Negativo BAJO</v>
          </cell>
        </row>
        <row r="142">
          <cell r="K142" t="str">
            <v>Generación de emisiones atmosféricas fuentes móviles</v>
          </cell>
          <cell r="L142" t="str">
            <v>Contaminación del aire (-)</v>
          </cell>
          <cell r="AB142" t="str">
            <v>Negativo MODERADO</v>
          </cell>
          <cell r="BA142" t="str">
            <v>Negativo MODERADO</v>
          </cell>
        </row>
        <row r="143">
          <cell r="K143" t="str">
            <v>Consumo de energía eléctrica</v>
          </cell>
          <cell r="L143" t="str">
            <v>Agotamiento de los recursos naturales (-)</v>
          </cell>
          <cell r="AB143" t="str">
            <v>Negativo MODERADO</v>
          </cell>
          <cell r="BA143" t="str">
            <v>Negativo BAJO</v>
          </cell>
        </row>
        <row r="144">
          <cell r="K144" t="str">
            <v>Consumo de papel</v>
          </cell>
          <cell r="L144" t="str">
            <v>Agotamiento de los recursos naturales (-)</v>
          </cell>
          <cell r="AB144" t="str">
            <v>Negativo MODERADO</v>
          </cell>
          <cell r="BA144" t="str">
            <v>Negativo BAJO</v>
          </cell>
        </row>
        <row r="145">
          <cell r="K145" t="str">
            <v>Conversión a medios tecnológicos</v>
          </cell>
          <cell r="L145" t="str">
            <v>Disminución de consumo de papel (+)</v>
          </cell>
          <cell r="AB145" t="str">
            <v>POSITIVO</v>
          </cell>
          <cell r="BA145" t="str">
            <v>POSITIVO</v>
          </cell>
        </row>
        <row r="146">
          <cell r="K146" t="str">
            <v>Generación de residuos aprovechables (PAPEL)</v>
          </cell>
          <cell r="L146" t="str">
            <v>Disminución de carga en los rellenos sanitarios (+)</v>
          </cell>
          <cell r="AB146" t="str">
            <v>POSITIVO</v>
          </cell>
          <cell r="BA146" t="str">
            <v>POSITIVO</v>
          </cell>
        </row>
        <row r="147">
          <cell r="K147" t="str">
            <v>Consumo de combustibles</v>
          </cell>
          <cell r="L147" t="str">
            <v>Emisión de gases efecto invernadero (-)</v>
          </cell>
          <cell r="AB147" t="str">
            <v>Negativo BAJO</v>
          </cell>
          <cell r="BA147" t="str">
            <v>Negativo BAJO</v>
          </cell>
        </row>
        <row r="148">
          <cell r="K148" t="str">
            <v>Generación de emisiones atmosféricas fuentes móviles</v>
          </cell>
          <cell r="L148" t="str">
            <v>Contaminación del aire (-)</v>
          </cell>
          <cell r="AB148" t="str">
            <v>Negativo MODERADO</v>
          </cell>
          <cell r="BA148" t="str">
            <v>Negativo MODERADO</v>
          </cell>
        </row>
        <row r="149">
          <cell r="K149" t="str">
            <v>Consumo de energía eléctrica</v>
          </cell>
          <cell r="L149" t="str">
            <v>Agotamiento de los recursos naturales (-)</v>
          </cell>
          <cell r="AB149" t="str">
            <v>Negativo MODERADO</v>
          </cell>
          <cell r="BA149" t="str">
            <v>Negativo BAJO</v>
          </cell>
        </row>
        <row r="150">
          <cell r="K150" t="str">
            <v>Consumo de papel</v>
          </cell>
          <cell r="L150" t="str">
            <v>Agotamiento de los recursos naturales (-)</v>
          </cell>
          <cell r="AB150" t="str">
            <v>Negativo MODERADO</v>
          </cell>
          <cell r="BA150" t="str">
            <v>Negativo BAJO</v>
          </cell>
        </row>
        <row r="151">
          <cell r="K151" t="str">
            <v>Conversión a medios tecnológicos</v>
          </cell>
          <cell r="L151" t="str">
            <v>Disminución de consumo de papel (+)</v>
          </cell>
          <cell r="AB151" t="str">
            <v>POSITIVO</v>
          </cell>
          <cell r="BA151" t="str">
            <v>POSITIVO</v>
          </cell>
        </row>
        <row r="152">
          <cell r="K152" t="str">
            <v>Generación de residuos aprovechables (PAPEL)</v>
          </cell>
          <cell r="L152" t="str">
            <v>Disminución de carga en los rellenos sanitarios (+)</v>
          </cell>
          <cell r="AB152" t="str">
            <v>POSITIVO</v>
          </cell>
          <cell r="BA152" t="str">
            <v>POSITIVO</v>
          </cell>
        </row>
        <row r="153">
          <cell r="K153" t="str">
            <v>Consumo de energía eléctrica</v>
          </cell>
          <cell r="L153" t="str">
            <v>Agotamiento de los recursos naturales (-)</v>
          </cell>
          <cell r="AB153" t="str">
            <v>Negativo MODERADO</v>
          </cell>
          <cell r="BA153" t="str">
            <v>Negativo BAJO</v>
          </cell>
        </row>
        <row r="154">
          <cell r="K154" t="str">
            <v>Consumo de papel</v>
          </cell>
          <cell r="L154" t="str">
            <v>Agotamiento de los recursos naturales (-)</v>
          </cell>
          <cell r="AB154" t="str">
            <v>Negativo MODERADO</v>
          </cell>
          <cell r="BA154" t="str">
            <v>Negativo BAJO</v>
          </cell>
        </row>
        <row r="155">
          <cell r="K155" t="str">
            <v>Conversión a medios tecnológicos</v>
          </cell>
          <cell r="L155" t="str">
            <v>Disminución de consumo de papel (+)</v>
          </cell>
          <cell r="AB155" t="str">
            <v>POSITIVO</v>
          </cell>
          <cell r="BA155" t="str">
            <v>POSITIVO</v>
          </cell>
        </row>
        <row r="156">
          <cell r="K156" t="str">
            <v>Generación de residuos aprovechables (PAPEL)</v>
          </cell>
          <cell r="L156" t="str">
            <v>Disminución de carga en los rellenos sanitarios (+)</v>
          </cell>
          <cell r="AB156" t="str">
            <v>POSITIVO</v>
          </cell>
          <cell r="BA156" t="str">
            <v>POSITIVO</v>
          </cell>
        </row>
        <row r="157">
          <cell r="K157" t="str">
            <v>Consumo de energía eléctrica</v>
          </cell>
          <cell r="L157" t="str">
            <v>Agotamiento de los recursos naturales (-)</v>
          </cell>
          <cell r="AB157" t="str">
            <v>Negativo MODERADO</v>
          </cell>
          <cell r="BA157" t="str">
            <v>Negativo BAJO</v>
          </cell>
        </row>
        <row r="158">
          <cell r="K158" t="str">
            <v>Consumo de papel</v>
          </cell>
          <cell r="L158" t="str">
            <v>Agotamiento de los recursos naturales (-)</v>
          </cell>
          <cell r="AB158" t="str">
            <v>Negativo MODERADO</v>
          </cell>
          <cell r="BA158" t="str">
            <v>Negativo BAJO</v>
          </cell>
        </row>
        <row r="159">
          <cell r="K159" t="str">
            <v>Conversión a medios tecnológicos</v>
          </cell>
          <cell r="L159" t="str">
            <v>Disminución de consumo de papel (+)</v>
          </cell>
          <cell r="AB159" t="str">
            <v>POSITIVO</v>
          </cell>
          <cell r="BA159" t="str">
            <v>POSITIVO</v>
          </cell>
        </row>
        <row r="160">
          <cell r="K160" t="str">
            <v>Generación de residuos aprovechables (PAPEL)</v>
          </cell>
          <cell r="L160" t="str">
            <v>Disminución de carga en los rellenos sanitarios (+)</v>
          </cell>
          <cell r="AB160" t="str">
            <v>POSITIVO</v>
          </cell>
          <cell r="BA160" t="str">
            <v>POSITIVO</v>
          </cell>
        </row>
        <row r="161">
          <cell r="K161" t="str">
            <v>Consumo de energía eléctrica</v>
          </cell>
          <cell r="L161" t="str">
            <v>Agotamiento de los recursos naturales (-)</v>
          </cell>
          <cell r="AB161" t="str">
            <v>Negativo MODERADO</v>
          </cell>
          <cell r="BA161" t="str">
            <v>Negativo BAJO</v>
          </cell>
        </row>
        <row r="162">
          <cell r="K162" t="str">
            <v>Consumo de papel</v>
          </cell>
          <cell r="L162" t="str">
            <v>Agotamiento de los recursos naturales (-)</v>
          </cell>
          <cell r="AB162" t="str">
            <v>Negativo MODERADO</v>
          </cell>
          <cell r="BA162" t="str">
            <v>Negativo BAJO</v>
          </cell>
        </row>
        <row r="163">
          <cell r="K163" t="str">
            <v>Conversión a medios tecnológicos</v>
          </cell>
          <cell r="L163" t="str">
            <v>Disminución de consumo de papel (+)</v>
          </cell>
          <cell r="AB163" t="str">
            <v>POSITIVO</v>
          </cell>
          <cell r="BA163" t="str">
            <v>POSITIVO</v>
          </cell>
        </row>
        <row r="164">
          <cell r="K164" t="str">
            <v>Generación de residuos aprovechables (PAPEL)</v>
          </cell>
          <cell r="L164" t="str">
            <v>Disminución de carga en los rellenos sanitarios (+)</v>
          </cell>
          <cell r="AB164" t="str">
            <v>POSITIVO</v>
          </cell>
          <cell r="BA164" t="str">
            <v>POSITIVO</v>
          </cell>
        </row>
        <row r="165">
          <cell r="K165" t="str">
            <v>Consumo de energía eléctrica</v>
          </cell>
          <cell r="L165" t="str">
            <v>Agotamiento de los recursos naturales (-)</v>
          </cell>
          <cell r="AB165" t="str">
            <v>Negativo MODERADO</v>
          </cell>
          <cell r="BA165" t="str">
            <v>Negativo BAJO</v>
          </cell>
        </row>
        <row r="166">
          <cell r="K166" t="str">
            <v>Consumo de papel</v>
          </cell>
          <cell r="L166" t="str">
            <v>Agotamiento de los recursos naturales (-)</v>
          </cell>
          <cell r="AB166" t="str">
            <v>Negativo MODERADO</v>
          </cell>
          <cell r="BA166" t="str">
            <v>Negativo BAJO</v>
          </cell>
        </row>
        <row r="167">
          <cell r="K167" t="str">
            <v>Conversión a medios tecnológicos</v>
          </cell>
          <cell r="L167" t="str">
            <v>Disminución de consumo de papel (+)</v>
          </cell>
          <cell r="AB167" t="str">
            <v>POSITIVO</v>
          </cell>
          <cell r="BA167" t="str">
            <v>POSITIVO</v>
          </cell>
        </row>
        <row r="168">
          <cell r="K168" t="str">
            <v>Generación de residuos aprovechables (PAPEL)</v>
          </cell>
          <cell r="L168" t="str">
            <v>Disminución de carga en los rellenos sanitarios (+)</v>
          </cell>
          <cell r="AB168" t="str">
            <v>POSITIVO</v>
          </cell>
          <cell r="BA168" t="str">
            <v>POSITIVO</v>
          </cell>
        </row>
        <row r="169">
          <cell r="K169" t="str">
            <v>Consumo de energía eléctrica</v>
          </cell>
          <cell r="L169" t="str">
            <v>Agotamiento de los recursos naturales (-)</v>
          </cell>
          <cell r="AB169" t="str">
            <v>Negativo MODERADO</v>
          </cell>
          <cell r="BA169" t="str">
            <v>Negativo BAJO</v>
          </cell>
        </row>
        <row r="170">
          <cell r="K170" t="str">
            <v>Consumo de papel</v>
          </cell>
          <cell r="L170" t="str">
            <v>Agotamiento de los recursos naturales (-)</v>
          </cell>
          <cell r="AB170" t="str">
            <v>Negativo MODERADO</v>
          </cell>
          <cell r="BA170" t="str">
            <v>Negativo BAJO</v>
          </cell>
        </row>
        <row r="171">
          <cell r="K171" t="str">
            <v>Consumo de tóner</v>
          </cell>
          <cell r="L171" t="str">
            <v>Agotamiento de los recursos naturales (-)</v>
          </cell>
          <cell r="AB171" t="str">
            <v>Negativo BAJO</v>
          </cell>
          <cell r="BA171" t="str">
            <v>Negativo BAJO</v>
          </cell>
        </row>
        <row r="172">
          <cell r="K172" t="str">
            <v>Conversión a medios tecnológicos</v>
          </cell>
          <cell r="L172" t="str">
            <v>Disminución de consumo de papel (+)</v>
          </cell>
          <cell r="AB172" t="str">
            <v>POSITIVO</v>
          </cell>
          <cell r="BA172" t="str">
            <v>POSITIVO</v>
          </cell>
        </row>
        <row r="173">
          <cell r="K173" t="str">
            <v>Generación de residuos aprovechables (PAPEL)</v>
          </cell>
          <cell r="L173" t="str">
            <v>Disminución de carga en los rellenos sanitarios (+)</v>
          </cell>
          <cell r="AB173" t="str">
            <v>POSITIVO</v>
          </cell>
          <cell r="BA173" t="str">
            <v>POSITIVO</v>
          </cell>
        </row>
        <row r="174">
          <cell r="K174" t="str">
            <v xml:space="preserve">Generación de residuos peligrosos (TÓNERES) </v>
          </cell>
          <cell r="L174" t="str">
            <v>Contaminación del suelo (-)</v>
          </cell>
          <cell r="AB174" t="str">
            <v>Negativo MODERADO</v>
          </cell>
          <cell r="BA174" t="str">
            <v>Negativo BAJO</v>
          </cell>
        </row>
        <row r="175">
          <cell r="K175" t="str">
            <v>Consumo de energía eléctrica</v>
          </cell>
          <cell r="L175" t="str">
            <v>Agotamiento de los recursos naturales (-)</v>
          </cell>
          <cell r="AB175" t="str">
            <v>Negativo MODERADO</v>
          </cell>
          <cell r="BA175" t="str">
            <v>Negativo BAJO</v>
          </cell>
        </row>
        <row r="176">
          <cell r="K176" t="str">
            <v>Consumo de papel</v>
          </cell>
          <cell r="L176" t="str">
            <v>Agotamiento de los recursos naturales (-)</v>
          </cell>
          <cell r="AB176" t="str">
            <v>Negativo MODERADO</v>
          </cell>
          <cell r="BA176" t="str">
            <v>Negativo BAJO</v>
          </cell>
        </row>
        <row r="177">
          <cell r="K177" t="str">
            <v>Consumo de tóner</v>
          </cell>
          <cell r="L177" t="str">
            <v>Agotamiento de los recursos naturales (-)</v>
          </cell>
          <cell r="AB177" t="str">
            <v>Negativo BAJO</v>
          </cell>
          <cell r="BA177" t="str">
            <v>Negativo BAJO</v>
          </cell>
        </row>
        <row r="178">
          <cell r="K178" t="str">
            <v>Conversión a medios tecnológicos</v>
          </cell>
          <cell r="L178" t="str">
            <v>Disminución de consumo de papel (+)</v>
          </cell>
          <cell r="AB178" t="str">
            <v>POSITIVO</v>
          </cell>
          <cell r="BA178" t="str">
            <v>POSITIVO</v>
          </cell>
        </row>
        <row r="179">
          <cell r="K179" t="str">
            <v>Generación de residuos aprovechables (PAPEL)</v>
          </cell>
          <cell r="L179" t="str">
            <v>Disminución de carga en los rellenos sanitarios (+)</v>
          </cell>
          <cell r="AB179" t="str">
            <v>POSITIVO</v>
          </cell>
          <cell r="BA179" t="str">
            <v>POSITIVO</v>
          </cell>
        </row>
        <row r="180">
          <cell r="K180" t="str">
            <v xml:space="preserve">Generación de residuos peligrosos (TÓNERES) </v>
          </cell>
          <cell r="L180" t="str">
            <v>Contaminación del suelo (-)</v>
          </cell>
          <cell r="AB180" t="str">
            <v>Negativo MODERADO</v>
          </cell>
          <cell r="BA180" t="str">
            <v>Negativo BAJO</v>
          </cell>
        </row>
        <row r="181">
          <cell r="K181" t="str">
            <v>Consumo de energía eléctrica</v>
          </cell>
          <cell r="L181" t="str">
            <v>Agotamiento de los recursos naturales (-)</v>
          </cell>
          <cell r="AB181" t="str">
            <v>Negativo MODERADO</v>
          </cell>
          <cell r="BA181" t="str">
            <v>Negativo BAJO</v>
          </cell>
        </row>
        <row r="182">
          <cell r="K182" t="str">
            <v>Consumo de papel</v>
          </cell>
          <cell r="L182" t="str">
            <v>Agotamiento de los recursos naturales (-)</v>
          </cell>
          <cell r="AB182" t="str">
            <v>Negativo MODERADO</v>
          </cell>
          <cell r="BA182" t="str">
            <v>Negativo BAJO</v>
          </cell>
        </row>
        <row r="183">
          <cell r="K183" t="str">
            <v>Consumo de tóner</v>
          </cell>
          <cell r="L183" t="str">
            <v>Agotamiento de los recursos naturales (-)</v>
          </cell>
          <cell r="AB183" t="str">
            <v>Negativo BAJO</v>
          </cell>
          <cell r="BA183" t="str">
            <v>Negativo BAJO</v>
          </cell>
        </row>
        <row r="184">
          <cell r="K184" t="str">
            <v>Conversión a medios tecnológicos</v>
          </cell>
          <cell r="L184" t="str">
            <v>Disminución de consumo de papel (+)</v>
          </cell>
          <cell r="AB184" t="str">
            <v>POSITIVO</v>
          </cell>
          <cell r="BA184" t="str">
            <v>POSITIVO</v>
          </cell>
        </row>
        <row r="185">
          <cell r="K185" t="str">
            <v>Generación de residuos aprovechables (PAPEL)</v>
          </cell>
          <cell r="L185" t="str">
            <v>Disminución de carga en los rellenos sanitarios (+)</v>
          </cell>
          <cell r="AB185" t="str">
            <v>POSITIVO</v>
          </cell>
          <cell r="BA185" t="str">
            <v>POSITIVO</v>
          </cell>
        </row>
        <row r="186">
          <cell r="K186" t="str">
            <v xml:space="preserve">Generación de residuos peligrosos (TÓNERES) </v>
          </cell>
          <cell r="L186" t="str">
            <v>Contaminación del suelo (-)</v>
          </cell>
          <cell r="AB186" t="str">
            <v>Negativo MODERADO</v>
          </cell>
          <cell r="BA186" t="str">
            <v>Negativo BAJO</v>
          </cell>
        </row>
        <row r="187">
          <cell r="K187" t="str">
            <v>Consumo de energía eléctrica</v>
          </cell>
          <cell r="L187" t="str">
            <v>Agotamiento de los recursos naturales (-)</v>
          </cell>
          <cell r="AB187" t="str">
            <v>Negativo MODERADO</v>
          </cell>
          <cell r="BA187" t="str">
            <v>Negativo BAJO</v>
          </cell>
        </row>
        <row r="188">
          <cell r="K188" t="str">
            <v>Consumo de papel</v>
          </cell>
          <cell r="L188" t="str">
            <v>Agotamiento de los recursos naturales (-)</v>
          </cell>
          <cell r="AB188" t="str">
            <v>Negativo MODERADO</v>
          </cell>
          <cell r="BA188" t="str">
            <v>Negativo BAJO</v>
          </cell>
        </row>
        <row r="189">
          <cell r="K189" t="str">
            <v>Consumo de tóner</v>
          </cell>
          <cell r="L189" t="str">
            <v>Agotamiento de los recursos naturales (-)</v>
          </cell>
          <cell r="AB189" t="str">
            <v>Negativo BAJO</v>
          </cell>
          <cell r="BA189" t="str">
            <v>Negativo BAJO</v>
          </cell>
        </row>
        <row r="190">
          <cell r="K190" t="str">
            <v>Conversión a medios tecnológicos</v>
          </cell>
          <cell r="L190" t="str">
            <v>Disminución de consumo de papel (+)</v>
          </cell>
          <cell r="AB190" t="str">
            <v>POSITIVO</v>
          </cell>
          <cell r="BA190" t="str">
            <v>POSITIVO</v>
          </cell>
        </row>
        <row r="191">
          <cell r="K191" t="str">
            <v>Generación de residuos aprovechables (PAPEL)</v>
          </cell>
          <cell r="L191" t="str">
            <v>Disminución de carga en los rellenos sanitarios (+)</v>
          </cell>
          <cell r="AB191" t="str">
            <v>POSITIVO</v>
          </cell>
          <cell r="BA191" t="str">
            <v>POSITIVO</v>
          </cell>
        </row>
        <row r="192">
          <cell r="K192" t="str">
            <v xml:space="preserve">Generación de residuos peligrosos (TÓNERES) </v>
          </cell>
          <cell r="L192" t="str">
            <v>Contaminación del suelo (-)</v>
          </cell>
          <cell r="AB192" t="str">
            <v>Negativo MODERADO</v>
          </cell>
          <cell r="BA192" t="str">
            <v>Negativo BAJO</v>
          </cell>
        </row>
        <row r="193">
          <cell r="K193" t="str">
            <v>Consumo de energía eléctrica</v>
          </cell>
          <cell r="L193" t="str">
            <v>Agotamiento de los recursos naturales (-)</v>
          </cell>
          <cell r="AB193" t="str">
            <v>Negativo MODERADO</v>
          </cell>
          <cell r="BA193" t="str">
            <v>Negativo BAJO</v>
          </cell>
        </row>
        <row r="194">
          <cell r="K194" t="str">
            <v>Conversión a medios tecnológicos</v>
          </cell>
          <cell r="L194" t="str">
            <v>Disminución de consumo de papel (+)</v>
          </cell>
          <cell r="AB194" t="str">
            <v>POSITIVO</v>
          </cell>
          <cell r="BA194" t="str">
            <v>POSITIVO</v>
          </cell>
        </row>
        <row r="195">
          <cell r="K195" t="str">
            <v>Consumo de energía eléctrica</v>
          </cell>
          <cell r="L195" t="str">
            <v>Agotamiento de los recursos naturales (-)</v>
          </cell>
          <cell r="AB195" t="str">
            <v>Negativo MODERADO</v>
          </cell>
          <cell r="BA195" t="str">
            <v>Negativo BAJO</v>
          </cell>
        </row>
        <row r="196">
          <cell r="K196" t="str">
            <v>Conversión a medios tecnológicos</v>
          </cell>
          <cell r="L196" t="str">
            <v>Disminución de consumo de papel (+)</v>
          </cell>
          <cell r="AB196" t="str">
            <v>POSITIVO</v>
          </cell>
          <cell r="BA196" t="str">
            <v>POSITIVO</v>
          </cell>
        </row>
        <row r="197">
          <cell r="K197" t="str">
            <v>Consumo de energía eléctrica</v>
          </cell>
          <cell r="L197" t="str">
            <v>Agotamiento de los recursos naturales (-)</v>
          </cell>
          <cell r="AB197" t="str">
            <v>Negativo MODERADO</v>
          </cell>
          <cell r="BA197" t="str">
            <v>Negativo BAJO</v>
          </cell>
        </row>
        <row r="198">
          <cell r="K198" t="str">
            <v>Consumo de papel</v>
          </cell>
          <cell r="L198" t="str">
            <v>Agotamiento de los recursos naturales (-)</v>
          </cell>
          <cell r="AB198" t="str">
            <v>Negativo MODERADO</v>
          </cell>
          <cell r="BA198" t="str">
            <v>Negativo BAJO</v>
          </cell>
        </row>
        <row r="199">
          <cell r="K199" t="str">
            <v>Consumo de tóner</v>
          </cell>
          <cell r="L199" t="str">
            <v>Agotamiento de los recursos naturales (-)</v>
          </cell>
          <cell r="AB199" t="str">
            <v>Negativo BAJO</v>
          </cell>
          <cell r="BA199" t="str">
            <v>Negativo BAJO</v>
          </cell>
        </row>
        <row r="200">
          <cell r="K200" t="str">
            <v>Conversión a medios tecnológicos</v>
          </cell>
          <cell r="L200" t="str">
            <v>Disminución de consumo de papel (+)</v>
          </cell>
          <cell r="AB200" t="str">
            <v>POSITIVO</v>
          </cell>
          <cell r="BA200" t="str">
            <v>POSITIVO</v>
          </cell>
        </row>
        <row r="201">
          <cell r="K201" t="str">
            <v>Generación de residuos aprovechables (PAPEL)</v>
          </cell>
          <cell r="L201" t="str">
            <v>Disminución de carga en los rellenos sanitarios (+)</v>
          </cell>
          <cell r="AB201" t="str">
            <v>POSITIVO</v>
          </cell>
          <cell r="BA201" t="str">
            <v>POSITIVO</v>
          </cell>
        </row>
        <row r="202">
          <cell r="K202" t="str">
            <v xml:space="preserve">Generación de residuos peligrosos (TÓNERES) </v>
          </cell>
          <cell r="L202" t="str">
            <v>Contaminación del suelo (-)</v>
          </cell>
          <cell r="AB202" t="str">
            <v>Negativo MODERADO</v>
          </cell>
          <cell r="BA202" t="str">
            <v>Negativo BAJO</v>
          </cell>
        </row>
        <row r="203">
          <cell r="K203" t="str">
            <v>Consumo de energía eléctrica</v>
          </cell>
          <cell r="L203" t="str">
            <v>Agotamiento de los recursos naturales (-)</v>
          </cell>
          <cell r="AB203" t="str">
            <v>Negativo MODERADO</v>
          </cell>
          <cell r="BA203" t="str">
            <v>Negativo BAJO</v>
          </cell>
        </row>
        <row r="204">
          <cell r="K204" t="str">
            <v>Consumo de papel</v>
          </cell>
          <cell r="L204" t="str">
            <v>Agotamiento de los recursos naturales (-)</v>
          </cell>
          <cell r="AB204" t="str">
            <v>Negativo MODERADO</v>
          </cell>
          <cell r="BA204" t="str">
            <v>Negativo BAJO</v>
          </cell>
        </row>
        <row r="205">
          <cell r="K205" t="str">
            <v>Consumo de tóner</v>
          </cell>
          <cell r="L205" t="str">
            <v>Agotamiento de los recursos naturales (-)</v>
          </cell>
          <cell r="AB205" t="str">
            <v>Negativo BAJO</v>
          </cell>
          <cell r="BA205" t="str">
            <v>Negativo BAJO</v>
          </cell>
        </row>
        <row r="206">
          <cell r="K206" t="str">
            <v>Conversión a medios tecnológicos</v>
          </cell>
          <cell r="L206" t="str">
            <v>Disminución de consumo de papel (+)</v>
          </cell>
          <cell r="AB206" t="str">
            <v>POSITIVO</v>
          </cell>
          <cell r="BA206" t="str">
            <v>POSITIVO</v>
          </cell>
        </row>
        <row r="207">
          <cell r="K207" t="str">
            <v>Generación de residuos aprovechables (PAPEL)</v>
          </cell>
          <cell r="L207" t="str">
            <v>Disminución de carga en los rellenos sanitarios (+)</v>
          </cell>
          <cell r="AB207" t="str">
            <v>POSITIVO</v>
          </cell>
          <cell r="BA207" t="str">
            <v>POSITIVO</v>
          </cell>
        </row>
        <row r="208">
          <cell r="K208" t="str">
            <v xml:space="preserve">Generación de residuos peligrosos (TÓNERES) </v>
          </cell>
          <cell r="L208" t="str">
            <v>Contaminación del suelo (-)</v>
          </cell>
          <cell r="AB208" t="str">
            <v>Negativo MODERADO</v>
          </cell>
          <cell r="BA208" t="str">
            <v>Negativo BAJO</v>
          </cell>
        </row>
        <row r="209">
          <cell r="K209" t="str">
            <v>Intervención a comunidades Étnicas</v>
          </cell>
          <cell r="L209" t="str">
            <v>Conservación de las costumbres étnicas (+)</v>
          </cell>
          <cell r="AB209" t="str">
            <v>POSITIVO</v>
          </cell>
          <cell r="BA209" t="str">
            <v>POSITIVO</v>
          </cell>
        </row>
        <row r="210">
          <cell r="K210" t="str">
            <v>Consumo de energía eléctrica</v>
          </cell>
          <cell r="L210" t="str">
            <v>Agotamiento de los recursos naturales (-)</v>
          </cell>
          <cell r="AB210" t="str">
            <v>Negativo MODERADO</v>
          </cell>
          <cell r="BA210" t="str">
            <v>Negativo BAJO</v>
          </cell>
        </row>
        <row r="211">
          <cell r="K211" t="str">
            <v>Consumo de papel</v>
          </cell>
          <cell r="L211" t="str">
            <v>Agotamiento de los recursos naturales (-)</v>
          </cell>
          <cell r="AB211" t="str">
            <v>Negativo MODERADO</v>
          </cell>
          <cell r="BA211" t="str">
            <v>Negativo BAJO</v>
          </cell>
        </row>
        <row r="212">
          <cell r="K212" t="str">
            <v>Consumo de tóner</v>
          </cell>
          <cell r="L212" t="str">
            <v>Agotamiento de los recursos naturales (-)</v>
          </cell>
          <cell r="AB212" t="str">
            <v>Negativo BAJO</v>
          </cell>
          <cell r="BA212" t="str">
            <v>Negativo BAJO</v>
          </cell>
        </row>
        <row r="213">
          <cell r="K213" t="str">
            <v>Generación de residuos aprovechables (PAPEL)</v>
          </cell>
          <cell r="L213" t="str">
            <v>Disminución de carga en los rellenos sanitarios (+)</v>
          </cell>
          <cell r="AB213" t="str">
            <v>POSITIVO</v>
          </cell>
          <cell r="BA213" t="str">
            <v>POSITIVO</v>
          </cell>
        </row>
        <row r="214">
          <cell r="K214" t="str">
            <v xml:space="preserve">Generación de residuos peligrosos (TÓNERES) </v>
          </cell>
          <cell r="L214" t="str">
            <v>Contaminación del suelo (-)</v>
          </cell>
          <cell r="AB214" t="str">
            <v>Negativo MODERADO</v>
          </cell>
          <cell r="BA214" t="str">
            <v>Negativo BAJO</v>
          </cell>
        </row>
        <row r="215">
          <cell r="K215" t="str">
            <v>Consumo de energía eléctrica</v>
          </cell>
          <cell r="L215" t="str">
            <v>Agotamiento de los recursos naturales (-)</v>
          </cell>
          <cell r="AB215" t="str">
            <v>Negativo MODERADO</v>
          </cell>
          <cell r="BA215" t="str">
            <v>Negativo BAJO</v>
          </cell>
        </row>
        <row r="216">
          <cell r="K216" t="str">
            <v>Conversión a medios tecnológicos</v>
          </cell>
          <cell r="L216" t="str">
            <v>Disminución de consumo de papel (+)</v>
          </cell>
          <cell r="AB216" t="str">
            <v>POSITIVO</v>
          </cell>
          <cell r="BA216" t="str">
            <v>POSITIVO</v>
          </cell>
        </row>
        <row r="217">
          <cell r="K217" t="str">
            <v>Intervención a comunidades Étnicas</v>
          </cell>
          <cell r="L217" t="str">
            <v>Conservación de las costumbres étnicas (+)</v>
          </cell>
          <cell r="AB217" t="str">
            <v>POSITIVO</v>
          </cell>
          <cell r="BA217" t="str">
            <v>POSITIVO</v>
          </cell>
        </row>
        <row r="218">
          <cell r="K218" t="str">
            <v>Consumo de energía eléctrica</v>
          </cell>
          <cell r="L218" t="str">
            <v>Agotamiento de los recursos naturales (-)</v>
          </cell>
          <cell r="AB218" t="str">
            <v>Negativo MODERADO</v>
          </cell>
          <cell r="BA218" t="str">
            <v>Negativo BAJO</v>
          </cell>
        </row>
        <row r="219">
          <cell r="K219" t="str">
            <v>Conversión a medios tecnológicos</v>
          </cell>
          <cell r="L219" t="str">
            <v>Disminución de consumo de papel (+)</v>
          </cell>
          <cell r="AB219" t="str">
            <v>POSITIVO</v>
          </cell>
          <cell r="BA219" t="str">
            <v>POSITIVO</v>
          </cell>
        </row>
        <row r="220">
          <cell r="K220" t="str">
            <v>Intervención a comunidades Étnicas</v>
          </cell>
          <cell r="L220" t="str">
            <v>Conservación de las costumbres étnicas (+)</v>
          </cell>
          <cell r="AB220" t="str">
            <v>POSITIVO</v>
          </cell>
          <cell r="BA220" t="str">
            <v>POSITIVO</v>
          </cell>
        </row>
        <row r="221">
          <cell r="K221" t="str">
            <v>Consumo de energía eléctrica</v>
          </cell>
          <cell r="L221" t="str">
            <v>Agotamiento de los recursos naturales (-)</v>
          </cell>
          <cell r="AB221" t="str">
            <v>Negativo MODERADO</v>
          </cell>
          <cell r="BA221" t="str">
            <v>Negativo BAJO</v>
          </cell>
        </row>
        <row r="222">
          <cell r="K222" t="str">
            <v>Consumo de papel</v>
          </cell>
          <cell r="L222" t="str">
            <v>Agotamiento de los recursos naturales (-)</v>
          </cell>
          <cell r="AB222" t="str">
            <v>Negativo MODERADO</v>
          </cell>
          <cell r="BA222" t="str">
            <v>Negativo BAJO</v>
          </cell>
        </row>
        <row r="223">
          <cell r="K223" t="str">
            <v>Consumo de tóner</v>
          </cell>
          <cell r="L223" t="str">
            <v>Agotamiento de los recursos naturales (-)</v>
          </cell>
          <cell r="AB223" t="str">
            <v>Negativo BAJO</v>
          </cell>
          <cell r="BA223" t="str">
            <v>Negativo BAJO</v>
          </cell>
        </row>
        <row r="224">
          <cell r="K224" t="str">
            <v>Conversión a medios tecnológicos</v>
          </cell>
          <cell r="L224" t="str">
            <v>Disminución de consumo de papel (+)</v>
          </cell>
          <cell r="AB224" t="str">
            <v>POSITIVO</v>
          </cell>
          <cell r="BA224" t="str">
            <v>POSITIVO</v>
          </cell>
        </row>
        <row r="225">
          <cell r="K225" t="str">
            <v>Generación de residuos aprovechables (PAPEL)</v>
          </cell>
          <cell r="L225" t="str">
            <v>Disminución de carga en los rellenos sanitarios (+)</v>
          </cell>
          <cell r="AB225" t="str">
            <v>POSITIVO</v>
          </cell>
          <cell r="BA225" t="str">
            <v>POSITIVO</v>
          </cell>
        </row>
        <row r="226">
          <cell r="K226" t="str">
            <v xml:space="preserve">Generación de residuos peligrosos (TÓNERES) </v>
          </cell>
          <cell r="L226" t="str">
            <v>Contaminación del suelo (-)</v>
          </cell>
          <cell r="AB226" t="str">
            <v>Negativo MODERADO</v>
          </cell>
          <cell r="BA226" t="str">
            <v>Negativo BAJO</v>
          </cell>
        </row>
        <row r="227">
          <cell r="K227" t="str">
            <v>Intervención a comunidades Étnicas</v>
          </cell>
          <cell r="L227" t="str">
            <v>Conservación de las costumbres étnicas (+)</v>
          </cell>
          <cell r="AB227" t="str">
            <v>POSITIVO</v>
          </cell>
          <cell r="BA227" t="str">
            <v>POSITIVO</v>
          </cell>
        </row>
        <row r="228">
          <cell r="K228" t="str">
            <v>Consumo de energía eléctrica</v>
          </cell>
          <cell r="L228" t="str">
            <v>Agotamiento de los recursos naturales (-)</v>
          </cell>
          <cell r="AB228" t="str">
            <v>Negativo MODERADO</v>
          </cell>
          <cell r="BA228" t="str">
            <v>Negativo BAJO</v>
          </cell>
        </row>
        <row r="229">
          <cell r="K229" t="str">
            <v>Consumo de papel</v>
          </cell>
          <cell r="L229" t="str">
            <v>Agotamiento de los recursos naturales (-)</v>
          </cell>
          <cell r="AB229" t="str">
            <v>Negativo MODERADO</v>
          </cell>
          <cell r="BA229" t="str">
            <v>Negativo BAJO</v>
          </cell>
        </row>
        <row r="230">
          <cell r="K230" t="str">
            <v>Consumo de tóner</v>
          </cell>
          <cell r="L230" t="str">
            <v>Agotamiento de los recursos naturales (-)</v>
          </cell>
          <cell r="AB230" t="str">
            <v>Negativo BAJO</v>
          </cell>
          <cell r="BA230" t="str">
            <v>Negativo BAJO</v>
          </cell>
        </row>
        <row r="231">
          <cell r="K231" t="str">
            <v>Conversión a medios tecnológicos</v>
          </cell>
          <cell r="L231" t="str">
            <v>Disminución de consumo de papel (+)</v>
          </cell>
          <cell r="AB231" t="str">
            <v>POSITIVO</v>
          </cell>
          <cell r="BA231" t="str">
            <v>POSITIVO</v>
          </cell>
        </row>
        <row r="232">
          <cell r="K232" t="str">
            <v>Generación de residuos aprovechables (PAPEL)</v>
          </cell>
          <cell r="L232" t="str">
            <v>Disminución de carga en los rellenos sanitarios (+)</v>
          </cell>
          <cell r="AB232" t="str">
            <v>POSITIVO</v>
          </cell>
          <cell r="BA232" t="str">
            <v>POSITIVO</v>
          </cell>
        </row>
        <row r="233">
          <cell r="K233" t="str">
            <v xml:space="preserve">Generación de residuos peligrosos (TÓNERES) </v>
          </cell>
          <cell r="L233" t="str">
            <v>Contaminación del suelo (-)</v>
          </cell>
          <cell r="AB233" t="str">
            <v>Negativo MODERADO</v>
          </cell>
          <cell r="BA233" t="str">
            <v>Negativo BAJO</v>
          </cell>
        </row>
        <row r="234">
          <cell r="K234" t="str">
            <v>Intervención a comunidades Étnicas</v>
          </cell>
          <cell r="L234" t="str">
            <v>Conservación de las costumbres étnicas (+)</v>
          </cell>
          <cell r="AB234" t="str">
            <v>POSITIVO</v>
          </cell>
          <cell r="BA234" t="str">
            <v>POSITIVO</v>
          </cell>
        </row>
        <row r="235">
          <cell r="K235" t="str">
            <v>Consumo de energía eléctrica</v>
          </cell>
          <cell r="L235" t="str">
            <v>Agotamiento de los recursos naturales (-)</v>
          </cell>
          <cell r="AB235" t="str">
            <v>Negativo MODERADO</v>
          </cell>
          <cell r="BA235" t="str">
            <v>Negativo BAJO</v>
          </cell>
        </row>
        <row r="236">
          <cell r="K236" t="str">
            <v>Consumo de papel</v>
          </cell>
          <cell r="L236" t="str">
            <v>Agotamiento de los recursos naturales (-)</v>
          </cell>
          <cell r="AB236" t="str">
            <v>Negativo MODERADO</v>
          </cell>
          <cell r="BA236" t="str">
            <v>Negativo BAJO</v>
          </cell>
        </row>
        <row r="237">
          <cell r="K237" t="str">
            <v>Consumo de tóner</v>
          </cell>
          <cell r="L237" t="str">
            <v>Agotamiento de los recursos naturales (-)</v>
          </cell>
          <cell r="AB237" t="str">
            <v>Negativo BAJO</v>
          </cell>
          <cell r="BA237" t="str">
            <v>Negativo BAJO</v>
          </cell>
        </row>
        <row r="238">
          <cell r="K238" t="str">
            <v>Conversión a medios tecnológicos</v>
          </cell>
          <cell r="L238" t="str">
            <v>Disminución de consumo de papel (+)</v>
          </cell>
          <cell r="AB238" t="str">
            <v>POSITIVO</v>
          </cell>
          <cell r="BA238" t="str">
            <v>POSITIVO</v>
          </cell>
        </row>
        <row r="239">
          <cell r="K239" t="str">
            <v>Generación de residuos aprovechables (PAPEL)</v>
          </cell>
          <cell r="L239" t="str">
            <v>Disminución de carga en los rellenos sanitarios (+)</v>
          </cell>
          <cell r="AB239" t="str">
            <v>POSITIVO</v>
          </cell>
          <cell r="BA239" t="str">
            <v>POSITIVO</v>
          </cell>
        </row>
        <row r="240">
          <cell r="K240" t="str">
            <v xml:space="preserve">Generación de residuos peligrosos (TÓNERES) </v>
          </cell>
          <cell r="L240" t="str">
            <v>Contaminación del suelo (-)</v>
          </cell>
          <cell r="AB240" t="str">
            <v>Negativo MODERADO</v>
          </cell>
          <cell r="BA240" t="str">
            <v>Negativo BAJO</v>
          </cell>
        </row>
        <row r="241">
          <cell r="K241" t="str">
            <v>Intervención a comunidades Étnicas</v>
          </cell>
          <cell r="L241" t="str">
            <v>Conservación de las costumbres étnicas (+)</v>
          </cell>
          <cell r="AB241" t="str">
            <v>POSITIVO</v>
          </cell>
          <cell r="BA241" t="str">
            <v>POSITIVO</v>
          </cell>
        </row>
        <row r="242">
          <cell r="K242" t="str">
            <v>Consumo de energía eléctrica</v>
          </cell>
          <cell r="L242" t="str">
            <v>Agotamiento de los recursos naturales (-)</v>
          </cell>
          <cell r="AB242" t="str">
            <v>Negativo MODERADO</v>
          </cell>
          <cell r="BA242" t="str">
            <v>Negativo BAJO</v>
          </cell>
        </row>
        <row r="243">
          <cell r="K243" t="str">
            <v>Consumo de papel</v>
          </cell>
          <cell r="L243" t="str">
            <v>Agotamiento de los recursos naturales (-)</v>
          </cell>
          <cell r="AB243" t="str">
            <v>Negativo MODERADO</v>
          </cell>
          <cell r="BA243" t="str">
            <v>Negativo BAJO</v>
          </cell>
        </row>
        <row r="244">
          <cell r="K244" t="str">
            <v>Consumo de tóner</v>
          </cell>
          <cell r="L244" t="str">
            <v>Agotamiento de los recursos naturales (-)</v>
          </cell>
          <cell r="AB244" t="str">
            <v>Negativo BAJO</v>
          </cell>
          <cell r="BA244" t="str">
            <v>Negativo BAJO</v>
          </cell>
        </row>
        <row r="245">
          <cell r="K245" t="str">
            <v>Conversión a medios tecnológicos</v>
          </cell>
          <cell r="L245" t="str">
            <v>Disminución de consumo de papel (+)</v>
          </cell>
          <cell r="AB245" t="str">
            <v>POSITIVO</v>
          </cell>
          <cell r="BA245" t="str">
            <v>POSITIVO</v>
          </cell>
        </row>
        <row r="246">
          <cell r="K246" t="str">
            <v>Generación de residuos aprovechables (PAPEL)</v>
          </cell>
          <cell r="L246" t="str">
            <v>Disminución de carga en los rellenos sanitarios (+)</v>
          </cell>
          <cell r="AB246" t="str">
            <v>POSITIVO</v>
          </cell>
          <cell r="BA246" t="str">
            <v>POSITIVO</v>
          </cell>
        </row>
        <row r="247">
          <cell r="K247" t="str">
            <v xml:space="preserve">Generación de residuos peligrosos (TÓNERES) </v>
          </cell>
          <cell r="L247" t="str">
            <v>Contaminación del suelo (-)</v>
          </cell>
          <cell r="AB247" t="str">
            <v>Negativo MODERADO</v>
          </cell>
          <cell r="BA247" t="str">
            <v>Negativo BAJO</v>
          </cell>
        </row>
        <row r="248">
          <cell r="K248" t="str">
            <v>Intervención a comunidades Étnicas</v>
          </cell>
          <cell r="L248" t="str">
            <v>Conservación de las costumbres étnicas (+)</v>
          </cell>
          <cell r="AB248" t="str">
            <v>POSITIVO</v>
          </cell>
          <cell r="BA248" t="str">
            <v>POSITIVO</v>
          </cell>
        </row>
        <row r="249">
          <cell r="K249" t="str">
            <v>Consumo de agua</v>
          </cell>
          <cell r="L249" t="str">
            <v>Agotamiento de los recursos naturales (-)</v>
          </cell>
          <cell r="AB249" t="str">
            <v>Negativo MODERADO</v>
          </cell>
          <cell r="BA249" t="str">
            <v>Negativo BAJO</v>
          </cell>
        </row>
        <row r="250">
          <cell r="K250" t="str">
            <v>Vertimiento de aguas residuales domésticas a sistemas de alcantarillado</v>
          </cell>
          <cell r="L250" t="str">
            <v>Contaminación de cuerpos hídricos (-)</v>
          </cell>
          <cell r="AB250" t="str">
            <v>Negativo MODERADO</v>
          </cell>
          <cell r="BA250" t="str">
            <v>Negativo BAJO</v>
          </cell>
        </row>
        <row r="251">
          <cell r="K251" t="str">
            <v>Consumo de bolsas plásticas para almacenamiento de residuos</v>
          </cell>
          <cell r="L251" t="str">
            <v>Agotamiento de los recursos naturales (-)</v>
          </cell>
          <cell r="AB251" t="str">
            <v>Negativo MODERADO</v>
          </cell>
          <cell r="BA251" t="str">
            <v>Negativo BAJO</v>
          </cell>
        </row>
        <row r="252">
          <cell r="K252" t="str">
            <v>Generación de residuos ordinarios</v>
          </cell>
          <cell r="L252" t="str">
            <v>Aumento de carga de rellenos sanitarios (-)</v>
          </cell>
          <cell r="AB252" t="str">
            <v>Negativo MODERADO</v>
          </cell>
          <cell r="BA252" t="str">
            <v>Negativo BAJO</v>
          </cell>
        </row>
        <row r="253">
          <cell r="K253" t="str">
            <v>Generación de residuos ordinarios</v>
          </cell>
          <cell r="L253" t="str">
            <v>Contaminación del suelo (-)</v>
          </cell>
          <cell r="AB253" t="str">
            <v>Negativo MODERADO</v>
          </cell>
          <cell r="BA253" t="str">
            <v>Negativo BAJO</v>
          </cell>
        </row>
        <row r="254">
          <cell r="K254" t="str">
            <v>Consumo de sustancias químicas</v>
          </cell>
          <cell r="L254" t="str">
            <v>Contaminación del suelo (-)</v>
          </cell>
          <cell r="AB254" t="str">
            <v>Negativo MODERADO</v>
          </cell>
          <cell r="BA254" t="str">
            <v>Negativo BAJO</v>
          </cell>
        </row>
        <row r="255">
          <cell r="K255" t="str">
            <v>Consumo de sustancias químicas</v>
          </cell>
          <cell r="L255" t="str">
            <v>Contaminación del suelo (-)</v>
          </cell>
          <cell r="AB255" t="str">
            <v>Negativo MODERADO</v>
          </cell>
          <cell r="BA255" t="str">
            <v>Negativo BAJO</v>
          </cell>
        </row>
        <row r="256">
          <cell r="K256" t="str">
            <v>Generación de residuos orgánicos</v>
          </cell>
          <cell r="L256" t="str">
            <v>Aumento de carga de rellenos sanitarios (-)</v>
          </cell>
          <cell r="AB256" t="str">
            <v>Negativo MODERADO</v>
          </cell>
          <cell r="BA256" t="str">
            <v>Negativo BAJO</v>
          </cell>
        </row>
        <row r="257">
          <cell r="K257" t="str">
            <v>Generación de residuos orgánicos</v>
          </cell>
          <cell r="L257" t="str">
            <v>Contaminación del suelo (-)</v>
          </cell>
          <cell r="AB257" t="str">
            <v>Negativo MODERADO</v>
          </cell>
          <cell r="BA257" t="str">
            <v>Negativo BAJO</v>
          </cell>
        </row>
        <row r="258">
          <cell r="K258" t="str">
            <v>Generación de residuos aprovechables (PLÁSTICO)</v>
          </cell>
          <cell r="L258" t="str">
            <v>Disminución de carga en los rellenos sanitarios (+)</v>
          </cell>
          <cell r="AB258" t="str">
            <v>POSITIVO</v>
          </cell>
          <cell r="BA258" t="str">
            <v>POSITIVO</v>
          </cell>
        </row>
        <row r="259">
          <cell r="K259" t="str">
            <v>Consumo de energía eléctrica</v>
          </cell>
          <cell r="L259" t="str">
            <v>Generación / Fomento de educación  y conciencia ambiental (+)</v>
          </cell>
          <cell r="AB259" t="str">
            <v>POSITIVO</v>
          </cell>
          <cell r="BA259" t="str">
            <v>POSITIVO</v>
          </cell>
        </row>
        <row r="260">
          <cell r="K260" t="str">
            <v>Consumo de energía eléctrica</v>
          </cell>
          <cell r="L260" t="str">
            <v>Agotamiento de los recursos naturales (-)</v>
          </cell>
          <cell r="AB260" t="str">
            <v>Negativo MODERADO</v>
          </cell>
          <cell r="BA260" t="str">
            <v>Negativo BAJO</v>
          </cell>
        </row>
        <row r="261">
          <cell r="K261" t="str">
            <v>Consumo de agua</v>
          </cell>
          <cell r="L261" t="str">
            <v>Agotamiento de los recursos naturales (-)</v>
          </cell>
          <cell r="AB261" t="str">
            <v>Negativo MODERADO</v>
          </cell>
          <cell r="BA261" t="str">
            <v>Negativo BAJO</v>
          </cell>
        </row>
        <row r="262">
          <cell r="K262" t="str">
            <v>Consumo de papel</v>
          </cell>
          <cell r="L262" t="str">
            <v>Agotamiento de los recursos naturales (-)</v>
          </cell>
          <cell r="AB262" t="str">
            <v>Negativo MODERADO</v>
          </cell>
          <cell r="BA262" t="str">
            <v>Negativo BAJO</v>
          </cell>
        </row>
        <row r="263">
          <cell r="K263" t="str">
            <v>Generación de residuos orgánicos</v>
          </cell>
          <cell r="L263" t="str">
            <v>Generación / Fomento de educación  y conciencia ambiental (+)</v>
          </cell>
          <cell r="AB263" t="str">
            <v>POSITIVO</v>
          </cell>
          <cell r="BA263" t="str">
            <v>POSITIVO</v>
          </cell>
        </row>
        <row r="264">
          <cell r="K264" t="str">
            <v>Consumo de bolsas plásticas para almacenamiento de residuos</v>
          </cell>
          <cell r="L264" t="str">
            <v>Agotamiento de los recursos naturales (-)</v>
          </cell>
          <cell r="AB264" t="str">
            <v>Negativo MODERADO</v>
          </cell>
          <cell r="BA264" t="str">
            <v>Negativo BAJO</v>
          </cell>
        </row>
        <row r="265">
          <cell r="K265" t="str">
            <v>Consumo de tóner</v>
          </cell>
          <cell r="L265" t="str">
            <v>Agotamiento de los recursos naturales (-)</v>
          </cell>
          <cell r="AB265" t="str">
            <v>Negativo BAJO</v>
          </cell>
          <cell r="BA265" t="str">
            <v>Negativo BAJO</v>
          </cell>
        </row>
        <row r="266">
          <cell r="K266" t="str">
            <v>Generación de residuos ordinarios</v>
          </cell>
          <cell r="L266" t="str">
            <v>Aumento de carga de rellenos sanitarios (-)</v>
          </cell>
          <cell r="AB266" t="str">
            <v>Negativo MODERADO</v>
          </cell>
          <cell r="BA266" t="str">
            <v>Negativo BAJO</v>
          </cell>
        </row>
        <row r="267">
          <cell r="K267" t="str">
            <v>Generación de residuos ordinarios</v>
          </cell>
          <cell r="L267" t="str">
            <v>Contaminación del suelo (-)</v>
          </cell>
          <cell r="AB267" t="str">
            <v>Negativo MODERADO</v>
          </cell>
          <cell r="BA267" t="str">
            <v>Negativo BAJO</v>
          </cell>
        </row>
        <row r="268">
          <cell r="K268" t="str">
            <v>Generación de residuos de manejo especial (RAEE´S)</v>
          </cell>
          <cell r="L268" t="str">
            <v>Contaminación del suelo (-)</v>
          </cell>
          <cell r="AB268" t="str">
            <v>Negativo MODERADO</v>
          </cell>
          <cell r="BA268" t="str">
            <v>Negativo BAJO</v>
          </cell>
        </row>
        <row r="269">
          <cell r="K269" t="str">
            <v>Generación de residuos de manejo especial (PILAS O BATERÍAS)</v>
          </cell>
          <cell r="L269" t="str">
            <v>Contaminación del suelo (-)</v>
          </cell>
          <cell r="AB269" t="str">
            <v>Negativo MODERADO</v>
          </cell>
          <cell r="BA269" t="str">
            <v>Negativo BAJO</v>
          </cell>
        </row>
        <row r="270">
          <cell r="K270" t="str">
            <v xml:space="preserve">Generación de residuos peligrosos (TÓNERES) </v>
          </cell>
          <cell r="L270" t="str">
            <v>Contaminación del suelo (-)</v>
          </cell>
          <cell r="AB270" t="str">
            <v>Negativo MODERADO</v>
          </cell>
          <cell r="BA270" t="str">
            <v>Negativo BAJO</v>
          </cell>
        </row>
        <row r="271">
          <cell r="K271" t="str">
            <v>Generación de ruido</v>
          </cell>
          <cell r="L271" t="str">
            <v>Contaminación del aire (-)</v>
          </cell>
          <cell r="AB271" t="str">
            <v>Negativo MODERADO</v>
          </cell>
          <cell r="BA271" t="str">
            <v>Negativo BAJO</v>
          </cell>
        </row>
        <row r="272">
          <cell r="K272" t="str">
            <v>Generación de residuos aprovechables (PAPEL)</v>
          </cell>
          <cell r="L272" t="str">
            <v>Disminución de carga en los rellenos sanitarios (+)</v>
          </cell>
          <cell r="AB272" t="str">
            <v>POSITIVO</v>
          </cell>
          <cell r="BA272" t="str">
            <v>POSITIVO</v>
          </cell>
        </row>
        <row r="273">
          <cell r="K273" t="str">
            <v>Generación de residuos aprovechables (PLÁSTICO)</v>
          </cell>
          <cell r="L273" t="str">
            <v>Disminución de carga en los rellenos sanitarios (+)</v>
          </cell>
          <cell r="AB273" t="str">
            <v>POSITIVO</v>
          </cell>
          <cell r="BA273" t="str">
            <v>POSITIVO</v>
          </cell>
        </row>
        <row r="274">
          <cell r="K274" t="str">
            <v>Generación de residuos aprovechables (VIDRIO)</v>
          </cell>
          <cell r="L274" t="str">
            <v>Disminución de carga en los rellenos sanitarios (+)</v>
          </cell>
          <cell r="AB274" t="str">
            <v>POSITIVO</v>
          </cell>
          <cell r="BA274" t="str">
            <v>POSITIVO</v>
          </cell>
        </row>
        <row r="275">
          <cell r="K275" t="str">
            <v>Generación de residuos aprovechables (CARTÓN)</v>
          </cell>
          <cell r="L275" t="str">
            <v>Disminución de carga en los rellenos sanitarios (+)</v>
          </cell>
          <cell r="AB275" t="str">
            <v>POSITIVO</v>
          </cell>
          <cell r="BA275" t="str">
            <v>POSITIVO</v>
          </cell>
        </row>
        <row r="276">
          <cell r="K276" t="str">
            <v>Generación de residuos aprovechables (METAL)</v>
          </cell>
          <cell r="L276" t="str">
            <v>Disminución de carga en los rellenos sanitarios (+)</v>
          </cell>
          <cell r="AB276" t="str">
            <v>POSITIVO</v>
          </cell>
          <cell r="BA276" t="str">
            <v>POSITIVO</v>
          </cell>
        </row>
        <row r="277">
          <cell r="K277" t="str">
            <v>Generación de residuos orgánicos</v>
          </cell>
          <cell r="L277" t="str">
            <v>Aumento de carga de rellenos sanitarios (-)</v>
          </cell>
          <cell r="AB277" t="str">
            <v>Negativo MODERADO</v>
          </cell>
          <cell r="BA277" t="str">
            <v>Negativo BAJO</v>
          </cell>
        </row>
        <row r="278">
          <cell r="K278" t="str">
            <v>Generación de residuos orgánicos</v>
          </cell>
          <cell r="L278" t="str">
            <v>Contaminación del suelo (-)</v>
          </cell>
          <cell r="AB278" t="str">
            <v>Negativo MODERADO</v>
          </cell>
          <cell r="BA278" t="str">
            <v>Negativo BAJO</v>
          </cell>
        </row>
        <row r="279">
          <cell r="K279" t="str">
            <v>Vertimiento de aguas residuales domésticas a sistemas de alcantarillado</v>
          </cell>
          <cell r="L279" t="str">
            <v>Contaminación de cuerpos hídricos (-)</v>
          </cell>
          <cell r="AB279" t="str">
            <v>Negativo MODERADO</v>
          </cell>
          <cell r="BA279" t="str">
            <v>Negativo BAJO</v>
          </cell>
        </row>
        <row r="280">
          <cell r="K280" t="str">
            <v>Conversión a medios tecnológicos</v>
          </cell>
          <cell r="L280" t="str">
            <v>Disminución de consumo de papel (+)</v>
          </cell>
          <cell r="AB280" t="str">
            <v>POSITIVO</v>
          </cell>
          <cell r="BA280" t="str">
            <v>POSITIVO</v>
          </cell>
        </row>
        <row r="281">
          <cell r="K281" t="str">
            <v>Consumo de energía eléctrica</v>
          </cell>
          <cell r="L281" t="str">
            <v>Agotamiento de los recursos naturales (-)</v>
          </cell>
          <cell r="AB281" t="str">
            <v>Negativo MODERADO</v>
          </cell>
          <cell r="BA281" t="str">
            <v>Negativo BAJO</v>
          </cell>
        </row>
        <row r="282">
          <cell r="K282" t="str">
            <v>Consumo de agua</v>
          </cell>
          <cell r="L282" t="str">
            <v>Agotamiento de los recursos naturales (-)</v>
          </cell>
          <cell r="AB282" t="str">
            <v>Negativo MODERADO</v>
          </cell>
          <cell r="BA282" t="str">
            <v>Negativo BAJO</v>
          </cell>
        </row>
        <row r="283">
          <cell r="K283" t="str">
            <v>Consumo de bolsas plásticas para almacenamiento de residuos</v>
          </cell>
          <cell r="L283" t="str">
            <v>Agotamiento de los recursos naturales (-)</v>
          </cell>
          <cell r="AB283" t="str">
            <v>Negativo MODERADO</v>
          </cell>
          <cell r="BA283" t="str">
            <v>Negativo BAJO</v>
          </cell>
        </row>
        <row r="284">
          <cell r="K284" t="str">
            <v xml:space="preserve">Consumo de insumos no comestibles de cafetería </v>
          </cell>
          <cell r="L284" t="str">
            <v>Agotamiento de los recursos naturales (-)</v>
          </cell>
          <cell r="AB284" t="str">
            <v>Negativo MODERADO</v>
          </cell>
          <cell r="BA284" t="str">
            <v>Negativo BAJO</v>
          </cell>
        </row>
        <row r="285">
          <cell r="K285" t="str">
            <v xml:space="preserve">Consumo de insumos comestibles de cafetería </v>
          </cell>
          <cell r="L285" t="str">
            <v>Agotamiento de los recursos naturales (-)</v>
          </cell>
          <cell r="AB285" t="str">
            <v>Negativo BAJO</v>
          </cell>
          <cell r="BA285" t="str">
            <v>Negativo BAJO</v>
          </cell>
        </row>
        <row r="286">
          <cell r="K286" t="str">
            <v xml:space="preserve">Consumo de insumos comestibles de cafetería </v>
          </cell>
          <cell r="L286" t="str">
            <v>Generación / Fomento de educación  y conciencia ambiental (+)</v>
          </cell>
          <cell r="AB286" t="str">
            <v>POSITIVO</v>
          </cell>
          <cell r="BA286" t="str">
            <v>POSITIVO</v>
          </cell>
        </row>
        <row r="287">
          <cell r="K287" t="str">
            <v>Generación de residuos ordinarios</v>
          </cell>
          <cell r="L287" t="str">
            <v>Aumento de carga de rellenos sanitarios (-)</v>
          </cell>
          <cell r="AB287" t="str">
            <v>Negativo MODERADO</v>
          </cell>
          <cell r="BA287" t="str">
            <v>Negativo BAJO</v>
          </cell>
        </row>
        <row r="288">
          <cell r="K288" t="str">
            <v>Generación de residuos ordinarios</v>
          </cell>
          <cell r="L288" t="str">
            <v>Contaminación del suelo (-)</v>
          </cell>
          <cell r="AB288" t="str">
            <v>Negativo MODERADO</v>
          </cell>
          <cell r="BA288" t="str">
            <v>Negativo BAJO</v>
          </cell>
        </row>
        <row r="289">
          <cell r="K289" t="str">
            <v>Generación de residuos aprovechables (PLÁSTICO)</v>
          </cell>
          <cell r="L289" t="str">
            <v>Disminución de carga en los rellenos sanitarios (+)</v>
          </cell>
          <cell r="AB289" t="str">
            <v>POSITIVO</v>
          </cell>
          <cell r="BA289" t="str">
            <v>POSITIVO</v>
          </cell>
        </row>
        <row r="290">
          <cell r="K290" t="str">
            <v>Generación de residuos aprovechables (CARTÓN)</v>
          </cell>
          <cell r="L290" t="str">
            <v>Disminución de carga en los rellenos sanitarios (+)</v>
          </cell>
          <cell r="AB290" t="str">
            <v>POSITIVO</v>
          </cell>
          <cell r="BA290" t="str">
            <v>POSITIVO</v>
          </cell>
        </row>
        <row r="291">
          <cell r="K291" t="str">
            <v>Generación de residuos orgánicos</v>
          </cell>
          <cell r="L291" t="str">
            <v>Aumento de carga de rellenos sanitarios (-)</v>
          </cell>
          <cell r="AB291" t="str">
            <v>Negativo MODERADO</v>
          </cell>
          <cell r="BA291" t="str">
            <v>Negativo BAJO</v>
          </cell>
        </row>
        <row r="292">
          <cell r="K292" t="str">
            <v>Generación de residuos orgánicos</v>
          </cell>
          <cell r="L292" t="str">
            <v>Contaminación del suelo (-)</v>
          </cell>
          <cell r="AB292" t="str">
            <v>Negativo MODERADO</v>
          </cell>
          <cell r="BA292" t="str">
            <v>Negativo BAJO</v>
          </cell>
        </row>
        <row r="293">
          <cell r="K293" t="str">
            <v>Vertimiento de aguas residuales domésticas a sistemas de alcantarillado</v>
          </cell>
          <cell r="L293" t="str">
            <v>Contaminación de cuerpos hídricos (-)</v>
          </cell>
          <cell r="AB293" t="str">
            <v>Negativo MODERADO</v>
          </cell>
          <cell r="BA293" t="str">
            <v>Negativo BAJO</v>
          </cell>
        </row>
        <row r="294">
          <cell r="K294" t="str">
            <v>Consumo de energía eléctrica</v>
          </cell>
          <cell r="L294" t="str">
            <v>Agotamiento de los recursos naturales (-)</v>
          </cell>
          <cell r="AB294" t="str">
            <v>Negativo MODERADO</v>
          </cell>
          <cell r="BA294" t="str">
            <v>Negativo BAJO</v>
          </cell>
        </row>
        <row r="295">
          <cell r="K295" t="str">
            <v>Consumo de papel</v>
          </cell>
          <cell r="L295" t="str">
            <v>Agotamiento de los recursos naturales (-)</v>
          </cell>
          <cell r="AB295" t="str">
            <v>Negativo MODERADO</v>
          </cell>
          <cell r="BA295" t="str">
            <v>Negativo BAJO</v>
          </cell>
        </row>
        <row r="296">
          <cell r="K296" t="str">
            <v>Consumo de tóner</v>
          </cell>
          <cell r="L296" t="str">
            <v>Agotamiento de los recursos naturales (-)</v>
          </cell>
          <cell r="AB296" t="str">
            <v>Negativo BAJO</v>
          </cell>
          <cell r="BA296" t="str">
            <v>Negativo BAJO</v>
          </cell>
        </row>
        <row r="297">
          <cell r="K297" t="str">
            <v xml:space="preserve">Generación de residuos peligrosos (TÓNERES) </v>
          </cell>
          <cell r="L297" t="str">
            <v>Contaminación del suelo (-)</v>
          </cell>
          <cell r="AB297" t="str">
            <v>Negativo MODERADO</v>
          </cell>
          <cell r="BA297" t="str">
            <v>Negativo BAJO</v>
          </cell>
        </row>
        <row r="298">
          <cell r="K298" t="str">
            <v>Generación de residuos aprovechables (PAPEL)</v>
          </cell>
          <cell r="L298" t="str">
            <v>Disminución de carga en los rellenos sanitarios (+)</v>
          </cell>
          <cell r="AB298" t="str">
            <v>POSITIVO</v>
          </cell>
          <cell r="BA298" t="str">
            <v>POSITIVO</v>
          </cell>
        </row>
        <row r="299">
          <cell r="K299" t="str">
            <v>Conversión a medios tecnológicos</v>
          </cell>
          <cell r="L299" t="str">
            <v>Disminución de consumo de papel (+)</v>
          </cell>
          <cell r="AB299" t="str">
            <v>POSITIVO</v>
          </cell>
          <cell r="BA299" t="str">
            <v>POSITIVO</v>
          </cell>
        </row>
        <row r="300">
          <cell r="K300" t="str">
            <v>Consumo de agua</v>
          </cell>
          <cell r="L300" t="str">
            <v>Agotamiento de los recursos naturales (-)</v>
          </cell>
          <cell r="AB300" t="str">
            <v>Negativo MODERADO</v>
          </cell>
          <cell r="BA300" t="str">
            <v>Negativo BAJO</v>
          </cell>
        </row>
        <row r="301">
          <cell r="K301" t="str">
            <v>Vertimiento de aguas residuales domésticas a sistemas de alcantarillado</v>
          </cell>
          <cell r="L301" t="str">
            <v>Contaminación de cuerpos hídricos (-)</v>
          </cell>
          <cell r="AB301" t="str">
            <v>Negativo MODERADO</v>
          </cell>
          <cell r="BA301" t="str">
            <v>Negativo BAJO</v>
          </cell>
        </row>
        <row r="302">
          <cell r="K302" t="str">
            <v>Generación de residuos ordinarios</v>
          </cell>
          <cell r="L302" t="str">
            <v>Aumento de carga de rellenos sanitarios (-)</v>
          </cell>
          <cell r="AB302" t="str">
            <v>Negativo MODERADO</v>
          </cell>
          <cell r="BA302" t="str">
            <v>Negativo BAJO</v>
          </cell>
        </row>
        <row r="303">
          <cell r="K303" t="str">
            <v>Generación de residuos ordinarios</v>
          </cell>
          <cell r="L303" t="str">
            <v>Contaminación del suelo (-)</v>
          </cell>
          <cell r="AB303" t="str">
            <v>Negativo MODERADO</v>
          </cell>
          <cell r="BA303" t="str">
            <v>Negativo BAJO</v>
          </cell>
        </row>
        <row r="304">
          <cell r="K304" t="str">
            <v>Consumo de energía eléctrica</v>
          </cell>
          <cell r="L304" t="str">
            <v>Agotamiento de los recursos naturales (-)</v>
          </cell>
          <cell r="AB304" t="str">
            <v>Negativo MODERADO</v>
          </cell>
          <cell r="BA304" t="str">
            <v>Negativo BAJO</v>
          </cell>
        </row>
        <row r="305">
          <cell r="K305" t="str">
            <v>Consumo de papel</v>
          </cell>
          <cell r="L305" t="str">
            <v>Agotamiento de los recursos naturales (-)</v>
          </cell>
          <cell r="AB305" t="str">
            <v>Negativo MODERADO</v>
          </cell>
          <cell r="BA305" t="str">
            <v>Negativo BAJO</v>
          </cell>
        </row>
        <row r="306">
          <cell r="K306" t="str">
            <v>Consumo de papel</v>
          </cell>
          <cell r="L306" t="str">
            <v>Contaminación del suelo (-)</v>
          </cell>
          <cell r="AB306" t="str">
            <v>Negativo MODERADO</v>
          </cell>
          <cell r="BA306" t="str">
            <v>Negativo BAJO</v>
          </cell>
        </row>
        <row r="307">
          <cell r="K307" t="str">
            <v>Consumo de tóner</v>
          </cell>
          <cell r="L307" t="str">
            <v>Agotamiento de los recursos naturales (-)</v>
          </cell>
          <cell r="AB307" t="str">
            <v>Negativo BAJO</v>
          </cell>
          <cell r="BA307" t="str">
            <v>Negativo BAJO</v>
          </cell>
        </row>
        <row r="308">
          <cell r="K308" t="str">
            <v>Generación de residuos de manejo especial (RAEE´S)</v>
          </cell>
          <cell r="L308" t="str">
            <v>Contaminación del suelo (-)</v>
          </cell>
          <cell r="AB308" t="str">
            <v>Negativo MODERADO</v>
          </cell>
          <cell r="BA308" t="str">
            <v>Negativo BAJO</v>
          </cell>
        </row>
        <row r="309">
          <cell r="K309" t="str">
            <v>Generación de residuos de manejo especial (PILAS O BATERÍAS)</v>
          </cell>
          <cell r="L309" t="str">
            <v>Contaminación del suelo (-)</v>
          </cell>
          <cell r="AB309" t="str">
            <v>Negativo MODERADO</v>
          </cell>
          <cell r="BA309" t="str">
            <v>Negativo BAJO</v>
          </cell>
        </row>
        <row r="310">
          <cell r="K310" t="str">
            <v xml:space="preserve">Generación de residuos peligrosos (TÓNERES) </v>
          </cell>
          <cell r="L310" t="str">
            <v>Contaminación del suelo (-)</v>
          </cell>
          <cell r="AB310" t="str">
            <v>Negativo MODERADO</v>
          </cell>
          <cell r="BA310" t="str">
            <v>Negativo BAJO</v>
          </cell>
        </row>
        <row r="311">
          <cell r="K311" t="str">
            <v>Generación de residuos aprovechables (PAPEL)</v>
          </cell>
          <cell r="L311" t="str">
            <v>Disminución de carga en los rellenos sanitarios (+)</v>
          </cell>
          <cell r="AB311" t="str">
            <v>POSITIVO</v>
          </cell>
          <cell r="BA311" t="str">
            <v>POSITIVO</v>
          </cell>
        </row>
        <row r="312">
          <cell r="K312" t="str">
            <v>Generación de residuos ordinarios</v>
          </cell>
          <cell r="L312" t="str">
            <v>Aumento de carga de rellenos sanitarios (-)</v>
          </cell>
          <cell r="AB312" t="str">
            <v>Negativo MODERADO</v>
          </cell>
          <cell r="BA312" t="str">
            <v>Negativo BAJO</v>
          </cell>
        </row>
        <row r="313">
          <cell r="K313" t="str">
            <v>Generación de residuos ordinarios</v>
          </cell>
          <cell r="L313" t="str">
            <v>Contaminación del suelo (-)</v>
          </cell>
          <cell r="AB313" t="str">
            <v>Negativo MODERADO</v>
          </cell>
          <cell r="BA313" t="str">
            <v>Negativo BAJO</v>
          </cell>
        </row>
        <row r="314">
          <cell r="K314" t="str">
            <v>Consumo de energía eléctrica</v>
          </cell>
          <cell r="L314" t="str">
            <v>Agotamiento de los recursos naturales (-)</v>
          </cell>
          <cell r="AB314" t="str">
            <v>Negativo MODERADO</v>
          </cell>
          <cell r="BA314" t="str">
            <v>Negativo BAJO</v>
          </cell>
        </row>
        <row r="315">
          <cell r="K315" t="str">
            <v>Consumo de papel</v>
          </cell>
          <cell r="L315" t="str">
            <v>Agotamiento de los recursos naturales (-)</v>
          </cell>
          <cell r="AB315" t="str">
            <v>Negativo MODERADO</v>
          </cell>
          <cell r="BA315" t="str">
            <v>Negativo BAJO</v>
          </cell>
        </row>
        <row r="316">
          <cell r="K316" t="str">
            <v>Consumo de tóner</v>
          </cell>
          <cell r="L316" t="str">
            <v>Agotamiento de los recursos naturales (-)</v>
          </cell>
          <cell r="AB316" t="str">
            <v>Negativo BAJO</v>
          </cell>
          <cell r="BA316" t="str">
            <v>Negativo BAJO</v>
          </cell>
        </row>
        <row r="317">
          <cell r="K317" t="str">
            <v xml:space="preserve">Generación de residuos peligrosos (TÓNERES) </v>
          </cell>
          <cell r="L317" t="str">
            <v>Contaminación del suelo (-)</v>
          </cell>
          <cell r="AB317" t="str">
            <v>Negativo MODERADO</v>
          </cell>
          <cell r="BA317" t="str">
            <v>Negativo BAJO</v>
          </cell>
        </row>
        <row r="318">
          <cell r="K318" t="str">
            <v>Generación de residuos aprovechables (PAPEL)</v>
          </cell>
          <cell r="L318" t="str">
            <v>Disminución de carga en los rellenos sanitarios (+)</v>
          </cell>
          <cell r="AB318" t="str">
            <v>POSITIVO</v>
          </cell>
          <cell r="BA318" t="str">
            <v>POSITIVO</v>
          </cell>
        </row>
        <row r="319">
          <cell r="K319" t="str">
            <v>Conversión a medios tecnológicos</v>
          </cell>
          <cell r="L319" t="str">
            <v>Disminución de consumo de papel (+)</v>
          </cell>
          <cell r="AB319" t="str">
            <v>POSITIVO</v>
          </cell>
          <cell r="BA319" t="str">
            <v>POSITIVO</v>
          </cell>
        </row>
        <row r="320">
          <cell r="K320" t="str">
            <v>Definición de criterios ambientales para adquisición de productos y/o servicios</v>
          </cell>
          <cell r="L320" t="str">
            <v>Generación / Fomento de educación  y conciencia ambiental (+)</v>
          </cell>
          <cell r="AB320" t="str">
            <v>POSITIVO</v>
          </cell>
          <cell r="BA320" t="str">
            <v>POSITIVO</v>
          </cell>
        </row>
        <row r="321">
          <cell r="K321" t="str">
            <v>Definición de criterios ambientales para adquisición de productos y/o servicios</v>
          </cell>
          <cell r="L321" t="str">
            <v>Reducción de afectación al medio ambiente (+)</v>
          </cell>
          <cell r="AB321" t="str">
            <v>POSITIVO</v>
          </cell>
          <cell r="BA321" t="str">
            <v>POSITIVO</v>
          </cell>
        </row>
        <row r="322">
          <cell r="K322" t="str">
            <v>Identificación de requisitos legales ambientales y otros requisitos</v>
          </cell>
          <cell r="L322" t="str">
            <v>Reducción de afectación al medio ambiente (+)</v>
          </cell>
          <cell r="AB322" t="str">
            <v>POSITIVO</v>
          </cell>
          <cell r="BA322" t="str">
            <v>POSITIVO</v>
          </cell>
        </row>
        <row r="323">
          <cell r="K323" t="str">
            <v>Consumo de energía eléctrica</v>
          </cell>
          <cell r="L323" t="str">
            <v>Agotamiento de los recursos naturales (-)</v>
          </cell>
          <cell r="AB323" t="str">
            <v>Negativo MODERADO</v>
          </cell>
          <cell r="BA323" t="str">
            <v>Negativo BAJO</v>
          </cell>
        </row>
        <row r="324">
          <cell r="K324" t="str">
            <v>Consumo de papel</v>
          </cell>
          <cell r="L324" t="str">
            <v>Agotamiento de los recursos naturales (-)</v>
          </cell>
          <cell r="AB324" t="str">
            <v>Negativo MODERADO</v>
          </cell>
          <cell r="BA324" t="str">
            <v>Negativo BAJO</v>
          </cell>
        </row>
        <row r="325">
          <cell r="K325" t="str">
            <v>Consumo de tóner</v>
          </cell>
          <cell r="L325" t="str">
            <v>Agotamiento de los recursos naturales (-)</v>
          </cell>
          <cell r="AB325" t="str">
            <v>Negativo BAJO</v>
          </cell>
          <cell r="BA325" t="str">
            <v>Negativo BAJO</v>
          </cell>
        </row>
        <row r="326">
          <cell r="K326" t="str">
            <v>Generación de residuos aprovechables (PAPEL)</v>
          </cell>
          <cell r="L326" t="str">
            <v>Disminución de carga en los rellenos sanitarios (+)</v>
          </cell>
          <cell r="AB326" t="str">
            <v>POSITIVO</v>
          </cell>
          <cell r="BA326" t="str">
            <v>POSITIVO</v>
          </cell>
        </row>
        <row r="327">
          <cell r="K327" t="str">
            <v>Generación de residuos ordinarios</v>
          </cell>
          <cell r="L327" t="str">
            <v>Aumento de carga de rellenos sanitarios (-)</v>
          </cell>
          <cell r="AB327" t="str">
            <v>Negativo MODERADO</v>
          </cell>
          <cell r="BA327" t="str">
            <v>Negativo BAJO</v>
          </cell>
        </row>
        <row r="328">
          <cell r="K328" t="str">
            <v>Generación de residuos ordinarios</v>
          </cell>
          <cell r="L328" t="str">
            <v>Aumento de carga de rellenos sanitarios (-)</v>
          </cell>
          <cell r="AB328" t="str">
            <v>Negativo MODERADO</v>
          </cell>
          <cell r="BA328" t="str">
            <v>Negativo BAJO</v>
          </cell>
        </row>
        <row r="329">
          <cell r="K329" t="str">
            <v xml:space="preserve">Generación de residuos peligrosos (TÓNERES) </v>
          </cell>
          <cell r="L329" t="str">
            <v>Contaminación del suelo (-)</v>
          </cell>
          <cell r="AB329" t="str">
            <v>Negativo MODERADO</v>
          </cell>
          <cell r="BA329" t="str">
            <v>Negativo BAJO</v>
          </cell>
        </row>
        <row r="330">
          <cell r="K330" t="str">
            <v>Consumo de bolsas plásticas para almacenamiento de residuos</v>
          </cell>
          <cell r="L330" t="str">
            <v>Agotamiento de los recursos naturales (-)</v>
          </cell>
          <cell r="AB330" t="str">
            <v>Negativo MODERADO</v>
          </cell>
          <cell r="BA330" t="str">
            <v>Negativo BAJO</v>
          </cell>
        </row>
        <row r="331">
          <cell r="K331" t="str">
            <v>Consumo de papel</v>
          </cell>
          <cell r="L331" t="str">
            <v>Agotamiento de los recursos naturales (-)</v>
          </cell>
          <cell r="AB331" t="str">
            <v>Negativo MODERADO</v>
          </cell>
          <cell r="BA331" t="str">
            <v>Negativo BAJO</v>
          </cell>
        </row>
        <row r="332">
          <cell r="K332" t="str">
            <v>Consumo de tóner</v>
          </cell>
          <cell r="L332" t="str">
            <v>Agotamiento de los recursos naturales (-)</v>
          </cell>
          <cell r="AB332" t="str">
            <v>Negativo BAJO</v>
          </cell>
          <cell r="BA332" t="str">
            <v>Negativo BAJO</v>
          </cell>
        </row>
        <row r="333">
          <cell r="K333" t="str">
            <v>Consumo de energía eléctrica</v>
          </cell>
          <cell r="L333" t="str">
            <v>Agotamiento de los recursos naturales (-)</v>
          </cell>
          <cell r="AB333" t="str">
            <v>Negativo MODERADO</v>
          </cell>
          <cell r="BA333" t="str">
            <v>Negativo BAJO</v>
          </cell>
        </row>
        <row r="334">
          <cell r="K334" t="str">
            <v>Definición de criterios ambientales para adquisición de productos y/o servicios</v>
          </cell>
          <cell r="L334" t="str">
            <v>Reducción de afectación al medio ambiente (+)</v>
          </cell>
          <cell r="AB334" t="str">
            <v>POSITIVO</v>
          </cell>
          <cell r="BA334" t="str">
            <v>POSITIVO</v>
          </cell>
        </row>
        <row r="335">
          <cell r="K335" t="str">
            <v>Definición de criterios ambientales para adquisición de productos y/o servicios</v>
          </cell>
          <cell r="L335" t="str">
            <v>Generación / Fomento de educación  y conciencia ambiental (+)</v>
          </cell>
          <cell r="AB335" t="str">
            <v>POSITIVO</v>
          </cell>
          <cell r="BA335" t="str">
            <v>POSITIVO</v>
          </cell>
        </row>
        <row r="336">
          <cell r="K336" t="str">
            <v>Generación de residuos aprovechables (CARTÓN)</v>
          </cell>
          <cell r="L336" t="str">
            <v>Disminución de carga en los rellenos sanitarios (+)</v>
          </cell>
          <cell r="AB336" t="str">
            <v>POSITIVO</v>
          </cell>
          <cell r="BA336" t="str">
            <v>POSITIVO</v>
          </cell>
        </row>
        <row r="337">
          <cell r="K337" t="str">
            <v>Generación de residuos aprovechables (PAPEL)</v>
          </cell>
          <cell r="L337" t="str">
            <v>Disminución de carga en los rellenos sanitarios (+)</v>
          </cell>
          <cell r="AB337" t="str">
            <v>POSITIVO</v>
          </cell>
          <cell r="BA337" t="str">
            <v>POSITIVO</v>
          </cell>
        </row>
        <row r="338">
          <cell r="K338" t="str">
            <v>Generación de residuos aprovechables (PLÁSTICO)</v>
          </cell>
          <cell r="L338" t="str">
            <v>Disminución de carga en los rellenos sanitarios (+)</v>
          </cell>
          <cell r="AB338" t="str">
            <v>POSITIVO</v>
          </cell>
          <cell r="BA338" t="str">
            <v>POSITIVO</v>
          </cell>
        </row>
        <row r="339">
          <cell r="K339" t="str">
            <v>Generación de residuos ordinarios</v>
          </cell>
          <cell r="L339" t="str">
            <v>Aumento de carga de rellenos sanitarios (-)</v>
          </cell>
          <cell r="AB339" t="str">
            <v>Negativo MODERADO</v>
          </cell>
          <cell r="BA339" t="str">
            <v>Negativo BAJO</v>
          </cell>
        </row>
        <row r="340">
          <cell r="K340" t="str">
            <v>Generación de residuos ordinarios</v>
          </cell>
          <cell r="L340" t="str">
            <v>Contaminación del suelo (-)</v>
          </cell>
          <cell r="AB340" t="str">
            <v>Negativo MODERADO</v>
          </cell>
          <cell r="BA340" t="str">
            <v>Negativo BAJO</v>
          </cell>
        </row>
        <row r="341">
          <cell r="K341" t="str">
            <v>Generación de residuos orgánicos</v>
          </cell>
          <cell r="L341" t="str">
            <v>Aumento de carga de rellenos sanitarios (-)</v>
          </cell>
          <cell r="AB341" t="str">
            <v>Negativo MODERADO</v>
          </cell>
          <cell r="BA341" t="str">
            <v>Negativo BAJO</v>
          </cell>
        </row>
        <row r="342">
          <cell r="K342" t="str">
            <v>Generación de residuos orgánicos</v>
          </cell>
          <cell r="L342" t="str">
            <v>Contaminación del suelo (-)</v>
          </cell>
          <cell r="AB342" t="str">
            <v>Negativo MODERADO</v>
          </cell>
          <cell r="BA342" t="str">
            <v>Negativo BAJO</v>
          </cell>
        </row>
        <row r="343">
          <cell r="K343" t="str">
            <v xml:space="preserve">Generación de residuos peligrosos (TÓNERES) </v>
          </cell>
          <cell r="L343" t="str">
            <v>Contaminación del suelo (-)</v>
          </cell>
          <cell r="AB343" t="str">
            <v>Negativo MODERADO</v>
          </cell>
          <cell r="BA343" t="str">
            <v>Negativo BAJO</v>
          </cell>
        </row>
        <row r="344">
          <cell r="K344" t="str">
            <v>Consumo de bolsas plásticas para almacenamiento de residuos</v>
          </cell>
          <cell r="L344" t="str">
            <v>Agotamiento de los recursos naturales (-)</v>
          </cell>
          <cell r="AB344" t="str">
            <v>Negativo MODERADO</v>
          </cell>
          <cell r="BA344" t="str">
            <v>Negativo BAJO</v>
          </cell>
        </row>
        <row r="345">
          <cell r="K345" t="str">
            <v>Educación ambiental</v>
          </cell>
          <cell r="L345" t="str">
            <v>Disminución de carga en los rellenos sanitarios (+)</v>
          </cell>
          <cell r="AB345" t="str">
            <v>POSITIVO</v>
          </cell>
          <cell r="BA345" t="str">
            <v>POSITIVO</v>
          </cell>
        </row>
        <row r="346">
          <cell r="K346" t="str">
            <v>Educación ambiental</v>
          </cell>
          <cell r="L346" t="str">
            <v>Disminución de contaminación al suelo (+)</v>
          </cell>
          <cell r="AB346" t="str">
            <v>POSITIVO</v>
          </cell>
          <cell r="BA346" t="str">
            <v>POSITIVO</v>
          </cell>
        </row>
        <row r="347">
          <cell r="K347" t="str">
            <v>Educación ambiental</v>
          </cell>
          <cell r="L347" t="str">
            <v>Fomento de buenas prácticas ambientales (+)</v>
          </cell>
          <cell r="AB347" t="str">
            <v>POSITIVO</v>
          </cell>
          <cell r="BA347" t="str">
            <v>POSITIVO</v>
          </cell>
        </row>
        <row r="348">
          <cell r="K348" t="str">
            <v>Educación ambiental</v>
          </cell>
          <cell r="L348" t="str">
            <v>Generación / Fomento de educación  y conciencia ambiental (+)</v>
          </cell>
          <cell r="AB348" t="str">
            <v>POSITIVO</v>
          </cell>
          <cell r="BA348" t="str">
            <v>POSITIVO</v>
          </cell>
        </row>
        <row r="349">
          <cell r="K349" t="str">
            <v>Educación ambiental</v>
          </cell>
          <cell r="L349" t="str">
            <v>Generación de empleo (+)</v>
          </cell>
          <cell r="AB349" t="str">
            <v>POSITIVO</v>
          </cell>
          <cell r="BA349" t="str">
            <v>POSITIVO</v>
          </cell>
        </row>
        <row r="350">
          <cell r="K350" t="str">
            <v>Educación ambiental</v>
          </cell>
          <cell r="L350" t="str">
            <v>Manejo integral de residuos sólidos (+)</v>
          </cell>
          <cell r="AB350" t="str">
            <v>POSITIVO</v>
          </cell>
          <cell r="BA350" t="str">
            <v>POSITIVO</v>
          </cell>
        </row>
        <row r="351">
          <cell r="K351" t="str">
            <v>Educación ambiental</v>
          </cell>
          <cell r="L351" t="str">
            <v>Reducción de afectación al medio ambiente (+)</v>
          </cell>
          <cell r="AB351" t="str">
            <v>POSITIVO</v>
          </cell>
          <cell r="BA351" t="str">
            <v>POSITIVO</v>
          </cell>
        </row>
        <row r="352">
          <cell r="K352" t="str">
            <v>Uso de publicidad exterior visual</v>
          </cell>
          <cell r="L352" t="str">
            <v>Alteración al medio ambiente laboral (-)</v>
          </cell>
          <cell r="AB352" t="str">
            <v>Negativo MODERADO</v>
          </cell>
          <cell r="BA352" t="str">
            <v>Negativo BAJO</v>
          </cell>
        </row>
        <row r="353">
          <cell r="K353" t="str">
            <v>Consumo de combustibles</v>
          </cell>
          <cell r="L353" t="str">
            <v>Agotamiento de los recursos naturales (-)</v>
          </cell>
          <cell r="AB353" t="str">
            <v>Negativo MODERADO</v>
          </cell>
          <cell r="BA353" t="str">
            <v>Negativo BAJO</v>
          </cell>
        </row>
        <row r="354">
          <cell r="K354" t="str">
            <v>Consumo de combustibles</v>
          </cell>
          <cell r="L354" t="str">
            <v>Emisión de gases efecto invernadero (-)</v>
          </cell>
          <cell r="AB354" t="str">
            <v>Negativo MODERADO</v>
          </cell>
          <cell r="BA354" t="str">
            <v>Negativo BAJO</v>
          </cell>
        </row>
        <row r="355">
          <cell r="K355" t="str">
            <v>Generación de emisiones atmosféricas fuentes móviles</v>
          </cell>
          <cell r="L355" t="str">
            <v>Contaminación del aire (-)</v>
          </cell>
          <cell r="AB355" t="str">
            <v>Negativo MODERADO</v>
          </cell>
          <cell r="BA355" t="str">
            <v>Negativo MODERADO</v>
          </cell>
        </row>
        <row r="356">
          <cell r="K356" t="str">
            <v>Generación de residuos de manejo especial (LLANTAS USADAS)</v>
          </cell>
          <cell r="L356" t="str">
            <v>Contaminación del suelo (-)</v>
          </cell>
          <cell r="AB356" t="str">
            <v>Negativo MODERADO</v>
          </cell>
          <cell r="BA356" t="str">
            <v>Negativo BAJO</v>
          </cell>
        </row>
        <row r="357">
          <cell r="K357" t="str">
            <v>Generación de residuos peligrosos (ACEITES USADOS)</v>
          </cell>
          <cell r="L357" t="str">
            <v>Contaminación del suelo (-)</v>
          </cell>
          <cell r="AB357" t="str">
            <v>Negativo MODERADO</v>
          </cell>
          <cell r="BA357" t="str">
            <v>Negativo BAJO</v>
          </cell>
        </row>
        <row r="358">
          <cell r="K358" t="str">
            <v>Generación de ruido</v>
          </cell>
          <cell r="L358" t="str">
            <v>Contaminación del aire (-)</v>
          </cell>
          <cell r="AB358" t="str">
            <v>Negativo MODERADO</v>
          </cell>
          <cell r="BA358" t="str">
            <v>Negativo MODERADO</v>
          </cell>
        </row>
        <row r="359">
          <cell r="K359" t="str">
            <v>Identificación de requisitos legales ambientales y otros requisitos</v>
          </cell>
          <cell r="L359" t="str">
            <v>Reducción de afectación al medio ambiente (+)</v>
          </cell>
          <cell r="AB359" t="str">
            <v>POSITIVO</v>
          </cell>
          <cell r="BA359" t="str">
            <v>POSITIVO</v>
          </cell>
        </row>
        <row r="360">
          <cell r="K360" t="str">
            <v>Definición de criterios ambientales para adquisición de productos y/o servicios</v>
          </cell>
          <cell r="L360" t="str">
            <v>Preservación de la calidad del aire (+)</v>
          </cell>
          <cell r="AB360" t="str">
            <v>POSITIVO</v>
          </cell>
          <cell r="BA360" t="str">
            <v>POSITIVO</v>
          </cell>
        </row>
        <row r="361">
          <cell r="K361" t="str">
            <v>Definición de criterios ambientales para adquisición de productos y/o servicios</v>
          </cell>
          <cell r="L361" t="str">
            <v>Reducción de afectación al medio ambiente (+)</v>
          </cell>
          <cell r="AB361" t="str">
            <v>POSITIVO</v>
          </cell>
          <cell r="BA361" t="str">
            <v>POSITIVO</v>
          </cell>
        </row>
        <row r="362">
          <cell r="K362" t="str">
            <v>N/A</v>
          </cell>
          <cell r="L362" t="str">
            <v>N/A</v>
          </cell>
          <cell r="AB362" t="str">
            <v>SIN IMPACTO</v>
          </cell>
          <cell r="BA362" t="str">
            <v>SIN IMPACTO</v>
          </cell>
        </row>
        <row r="363">
          <cell r="K363" t="str">
            <v>N/A</v>
          </cell>
          <cell r="L363" t="str">
            <v>N/A</v>
          </cell>
          <cell r="AB363" t="str">
            <v>SIN IMPACTO</v>
          </cell>
          <cell r="BA363" t="str">
            <v>SIN IMPACTO</v>
          </cell>
        </row>
        <row r="364">
          <cell r="K364" t="str">
            <v>N/A</v>
          </cell>
          <cell r="L364" t="str">
            <v>N/A</v>
          </cell>
          <cell r="AB364" t="str">
            <v>SIN IMPACTO</v>
          </cell>
          <cell r="BA364" t="str">
            <v>SIN IMPACTO</v>
          </cell>
        </row>
        <row r="365">
          <cell r="K365" t="str">
            <v>N/A</v>
          </cell>
          <cell r="L365" t="str">
            <v>N/A</v>
          </cell>
          <cell r="AB365" t="str">
            <v>SIN IMPACTO</v>
          </cell>
          <cell r="BA365" t="str">
            <v>SIN IMPACTO</v>
          </cell>
        </row>
        <row r="366">
          <cell r="K366" t="str">
            <v>Generación de ruido</v>
          </cell>
          <cell r="L366" t="str">
            <v>Aumento en los niveles de ruido (-)</v>
          </cell>
          <cell r="AB366" t="str">
            <v>Negativo MODERADO</v>
          </cell>
          <cell r="BA366" t="str">
            <v>Negativo BAJO</v>
          </cell>
        </row>
        <row r="367">
          <cell r="K367" t="str">
            <v>Generación de residuos peligrosos (PLAGUICIDAS)</v>
          </cell>
          <cell r="L367" t="str">
            <v>Contaminación del suelo (-)</v>
          </cell>
          <cell r="AB367" t="str">
            <v>Negativo MODERADO</v>
          </cell>
          <cell r="BA367" t="str">
            <v>Negativo BAJO</v>
          </cell>
        </row>
        <row r="368">
          <cell r="K368" t="str">
            <v>Consumo de energía eléctrica</v>
          </cell>
          <cell r="L368" t="str">
            <v>Agotamiento de los recursos naturales (-)</v>
          </cell>
          <cell r="AB368" t="str">
            <v>Negativo MODERADO</v>
          </cell>
          <cell r="BA368" t="str">
            <v>Negativo BAJO</v>
          </cell>
        </row>
        <row r="369">
          <cell r="K369" t="str">
            <v>N/A</v>
          </cell>
          <cell r="L369" t="str">
            <v>N/A</v>
          </cell>
          <cell r="AB369" t="str">
            <v>SIN IMPACTO</v>
          </cell>
          <cell r="BA369" t="str">
            <v>SIN IMPACTO</v>
          </cell>
        </row>
        <row r="370">
          <cell r="K370" t="str">
            <v>N/A</v>
          </cell>
          <cell r="L370" t="str">
            <v>N/A</v>
          </cell>
          <cell r="AB370" t="str">
            <v>SIN IMPACTO</v>
          </cell>
          <cell r="BA370" t="str">
            <v>SIN IMPACTO</v>
          </cell>
        </row>
        <row r="371">
          <cell r="K371" t="str">
            <v>Uso de refrigerantes</v>
          </cell>
          <cell r="L371" t="str">
            <v>Agotamiento de los recursos naturales (-)</v>
          </cell>
          <cell r="AB371" t="str">
            <v>Negativo BAJO</v>
          </cell>
          <cell r="BA371" t="str">
            <v>Negativo BAJO</v>
          </cell>
        </row>
        <row r="372">
          <cell r="K372" t="str">
            <v>Consumo de energía eléctrica</v>
          </cell>
          <cell r="L372" t="str">
            <v>Agotamiento de los recursos naturales (-)</v>
          </cell>
          <cell r="AB372" t="str">
            <v>Negativo MODERADO</v>
          </cell>
          <cell r="BA372" t="str">
            <v>Negativo BAJO</v>
          </cell>
        </row>
        <row r="373">
          <cell r="K373" t="str">
            <v>Consumo de combustibles</v>
          </cell>
          <cell r="L373" t="str">
            <v>Agotamiento de los recursos naturales (-)</v>
          </cell>
          <cell r="AB373" t="str">
            <v>Negativo BAJO</v>
          </cell>
          <cell r="BA373" t="str">
            <v>Negativo BAJO</v>
          </cell>
        </row>
        <row r="374">
          <cell r="K374" t="str">
            <v>N/A</v>
          </cell>
          <cell r="L374" t="str">
            <v>N/A</v>
          </cell>
          <cell r="AB374" t="str">
            <v>SIN IMPACTO</v>
          </cell>
          <cell r="BA374" t="str">
            <v>SIN IMPACTO</v>
          </cell>
        </row>
        <row r="375">
          <cell r="K375" t="str">
            <v>Consumo de agua</v>
          </cell>
          <cell r="L375" t="str">
            <v>Agotamiento de los recursos naturales (-)</v>
          </cell>
          <cell r="AB375" t="str">
            <v>Negativo MODERADO</v>
          </cell>
          <cell r="BA375" t="str">
            <v>Negativo BAJO</v>
          </cell>
        </row>
        <row r="376">
          <cell r="K376" t="str">
            <v xml:space="preserve">Generación de residuos peligrosos (RESIDUOS QUÍMICOS) </v>
          </cell>
          <cell r="L376" t="str">
            <v>Contaminación del suelo (-)</v>
          </cell>
          <cell r="AB376" t="str">
            <v>Negativo MODERADO</v>
          </cell>
          <cell r="BA376" t="str">
            <v>Negativo BAJO</v>
          </cell>
        </row>
        <row r="377">
          <cell r="K377" t="str">
            <v>Consumo de agua</v>
          </cell>
          <cell r="L377" t="str">
            <v>Agotamiento de los recursos naturales (-)</v>
          </cell>
          <cell r="AB377" t="str">
            <v>Negativo BAJO</v>
          </cell>
          <cell r="BA377" t="str">
            <v>Negativo BAJO</v>
          </cell>
        </row>
        <row r="378">
          <cell r="K378" t="str">
            <v>N/A</v>
          </cell>
          <cell r="L378" t="str">
            <v>N/A</v>
          </cell>
          <cell r="AB378" t="str">
            <v>SIN IMPACTO</v>
          </cell>
          <cell r="BA378" t="str">
            <v>SIN IMPACTO</v>
          </cell>
        </row>
        <row r="379">
          <cell r="K379" t="str">
            <v>Consumo de agua</v>
          </cell>
          <cell r="L379" t="str">
            <v>Agotamiento de los recursos naturales (-)</v>
          </cell>
          <cell r="AB379" t="str">
            <v>Negativo MODERADO</v>
          </cell>
          <cell r="BA379" t="str">
            <v>Negativo BAJO</v>
          </cell>
        </row>
        <row r="380">
          <cell r="K380" t="str">
            <v>N/A</v>
          </cell>
          <cell r="L380" t="str">
            <v>N/A</v>
          </cell>
          <cell r="AB380" t="str">
            <v>SIN IMPACTO</v>
          </cell>
          <cell r="BA380" t="str">
            <v>SIN IMPACTO</v>
          </cell>
        </row>
        <row r="381">
          <cell r="K381" t="str">
            <v>N/A</v>
          </cell>
          <cell r="L381" t="str">
            <v>N/A</v>
          </cell>
          <cell r="AB381" t="str">
            <v>SIN IMPACTO</v>
          </cell>
          <cell r="BA381" t="str">
            <v>SIN IMPACTO</v>
          </cell>
        </row>
        <row r="382">
          <cell r="K382" t="str">
            <v xml:space="preserve">Generación de residuos peligrosos (RESIDUOS QUÍMICOS) </v>
          </cell>
          <cell r="L382" t="str">
            <v>Disminución de contaminación al suelo (+)</v>
          </cell>
          <cell r="AB382" t="str">
            <v>POSITIVO</v>
          </cell>
          <cell r="BA382" t="str">
            <v>POSITIVO</v>
          </cell>
        </row>
        <row r="383">
          <cell r="K383" t="str">
            <v xml:space="preserve">Generación de residuos peligrosos (TÓNERES) </v>
          </cell>
          <cell r="L383" t="str">
            <v>Disminución de contaminación al suelo (+)</v>
          </cell>
          <cell r="AB383" t="str">
            <v>POSITIVO</v>
          </cell>
          <cell r="BA383" t="str">
            <v>POSITIVO</v>
          </cell>
        </row>
        <row r="384">
          <cell r="K384" t="str">
            <v>Generación de residuos ordinarios</v>
          </cell>
          <cell r="L384" t="str">
            <v>Disminución de carga en los rellenos sanitarios (+)</v>
          </cell>
          <cell r="AB384" t="str">
            <v>Negativo MODERADO</v>
          </cell>
          <cell r="BA384" t="str">
            <v>Negativo BAJO</v>
          </cell>
        </row>
        <row r="385">
          <cell r="K385" t="str">
            <v>Emisiones de olores ofensivos</v>
          </cell>
          <cell r="L385" t="str">
            <v>Afectación a la salud humana (-)</v>
          </cell>
          <cell r="AB385" t="str">
            <v>Negativo MODERADO</v>
          </cell>
          <cell r="BA385" t="str">
            <v>Negativo BAJO</v>
          </cell>
        </row>
        <row r="386">
          <cell r="K386" t="str">
            <v>Emisiones de olores ofensivos</v>
          </cell>
          <cell r="L386" t="str">
            <v>Afectación a la salud humana (-)</v>
          </cell>
          <cell r="AB386" t="str">
            <v>Negativo MODERADO</v>
          </cell>
          <cell r="BA386" t="str">
            <v>Negativo BAJO</v>
          </cell>
        </row>
        <row r="387">
          <cell r="K387"/>
          <cell r="L387"/>
          <cell r="AB387" t="str">
            <v>SIN IMPACTO</v>
          </cell>
          <cell r="BA387" t="str">
            <v>SIN IMPACTO</v>
          </cell>
        </row>
      </sheetData>
      <sheetData sheetId="50"/>
      <sheetData sheetId="51"/>
      <sheetData sheetId="52"/>
      <sheetData sheetId="53"/>
      <sheetData sheetId="54">
        <row r="12">
          <cell r="K12" t="str">
            <v>Consumo de energía eléctrica</v>
          </cell>
          <cell r="L12" t="str">
            <v>Agotamiento de los recursos naturales (-)</v>
          </cell>
          <cell r="AB12" t="str">
            <v>Negativo MODERADO</v>
          </cell>
          <cell r="BA12" t="str">
            <v>Negativo BAJO</v>
          </cell>
        </row>
        <row r="13">
          <cell r="K13" t="str">
            <v>Consumo de papel</v>
          </cell>
          <cell r="L13" t="str">
            <v>Agotamiento de los recursos naturales (-)</v>
          </cell>
          <cell r="AB13" t="str">
            <v>Negativo MODERADO</v>
          </cell>
          <cell r="BA13" t="str">
            <v>Negativo BAJO</v>
          </cell>
        </row>
        <row r="14">
          <cell r="K14" t="str">
            <v>Consumo de tóner</v>
          </cell>
          <cell r="L14" t="str">
            <v>Agotamiento de los recursos naturales (-)</v>
          </cell>
          <cell r="AB14" t="str">
            <v>Negativo BAJO</v>
          </cell>
          <cell r="BA14" t="str">
            <v>Negativo BAJO</v>
          </cell>
        </row>
        <row r="15">
          <cell r="K15" t="str">
            <v>Educación ambiental</v>
          </cell>
          <cell r="L15" t="str">
            <v>Fomento de buenas prácticas ambientales (+)</v>
          </cell>
          <cell r="AB15" t="str">
            <v>POSITIVO</v>
          </cell>
          <cell r="BA15" t="str">
            <v>POSITIVO</v>
          </cell>
        </row>
        <row r="16">
          <cell r="K16" t="str">
            <v>Generación de residuos aprovechables (PAPEL)</v>
          </cell>
          <cell r="L16" t="str">
            <v>Disminución de carga en los rellenos sanitarios (+)</v>
          </cell>
          <cell r="AB16" t="str">
            <v>POSITIVO</v>
          </cell>
          <cell r="BA16" t="str">
            <v>POSITIVO</v>
          </cell>
        </row>
        <row r="17">
          <cell r="K17" t="str">
            <v xml:space="preserve">Generación de residuos peligrosos (TÓNERES) </v>
          </cell>
          <cell r="L17" t="str">
            <v>Contaminación del suelo (-)</v>
          </cell>
          <cell r="AB17" t="str">
            <v>Negativo MODERADO</v>
          </cell>
          <cell r="BA17" t="str">
            <v>Negativo BAJO</v>
          </cell>
        </row>
        <row r="18">
          <cell r="K18" t="str">
            <v>Consumo de energía eléctrica</v>
          </cell>
          <cell r="L18" t="str">
            <v>Agotamiento de los recursos naturales (-)</v>
          </cell>
          <cell r="AB18" t="str">
            <v>Negativo MODERADO</v>
          </cell>
          <cell r="BA18" t="str">
            <v>Negativo BAJO</v>
          </cell>
        </row>
        <row r="19">
          <cell r="K19" t="str">
            <v>Generación de residuos de manejo especial (RAEE´S)</v>
          </cell>
          <cell r="L19" t="str">
            <v>Contaminación del suelo (-)</v>
          </cell>
          <cell r="AB19" t="str">
            <v>Negativo MODERADO</v>
          </cell>
          <cell r="BA19" t="str">
            <v>Negativo BAJO</v>
          </cell>
        </row>
        <row r="20">
          <cell r="K20" t="str">
            <v>Educación ambiental</v>
          </cell>
          <cell r="L20" t="str">
            <v>Fomento de buenas prácticas ambientales (+)</v>
          </cell>
          <cell r="AB20" t="str">
            <v>POSITIVO</v>
          </cell>
          <cell r="BA20" t="str">
            <v>POSITIVO</v>
          </cell>
        </row>
        <row r="21">
          <cell r="K21" t="str">
            <v>Consumo de energía eléctrica</v>
          </cell>
          <cell r="L21" t="str">
            <v>Agotamiento de los recursos naturales (-)</v>
          </cell>
          <cell r="AB21" t="str">
            <v>Negativo MODERADO</v>
          </cell>
          <cell r="BA21" t="str">
            <v>Negativo BAJO</v>
          </cell>
        </row>
        <row r="22">
          <cell r="K22" t="str">
            <v>Generación de residuos de manejo especial (RAEE´S)</v>
          </cell>
          <cell r="L22" t="str">
            <v>Contaminación del suelo (-)</v>
          </cell>
          <cell r="AB22" t="str">
            <v>Negativo MODERADO</v>
          </cell>
          <cell r="BA22" t="str">
            <v>Negativo BAJO</v>
          </cell>
        </row>
        <row r="23">
          <cell r="K23" t="str">
            <v>Educación ambiental</v>
          </cell>
          <cell r="L23" t="str">
            <v>Fomento de buenas prácticas ambientales (+)</v>
          </cell>
          <cell r="AB23" t="str">
            <v>POSITIVO</v>
          </cell>
          <cell r="BA23" t="str">
            <v>POSITIVO</v>
          </cell>
        </row>
        <row r="24">
          <cell r="K24" t="str">
            <v>Educación ambiental</v>
          </cell>
          <cell r="L24" t="str">
            <v>Fomento de buenas prácticas ambientales (+)</v>
          </cell>
          <cell r="AB24" t="str">
            <v>POSITIVO</v>
          </cell>
          <cell r="BA24" t="str">
            <v>POSITIVO</v>
          </cell>
        </row>
        <row r="25">
          <cell r="K25" t="str">
            <v>Educación ambiental</v>
          </cell>
          <cell r="L25" t="str">
            <v>Reducción de afectación al medio ambiente (+)</v>
          </cell>
          <cell r="AB25" t="str">
            <v>POSITIVO</v>
          </cell>
          <cell r="BA25" t="str">
            <v>POSITIVO</v>
          </cell>
        </row>
        <row r="26">
          <cell r="K26" t="str">
            <v>Educación ambiental</v>
          </cell>
          <cell r="L26" t="str">
            <v>Generación / Fomento de educación  y conciencia ambiental (+)</v>
          </cell>
          <cell r="AB26" t="str">
            <v>POSITIVO</v>
          </cell>
          <cell r="BA26" t="str">
            <v>POSITIVO</v>
          </cell>
        </row>
        <row r="27">
          <cell r="K27" t="str">
            <v>Educación ambiental</v>
          </cell>
          <cell r="L27" t="str">
            <v>Disminución de consumo de papel (+)</v>
          </cell>
          <cell r="AB27" t="str">
            <v>POSITIVO</v>
          </cell>
          <cell r="BA27" t="str">
            <v>POSITIVO</v>
          </cell>
        </row>
        <row r="28">
          <cell r="K28" t="str">
            <v>Educación ambiental</v>
          </cell>
          <cell r="L28" t="str">
            <v>Disminución de consumo de energía (+)</v>
          </cell>
          <cell r="AB28" t="str">
            <v>POSITIVO</v>
          </cell>
          <cell r="BA28" t="str">
            <v>POSITIVO</v>
          </cell>
        </row>
        <row r="29">
          <cell r="K29" t="str">
            <v>Educación ambiental</v>
          </cell>
          <cell r="L29" t="str">
            <v>Disminución de consumo de agua (+)</v>
          </cell>
          <cell r="AB29" t="str">
            <v>POSITIVO</v>
          </cell>
          <cell r="BA29" t="str">
            <v>POSITIVO</v>
          </cell>
        </row>
        <row r="30">
          <cell r="K30" t="str">
            <v>Educación ambiental</v>
          </cell>
          <cell r="L30" t="str">
            <v>Manejo integral de residuos sólidos (+)</v>
          </cell>
          <cell r="AB30" t="str">
            <v>POSITIVO</v>
          </cell>
          <cell r="BA30" t="str">
            <v>POSITIVO</v>
          </cell>
        </row>
        <row r="31">
          <cell r="K31" t="str">
            <v>Educación ambiental</v>
          </cell>
          <cell r="L31" t="str">
            <v>Conservación de fauna (+)</v>
          </cell>
          <cell r="AB31" t="str">
            <v>POSITIVO</v>
          </cell>
          <cell r="BA31" t="str">
            <v>POSITIVO</v>
          </cell>
        </row>
        <row r="32">
          <cell r="K32" t="str">
            <v>Educación ambiental</v>
          </cell>
          <cell r="L32" t="str">
            <v>Conservación de flora (+)</v>
          </cell>
          <cell r="AB32" t="str">
            <v>POSITIVO</v>
          </cell>
          <cell r="BA32" t="str">
            <v>POSITIVO</v>
          </cell>
        </row>
        <row r="33">
          <cell r="K33" t="str">
            <v>Conversión a medios tecnológicos</v>
          </cell>
          <cell r="L33" t="str">
            <v>Disminución de consumo de papel (+)</v>
          </cell>
          <cell r="AB33" t="str">
            <v>POSITIVO</v>
          </cell>
          <cell r="BA33" t="str">
            <v>POSITIVO</v>
          </cell>
        </row>
        <row r="34">
          <cell r="K34" t="str">
            <v>Realización de actividades de compensación ambiental</v>
          </cell>
          <cell r="L34" t="str">
            <v>Reducción de afectación al medio ambiente (+)</v>
          </cell>
          <cell r="AB34" t="str">
            <v>POSITIVO</v>
          </cell>
          <cell r="BA34" t="str">
            <v>POSITIVO</v>
          </cell>
        </row>
        <row r="35">
          <cell r="K35" t="str">
            <v>Realización de actividades de compensación ambiental</v>
          </cell>
          <cell r="L35" t="str">
            <v>Generación / Fomento de educación  y conciencia ambiental (+)</v>
          </cell>
          <cell r="AB35" t="str">
            <v>POSITIVO</v>
          </cell>
          <cell r="BA35" t="str">
            <v>POSITIVO</v>
          </cell>
        </row>
        <row r="36">
          <cell r="K36" t="str">
            <v>Consumo de energía eléctrica</v>
          </cell>
          <cell r="L36" t="str">
            <v>Agotamiento de los recursos naturales (-)</v>
          </cell>
          <cell r="AB36" t="str">
            <v>Negativo MODERADO</v>
          </cell>
          <cell r="BA36" t="str">
            <v>Negativo BAJO</v>
          </cell>
        </row>
        <row r="37">
          <cell r="K37" t="str">
            <v>Consumo de papel</v>
          </cell>
          <cell r="L37" t="str">
            <v>Agotamiento de los recursos naturales (-)</v>
          </cell>
          <cell r="AB37" t="str">
            <v>Negativo MODERADO</v>
          </cell>
          <cell r="BA37" t="str">
            <v>Negativo BAJO</v>
          </cell>
        </row>
        <row r="38">
          <cell r="K38" t="str">
            <v>Consumo de tóner</v>
          </cell>
          <cell r="L38" t="str">
            <v>Agotamiento de los recursos naturales (-)</v>
          </cell>
          <cell r="AB38" t="str">
            <v>Negativo BAJO</v>
          </cell>
          <cell r="BA38" t="str">
            <v>Negativo BAJO</v>
          </cell>
        </row>
        <row r="39">
          <cell r="K39" t="str">
            <v>Conversión a medios tecnológicos</v>
          </cell>
          <cell r="L39" t="str">
            <v>Disminución de consumo de papel (+)</v>
          </cell>
          <cell r="AB39" t="str">
            <v>POSITIVO</v>
          </cell>
          <cell r="BA39" t="str">
            <v>POSITIVO</v>
          </cell>
        </row>
        <row r="40">
          <cell r="K40" t="str">
            <v>Generación de residuos aprovechables (PAPEL)</v>
          </cell>
          <cell r="L40" t="str">
            <v>Disminución de carga en los rellenos sanitarios (+)</v>
          </cell>
          <cell r="AB40" t="str">
            <v>POSITIVO</v>
          </cell>
          <cell r="BA40" t="str">
            <v>POSITIVO</v>
          </cell>
        </row>
        <row r="41">
          <cell r="K41" t="str">
            <v xml:space="preserve">Generación de residuos peligrosos (TÓNERES) </v>
          </cell>
          <cell r="L41" t="str">
            <v>Contaminación del suelo (-)</v>
          </cell>
          <cell r="AB41" t="str">
            <v>Negativo MODERADO</v>
          </cell>
          <cell r="BA41" t="str">
            <v>Negativo BAJO</v>
          </cell>
        </row>
        <row r="42">
          <cell r="K42" t="str">
            <v>Generación de residuos de manejo especial (RAEE´S)</v>
          </cell>
          <cell r="L42" t="str">
            <v>Contaminación del suelo (-)</v>
          </cell>
          <cell r="AB42" t="str">
            <v>Negativo MODERADO</v>
          </cell>
          <cell r="BA42" t="str">
            <v>Negativo BAJO</v>
          </cell>
        </row>
        <row r="43">
          <cell r="K43" t="str">
            <v>Generación de residuos de manejo especial (PILAS O BATERÍAS)</v>
          </cell>
          <cell r="L43" t="str">
            <v>Contaminación del suelo (-)</v>
          </cell>
          <cell r="AB43" t="str">
            <v>Negativo MODERADO</v>
          </cell>
          <cell r="BA43" t="str">
            <v>Negativo BAJO</v>
          </cell>
        </row>
        <row r="44">
          <cell r="K44" t="str">
            <v xml:space="preserve">Generación de residuos peligrosos (TÓNERES) </v>
          </cell>
          <cell r="L44" t="str">
            <v>Contaminación del suelo (-)</v>
          </cell>
          <cell r="AB44" t="str">
            <v>Negativo MODERADO</v>
          </cell>
          <cell r="BA44" t="str">
            <v>Negativo BAJO</v>
          </cell>
        </row>
        <row r="45">
          <cell r="K45" t="str">
            <v>Consumo de sustancias químicas</v>
          </cell>
          <cell r="L45" t="str">
            <v>Agotamiento de los recursos naturales (-)</v>
          </cell>
          <cell r="AB45" t="str">
            <v>Negativo MODERADO</v>
          </cell>
          <cell r="BA45" t="str">
            <v>Negativo BAJO</v>
          </cell>
        </row>
        <row r="46">
          <cell r="K46" t="str">
            <v>Mantenimiento de aparatos eléctricos y/o electrónicos</v>
          </cell>
          <cell r="L46" t="str">
            <v>Alteración al medio ambiente laboral (-)</v>
          </cell>
          <cell r="AB46" t="str">
            <v>Negativo MODERADO</v>
          </cell>
          <cell r="BA46" t="str">
            <v>Negativo BAJO</v>
          </cell>
        </row>
        <row r="47">
          <cell r="K47" t="str">
            <v>Consumo de energía eléctrica</v>
          </cell>
          <cell r="L47" t="str">
            <v>Agotamiento de los recursos naturales (-)</v>
          </cell>
          <cell r="AB47" t="str">
            <v>Negativo MODERADO</v>
          </cell>
          <cell r="BA47" t="str">
            <v>Negativo BAJO</v>
          </cell>
        </row>
        <row r="48">
          <cell r="K48" t="str">
            <v>Consumo de energía eléctrica</v>
          </cell>
          <cell r="L48" t="str">
            <v>Agotamiento de los recursos naturales (-)</v>
          </cell>
          <cell r="AB48" t="str">
            <v>Negativo MODERADO</v>
          </cell>
          <cell r="BA48" t="str">
            <v>Negativo BAJO</v>
          </cell>
        </row>
        <row r="49">
          <cell r="K49" t="str">
            <v>Consumo de papel</v>
          </cell>
          <cell r="L49" t="str">
            <v>Agotamiento de los recursos naturales (-)</v>
          </cell>
          <cell r="AB49" t="str">
            <v>Negativo MODERADO</v>
          </cell>
          <cell r="BA49" t="str">
            <v>Negativo BAJO</v>
          </cell>
        </row>
        <row r="50">
          <cell r="K50" t="str">
            <v>Consumo de tóner</v>
          </cell>
          <cell r="L50" t="str">
            <v>Agotamiento de los recursos naturales (-)</v>
          </cell>
          <cell r="AB50" t="str">
            <v>Negativo BAJO</v>
          </cell>
          <cell r="BA50" t="str">
            <v>Negativo BAJO</v>
          </cell>
        </row>
        <row r="51">
          <cell r="K51" t="str">
            <v>Conversión a medios tecnológicos</v>
          </cell>
          <cell r="L51" t="str">
            <v>Disminución de consumo de papel (+)</v>
          </cell>
          <cell r="AB51" t="str">
            <v>POSITIVO</v>
          </cell>
          <cell r="BA51" t="str">
            <v>POSITIVO</v>
          </cell>
        </row>
        <row r="52">
          <cell r="K52" t="str">
            <v>Generación de residuos aprovechables (PAPEL)</v>
          </cell>
          <cell r="L52" t="str">
            <v>Disminución de carga en los rellenos sanitarios (+)</v>
          </cell>
          <cell r="AB52" t="str">
            <v>POSITIVO</v>
          </cell>
          <cell r="BA52" t="str">
            <v>POSITIVO</v>
          </cell>
        </row>
        <row r="53">
          <cell r="K53" t="str">
            <v xml:space="preserve">Generación de residuos peligrosos (TÓNERES) </v>
          </cell>
          <cell r="L53" t="str">
            <v>Contaminación del suelo (-)</v>
          </cell>
          <cell r="AB53" t="str">
            <v>Negativo MODERADO</v>
          </cell>
          <cell r="BA53" t="str">
            <v>Negativo BAJO</v>
          </cell>
        </row>
        <row r="54">
          <cell r="K54" t="str">
            <v>Consumo de energía eléctrica</v>
          </cell>
          <cell r="L54" t="str">
            <v>Agotamiento de los recursos naturales (-)</v>
          </cell>
          <cell r="AB54" t="str">
            <v>Negativo MODERADO</v>
          </cell>
          <cell r="BA54" t="str">
            <v>Negativo BAJO</v>
          </cell>
        </row>
        <row r="55">
          <cell r="K55" t="str">
            <v>Consumo de materiales de construcción</v>
          </cell>
          <cell r="L55" t="str">
            <v>Agotamiento de los recursos naturales (-)</v>
          </cell>
          <cell r="AB55" t="str">
            <v>Negativo BAJO</v>
          </cell>
          <cell r="BA55" t="str">
            <v>Negativo BAJO</v>
          </cell>
        </row>
        <row r="56">
          <cell r="K56" t="str">
            <v>Generación de residuos aprovechables (METAL)</v>
          </cell>
          <cell r="L56" t="str">
            <v>Disminución de carga en los rellenos sanitarios (+)</v>
          </cell>
          <cell r="AB56" t="str">
            <v>POSITIVO</v>
          </cell>
          <cell r="BA56" t="str">
            <v>POSITIVO</v>
          </cell>
        </row>
        <row r="57">
          <cell r="K57" t="str">
            <v>Generación de residuos aprovechables (PAPEL)</v>
          </cell>
          <cell r="L57" t="str">
            <v>Disminución de carga en los rellenos sanitarios (+)</v>
          </cell>
          <cell r="AB57" t="str">
            <v>POSITIVO</v>
          </cell>
          <cell r="BA57" t="str">
            <v>POSITIVO</v>
          </cell>
        </row>
        <row r="58">
          <cell r="K58" t="str">
            <v>Generación de residuos aprovechables (PLÁSTICO)</v>
          </cell>
          <cell r="L58" t="str">
            <v>Disminución de carga en los rellenos sanitarios (+)</v>
          </cell>
          <cell r="AB58" t="str">
            <v>POSITIVO</v>
          </cell>
          <cell r="BA58" t="str">
            <v>POSITIVO</v>
          </cell>
        </row>
        <row r="59">
          <cell r="K59" t="str">
            <v>Generación de residuos de manejo especial (RCD´S)</v>
          </cell>
          <cell r="L59" t="str">
            <v>Contaminación del suelo (-)</v>
          </cell>
          <cell r="AB59" t="str">
            <v>Negativo MODERADO</v>
          </cell>
          <cell r="BA59" t="str">
            <v>Negativo BAJO</v>
          </cell>
        </row>
        <row r="60">
          <cell r="K60" t="str">
            <v>Generación de residuos de manejo especial  (LUMINARIAS)</v>
          </cell>
          <cell r="L60" t="str">
            <v>Contaminación del suelo (-)</v>
          </cell>
          <cell r="AB60" t="str">
            <v>Negativo MODERADO</v>
          </cell>
          <cell r="BA60" t="str">
            <v>Negativo BAJO</v>
          </cell>
        </row>
        <row r="61">
          <cell r="K61" t="str">
            <v>Consumo de sustancias químicas</v>
          </cell>
          <cell r="L61" t="str">
            <v>Agotamiento de los recursos naturales (-)</v>
          </cell>
          <cell r="AB61" t="str">
            <v>Negativo MODERADO</v>
          </cell>
          <cell r="BA61" t="str">
            <v>Negativo BAJO</v>
          </cell>
        </row>
        <row r="62">
          <cell r="K62" t="str">
            <v>Consumo de agua</v>
          </cell>
          <cell r="L62" t="str">
            <v>Agotamiento de los recursos naturales (-)</v>
          </cell>
          <cell r="AB62" t="str">
            <v>Negativo MODERADO</v>
          </cell>
          <cell r="BA62" t="str">
            <v>Negativo BAJO</v>
          </cell>
        </row>
        <row r="63">
          <cell r="K63" t="str">
            <v>Generación de residuos ordinarios</v>
          </cell>
          <cell r="L63" t="str">
            <v>Aumento de carga de rellenos sanitarios (-)</v>
          </cell>
          <cell r="AB63" t="str">
            <v>Negativo MODERADO</v>
          </cell>
          <cell r="BA63" t="str">
            <v>Negativo BAJO</v>
          </cell>
        </row>
        <row r="64">
          <cell r="K64" t="str">
            <v xml:space="preserve">Consumo de insumos no comestibles de cafetería </v>
          </cell>
          <cell r="L64" t="str">
            <v>Aumento de carga de rellenos sanitarios (-)</v>
          </cell>
          <cell r="AB64" t="str">
            <v>Negativo MODERADO</v>
          </cell>
          <cell r="BA64" t="str">
            <v>Negativo BAJO</v>
          </cell>
        </row>
        <row r="65">
          <cell r="K65" t="str">
            <v>Vertimiento de aguas residuales domésticas a sistemas de alcantarillado</v>
          </cell>
          <cell r="L65" t="str">
            <v>Contaminación de cuerpos hídricos (-)</v>
          </cell>
          <cell r="AB65" t="str">
            <v>Negativo MODERADO</v>
          </cell>
          <cell r="BA65" t="str">
            <v>Negativo BAJO</v>
          </cell>
        </row>
        <row r="66">
          <cell r="K66" t="str">
            <v>Consumo de energía eléctrica</v>
          </cell>
          <cell r="L66" t="str">
            <v>Agotamiento de los recursos naturales (-)</v>
          </cell>
          <cell r="AB66" t="str">
            <v>Negativo MODERADO</v>
          </cell>
          <cell r="BA66" t="str">
            <v>Negativo BAJO</v>
          </cell>
        </row>
        <row r="67">
          <cell r="K67" t="str">
            <v>Consumo de agua</v>
          </cell>
          <cell r="L67" t="str">
            <v>Agotamiento de los recursos naturales (-)</v>
          </cell>
          <cell r="AB67" t="str">
            <v>Negativo MODERADO</v>
          </cell>
          <cell r="BA67" t="str">
            <v>Negativo BAJO</v>
          </cell>
        </row>
        <row r="68">
          <cell r="K68" t="str">
            <v>Consumo de fertilizantes</v>
          </cell>
          <cell r="L68" t="str">
            <v>Agotamiento de los recursos naturales (-)</v>
          </cell>
          <cell r="AB68" t="str">
            <v>Negativo MODERADO</v>
          </cell>
          <cell r="BA68" t="str">
            <v>Negativo BAJO</v>
          </cell>
        </row>
        <row r="69">
          <cell r="K69" t="str">
            <v>Generación de residuos aprovechables (CARTÓN)</v>
          </cell>
          <cell r="L69" t="str">
            <v>Disminución de carga en los rellenos sanitarios (+)</v>
          </cell>
          <cell r="AB69" t="str">
            <v>POSITIVO</v>
          </cell>
          <cell r="BA69" t="str">
            <v>POSITIVO</v>
          </cell>
        </row>
        <row r="70">
          <cell r="K70" t="str">
            <v>Generación de residuos aprovechables (PAPEL)</v>
          </cell>
          <cell r="L70" t="str">
            <v>Disminución de carga en los rellenos sanitarios (+)</v>
          </cell>
          <cell r="AB70" t="str">
            <v>POSITIVO</v>
          </cell>
          <cell r="BA70" t="str">
            <v>POSITIVO</v>
          </cell>
        </row>
        <row r="71">
          <cell r="K71" t="str">
            <v>Generación de residuos aprovechables (PLÁSTICO)</v>
          </cell>
          <cell r="L71" t="str">
            <v>Disminución de carga en los rellenos sanitarios (+)</v>
          </cell>
          <cell r="AB71" t="str">
            <v>POSITIVO</v>
          </cell>
          <cell r="BA71" t="str">
            <v>POSITIVO</v>
          </cell>
        </row>
        <row r="72">
          <cell r="K72" t="str">
            <v>Generación de residuos ordinarios</v>
          </cell>
          <cell r="L72" t="str">
            <v>Aumento de carga de rellenos sanitarios (-)</v>
          </cell>
          <cell r="AB72" t="str">
            <v>Negativo MODERADO</v>
          </cell>
          <cell r="BA72" t="str">
            <v>Negativo BAJO</v>
          </cell>
        </row>
        <row r="73">
          <cell r="K73" t="str">
            <v>Generación de residuos orgánicos</v>
          </cell>
          <cell r="L73" t="str">
            <v>Aumento de carga de rellenos sanitarios (-)</v>
          </cell>
          <cell r="AB73" t="str">
            <v>Negativo MODERADO</v>
          </cell>
          <cell r="BA73" t="str">
            <v>Negativo BAJO</v>
          </cell>
        </row>
        <row r="74">
          <cell r="K74" t="str">
            <v>Consumo de sustancias químicas</v>
          </cell>
          <cell r="L74" t="str">
            <v>Agotamiento de los recursos naturales (-)</v>
          </cell>
          <cell r="AB74" t="str">
            <v>Negativo MODERADO</v>
          </cell>
          <cell r="BA74" t="str">
            <v>Negativo BAJO</v>
          </cell>
        </row>
        <row r="75">
          <cell r="K75" t="str">
            <v xml:space="preserve">Generación de residuos peligrosos (RESIDUOS QUÍMICOS) </v>
          </cell>
          <cell r="L75" t="str">
            <v>Contaminación del suelo (-)</v>
          </cell>
          <cell r="AB75" t="str">
            <v>Negativo MODERADO</v>
          </cell>
          <cell r="BA75" t="str">
            <v>Negativo BAJO</v>
          </cell>
        </row>
        <row r="76">
          <cell r="K76" t="str">
            <v>Consumo de plaguicidas</v>
          </cell>
          <cell r="L76" t="str">
            <v>Agotamiento de los recursos naturales (-)</v>
          </cell>
          <cell r="AB76" t="str">
            <v>Negativo MODERADO</v>
          </cell>
          <cell r="BA76" t="str">
            <v>Negativo BAJO</v>
          </cell>
        </row>
        <row r="77">
          <cell r="K77" t="str">
            <v>Generación de residuos peligrosos (PLAGUICIDAS)</v>
          </cell>
          <cell r="L77" t="str">
            <v>Contaminación del suelo (-)</v>
          </cell>
          <cell r="AB77" t="str">
            <v>Negativo MODERADO</v>
          </cell>
          <cell r="BA77" t="str">
            <v>Negativo BAJO</v>
          </cell>
        </row>
        <row r="78">
          <cell r="K78" t="str">
            <v>Consumo de energía eléctrica</v>
          </cell>
          <cell r="L78" t="str">
            <v>Agotamiento de los recursos naturales (-)</v>
          </cell>
          <cell r="AB78" t="str">
            <v>Negativo MODERADO</v>
          </cell>
          <cell r="BA78" t="str">
            <v>Negativo BAJO</v>
          </cell>
        </row>
        <row r="79">
          <cell r="K79" t="str">
            <v>Consumo de papel</v>
          </cell>
          <cell r="L79" t="str">
            <v>Agotamiento de los recursos naturales (-)</v>
          </cell>
          <cell r="AB79" t="str">
            <v>Negativo MODERADO</v>
          </cell>
          <cell r="BA79" t="str">
            <v>Negativo BAJO</v>
          </cell>
        </row>
        <row r="80">
          <cell r="K80" t="str">
            <v>Consumo de tóner</v>
          </cell>
          <cell r="L80" t="str">
            <v>Agotamiento de los recursos naturales (-)</v>
          </cell>
          <cell r="AB80" t="str">
            <v>Negativo BAJO</v>
          </cell>
          <cell r="BA80" t="str">
            <v>Negativo BAJO</v>
          </cell>
        </row>
        <row r="81">
          <cell r="K81" t="str">
            <v>Conversión a medios tecnológicos</v>
          </cell>
          <cell r="L81" t="str">
            <v>Disminución de consumo de papel (+)</v>
          </cell>
          <cell r="AB81" t="str">
            <v>POSITIVO</v>
          </cell>
          <cell r="BA81" t="str">
            <v>POSITIVO</v>
          </cell>
        </row>
        <row r="82">
          <cell r="K82" t="str">
            <v>Generación de residuos aprovechables (PAPEL)</v>
          </cell>
          <cell r="L82" t="str">
            <v>Disminución de carga en los rellenos sanitarios (+)</v>
          </cell>
          <cell r="AB82" t="str">
            <v>POSITIVO</v>
          </cell>
          <cell r="BA82" t="str">
            <v>POSITIVO</v>
          </cell>
        </row>
        <row r="83">
          <cell r="K83" t="str">
            <v xml:space="preserve">Generación de residuos peligrosos (TÓNERES) </v>
          </cell>
          <cell r="L83" t="str">
            <v>Contaminación del suelo (-)</v>
          </cell>
          <cell r="AB83" t="str">
            <v>Negativo MODERADO</v>
          </cell>
          <cell r="BA83" t="str">
            <v>Negativo BAJO</v>
          </cell>
        </row>
        <row r="84">
          <cell r="K84" t="str">
            <v>Educación ambiental</v>
          </cell>
          <cell r="L84" t="str">
            <v>Fomento de buenas prácticas ambientales (+)</v>
          </cell>
          <cell r="AB84" t="str">
            <v>POSITIVO</v>
          </cell>
          <cell r="BA84" t="str">
            <v>POSITIVO</v>
          </cell>
        </row>
        <row r="85">
          <cell r="K85" t="str">
            <v>Educación ambiental</v>
          </cell>
          <cell r="L85" t="str">
            <v>Generación / Fomento de educación  y conciencia ambiental (+)</v>
          </cell>
          <cell r="AB85" t="str">
            <v>POSITIVO</v>
          </cell>
          <cell r="BA85" t="str">
            <v>POSITIVO</v>
          </cell>
        </row>
        <row r="86">
          <cell r="K86" t="str">
            <v>Consumo de energía eléctrica</v>
          </cell>
          <cell r="L86" t="str">
            <v>Agotamiento de los recursos naturales (-)</v>
          </cell>
          <cell r="AB86" t="str">
            <v>POSITIVO</v>
          </cell>
          <cell r="BA86" t="str">
            <v>POSITIVO</v>
          </cell>
        </row>
        <row r="87">
          <cell r="K87" t="str">
            <v>Consumo de papel</v>
          </cell>
          <cell r="L87" t="str">
            <v>Agotamiento de los recursos naturales (-)</v>
          </cell>
          <cell r="AB87" t="str">
            <v>Negativo MODERADO</v>
          </cell>
          <cell r="BA87" t="str">
            <v>Negativo BAJO</v>
          </cell>
        </row>
        <row r="88">
          <cell r="K88" t="str">
            <v>Generación de residuos ordinarios</v>
          </cell>
          <cell r="L88" t="str">
            <v>Contaminación del suelo (-)</v>
          </cell>
          <cell r="AB88" t="str">
            <v>Negativo MODERADO</v>
          </cell>
          <cell r="BA88" t="str">
            <v>Negativo BAJO</v>
          </cell>
        </row>
        <row r="89">
          <cell r="K89" t="str">
            <v xml:space="preserve">Consumo de insumos comestibles de cafetería </v>
          </cell>
          <cell r="L89" t="str">
            <v>Agotamiento de los recursos naturales (-)</v>
          </cell>
          <cell r="AB89" t="str">
            <v>Negativo BAJO</v>
          </cell>
          <cell r="BA89" t="str">
            <v>Negativo BAJO</v>
          </cell>
        </row>
        <row r="90">
          <cell r="K90" t="str">
            <v>Generación de residuos orgánicos</v>
          </cell>
          <cell r="L90" t="str">
            <v>Contaminación del suelo (-)</v>
          </cell>
          <cell r="AB90" t="str">
            <v>Negativo MODERADO</v>
          </cell>
          <cell r="BA90" t="str">
            <v>Negativo BAJO</v>
          </cell>
        </row>
        <row r="91">
          <cell r="K91" t="str">
            <v>Generación de residuos aprovechables (PAPEL)</v>
          </cell>
          <cell r="L91" t="str">
            <v>Disminución de carga en los rellenos sanitarios (+)</v>
          </cell>
          <cell r="AB91" t="str">
            <v>POSITIVO</v>
          </cell>
          <cell r="BA91" t="str">
            <v>POSITIVO</v>
          </cell>
        </row>
        <row r="92">
          <cell r="K92" t="str">
            <v>Consumo de energía eléctrica</v>
          </cell>
          <cell r="L92" t="str">
            <v>Agotamiento de los recursos naturales (-)</v>
          </cell>
          <cell r="AB92" t="str">
            <v>Negativo MODERADO</v>
          </cell>
          <cell r="BA92" t="str">
            <v>Negativo BAJO</v>
          </cell>
        </row>
        <row r="93">
          <cell r="K93" t="str">
            <v>Consumo de papel</v>
          </cell>
          <cell r="L93" t="str">
            <v>Agotamiento de los recursos naturales (-)</v>
          </cell>
          <cell r="AB93" t="str">
            <v>Negativo MODERADO</v>
          </cell>
          <cell r="BA93" t="str">
            <v>Negativo BAJO</v>
          </cell>
        </row>
        <row r="94">
          <cell r="K94" t="str">
            <v>Consumo de tóner</v>
          </cell>
          <cell r="L94" t="str">
            <v>Agotamiento de los recursos naturales (-)</v>
          </cell>
          <cell r="AB94" t="str">
            <v>Negativo BAJO</v>
          </cell>
          <cell r="BA94" t="str">
            <v>Negativo BAJO</v>
          </cell>
        </row>
        <row r="95">
          <cell r="K95" t="str">
            <v>Conversión a medios tecnológicos</v>
          </cell>
          <cell r="L95" t="str">
            <v>Disminución de consumo de papel (+)</v>
          </cell>
          <cell r="AB95" t="str">
            <v>POSITIVO</v>
          </cell>
          <cell r="BA95" t="str">
            <v>POSITIVO</v>
          </cell>
        </row>
        <row r="96">
          <cell r="K96" t="str">
            <v>Generación de residuos aprovechables (PAPEL)</v>
          </cell>
          <cell r="L96" t="str">
            <v>Disminución de carga en los rellenos sanitarios (+)</v>
          </cell>
          <cell r="AB96" t="str">
            <v>POSITIVO</v>
          </cell>
          <cell r="BA96" t="str">
            <v>POSITIVO</v>
          </cell>
        </row>
        <row r="97">
          <cell r="K97" t="str">
            <v>Generación de residuos aprovechables (CARTÓN)</v>
          </cell>
          <cell r="L97" t="str">
            <v>Disminución de carga en los rellenos sanitarios (+)</v>
          </cell>
          <cell r="AB97" t="str">
            <v>POSITIVO</v>
          </cell>
          <cell r="BA97" t="str">
            <v>POSITIVO</v>
          </cell>
        </row>
        <row r="98">
          <cell r="K98" t="str">
            <v xml:space="preserve">Generación de residuos peligrosos (TÓNERES) </v>
          </cell>
          <cell r="L98" t="str">
            <v>Contaminación del suelo (-)</v>
          </cell>
          <cell r="AB98" t="str">
            <v>Negativo MODERADO</v>
          </cell>
          <cell r="BA98" t="str">
            <v>Negativo BAJO</v>
          </cell>
        </row>
        <row r="99">
          <cell r="K99" t="str">
            <v>Consumo de energía eléctrica</v>
          </cell>
          <cell r="L99" t="str">
            <v>Agotamiento de los recursos naturales (-)</v>
          </cell>
          <cell r="AB99" t="str">
            <v>Negativo MODERADO</v>
          </cell>
          <cell r="BA99" t="str">
            <v>Negativo BAJO</v>
          </cell>
        </row>
        <row r="100">
          <cell r="K100" t="str">
            <v>Consumo de papel</v>
          </cell>
          <cell r="L100" t="str">
            <v>Agotamiento de los recursos naturales (-)</v>
          </cell>
          <cell r="AB100" t="str">
            <v>Negativo MODERADO</v>
          </cell>
          <cell r="BA100" t="str">
            <v>Negativo BAJO</v>
          </cell>
        </row>
        <row r="101">
          <cell r="K101" t="str">
            <v>Consumo de tóner</v>
          </cell>
          <cell r="L101" t="str">
            <v>Agotamiento de los recursos naturales (-)</v>
          </cell>
          <cell r="AB101" t="str">
            <v>Negativo BAJO</v>
          </cell>
          <cell r="BA101" t="str">
            <v>Negativo BAJO</v>
          </cell>
        </row>
        <row r="102">
          <cell r="K102" t="str">
            <v>Conversión a medios tecnológicos</v>
          </cell>
          <cell r="L102" t="str">
            <v>Disminución de consumo de papel (+)</v>
          </cell>
          <cell r="AB102" t="str">
            <v>POSITIVO</v>
          </cell>
          <cell r="BA102" t="str">
            <v>POSITIVO</v>
          </cell>
        </row>
        <row r="103">
          <cell r="K103" t="str">
            <v>Generación de residuos aprovechables (PAPEL)</v>
          </cell>
          <cell r="L103" t="str">
            <v>Disminución de carga en los rellenos sanitarios (+)</v>
          </cell>
          <cell r="AB103" t="str">
            <v>POSITIVO</v>
          </cell>
          <cell r="BA103" t="str">
            <v>POSITIVO</v>
          </cell>
        </row>
        <row r="104">
          <cell r="K104" t="str">
            <v xml:space="preserve">Generación de residuos peligrosos (TÓNERES) </v>
          </cell>
          <cell r="L104" t="str">
            <v>Contaminación del suelo (-)</v>
          </cell>
          <cell r="AB104" t="str">
            <v>Negativo MODERADO</v>
          </cell>
          <cell r="BA104" t="str">
            <v>Negativo BAJO</v>
          </cell>
        </row>
        <row r="105">
          <cell r="K105" t="str">
            <v>Consumo de energía eléctrica</v>
          </cell>
          <cell r="L105" t="str">
            <v>Agotamiento de los recursos naturales (-)</v>
          </cell>
          <cell r="AB105" t="str">
            <v>Negativo MODERADO</v>
          </cell>
          <cell r="BA105" t="str">
            <v>Negativo BAJO</v>
          </cell>
        </row>
        <row r="106">
          <cell r="K106" t="str">
            <v>Consumo de papel</v>
          </cell>
          <cell r="L106" t="str">
            <v>Agotamiento de los recursos naturales (-)</v>
          </cell>
          <cell r="AB106" t="str">
            <v>Negativo MODERADO</v>
          </cell>
          <cell r="BA106" t="str">
            <v>Negativo BAJO</v>
          </cell>
        </row>
        <row r="107">
          <cell r="K107" t="str">
            <v>Consumo de tóner</v>
          </cell>
          <cell r="L107" t="str">
            <v>Agotamiento de los recursos naturales (-)</v>
          </cell>
          <cell r="AB107" t="str">
            <v>Negativo BAJO</v>
          </cell>
          <cell r="BA107" t="str">
            <v>Negativo BAJO</v>
          </cell>
        </row>
        <row r="108">
          <cell r="K108" t="str">
            <v>Conversión a medios tecnológicos</v>
          </cell>
          <cell r="L108" t="str">
            <v>Disminución de consumo de papel (+)</v>
          </cell>
          <cell r="AB108" t="str">
            <v>POSITIVO</v>
          </cell>
          <cell r="BA108" t="str">
            <v>POSITIVO</v>
          </cell>
        </row>
        <row r="109">
          <cell r="K109" t="str">
            <v>Generación de residuos aprovechables (PAPEL)</v>
          </cell>
          <cell r="L109" t="str">
            <v>Disminución de carga en los rellenos sanitarios (+)</v>
          </cell>
          <cell r="AB109" t="str">
            <v>POSITIVO</v>
          </cell>
          <cell r="BA109" t="str">
            <v>POSITIVO</v>
          </cell>
        </row>
        <row r="110">
          <cell r="K110" t="str">
            <v xml:space="preserve">Generación de residuos peligrosos (TÓNERES) </v>
          </cell>
          <cell r="L110" t="str">
            <v>Contaminación del suelo (-)</v>
          </cell>
          <cell r="AB110" t="str">
            <v>Negativo MODERADO</v>
          </cell>
          <cell r="BA110" t="str">
            <v>Negativo BAJO</v>
          </cell>
        </row>
        <row r="111">
          <cell r="K111" t="str">
            <v>Consumo de energía eléctrica</v>
          </cell>
          <cell r="L111" t="str">
            <v>Agotamiento de los recursos naturales (-)</v>
          </cell>
          <cell r="AB111" t="str">
            <v>Negativo MODERADO</v>
          </cell>
          <cell r="BA111" t="str">
            <v>Negativo BAJO</v>
          </cell>
        </row>
        <row r="112">
          <cell r="K112" t="str">
            <v>Consumo de papel</v>
          </cell>
          <cell r="L112" t="str">
            <v>Agotamiento de los recursos naturales (-)</v>
          </cell>
          <cell r="AB112" t="str">
            <v>Negativo MODERADO</v>
          </cell>
          <cell r="BA112" t="str">
            <v>Negativo BAJO</v>
          </cell>
        </row>
        <row r="113">
          <cell r="K113" t="str">
            <v>Conversión a medios tecnológicos</v>
          </cell>
          <cell r="L113" t="str">
            <v>Disminución de consumo de papel (+)</v>
          </cell>
          <cell r="AB113" t="str">
            <v>POSITIVO</v>
          </cell>
          <cell r="BA113" t="str">
            <v>POSITIVO</v>
          </cell>
        </row>
        <row r="114">
          <cell r="K114" t="str">
            <v>Generación de residuos aprovechables (PAPEL)</v>
          </cell>
          <cell r="L114" t="str">
            <v>Disminución de carga en los rellenos sanitarios (+)</v>
          </cell>
          <cell r="AB114" t="str">
            <v>POSITIVO</v>
          </cell>
          <cell r="BA114" t="str">
            <v>POSITIVO</v>
          </cell>
        </row>
        <row r="115">
          <cell r="K115" t="str">
            <v>Consumo de energía eléctrica</v>
          </cell>
          <cell r="L115" t="str">
            <v>Agotamiento de los recursos naturales (-)</v>
          </cell>
          <cell r="AB115" t="str">
            <v>Negativo MODERADO</v>
          </cell>
          <cell r="BA115" t="str">
            <v>Negativo BAJO</v>
          </cell>
        </row>
        <row r="116">
          <cell r="K116" t="str">
            <v>Consumo de papel</v>
          </cell>
          <cell r="L116" t="str">
            <v>Agotamiento de los recursos naturales (-)</v>
          </cell>
          <cell r="AB116" t="str">
            <v>Negativo MODERADO</v>
          </cell>
          <cell r="BA116" t="str">
            <v>Negativo BAJO</v>
          </cell>
        </row>
        <row r="117">
          <cell r="K117" t="str">
            <v>Consumo de tóner</v>
          </cell>
          <cell r="L117" t="str">
            <v>Agotamiento de los recursos naturales (-)</v>
          </cell>
          <cell r="AB117" t="str">
            <v>Negativo BAJO</v>
          </cell>
          <cell r="BA117" t="str">
            <v>Negativo BAJO</v>
          </cell>
        </row>
        <row r="118">
          <cell r="K118" t="str">
            <v>Conversión a medios tecnológicos</v>
          </cell>
          <cell r="L118" t="str">
            <v>Disminución de consumo de papel (+)</v>
          </cell>
          <cell r="AB118" t="str">
            <v>POSITIVO</v>
          </cell>
          <cell r="BA118" t="str">
            <v>POSITIVO</v>
          </cell>
        </row>
        <row r="119">
          <cell r="K119" t="str">
            <v>Generación de residuos aprovechables (PAPEL)</v>
          </cell>
          <cell r="L119" t="str">
            <v>Disminución de carga en los rellenos sanitarios (+)</v>
          </cell>
          <cell r="AB119" t="str">
            <v>POSITIVO</v>
          </cell>
          <cell r="BA119" t="str">
            <v>POSITIVO</v>
          </cell>
        </row>
        <row r="120">
          <cell r="K120" t="str">
            <v xml:space="preserve">Generación de residuos peligrosos (TÓNERES) </v>
          </cell>
          <cell r="L120" t="str">
            <v>Contaminación del suelo (-)</v>
          </cell>
          <cell r="AB120" t="str">
            <v>Negativo MODERADO</v>
          </cell>
          <cell r="BA120" t="str">
            <v>Negativo BAJO</v>
          </cell>
        </row>
        <row r="121">
          <cell r="K121" t="str">
            <v>Consumo de energía eléctrica</v>
          </cell>
          <cell r="L121" t="str">
            <v>Agotamiento de los recursos naturales (-)</v>
          </cell>
          <cell r="AB121" t="str">
            <v>Negativo MODERADO</v>
          </cell>
          <cell r="BA121" t="str">
            <v>Negativo BAJO</v>
          </cell>
        </row>
        <row r="122">
          <cell r="K122" t="str">
            <v>Consumo de papel</v>
          </cell>
          <cell r="L122" t="str">
            <v>Agotamiento de los recursos naturales (-)</v>
          </cell>
          <cell r="AB122" t="str">
            <v>Negativo MODERADO</v>
          </cell>
          <cell r="BA122" t="str">
            <v>Negativo BAJO</v>
          </cell>
        </row>
        <row r="123">
          <cell r="K123" t="str">
            <v>Consumo de tóner</v>
          </cell>
          <cell r="L123" t="str">
            <v>Agotamiento de los recursos naturales (-)</v>
          </cell>
          <cell r="AB123" t="str">
            <v>Negativo BAJO</v>
          </cell>
          <cell r="BA123" t="str">
            <v>Negativo BAJO</v>
          </cell>
        </row>
        <row r="124">
          <cell r="K124" t="str">
            <v>Conversión a medios tecnológicos</v>
          </cell>
          <cell r="L124" t="str">
            <v>Disminución de consumo de papel (+)</v>
          </cell>
          <cell r="AB124" t="str">
            <v>POSITIVO</v>
          </cell>
          <cell r="BA124" t="str">
            <v>POSITIVO</v>
          </cell>
        </row>
        <row r="125">
          <cell r="K125" t="str">
            <v>Generación de residuos aprovechables (PAPEL)</v>
          </cell>
          <cell r="L125" t="str">
            <v>Disminución de carga en los rellenos sanitarios (+)</v>
          </cell>
          <cell r="AB125" t="str">
            <v>POSITIVO</v>
          </cell>
          <cell r="BA125" t="str">
            <v>POSITIVO</v>
          </cell>
        </row>
        <row r="126">
          <cell r="K126" t="str">
            <v xml:space="preserve">Generación de residuos peligrosos (TÓNERES) </v>
          </cell>
          <cell r="L126" t="str">
            <v>Contaminación del suelo (-)</v>
          </cell>
          <cell r="AB126" t="str">
            <v>Negativo MODERADO</v>
          </cell>
          <cell r="BA126" t="str">
            <v>Negativo BAJO</v>
          </cell>
        </row>
        <row r="127">
          <cell r="K127" t="str">
            <v>Consumo de energía eléctrica</v>
          </cell>
          <cell r="L127" t="str">
            <v>Agotamiento de los recursos naturales (-)</v>
          </cell>
          <cell r="AB127" t="str">
            <v>Negativo MODERADO</v>
          </cell>
          <cell r="BA127" t="str">
            <v>Negativo BAJO</v>
          </cell>
        </row>
        <row r="128">
          <cell r="K128" t="str">
            <v>Consumo de papel</v>
          </cell>
          <cell r="L128" t="str">
            <v>Agotamiento de los recursos naturales (-)</v>
          </cell>
          <cell r="AB128" t="str">
            <v>Negativo MODERADO</v>
          </cell>
          <cell r="BA128" t="str">
            <v>Negativo BAJO</v>
          </cell>
        </row>
        <row r="129">
          <cell r="K129" t="str">
            <v>Conversión a medios tecnológicos</v>
          </cell>
          <cell r="L129" t="str">
            <v>Disminución de consumo de papel (+)</v>
          </cell>
          <cell r="AB129" t="str">
            <v>POSITIVO</v>
          </cell>
          <cell r="BA129" t="str">
            <v>POSITIVO</v>
          </cell>
        </row>
        <row r="130">
          <cell r="K130" t="str">
            <v>Generación de residuos aprovechables (PAPEL)</v>
          </cell>
          <cell r="L130" t="str">
            <v>Disminución de carga en los rellenos sanitarios (+)</v>
          </cell>
          <cell r="AB130" t="str">
            <v>POSITIVO</v>
          </cell>
          <cell r="BA130" t="str">
            <v>POSITIVO</v>
          </cell>
        </row>
        <row r="131">
          <cell r="K131" t="str">
            <v>Consumo de energía eléctrica</v>
          </cell>
          <cell r="L131" t="str">
            <v>Agotamiento de los recursos naturales (-)</v>
          </cell>
          <cell r="AB131" t="str">
            <v>Negativo MODERADO</v>
          </cell>
          <cell r="BA131" t="str">
            <v>Negativo BAJO</v>
          </cell>
        </row>
        <row r="132">
          <cell r="K132" t="str">
            <v>Consumo de papel</v>
          </cell>
          <cell r="L132" t="str">
            <v>Agotamiento de los recursos naturales (-)</v>
          </cell>
          <cell r="AB132" t="str">
            <v>Negativo MODERADO</v>
          </cell>
          <cell r="BA132" t="str">
            <v>Negativo BAJO</v>
          </cell>
        </row>
        <row r="133">
          <cell r="K133" t="str">
            <v>Conversión a medios tecnológicos</v>
          </cell>
          <cell r="L133" t="str">
            <v>Disminución de consumo de papel (+)</v>
          </cell>
          <cell r="AB133" t="str">
            <v>POSITIVO</v>
          </cell>
          <cell r="BA133" t="str">
            <v>POSITIVO</v>
          </cell>
        </row>
        <row r="134">
          <cell r="K134" t="str">
            <v>Generación de residuos aprovechables (PAPEL)</v>
          </cell>
          <cell r="L134" t="str">
            <v>Disminución de carga en los rellenos sanitarios (+)</v>
          </cell>
          <cell r="AB134" t="str">
            <v>POSITIVO</v>
          </cell>
          <cell r="BA134" t="str">
            <v>POSITIVO</v>
          </cell>
        </row>
        <row r="135">
          <cell r="K135" t="str">
            <v>Consumo de combustibles</v>
          </cell>
          <cell r="L135" t="str">
            <v>Emisión de gases efecto invernadero (-)</v>
          </cell>
          <cell r="AB135" t="str">
            <v>Negativo BAJO</v>
          </cell>
          <cell r="BA135" t="str">
            <v>Negativo BAJO</v>
          </cell>
        </row>
        <row r="136">
          <cell r="K136" t="str">
            <v>Generación de emisiones atmosféricas fuentes móviles</v>
          </cell>
          <cell r="L136" t="str">
            <v>Contaminación del aire (-)</v>
          </cell>
          <cell r="AB136" t="str">
            <v>Negativo MODERADO</v>
          </cell>
          <cell r="BA136" t="str">
            <v>Negativo MODERADO</v>
          </cell>
        </row>
        <row r="137">
          <cell r="K137" t="str">
            <v>Consumo de energía eléctrica</v>
          </cell>
          <cell r="L137" t="str">
            <v>Agotamiento de los recursos naturales (-)</v>
          </cell>
          <cell r="AB137" t="str">
            <v>Negativo MODERADO</v>
          </cell>
          <cell r="BA137" t="str">
            <v>Negativo BAJO</v>
          </cell>
        </row>
        <row r="138">
          <cell r="K138" t="str">
            <v>Consumo de papel</v>
          </cell>
          <cell r="L138" t="str">
            <v>Agotamiento de los recursos naturales (-)</v>
          </cell>
          <cell r="AB138" t="str">
            <v>Negativo MODERADO</v>
          </cell>
          <cell r="BA138" t="str">
            <v>Negativo BAJO</v>
          </cell>
        </row>
        <row r="139">
          <cell r="K139" t="str">
            <v>Conversión a medios tecnológicos</v>
          </cell>
          <cell r="L139" t="str">
            <v>Disminución de consumo de papel (+)</v>
          </cell>
          <cell r="AB139" t="str">
            <v>POSITIVO</v>
          </cell>
          <cell r="BA139" t="str">
            <v>POSITIVO</v>
          </cell>
        </row>
        <row r="140">
          <cell r="K140" t="str">
            <v>Generación de residuos aprovechables (PAPEL)</v>
          </cell>
          <cell r="L140" t="str">
            <v>Disminución de carga en los rellenos sanitarios (+)</v>
          </cell>
          <cell r="AB140" t="str">
            <v>POSITIVO</v>
          </cell>
          <cell r="BA140" t="str">
            <v>POSITIVO</v>
          </cell>
        </row>
        <row r="141">
          <cell r="K141" t="str">
            <v>Consumo de combustibles</v>
          </cell>
          <cell r="L141" t="str">
            <v>Emisión de gases efecto invernadero (-)</v>
          </cell>
          <cell r="AB141" t="str">
            <v>Negativo BAJO</v>
          </cell>
          <cell r="BA141" t="str">
            <v>Negativo BAJO</v>
          </cell>
        </row>
        <row r="142">
          <cell r="K142" t="str">
            <v>Generación de emisiones atmosféricas fuentes móviles</v>
          </cell>
          <cell r="L142" t="str">
            <v>Contaminación del aire (-)</v>
          </cell>
          <cell r="AB142" t="str">
            <v>Negativo MODERADO</v>
          </cell>
          <cell r="BA142" t="str">
            <v>Negativo MODERADO</v>
          </cell>
        </row>
        <row r="143">
          <cell r="K143" t="str">
            <v>Consumo de energía eléctrica</v>
          </cell>
          <cell r="L143" t="str">
            <v>Agotamiento de los recursos naturales (-)</v>
          </cell>
          <cell r="AB143" t="str">
            <v>Negativo MODERADO</v>
          </cell>
          <cell r="BA143" t="str">
            <v>Negativo BAJO</v>
          </cell>
        </row>
        <row r="144">
          <cell r="K144" t="str">
            <v>Consumo de papel</v>
          </cell>
          <cell r="L144" t="str">
            <v>Agotamiento de los recursos naturales (-)</v>
          </cell>
          <cell r="AB144" t="str">
            <v>Negativo MODERADO</v>
          </cell>
          <cell r="BA144" t="str">
            <v>Negativo BAJO</v>
          </cell>
        </row>
        <row r="145">
          <cell r="K145" t="str">
            <v>Conversión a medios tecnológicos</v>
          </cell>
          <cell r="L145" t="str">
            <v>Disminución de consumo de papel (+)</v>
          </cell>
          <cell r="AB145" t="str">
            <v>POSITIVO</v>
          </cell>
          <cell r="BA145" t="str">
            <v>POSITIVO</v>
          </cell>
        </row>
        <row r="146">
          <cell r="K146" t="str">
            <v>Generación de residuos aprovechables (PAPEL)</v>
          </cell>
          <cell r="L146" t="str">
            <v>Disminución de carga en los rellenos sanitarios (+)</v>
          </cell>
          <cell r="AB146" t="str">
            <v>POSITIVO</v>
          </cell>
          <cell r="BA146" t="str">
            <v>POSITIVO</v>
          </cell>
        </row>
        <row r="147">
          <cell r="K147" t="str">
            <v>Consumo de combustibles</v>
          </cell>
          <cell r="L147" t="str">
            <v>Emisión de gases efecto invernadero (-)</v>
          </cell>
          <cell r="AB147" t="str">
            <v>Negativo BAJO</v>
          </cell>
          <cell r="BA147" t="str">
            <v>Negativo BAJO</v>
          </cell>
        </row>
        <row r="148">
          <cell r="K148" t="str">
            <v>Generación de emisiones atmosféricas fuentes móviles</v>
          </cell>
          <cell r="L148" t="str">
            <v>Contaminación del aire (-)</v>
          </cell>
          <cell r="AB148" t="str">
            <v>Negativo MODERADO</v>
          </cell>
          <cell r="BA148" t="str">
            <v>Negativo MODERADO</v>
          </cell>
        </row>
        <row r="149">
          <cell r="K149" t="str">
            <v>Consumo de energía eléctrica</v>
          </cell>
          <cell r="L149" t="str">
            <v>Agotamiento de los recursos naturales (-)</v>
          </cell>
          <cell r="AB149" t="str">
            <v>Negativo MODERADO</v>
          </cell>
          <cell r="BA149" t="str">
            <v>Negativo BAJO</v>
          </cell>
        </row>
        <row r="150">
          <cell r="K150" t="str">
            <v>Consumo de papel</v>
          </cell>
          <cell r="L150" t="str">
            <v>Agotamiento de los recursos naturales (-)</v>
          </cell>
          <cell r="AB150" t="str">
            <v>Negativo MODERADO</v>
          </cell>
          <cell r="BA150" t="str">
            <v>Negativo BAJO</v>
          </cell>
        </row>
        <row r="151">
          <cell r="K151" t="str">
            <v>Conversión a medios tecnológicos</v>
          </cell>
          <cell r="L151" t="str">
            <v>Disminución de consumo de papel (+)</v>
          </cell>
          <cell r="AB151" t="str">
            <v>POSITIVO</v>
          </cell>
          <cell r="BA151" t="str">
            <v>POSITIVO</v>
          </cell>
        </row>
        <row r="152">
          <cell r="K152" t="str">
            <v>Generación de residuos aprovechables (PAPEL)</v>
          </cell>
          <cell r="L152" t="str">
            <v>Disminución de carga en los rellenos sanitarios (+)</v>
          </cell>
          <cell r="AB152" t="str">
            <v>POSITIVO</v>
          </cell>
          <cell r="BA152" t="str">
            <v>POSITIVO</v>
          </cell>
        </row>
        <row r="153">
          <cell r="K153" t="str">
            <v>Consumo de energía eléctrica</v>
          </cell>
          <cell r="L153" t="str">
            <v>Agotamiento de los recursos naturales (-)</v>
          </cell>
          <cell r="AB153" t="str">
            <v>Negativo MODERADO</v>
          </cell>
          <cell r="BA153" t="str">
            <v>Negativo BAJO</v>
          </cell>
        </row>
        <row r="154">
          <cell r="K154" t="str">
            <v>Consumo de papel</v>
          </cell>
          <cell r="L154" t="str">
            <v>Agotamiento de los recursos naturales (-)</v>
          </cell>
          <cell r="AB154" t="str">
            <v>Negativo MODERADO</v>
          </cell>
          <cell r="BA154" t="str">
            <v>Negativo BAJO</v>
          </cell>
        </row>
        <row r="155">
          <cell r="K155" t="str">
            <v>Conversión a medios tecnológicos</v>
          </cell>
          <cell r="L155" t="str">
            <v>Disminución de consumo de papel (+)</v>
          </cell>
          <cell r="AB155" t="str">
            <v>POSITIVO</v>
          </cell>
          <cell r="BA155" t="str">
            <v>POSITIVO</v>
          </cell>
        </row>
        <row r="156">
          <cell r="K156" t="str">
            <v>Generación de residuos aprovechables (PAPEL)</v>
          </cell>
          <cell r="L156" t="str">
            <v>Disminución de carga en los rellenos sanitarios (+)</v>
          </cell>
          <cell r="AB156" t="str">
            <v>POSITIVO</v>
          </cell>
          <cell r="BA156" t="str">
            <v>POSITIVO</v>
          </cell>
        </row>
        <row r="157">
          <cell r="K157" t="str">
            <v>Consumo de energía eléctrica</v>
          </cell>
          <cell r="L157" t="str">
            <v>Agotamiento de los recursos naturales (-)</v>
          </cell>
          <cell r="AB157" t="str">
            <v>Negativo MODERADO</v>
          </cell>
          <cell r="BA157" t="str">
            <v>Negativo BAJO</v>
          </cell>
        </row>
        <row r="158">
          <cell r="K158" t="str">
            <v>Consumo de papel</v>
          </cell>
          <cell r="L158" t="str">
            <v>Agotamiento de los recursos naturales (-)</v>
          </cell>
          <cell r="AB158" t="str">
            <v>Negativo MODERADO</v>
          </cell>
          <cell r="BA158" t="str">
            <v>Negativo BAJO</v>
          </cell>
        </row>
        <row r="159">
          <cell r="K159" t="str">
            <v>Conversión a medios tecnológicos</v>
          </cell>
          <cell r="L159" t="str">
            <v>Disminución de consumo de papel (+)</v>
          </cell>
          <cell r="AB159" t="str">
            <v>POSITIVO</v>
          </cell>
          <cell r="BA159" t="str">
            <v>POSITIVO</v>
          </cell>
        </row>
        <row r="160">
          <cell r="K160" t="str">
            <v>Generación de residuos aprovechables (PAPEL)</v>
          </cell>
          <cell r="L160" t="str">
            <v>Disminución de carga en los rellenos sanitarios (+)</v>
          </cell>
          <cell r="AB160" t="str">
            <v>POSITIVO</v>
          </cell>
          <cell r="BA160" t="str">
            <v>POSITIVO</v>
          </cell>
        </row>
        <row r="161">
          <cell r="K161" t="str">
            <v>Consumo de energía eléctrica</v>
          </cell>
          <cell r="L161" t="str">
            <v>Agotamiento de los recursos naturales (-)</v>
          </cell>
          <cell r="AB161" t="str">
            <v>Negativo MODERADO</v>
          </cell>
          <cell r="BA161" t="str">
            <v>Negativo BAJO</v>
          </cell>
        </row>
        <row r="162">
          <cell r="K162" t="str">
            <v>Consumo de papel</v>
          </cell>
          <cell r="L162" t="str">
            <v>Agotamiento de los recursos naturales (-)</v>
          </cell>
          <cell r="AB162" t="str">
            <v>Negativo MODERADO</v>
          </cell>
          <cell r="BA162" t="str">
            <v>Negativo BAJO</v>
          </cell>
        </row>
        <row r="163">
          <cell r="K163" t="str">
            <v>Conversión a medios tecnológicos</v>
          </cell>
          <cell r="L163" t="str">
            <v>Disminución de consumo de papel (+)</v>
          </cell>
          <cell r="AB163" t="str">
            <v>POSITIVO</v>
          </cell>
          <cell r="BA163" t="str">
            <v>POSITIVO</v>
          </cell>
        </row>
        <row r="164">
          <cell r="K164" t="str">
            <v>Generación de residuos aprovechables (PAPEL)</v>
          </cell>
          <cell r="L164" t="str">
            <v>Disminución de carga en los rellenos sanitarios (+)</v>
          </cell>
          <cell r="AB164" t="str">
            <v>POSITIVO</v>
          </cell>
          <cell r="BA164" t="str">
            <v>POSITIVO</v>
          </cell>
        </row>
        <row r="165">
          <cell r="K165" t="str">
            <v>Consumo de energía eléctrica</v>
          </cell>
          <cell r="L165" t="str">
            <v>Agotamiento de los recursos naturales (-)</v>
          </cell>
          <cell r="AB165" t="str">
            <v>Negativo MODERADO</v>
          </cell>
          <cell r="BA165" t="str">
            <v>Negativo BAJO</v>
          </cell>
        </row>
        <row r="166">
          <cell r="K166" t="str">
            <v>Consumo de papel</v>
          </cell>
          <cell r="L166" t="str">
            <v>Agotamiento de los recursos naturales (-)</v>
          </cell>
          <cell r="AB166" t="str">
            <v>Negativo MODERADO</v>
          </cell>
          <cell r="BA166" t="str">
            <v>Negativo BAJO</v>
          </cell>
        </row>
        <row r="167">
          <cell r="K167" t="str">
            <v>Conversión a medios tecnológicos</v>
          </cell>
          <cell r="L167" t="str">
            <v>Disminución de consumo de papel (+)</v>
          </cell>
          <cell r="AB167" t="str">
            <v>POSITIVO</v>
          </cell>
          <cell r="BA167" t="str">
            <v>POSITIVO</v>
          </cell>
        </row>
        <row r="168">
          <cell r="K168" t="str">
            <v>Generación de residuos aprovechables (PAPEL)</v>
          </cell>
          <cell r="L168" t="str">
            <v>Disminución de carga en los rellenos sanitarios (+)</v>
          </cell>
          <cell r="AB168" t="str">
            <v>POSITIVO</v>
          </cell>
          <cell r="BA168" t="str">
            <v>POSITIVO</v>
          </cell>
        </row>
        <row r="169">
          <cell r="K169" t="str">
            <v>Consumo de energía eléctrica</v>
          </cell>
          <cell r="L169" t="str">
            <v>Agotamiento de los recursos naturales (-)</v>
          </cell>
          <cell r="AB169" t="str">
            <v>Negativo MODERADO</v>
          </cell>
          <cell r="BA169" t="str">
            <v>Negativo BAJO</v>
          </cell>
        </row>
        <row r="170">
          <cell r="K170" t="str">
            <v>Consumo de papel</v>
          </cell>
          <cell r="L170" t="str">
            <v>Agotamiento de los recursos naturales (-)</v>
          </cell>
          <cell r="AB170" t="str">
            <v>Negativo MODERADO</v>
          </cell>
          <cell r="BA170" t="str">
            <v>Negativo BAJO</v>
          </cell>
        </row>
        <row r="171">
          <cell r="K171" t="str">
            <v>Consumo de tóner</v>
          </cell>
          <cell r="L171" t="str">
            <v>Agotamiento de los recursos naturales (-)</v>
          </cell>
          <cell r="AB171" t="str">
            <v>Negativo BAJO</v>
          </cell>
          <cell r="BA171" t="str">
            <v>Negativo BAJO</v>
          </cell>
        </row>
        <row r="172">
          <cell r="K172" t="str">
            <v>Conversión a medios tecnológicos</v>
          </cell>
          <cell r="L172" t="str">
            <v>Disminución de consumo de papel (+)</v>
          </cell>
          <cell r="AB172" t="str">
            <v>POSITIVO</v>
          </cell>
          <cell r="BA172" t="str">
            <v>POSITIVO</v>
          </cell>
        </row>
        <row r="173">
          <cell r="K173" t="str">
            <v>Generación de residuos aprovechables (PAPEL)</v>
          </cell>
          <cell r="L173" t="str">
            <v>Disminución de carga en los rellenos sanitarios (+)</v>
          </cell>
          <cell r="AB173" t="str">
            <v>POSITIVO</v>
          </cell>
          <cell r="BA173" t="str">
            <v>POSITIVO</v>
          </cell>
        </row>
        <row r="174">
          <cell r="K174" t="str">
            <v xml:space="preserve">Generación de residuos peligrosos (TÓNERES) </v>
          </cell>
          <cell r="L174" t="str">
            <v>Contaminación del suelo (-)</v>
          </cell>
          <cell r="AB174" t="str">
            <v>Negativo MODERADO</v>
          </cell>
          <cell r="BA174" t="str">
            <v>Negativo BAJO</v>
          </cell>
        </row>
        <row r="175">
          <cell r="K175" t="str">
            <v>Consumo de energía eléctrica</v>
          </cell>
          <cell r="L175" t="str">
            <v>Agotamiento de los recursos naturales (-)</v>
          </cell>
          <cell r="AB175" t="str">
            <v>Negativo MODERADO</v>
          </cell>
          <cell r="BA175" t="str">
            <v>Negativo BAJO</v>
          </cell>
        </row>
        <row r="176">
          <cell r="K176" t="str">
            <v>Consumo de papel</v>
          </cell>
          <cell r="L176" t="str">
            <v>Agotamiento de los recursos naturales (-)</v>
          </cell>
          <cell r="AB176" t="str">
            <v>Negativo MODERADO</v>
          </cell>
          <cell r="BA176" t="str">
            <v>Negativo BAJO</v>
          </cell>
        </row>
        <row r="177">
          <cell r="K177" t="str">
            <v>Consumo de tóner</v>
          </cell>
          <cell r="L177" t="str">
            <v>Agotamiento de los recursos naturales (-)</v>
          </cell>
          <cell r="AB177" t="str">
            <v>Negativo BAJO</v>
          </cell>
          <cell r="BA177" t="str">
            <v>Negativo BAJO</v>
          </cell>
        </row>
        <row r="178">
          <cell r="K178" t="str">
            <v>Conversión a medios tecnológicos</v>
          </cell>
          <cell r="L178" t="str">
            <v>Disminución de consumo de papel (+)</v>
          </cell>
          <cell r="AB178" t="str">
            <v>POSITIVO</v>
          </cell>
          <cell r="BA178" t="str">
            <v>POSITIVO</v>
          </cell>
        </row>
        <row r="179">
          <cell r="K179" t="str">
            <v>Generación de residuos aprovechables (PAPEL)</v>
          </cell>
          <cell r="L179" t="str">
            <v>Disminución de carga en los rellenos sanitarios (+)</v>
          </cell>
          <cell r="AB179" t="str">
            <v>POSITIVO</v>
          </cell>
          <cell r="BA179" t="str">
            <v>POSITIVO</v>
          </cell>
        </row>
        <row r="180">
          <cell r="K180" t="str">
            <v xml:space="preserve">Generación de residuos peligrosos (TÓNERES) </v>
          </cell>
          <cell r="L180" t="str">
            <v>Contaminación del suelo (-)</v>
          </cell>
          <cell r="AB180" t="str">
            <v>Negativo MODERADO</v>
          </cell>
          <cell r="BA180" t="str">
            <v>Negativo BAJO</v>
          </cell>
        </row>
        <row r="181">
          <cell r="K181" t="str">
            <v>Consumo de energía eléctrica</v>
          </cell>
          <cell r="L181" t="str">
            <v>Agotamiento de los recursos naturales (-)</v>
          </cell>
          <cell r="AB181" t="str">
            <v>Negativo MODERADO</v>
          </cell>
          <cell r="BA181" t="str">
            <v>Negativo BAJO</v>
          </cell>
        </row>
        <row r="182">
          <cell r="K182" t="str">
            <v>Consumo de papel</v>
          </cell>
          <cell r="L182" t="str">
            <v>Agotamiento de los recursos naturales (-)</v>
          </cell>
          <cell r="AB182" t="str">
            <v>Negativo MODERADO</v>
          </cell>
          <cell r="BA182" t="str">
            <v>Negativo BAJO</v>
          </cell>
        </row>
        <row r="183">
          <cell r="K183" t="str">
            <v>Consumo de tóner</v>
          </cell>
          <cell r="L183" t="str">
            <v>Agotamiento de los recursos naturales (-)</v>
          </cell>
          <cell r="AB183" t="str">
            <v>Negativo BAJO</v>
          </cell>
          <cell r="BA183" t="str">
            <v>Negativo BAJO</v>
          </cell>
        </row>
        <row r="184">
          <cell r="K184" t="str">
            <v>Conversión a medios tecnológicos</v>
          </cell>
          <cell r="L184" t="str">
            <v>Disminución de consumo de papel (+)</v>
          </cell>
          <cell r="AB184" t="str">
            <v>POSITIVO</v>
          </cell>
          <cell r="BA184" t="str">
            <v>POSITIVO</v>
          </cell>
        </row>
        <row r="185">
          <cell r="K185" t="str">
            <v>Generación de residuos aprovechables (PAPEL)</v>
          </cell>
          <cell r="L185" t="str">
            <v>Disminución de carga en los rellenos sanitarios (+)</v>
          </cell>
          <cell r="AB185" t="str">
            <v>POSITIVO</v>
          </cell>
          <cell r="BA185" t="str">
            <v>POSITIVO</v>
          </cell>
        </row>
        <row r="186">
          <cell r="K186" t="str">
            <v xml:space="preserve">Generación de residuos peligrosos (TÓNERES) </v>
          </cell>
          <cell r="L186" t="str">
            <v>Contaminación del suelo (-)</v>
          </cell>
          <cell r="AB186" t="str">
            <v>Negativo MODERADO</v>
          </cell>
          <cell r="BA186" t="str">
            <v>Negativo BAJO</v>
          </cell>
        </row>
        <row r="187">
          <cell r="K187" t="str">
            <v>Consumo de energía eléctrica</v>
          </cell>
          <cell r="L187" t="str">
            <v>Agotamiento de los recursos naturales (-)</v>
          </cell>
          <cell r="AB187" t="str">
            <v>Negativo MODERADO</v>
          </cell>
          <cell r="BA187" t="str">
            <v>Negativo BAJO</v>
          </cell>
        </row>
        <row r="188">
          <cell r="K188" t="str">
            <v>Consumo de papel</v>
          </cell>
          <cell r="L188" t="str">
            <v>Agotamiento de los recursos naturales (-)</v>
          </cell>
          <cell r="AB188" t="str">
            <v>Negativo MODERADO</v>
          </cell>
          <cell r="BA188" t="str">
            <v>Negativo BAJO</v>
          </cell>
        </row>
        <row r="189">
          <cell r="K189" t="str">
            <v>Consumo de tóner</v>
          </cell>
          <cell r="L189" t="str">
            <v>Agotamiento de los recursos naturales (-)</v>
          </cell>
          <cell r="AB189" t="str">
            <v>Negativo BAJO</v>
          </cell>
          <cell r="BA189" t="str">
            <v>Negativo BAJO</v>
          </cell>
        </row>
        <row r="190">
          <cell r="K190" t="str">
            <v>Conversión a medios tecnológicos</v>
          </cell>
          <cell r="L190" t="str">
            <v>Disminución de consumo de papel (+)</v>
          </cell>
          <cell r="AB190" t="str">
            <v>POSITIVO</v>
          </cell>
          <cell r="BA190" t="str">
            <v>POSITIVO</v>
          </cell>
        </row>
        <row r="191">
          <cell r="K191" t="str">
            <v>Generación de residuos aprovechables (PAPEL)</v>
          </cell>
          <cell r="L191" t="str">
            <v>Disminución de carga en los rellenos sanitarios (+)</v>
          </cell>
          <cell r="AB191" t="str">
            <v>POSITIVO</v>
          </cell>
          <cell r="BA191" t="str">
            <v>POSITIVO</v>
          </cell>
        </row>
        <row r="192">
          <cell r="K192" t="str">
            <v xml:space="preserve">Generación de residuos peligrosos (TÓNERES) </v>
          </cell>
          <cell r="L192" t="str">
            <v>Contaminación del suelo (-)</v>
          </cell>
          <cell r="AB192" t="str">
            <v>Negativo MODERADO</v>
          </cell>
          <cell r="BA192" t="str">
            <v>Negativo BAJO</v>
          </cell>
        </row>
        <row r="193">
          <cell r="K193" t="str">
            <v>Consumo de energía eléctrica</v>
          </cell>
          <cell r="L193" t="str">
            <v>Agotamiento de los recursos naturales (-)</v>
          </cell>
          <cell r="AB193" t="str">
            <v>Negativo MODERADO</v>
          </cell>
          <cell r="BA193" t="str">
            <v>Negativo BAJO</v>
          </cell>
        </row>
        <row r="194">
          <cell r="K194" t="str">
            <v>Conversión a medios tecnológicos</v>
          </cell>
          <cell r="L194" t="str">
            <v>Disminución de consumo de papel (+)</v>
          </cell>
          <cell r="AB194" t="str">
            <v>POSITIVO</v>
          </cell>
          <cell r="BA194" t="str">
            <v>POSITIVO</v>
          </cell>
        </row>
        <row r="195">
          <cell r="K195" t="str">
            <v>Consumo de energía eléctrica</v>
          </cell>
          <cell r="L195" t="str">
            <v>Agotamiento de los recursos naturales (-)</v>
          </cell>
          <cell r="AB195" t="str">
            <v>Negativo MODERADO</v>
          </cell>
          <cell r="BA195" t="str">
            <v>Negativo BAJO</v>
          </cell>
        </row>
        <row r="196">
          <cell r="K196" t="str">
            <v>Conversión a medios tecnológicos</v>
          </cell>
          <cell r="L196" t="str">
            <v>Disminución de consumo de papel (+)</v>
          </cell>
          <cell r="AB196" t="str">
            <v>POSITIVO</v>
          </cell>
          <cell r="BA196" t="str">
            <v>POSITIVO</v>
          </cell>
        </row>
        <row r="197">
          <cell r="K197" t="str">
            <v>Consumo de energía eléctrica</v>
          </cell>
          <cell r="L197" t="str">
            <v>Agotamiento de los recursos naturales (-)</v>
          </cell>
          <cell r="AB197" t="str">
            <v>Negativo MODERADO</v>
          </cell>
          <cell r="BA197" t="str">
            <v>Negativo BAJO</v>
          </cell>
        </row>
        <row r="198">
          <cell r="K198" t="str">
            <v>Consumo de papel</v>
          </cell>
          <cell r="L198" t="str">
            <v>Agotamiento de los recursos naturales (-)</v>
          </cell>
          <cell r="AB198" t="str">
            <v>Negativo MODERADO</v>
          </cell>
          <cell r="BA198" t="str">
            <v>Negativo BAJO</v>
          </cell>
        </row>
        <row r="199">
          <cell r="K199" t="str">
            <v>Consumo de tóner</v>
          </cell>
          <cell r="L199" t="str">
            <v>Agotamiento de los recursos naturales (-)</v>
          </cell>
          <cell r="AB199" t="str">
            <v>Negativo BAJO</v>
          </cell>
          <cell r="BA199" t="str">
            <v>Negativo BAJO</v>
          </cell>
        </row>
        <row r="200">
          <cell r="K200" t="str">
            <v>Conversión a medios tecnológicos</v>
          </cell>
          <cell r="L200" t="str">
            <v>Disminución de consumo de papel (+)</v>
          </cell>
          <cell r="AB200" t="str">
            <v>POSITIVO</v>
          </cell>
          <cell r="BA200" t="str">
            <v>POSITIVO</v>
          </cell>
        </row>
        <row r="201">
          <cell r="K201" t="str">
            <v>Generación de residuos aprovechables (PAPEL)</v>
          </cell>
          <cell r="L201" t="str">
            <v>Disminución de carga en los rellenos sanitarios (+)</v>
          </cell>
          <cell r="AB201" t="str">
            <v>POSITIVO</v>
          </cell>
          <cell r="BA201" t="str">
            <v>POSITIVO</v>
          </cell>
        </row>
        <row r="202">
          <cell r="K202" t="str">
            <v xml:space="preserve">Generación de residuos peligrosos (TÓNERES) </v>
          </cell>
          <cell r="L202" t="str">
            <v>Contaminación del suelo (-)</v>
          </cell>
          <cell r="AB202" t="str">
            <v>Negativo MODERADO</v>
          </cell>
          <cell r="BA202" t="str">
            <v>Negativo BAJO</v>
          </cell>
        </row>
        <row r="203">
          <cell r="K203" t="str">
            <v>Consumo de energía eléctrica</v>
          </cell>
          <cell r="L203" t="str">
            <v>Agotamiento de los recursos naturales (-)</v>
          </cell>
          <cell r="AB203" t="str">
            <v>Negativo MODERADO</v>
          </cell>
          <cell r="BA203" t="str">
            <v>Negativo BAJO</v>
          </cell>
        </row>
        <row r="204">
          <cell r="K204" t="str">
            <v>Consumo de papel</v>
          </cell>
          <cell r="L204" t="str">
            <v>Agotamiento de los recursos naturales (-)</v>
          </cell>
          <cell r="AB204" t="str">
            <v>Negativo MODERADO</v>
          </cell>
          <cell r="BA204" t="str">
            <v>Negativo BAJO</v>
          </cell>
        </row>
        <row r="205">
          <cell r="K205" t="str">
            <v>Consumo de tóner</v>
          </cell>
          <cell r="L205" t="str">
            <v>Agotamiento de los recursos naturales (-)</v>
          </cell>
          <cell r="AB205" t="str">
            <v>Negativo BAJO</v>
          </cell>
          <cell r="BA205" t="str">
            <v>Negativo BAJO</v>
          </cell>
        </row>
        <row r="206">
          <cell r="K206" t="str">
            <v>Conversión a medios tecnológicos</v>
          </cell>
          <cell r="L206" t="str">
            <v>Disminución de consumo de papel (+)</v>
          </cell>
          <cell r="AB206" t="str">
            <v>POSITIVO</v>
          </cell>
          <cell r="BA206" t="str">
            <v>POSITIVO</v>
          </cell>
        </row>
        <row r="207">
          <cell r="K207" t="str">
            <v>Generación de residuos aprovechables (PAPEL)</v>
          </cell>
          <cell r="L207" t="str">
            <v>Disminución de carga en los rellenos sanitarios (+)</v>
          </cell>
          <cell r="AB207" t="str">
            <v>POSITIVO</v>
          </cell>
          <cell r="BA207" t="str">
            <v>POSITIVO</v>
          </cell>
        </row>
        <row r="208">
          <cell r="K208" t="str">
            <v xml:space="preserve">Generación de residuos peligrosos (TÓNERES) </v>
          </cell>
          <cell r="L208" t="str">
            <v>Contaminación del suelo (-)</v>
          </cell>
          <cell r="AB208" t="str">
            <v>Negativo MODERADO</v>
          </cell>
          <cell r="BA208" t="str">
            <v>Negativo BAJO</v>
          </cell>
        </row>
        <row r="209">
          <cell r="K209" t="str">
            <v>Intervención a comunidades Étnicas</v>
          </cell>
          <cell r="L209" t="str">
            <v>Conservación de las costumbres étnicas (+)</v>
          </cell>
          <cell r="AB209" t="str">
            <v>POSITIVO</v>
          </cell>
          <cell r="BA209" t="str">
            <v>POSITIVO</v>
          </cell>
        </row>
        <row r="210">
          <cell r="K210" t="str">
            <v>Consumo de energía eléctrica</v>
          </cell>
          <cell r="L210" t="str">
            <v>Agotamiento de los recursos naturales (-)</v>
          </cell>
          <cell r="AB210" t="str">
            <v>Negativo MODERADO</v>
          </cell>
          <cell r="BA210" t="str">
            <v>Negativo BAJO</v>
          </cell>
        </row>
        <row r="211">
          <cell r="K211" t="str">
            <v>Consumo de papel</v>
          </cell>
          <cell r="L211" t="str">
            <v>Agotamiento de los recursos naturales (-)</v>
          </cell>
          <cell r="AB211" t="str">
            <v>Negativo MODERADO</v>
          </cell>
          <cell r="BA211" t="str">
            <v>Negativo BAJO</v>
          </cell>
        </row>
        <row r="212">
          <cell r="K212" t="str">
            <v>Consumo de tóner</v>
          </cell>
          <cell r="L212" t="str">
            <v>Agotamiento de los recursos naturales (-)</v>
          </cell>
          <cell r="AB212" t="str">
            <v>Negativo BAJO</v>
          </cell>
          <cell r="BA212" t="str">
            <v>Negativo BAJO</v>
          </cell>
        </row>
        <row r="213">
          <cell r="K213" t="str">
            <v>Generación de residuos aprovechables (PAPEL)</v>
          </cell>
          <cell r="L213" t="str">
            <v>Disminución de carga en los rellenos sanitarios (+)</v>
          </cell>
          <cell r="AB213" t="str">
            <v>POSITIVO</v>
          </cell>
          <cell r="BA213" t="str">
            <v>POSITIVO</v>
          </cell>
        </row>
        <row r="214">
          <cell r="K214" t="str">
            <v xml:space="preserve">Generación de residuos peligrosos (TÓNERES) </v>
          </cell>
          <cell r="L214" t="str">
            <v>Contaminación del suelo (-)</v>
          </cell>
          <cell r="AB214" t="str">
            <v>Negativo MODERADO</v>
          </cell>
          <cell r="BA214" t="str">
            <v>Negativo BAJO</v>
          </cell>
        </row>
        <row r="215">
          <cell r="K215" t="str">
            <v>Consumo de energía eléctrica</v>
          </cell>
          <cell r="L215" t="str">
            <v>Agotamiento de los recursos naturales (-)</v>
          </cell>
          <cell r="AB215" t="str">
            <v>Negativo MODERADO</v>
          </cell>
          <cell r="BA215" t="str">
            <v>Negativo BAJO</v>
          </cell>
        </row>
        <row r="216">
          <cell r="K216" t="str">
            <v>Conversión a medios tecnológicos</v>
          </cell>
          <cell r="L216" t="str">
            <v>Disminución de consumo de papel (+)</v>
          </cell>
          <cell r="AB216" t="str">
            <v>POSITIVO</v>
          </cell>
          <cell r="BA216" t="str">
            <v>POSITIVO</v>
          </cell>
        </row>
        <row r="217">
          <cell r="K217" t="str">
            <v>Intervención a comunidades Étnicas</v>
          </cell>
          <cell r="L217" t="str">
            <v>Conservación de las costumbres étnicas (+)</v>
          </cell>
          <cell r="AB217" t="str">
            <v>POSITIVO</v>
          </cell>
          <cell r="BA217" t="str">
            <v>POSITIVO</v>
          </cell>
        </row>
        <row r="218">
          <cell r="K218" t="str">
            <v>Consumo de energía eléctrica</v>
          </cell>
          <cell r="L218" t="str">
            <v>Agotamiento de los recursos naturales (-)</v>
          </cell>
          <cell r="AB218" t="str">
            <v>Negativo MODERADO</v>
          </cell>
          <cell r="BA218" t="str">
            <v>Negativo BAJO</v>
          </cell>
        </row>
        <row r="219">
          <cell r="K219" t="str">
            <v>Conversión a medios tecnológicos</v>
          </cell>
          <cell r="L219" t="str">
            <v>Disminución de consumo de papel (+)</v>
          </cell>
          <cell r="AB219" t="str">
            <v>POSITIVO</v>
          </cell>
          <cell r="BA219" t="str">
            <v>POSITIVO</v>
          </cell>
        </row>
        <row r="220">
          <cell r="K220" t="str">
            <v>Intervención a comunidades Étnicas</v>
          </cell>
          <cell r="L220" t="str">
            <v>Conservación de las costumbres étnicas (+)</v>
          </cell>
          <cell r="AB220" t="str">
            <v>POSITIVO</v>
          </cell>
          <cell r="BA220" t="str">
            <v>POSITIVO</v>
          </cell>
        </row>
        <row r="221">
          <cell r="K221" t="str">
            <v>Consumo de energía eléctrica</v>
          </cell>
          <cell r="L221" t="str">
            <v>Agotamiento de los recursos naturales (-)</v>
          </cell>
          <cell r="AB221" t="str">
            <v>Negativo MODERADO</v>
          </cell>
          <cell r="BA221" t="str">
            <v>Negativo BAJO</v>
          </cell>
        </row>
        <row r="222">
          <cell r="K222" t="str">
            <v>Consumo de papel</v>
          </cell>
          <cell r="L222" t="str">
            <v>Agotamiento de los recursos naturales (-)</v>
          </cell>
          <cell r="AB222" t="str">
            <v>Negativo MODERADO</v>
          </cell>
          <cell r="BA222" t="str">
            <v>Negativo BAJO</v>
          </cell>
        </row>
        <row r="223">
          <cell r="K223" t="str">
            <v>Consumo de tóner</v>
          </cell>
          <cell r="L223" t="str">
            <v>Agotamiento de los recursos naturales (-)</v>
          </cell>
          <cell r="AB223" t="str">
            <v>Negativo BAJO</v>
          </cell>
          <cell r="BA223" t="str">
            <v>Negativo BAJO</v>
          </cell>
        </row>
        <row r="224">
          <cell r="K224" t="str">
            <v>Conversión a medios tecnológicos</v>
          </cell>
          <cell r="L224" t="str">
            <v>Disminución de consumo de papel (+)</v>
          </cell>
          <cell r="AB224" t="str">
            <v>POSITIVO</v>
          </cell>
          <cell r="BA224" t="str">
            <v>POSITIVO</v>
          </cell>
        </row>
        <row r="225">
          <cell r="K225" t="str">
            <v>Generación de residuos aprovechables (PAPEL)</v>
          </cell>
          <cell r="L225" t="str">
            <v>Disminución de carga en los rellenos sanitarios (+)</v>
          </cell>
          <cell r="AB225" t="str">
            <v>POSITIVO</v>
          </cell>
          <cell r="BA225" t="str">
            <v>POSITIVO</v>
          </cell>
        </row>
        <row r="226">
          <cell r="K226" t="str">
            <v xml:space="preserve">Generación de residuos peligrosos (TÓNERES) </v>
          </cell>
          <cell r="L226" t="str">
            <v>Contaminación del suelo (-)</v>
          </cell>
          <cell r="AB226" t="str">
            <v>Negativo MODERADO</v>
          </cell>
          <cell r="BA226" t="str">
            <v>Negativo BAJO</v>
          </cell>
        </row>
        <row r="227">
          <cell r="K227" t="str">
            <v>Intervención a comunidades Étnicas</v>
          </cell>
          <cell r="L227" t="str">
            <v>Conservación de las costumbres étnicas (+)</v>
          </cell>
          <cell r="AB227" t="str">
            <v>POSITIVO</v>
          </cell>
          <cell r="BA227" t="str">
            <v>POSITIVO</v>
          </cell>
        </row>
        <row r="228">
          <cell r="K228" t="str">
            <v>Consumo de energía eléctrica</v>
          </cell>
          <cell r="L228" t="str">
            <v>Agotamiento de los recursos naturales (-)</v>
          </cell>
          <cell r="AB228" t="str">
            <v>Negativo MODERADO</v>
          </cell>
          <cell r="BA228" t="str">
            <v>Negativo BAJO</v>
          </cell>
        </row>
        <row r="229">
          <cell r="K229" t="str">
            <v>Consumo de papel</v>
          </cell>
          <cell r="L229" t="str">
            <v>Agotamiento de los recursos naturales (-)</v>
          </cell>
          <cell r="AB229" t="str">
            <v>Negativo MODERADO</v>
          </cell>
          <cell r="BA229" t="str">
            <v>Negativo BAJO</v>
          </cell>
        </row>
        <row r="230">
          <cell r="K230" t="str">
            <v>Consumo de tóner</v>
          </cell>
          <cell r="L230" t="str">
            <v>Agotamiento de los recursos naturales (-)</v>
          </cell>
          <cell r="AB230" t="str">
            <v>Negativo BAJO</v>
          </cell>
          <cell r="BA230" t="str">
            <v>Negativo BAJO</v>
          </cell>
        </row>
        <row r="231">
          <cell r="K231" t="str">
            <v>Conversión a medios tecnológicos</v>
          </cell>
          <cell r="L231" t="str">
            <v>Disminución de consumo de papel (+)</v>
          </cell>
          <cell r="AB231" t="str">
            <v>POSITIVO</v>
          </cell>
          <cell r="BA231" t="str">
            <v>POSITIVO</v>
          </cell>
        </row>
        <row r="232">
          <cell r="K232" t="str">
            <v>Generación de residuos aprovechables (PAPEL)</v>
          </cell>
          <cell r="L232" t="str">
            <v>Disminución de carga en los rellenos sanitarios (+)</v>
          </cell>
          <cell r="AB232" t="str">
            <v>POSITIVO</v>
          </cell>
          <cell r="BA232" t="str">
            <v>POSITIVO</v>
          </cell>
        </row>
        <row r="233">
          <cell r="K233" t="str">
            <v xml:space="preserve">Generación de residuos peligrosos (TÓNERES) </v>
          </cell>
          <cell r="L233" t="str">
            <v>Contaminación del suelo (-)</v>
          </cell>
          <cell r="AB233" t="str">
            <v>Negativo MODERADO</v>
          </cell>
          <cell r="BA233" t="str">
            <v>Negativo BAJO</v>
          </cell>
        </row>
        <row r="234">
          <cell r="K234" t="str">
            <v>Intervención a comunidades Étnicas</v>
          </cell>
          <cell r="L234" t="str">
            <v>Conservación de las costumbres étnicas (+)</v>
          </cell>
          <cell r="AB234" t="str">
            <v>POSITIVO</v>
          </cell>
          <cell r="BA234" t="str">
            <v>POSITIVO</v>
          </cell>
        </row>
        <row r="235">
          <cell r="K235" t="str">
            <v>Consumo de energía eléctrica</v>
          </cell>
          <cell r="L235" t="str">
            <v>Agotamiento de los recursos naturales (-)</v>
          </cell>
          <cell r="AB235" t="str">
            <v>Negativo MODERADO</v>
          </cell>
          <cell r="BA235" t="str">
            <v>Negativo BAJO</v>
          </cell>
        </row>
        <row r="236">
          <cell r="K236" t="str">
            <v>Consumo de papel</v>
          </cell>
          <cell r="L236" t="str">
            <v>Agotamiento de los recursos naturales (-)</v>
          </cell>
          <cell r="AB236" t="str">
            <v>Negativo MODERADO</v>
          </cell>
          <cell r="BA236" t="str">
            <v>Negativo BAJO</v>
          </cell>
        </row>
        <row r="237">
          <cell r="K237" t="str">
            <v>Consumo de tóner</v>
          </cell>
          <cell r="L237" t="str">
            <v>Agotamiento de los recursos naturales (-)</v>
          </cell>
          <cell r="AB237" t="str">
            <v>Negativo BAJO</v>
          </cell>
          <cell r="BA237" t="str">
            <v>Negativo BAJO</v>
          </cell>
        </row>
        <row r="238">
          <cell r="K238" t="str">
            <v>Conversión a medios tecnológicos</v>
          </cell>
          <cell r="L238" t="str">
            <v>Disminución de consumo de papel (+)</v>
          </cell>
          <cell r="AB238" t="str">
            <v>POSITIVO</v>
          </cell>
          <cell r="BA238" t="str">
            <v>POSITIVO</v>
          </cell>
        </row>
        <row r="239">
          <cell r="K239" t="str">
            <v>Generación de residuos aprovechables (PAPEL)</v>
          </cell>
          <cell r="L239" t="str">
            <v>Disminución de carga en los rellenos sanitarios (+)</v>
          </cell>
          <cell r="AB239" t="str">
            <v>POSITIVO</v>
          </cell>
          <cell r="BA239" t="str">
            <v>POSITIVO</v>
          </cell>
        </row>
        <row r="240">
          <cell r="K240" t="str">
            <v xml:space="preserve">Generación de residuos peligrosos (TÓNERES) </v>
          </cell>
          <cell r="L240" t="str">
            <v>Contaminación del suelo (-)</v>
          </cell>
          <cell r="AB240" t="str">
            <v>Negativo MODERADO</v>
          </cell>
          <cell r="BA240" t="str">
            <v>Negativo BAJO</v>
          </cell>
        </row>
        <row r="241">
          <cell r="K241" t="str">
            <v>Intervención a comunidades Étnicas</v>
          </cell>
          <cell r="L241" t="str">
            <v>Conservación de las costumbres étnicas (+)</v>
          </cell>
          <cell r="AB241" t="str">
            <v>POSITIVO</v>
          </cell>
          <cell r="BA241" t="str">
            <v>POSITIVO</v>
          </cell>
        </row>
        <row r="242">
          <cell r="K242" t="str">
            <v>Consumo de energía eléctrica</v>
          </cell>
          <cell r="L242" t="str">
            <v>Agotamiento de los recursos naturales (-)</v>
          </cell>
          <cell r="AB242" t="str">
            <v>Negativo MODERADO</v>
          </cell>
          <cell r="BA242" t="str">
            <v>Negativo BAJO</v>
          </cell>
        </row>
        <row r="243">
          <cell r="K243" t="str">
            <v>Consumo de papel</v>
          </cell>
          <cell r="L243" t="str">
            <v>Agotamiento de los recursos naturales (-)</v>
          </cell>
          <cell r="AB243" t="str">
            <v>Negativo MODERADO</v>
          </cell>
          <cell r="BA243" t="str">
            <v>Negativo BAJO</v>
          </cell>
        </row>
        <row r="244">
          <cell r="K244" t="str">
            <v>Consumo de tóner</v>
          </cell>
          <cell r="L244" t="str">
            <v>Agotamiento de los recursos naturales (-)</v>
          </cell>
          <cell r="AB244" t="str">
            <v>Negativo BAJO</v>
          </cell>
          <cell r="BA244" t="str">
            <v>Negativo BAJO</v>
          </cell>
        </row>
        <row r="245">
          <cell r="K245" t="str">
            <v>Conversión a medios tecnológicos</v>
          </cell>
          <cell r="L245" t="str">
            <v>Disminución de consumo de papel (+)</v>
          </cell>
          <cell r="AB245" t="str">
            <v>POSITIVO</v>
          </cell>
          <cell r="BA245" t="str">
            <v>POSITIVO</v>
          </cell>
        </row>
        <row r="246">
          <cell r="K246" t="str">
            <v>Generación de residuos aprovechables (PAPEL)</v>
          </cell>
          <cell r="L246" t="str">
            <v>Disminución de carga en los rellenos sanitarios (+)</v>
          </cell>
          <cell r="AB246" t="str">
            <v>POSITIVO</v>
          </cell>
          <cell r="BA246" t="str">
            <v>POSITIVO</v>
          </cell>
        </row>
        <row r="247">
          <cell r="K247" t="str">
            <v xml:space="preserve">Generación de residuos peligrosos (TÓNERES) </v>
          </cell>
          <cell r="L247" t="str">
            <v>Contaminación del suelo (-)</v>
          </cell>
          <cell r="AB247" t="str">
            <v>Negativo MODERADO</v>
          </cell>
          <cell r="BA247" t="str">
            <v>Negativo BAJO</v>
          </cell>
        </row>
        <row r="248">
          <cell r="K248" t="str">
            <v>Intervención a comunidades Étnicas</v>
          </cell>
          <cell r="L248" t="str">
            <v>Conservación de las costumbres étnicas (+)</v>
          </cell>
          <cell r="AB248" t="str">
            <v>POSITIVO</v>
          </cell>
          <cell r="BA248" t="str">
            <v>POSITIVO</v>
          </cell>
        </row>
        <row r="249">
          <cell r="K249" t="str">
            <v>Consumo de agua</v>
          </cell>
          <cell r="L249" t="str">
            <v>Agotamiento de los recursos naturales (-)</v>
          </cell>
          <cell r="AB249" t="str">
            <v>Negativo MODERADO</v>
          </cell>
          <cell r="BA249" t="str">
            <v>Negativo BAJO</v>
          </cell>
        </row>
        <row r="250">
          <cell r="K250" t="str">
            <v>Vertimiento de aguas residuales domésticas a sistemas de alcantarillado</v>
          </cell>
          <cell r="L250" t="str">
            <v>Contaminación de cuerpos hídricos (-)</v>
          </cell>
          <cell r="AB250" t="str">
            <v>Negativo MODERADO</v>
          </cell>
          <cell r="BA250" t="str">
            <v>Negativo BAJO</v>
          </cell>
        </row>
        <row r="251">
          <cell r="K251" t="str">
            <v>Consumo de bolsas plásticas para almacenamiento de residuos</v>
          </cell>
          <cell r="L251" t="str">
            <v>Agotamiento de los recursos naturales (-)</v>
          </cell>
          <cell r="AB251" t="str">
            <v>Negativo MODERADO</v>
          </cell>
          <cell r="BA251" t="str">
            <v>Negativo BAJO</v>
          </cell>
        </row>
        <row r="252">
          <cell r="K252" t="str">
            <v>Generación de residuos ordinarios</v>
          </cell>
          <cell r="L252" t="str">
            <v>Aumento de carga de rellenos sanitarios (-)</v>
          </cell>
          <cell r="AB252" t="str">
            <v>Negativo MODERADO</v>
          </cell>
          <cell r="BA252" t="str">
            <v>Negativo BAJO</v>
          </cell>
        </row>
        <row r="253">
          <cell r="K253" t="str">
            <v>Generación de residuos ordinarios</v>
          </cell>
          <cell r="L253" t="str">
            <v>Contaminación del suelo (-)</v>
          </cell>
          <cell r="AB253" t="str">
            <v>Negativo MODERADO</v>
          </cell>
          <cell r="BA253" t="str">
            <v>Negativo BAJO</v>
          </cell>
        </row>
        <row r="254">
          <cell r="K254" t="str">
            <v>Consumo de sustancias químicas</v>
          </cell>
          <cell r="L254" t="str">
            <v>Contaminación del suelo (-)</v>
          </cell>
          <cell r="AB254" t="str">
            <v>Negativo MODERADO</v>
          </cell>
          <cell r="BA254" t="str">
            <v>Negativo BAJO</v>
          </cell>
        </row>
        <row r="255">
          <cell r="K255" t="str">
            <v>Consumo de sustancias químicas</v>
          </cell>
          <cell r="L255" t="str">
            <v>Contaminación del suelo (-)</v>
          </cell>
          <cell r="AB255" t="str">
            <v>Negativo MODERADO</v>
          </cell>
          <cell r="BA255" t="str">
            <v>Negativo BAJO</v>
          </cell>
        </row>
        <row r="256">
          <cell r="K256" t="str">
            <v>Generación de residuos orgánicos</v>
          </cell>
          <cell r="L256" t="str">
            <v>Aumento de carga de rellenos sanitarios (-)</v>
          </cell>
          <cell r="AB256" t="str">
            <v>Negativo MODERADO</v>
          </cell>
          <cell r="BA256" t="str">
            <v>Negativo BAJO</v>
          </cell>
        </row>
        <row r="257">
          <cell r="K257" t="str">
            <v>Generación de residuos orgánicos</v>
          </cell>
          <cell r="L257" t="str">
            <v>Contaminación del suelo (-)</v>
          </cell>
          <cell r="AB257" t="str">
            <v>Negativo MODERADO</v>
          </cell>
          <cell r="BA257" t="str">
            <v>Negativo BAJO</v>
          </cell>
        </row>
        <row r="258">
          <cell r="K258" t="str">
            <v>Generación de residuos aprovechables (PLÁSTICO)</v>
          </cell>
          <cell r="L258" t="str">
            <v>Disminución de carga en los rellenos sanitarios (+)</v>
          </cell>
          <cell r="AB258" t="str">
            <v>POSITIVO</v>
          </cell>
          <cell r="BA258" t="str">
            <v>POSITIVO</v>
          </cell>
        </row>
        <row r="259">
          <cell r="K259" t="str">
            <v>Consumo de energía eléctrica</v>
          </cell>
          <cell r="L259" t="str">
            <v>Agotamiento de los recursos naturales (-)</v>
          </cell>
          <cell r="AB259" t="str">
            <v>Negativo MODERADO</v>
          </cell>
          <cell r="BA259" t="str">
            <v>Negativo BAJO</v>
          </cell>
        </row>
        <row r="260">
          <cell r="K260" t="str">
            <v>Consumo de agua</v>
          </cell>
          <cell r="L260" t="str">
            <v>Agotamiento de los recursos naturales (-)</v>
          </cell>
          <cell r="AB260" t="str">
            <v>Negativo MODERADO</v>
          </cell>
          <cell r="BA260" t="str">
            <v>Negativo BAJO</v>
          </cell>
        </row>
        <row r="261">
          <cell r="K261" t="str">
            <v>Consumo de papel</v>
          </cell>
          <cell r="L261" t="str">
            <v>Agotamiento de los recursos naturales (-)</v>
          </cell>
          <cell r="AB261" t="str">
            <v>Negativo MODERADO</v>
          </cell>
          <cell r="BA261" t="str">
            <v>Negativo BAJO</v>
          </cell>
        </row>
        <row r="262">
          <cell r="K262" t="str">
            <v>Consumo de bolsas plásticas para almacenamiento de residuos</v>
          </cell>
          <cell r="L262" t="str">
            <v>Agotamiento de los recursos naturales (-)</v>
          </cell>
          <cell r="AB262" t="str">
            <v>Negativo MODERADO</v>
          </cell>
          <cell r="BA262" t="str">
            <v>Negativo BAJO</v>
          </cell>
        </row>
        <row r="263">
          <cell r="K263" t="str">
            <v>Consumo de tóner</v>
          </cell>
          <cell r="L263" t="str">
            <v>Agotamiento de los recursos naturales (-)</v>
          </cell>
          <cell r="AB263" t="str">
            <v>Negativo BAJO</v>
          </cell>
          <cell r="BA263" t="str">
            <v>Negativo BAJO</v>
          </cell>
        </row>
        <row r="264">
          <cell r="K264" t="str">
            <v>Generación de residuos ordinarios</v>
          </cell>
          <cell r="L264" t="str">
            <v>Aumento de carga de rellenos sanitarios (-)</v>
          </cell>
          <cell r="AB264" t="str">
            <v>Negativo MODERADO</v>
          </cell>
          <cell r="BA264" t="str">
            <v>Negativo BAJO</v>
          </cell>
        </row>
        <row r="265">
          <cell r="K265" t="str">
            <v>Generación de residuos ordinarios</v>
          </cell>
          <cell r="L265" t="str">
            <v>Contaminación del suelo (-)</v>
          </cell>
          <cell r="AB265" t="str">
            <v>Negativo MODERADO</v>
          </cell>
          <cell r="BA265" t="str">
            <v>Negativo BAJO</v>
          </cell>
        </row>
        <row r="266">
          <cell r="K266" t="str">
            <v>Generación de residuos de manejo especial (RAEE´S)</v>
          </cell>
          <cell r="L266" t="str">
            <v>Contaminación del suelo (-)</v>
          </cell>
          <cell r="AB266" t="str">
            <v>Negativo MODERADO</v>
          </cell>
          <cell r="BA266" t="str">
            <v>Negativo BAJO</v>
          </cell>
        </row>
        <row r="267">
          <cell r="K267" t="str">
            <v>Generación de residuos de manejo especial (PILAS O BATERÍAS)</v>
          </cell>
          <cell r="L267" t="str">
            <v>Contaminación del suelo (-)</v>
          </cell>
          <cell r="AB267" t="str">
            <v>Negativo MODERADO</v>
          </cell>
          <cell r="BA267" t="str">
            <v>Negativo BAJO</v>
          </cell>
        </row>
        <row r="268">
          <cell r="K268" t="str">
            <v xml:space="preserve">Generación de residuos peligrosos (TÓNERES) </v>
          </cell>
          <cell r="L268" t="str">
            <v>Contaminación del suelo (-)</v>
          </cell>
          <cell r="AB268" t="str">
            <v>Negativo MODERADO</v>
          </cell>
          <cell r="BA268" t="str">
            <v>Negativo BAJO</v>
          </cell>
        </row>
        <row r="269">
          <cell r="K269" t="str">
            <v>Generación de ruido</v>
          </cell>
          <cell r="L269" t="str">
            <v>Contaminación del aire (-)</v>
          </cell>
          <cell r="AB269" t="str">
            <v>Negativo MODERADO</v>
          </cell>
          <cell r="BA269" t="str">
            <v>Negativo BAJO</v>
          </cell>
        </row>
        <row r="270">
          <cell r="K270" t="str">
            <v>Generación de residuos aprovechables (PAPEL)</v>
          </cell>
          <cell r="L270" t="str">
            <v>Disminución de carga en los rellenos sanitarios (+)</v>
          </cell>
          <cell r="AB270" t="str">
            <v>POSITIVO</v>
          </cell>
          <cell r="BA270" t="str">
            <v>POSITIVO</v>
          </cell>
        </row>
        <row r="271">
          <cell r="K271" t="str">
            <v>Generación de residuos aprovechables (PLÁSTICO)</v>
          </cell>
          <cell r="L271" t="str">
            <v>Disminución de carga en los rellenos sanitarios (+)</v>
          </cell>
          <cell r="AB271" t="str">
            <v>POSITIVO</v>
          </cell>
          <cell r="BA271" t="str">
            <v>POSITIVO</v>
          </cell>
        </row>
        <row r="272">
          <cell r="K272" t="str">
            <v>Generación de residuos aprovechables (VIDRIO)</v>
          </cell>
          <cell r="L272" t="str">
            <v>Disminución de carga en los rellenos sanitarios (+)</v>
          </cell>
          <cell r="AB272" t="str">
            <v>POSITIVO</v>
          </cell>
          <cell r="BA272" t="str">
            <v>POSITIVO</v>
          </cell>
        </row>
        <row r="273">
          <cell r="K273" t="str">
            <v>Generación de residuos aprovechables (CARTÓN)</v>
          </cell>
          <cell r="L273" t="str">
            <v>Disminución de carga en los rellenos sanitarios (+)</v>
          </cell>
          <cell r="AB273" t="str">
            <v>POSITIVO</v>
          </cell>
          <cell r="BA273" t="str">
            <v>POSITIVO</v>
          </cell>
        </row>
        <row r="274">
          <cell r="K274" t="str">
            <v>Generación de residuos aprovechables (METAL)</v>
          </cell>
          <cell r="L274" t="str">
            <v>Disminución de carga en los rellenos sanitarios (+)</v>
          </cell>
          <cell r="AB274" t="str">
            <v>POSITIVO</v>
          </cell>
          <cell r="BA274" t="str">
            <v>POSITIVO</v>
          </cell>
        </row>
        <row r="275">
          <cell r="K275" t="str">
            <v>Generación de residuos orgánicos</v>
          </cell>
          <cell r="L275" t="str">
            <v>Aumento de carga de rellenos sanitarios (-)</v>
          </cell>
          <cell r="AB275" t="str">
            <v>Negativo MODERADO</v>
          </cell>
          <cell r="BA275" t="str">
            <v>Negativo BAJO</v>
          </cell>
        </row>
        <row r="276">
          <cell r="K276" t="str">
            <v>Generación de residuos orgánicos</v>
          </cell>
          <cell r="L276" t="str">
            <v>Contaminación del suelo (-)</v>
          </cell>
          <cell r="AB276" t="str">
            <v>Negativo MODERADO</v>
          </cell>
          <cell r="BA276" t="str">
            <v>Negativo BAJO</v>
          </cell>
        </row>
        <row r="277">
          <cell r="K277" t="str">
            <v>Vertimiento de aguas residuales domésticas a sistemas de alcantarillado</v>
          </cell>
          <cell r="L277" t="str">
            <v>Contaminación de cuerpos hídricos (-)</v>
          </cell>
          <cell r="AB277" t="str">
            <v>Negativo MODERADO</v>
          </cell>
          <cell r="BA277" t="str">
            <v>Negativo BAJO</v>
          </cell>
        </row>
        <row r="278">
          <cell r="K278" t="str">
            <v>Conversión a medios tecnológicos</v>
          </cell>
          <cell r="L278" t="str">
            <v>Disminución de consumo de papel (+)</v>
          </cell>
          <cell r="AB278" t="str">
            <v>POSITIVO</v>
          </cell>
          <cell r="BA278" t="str">
            <v>POSITIVO</v>
          </cell>
        </row>
        <row r="279">
          <cell r="K279" t="str">
            <v>Consumo de energía eléctrica</v>
          </cell>
          <cell r="L279" t="str">
            <v>Agotamiento de los recursos naturales (-)</v>
          </cell>
          <cell r="AB279" t="str">
            <v>Negativo MODERADO</v>
          </cell>
          <cell r="BA279" t="str">
            <v>Negativo BAJO</v>
          </cell>
        </row>
        <row r="280">
          <cell r="K280" t="str">
            <v>Consumo de agua</v>
          </cell>
          <cell r="L280" t="str">
            <v>Agotamiento de los recursos naturales (-)</v>
          </cell>
          <cell r="AB280" t="str">
            <v>Negativo MODERADO</v>
          </cell>
          <cell r="BA280" t="str">
            <v>Negativo BAJO</v>
          </cell>
        </row>
        <row r="281">
          <cell r="K281" t="str">
            <v>Consumo de bolsas plásticas para almacenamiento de residuos</v>
          </cell>
          <cell r="L281" t="str">
            <v>Agotamiento de los recursos naturales (-)</v>
          </cell>
          <cell r="AB281" t="str">
            <v>Negativo MODERADO</v>
          </cell>
          <cell r="BA281" t="str">
            <v>Negativo BAJO</v>
          </cell>
        </row>
        <row r="282">
          <cell r="K282" t="str">
            <v xml:space="preserve">Consumo de insumos no comestibles de cafetería </v>
          </cell>
          <cell r="L282" t="str">
            <v>Agotamiento de los recursos naturales (-)</v>
          </cell>
          <cell r="AB282" t="str">
            <v>Negativo MODERADO</v>
          </cell>
          <cell r="BA282" t="str">
            <v>Negativo BAJO</v>
          </cell>
        </row>
        <row r="283">
          <cell r="K283" t="str">
            <v xml:space="preserve">Consumo de insumos comestibles de cafetería </v>
          </cell>
          <cell r="L283" t="str">
            <v>Agotamiento de los recursos naturales (-)</v>
          </cell>
          <cell r="AB283" t="str">
            <v>Negativo BAJO</v>
          </cell>
          <cell r="BA283" t="str">
            <v>Negativo BAJO</v>
          </cell>
        </row>
        <row r="284">
          <cell r="K284" t="str">
            <v>Generación de residuos ordinarios</v>
          </cell>
          <cell r="L284" t="str">
            <v>Aumento de carga de rellenos sanitarios (-)</v>
          </cell>
          <cell r="AB284" t="str">
            <v>Negativo MODERADO</v>
          </cell>
          <cell r="BA284" t="str">
            <v>Negativo BAJO</v>
          </cell>
        </row>
        <row r="285">
          <cell r="K285" t="str">
            <v>Generación de residuos ordinarios</v>
          </cell>
          <cell r="L285" t="str">
            <v>Contaminación del suelo (-)</v>
          </cell>
          <cell r="AB285" t="str">
            <v>Negativo MODERADO</v>
          </cell>
          <cell r="BA285" t="str">
            <v>Negativo BAJO</v>
          </cell>
        </row>
        <row r="286">
          <cell r="K286" t="str">
            <v>Generación de residuos aprovechables (PLÁSTICO)</v>
          </cell>
          <cell r="L286" t="str">
            <v>Disminución de carga en los rellenos sanitarios (+)</v>
          </cell>
          <cell r="AB286" t="str">
            <v>POSITIVO</v>
          </cell>
          <cell r="BA286" t="str">
            <v>POSITIVO</v>
          </cell>
        </row>
        <row r="287">
          <cell r="K287" t="str">
            <v>Generación de residuos aprovechables (CARTÓN)</v>
          </cell>
          <cell r="L287" t="str">
            <v>Disminución de carga en los rellenos sanitarios (+)</v>
          </cell>
          <cell r="AB287" t="str">
            <v>POSITIVO</v>
          </cell>
          <cell r="BA287" t="str">
            <v>POSITIVO</v>
          </cell>
        </row>
        <row r="288">
          <cell r="K288" t="str">
            <v>Generación de residuos orgánicos</v>
          </cell>
          <cell r="L288" t="str">
            <v>Aumento de carga de rellenos sanitarios (-)</v>
          </cell>
          <cell r="AB288" t="str">
            <v>Negativo MODERADO</v>
          </cell>
          <cell r="BA288" t="str">
            <v>Negativo BAJO</v>
          </cell>
        </row>
        <row r="289">
          <cell r="K289" t="str">
            <v>Generación de residuos orgánicos</v>
          </cell>
          <cell r="L289" t="str">
            <v>Contaminación del suelo (-)</v>
          </cell>
          <cell r="AB289" t="str">
            <v>Negativo MODERADO</v>
          </cell>
          <cell r="BA289" t="str">
            <v>Negativo BAJO</v>
          </cell>
        </row>
        <row r="290">
          <cell r="K290" t="str">
            <v>Vertimiento de aguas residuales domésticas a sistemas de alcantarillado</v>
          </cell>
          <cell r="L290" t="str">
            <v>Contaminación de cuerpos hídricos (-)</v>
          </cell>
          <cell r="AB290" t="str">
            <v>Negativo MODERADO</v>
          </cell>
          <cell r="BA290" t="str">
            <v>Negativo BAJO</v>
          </cell>
        </row>
        <row r="291">
          <cell r="K291" t="str">
            <v>Consumo de energía eléctrica</v>
          </cell>
          <cell r="L291" t="str">
            <v>Agotamiento de los recursos naturales (-)</v>
          </cell>
          <cell r="AB291" t="str">
            <v>Negativo MODERADO</v>
          </cell>
          <cell r="BA291" t="str">
            <v>Negativo BAJO</v>
          </cell>
        </row>
        <row r="292">
          <cell r="K292" t="str">
            <v>Consumo de papel</v>
          </cell>
          <cell r="L292" t="str">
            <v>Agotamiento de los recursos naturales (-)</v>
          </cell>
          <cell r="AB292" t="str">
            <v>Negativo MODERADO</v>
          </cell>
          <cell r="BA292" t="str">
            <v>Negativo BAJO</v>
          </cell>
        </row>
        <row r="293">
          <cell r="K293" t="str">
            <v>Consumo de tóner</v>
          </cell>
          <cell r="L293" t="str">
            <v>Agotamiento de los recursos naturales (-)</v>
          </cell>
          <cell r="AB293" t="str">
            <v>Negativo BAJO</v>
          </cell>
          <cell r="BA293" t="str">
            <v>Negativo BAJO</v>
          </cell>
        </row>
        <row r="294">
          <cell r="K294" t="str">
            <v xml:space="preserve">Generación de residuos peligrosos (TÓNERES) </v>
          </cell>
          <cell r="L294" t="str">
            <v>Contaminación del suelo (-)</v>
          </cell>
          <cell r="AB294" t="str">
            <v>Negativo MODERADO</v>
          </cell>
          <cell r="BA294" t="str">
            <v>Negativo BAJO</v>
          </cell>
        </row>
        <row r="295">
          <cell r="K295" t="str">
            <v>Generación de residuos aprovechables (PAPEL)</v>
          </cell>
          <cell r="L295" t="str">
            <v>Disminución de carga en los rellenos sanitarios (+)</v>
          </cell>
          <cell r="AB295" t="str">
            <v>POSITIVO</v>
          </cell>
          <cell r="BA295" t="str">
            <v>POSITIVO</v>
          </cell>
        </row>
        <row r="296">
          <cell r="K296" t="str">
            <v>Conversión a medios tecnológicos</v>
          </cell>
          <cell r="L296" t="str">
            <v>Disminución de consumo de papel (+)</v>
          </cell>
          <cell r="AB296" t="str">
            <v>POSITIVO</v>
          </cell>
          <cell r="BA296" t="str">
            <v>POSITIVO</v>
          </cell>
        </row>
        <row r="297">
          <cell r="K297" t="str">
            <v>Consumo de agua</v>
          </cell>
          <cell r="L297" t="str">
            <v>Agotamiento de los recursos naturales (-)</v>
          </cell>
          <cell r="AB297" t="str">
            <v>Negativo MODERADO</v>
          </cell>
          <cell r="BA297" t="str">
            <v>Negativo BAJO</v>
          </cell>
        </row>
        <row r="298">
          <cell r="K298" t="str">
            <v>Vertimiento de aguas residuales domésticas a sistemas de alcantarillado</v>
          </cell>
          <cell r="L298" t="str">
            <v>Contaminación de cuerpos hídricos (-)</v>
          </cell>
          <cell r="AB298" t="str">
            <v>Negativo MODERADO</v>
          </cell>
          <cell r="BA298" t="str">
            <v>Negativo BAJO</v>
          </cell>
        </row>
        <row r="299">
          <cell r="K299" t="str">
            <v>Generación de residuos ordinarios</v>
          </cell>
          <cell r="L299" t="str">
            <v>Aumento de carga de rellenos sanitarios (-)</v>
          </cell>
          <cell r="AB299" t="str">
            <v>Negativo MODERADO</v>
          </cell>
          <cell r="BA299" t="str">
            <v>Negativo BAJO</v>
          </cell>
        </row>
        <row r="300">
          <cell r="K300" t="str">
            <v>Generación de residuos ordinarios</v>
          </cell>
          <cell r="L300" t="str">
            <v>Contaminación del suelo (-)</v>
          </cell>
          <cell r="AB300" t="str">
            <v>Negativo MODERADO</v>
          </cell>
          <cell r="BA300" t="str">
            <v>Negativo BAJO</v>
          </cell>
        </row>
        <row r="301">
          <cell r="K301" t="str">
            <v>Consumo de energía eléctrica</v>
          </cell>
          <cell r="L301" t="str">
            <v>Agotamiento de los recursos naturales (-)</v>
          </cell>
          <cell r="AB301" t="str">
            <v>Negativo MODERADO</v>
          </cell>
          <cell r="BA301" t="str">
            <v>Negativo BAJO</v>
          </cell>
        </row>
        <row r="302">
          <cell r="K302" t="str">
            <v>Consumo de papel</v>
          </cell>
          <cell r="L302" t="str">
            <v>Agotamiento de los recursos naturales (-)</v>
          </cell>
          <cell r="AB302" t="str">
            <v>Negativo MODERADO</v>
          </cell>
          <cell r="BA302" t="str">
            <v>Negativo BAJO</v>
          </cell>
        </row>
        <row r="303">
          <cell r="K303" t="str">
            <v>Consumo de tóner</v>
          </cell>
          <cell r="L303" t="str">
            <v>Agotamiento de los recursos naturales (-)</v>
          </cell>
          <cell r="AB303" t="str">
            <v>Negativo BAJO</v>
          </cell>
          <cell r="BA303" t="str">
            <v>Negativo BAJO</v>
          </cell>
        </row>
        <row r="304">
          <cell r="K304" t="str">
            <v>Generación de residuos de manejo especial (RAEE´S)</v>
          </cell>
          <cell r="L304" t="str">
            <v>Contaminación del suelo (-)</v>
          </cell>
          <cell r="AB304" t="str">
            <v>Negativo MODERADO</v>
          </cell>
          <cell r="BA304" t="str">
            <v>Negativo BAJO</v>
          </cell>
        </row>
        <row r="305">
          <cell r="K305" t="str">
            <v>Generación de residuos de manejo especial (PILAS O BATERÍAS)</v>
          </cell>
          <cell r="L305" t="str">
            <v>Contaminación del suelo (-)</v>
          </cell>
          <cell r="AB305" t="str">
            <v>Negativo MODERADO</v>
          </cell>
          <cell r="BA305" t="str">
            <v>Negativo BAJO</v>
          </cell>
        </row>
        <row r="306">
          <cell r="K306" t="str">
            <v xml:space="preserve">Generación de residuos peligrosos (TÓNERES) </v>
          </cell>
          <cell r="L306" t="str">
            <v>Contaminación del suelo (-)</v>
          </cell>
          <cell r="AB306" t="str">
            <v>Negativo MODERADO</v>
          </cell>
          <cell r="BA306" t="str">
            <v>Negativo BAJO</v>
          </cell>
        </row>
        <row r="307">
          <cell r="K307" t="str">
            <v>Generación de residuos aprovechables (PAPEL)</v>
          </cell>
          <cell r="L307" t="str">
            <v>Disminución de carga en los rellenos sanitarios (+)</v>
          </cell>
          <cell r="AB307" t="str">
            <v>POSITIVO</v>
          </cell>
          <cell r="BA307" t="str">
            <v>POSITIVO</v>
          </cell>
        </row>
        <row r="308">
          <cell r="K308" t="str">
            <v>Generación de residuos ordinarios</v>
          </cell>
          <cell r="L308" t="str">
            <v>Aumento de carga de rellenos sanitarios (-)</v>
          </cell>
          <cell r="AB308" t="str">
            <v>Negativo MODERADO</v>
          </cell>
          <cell r="BA308" t="str">
            <v>Negativo BAJO</v>
          </cell>
        </row>
        <row r="309">
          <cell r="K309" t="str">
            <v>Generación de residuos ordinarios</v>
          </cell>
          <cell r="L309" t="str">
            <v>Contaminación del suelo (-)</v>
          </cell>
          <cell r="AB309" t="str">
            <v>Negativo MODERADO</v>
          </cell>
          <cell r="BA309" t="str">
            <v>Negativo BAJO</v>
          </cell>
        </row>
        <row r="310">
          <cell r="K310" t="str">
            <v>Consumo de energía eléctrica</v>
          </cell>
          <cell r="L310" t="str">
            <v>Agotamiento de los recursos naturales (-)</v>
          </cell>
          <cell r="AB310" t="str">
            <v>Negativo MODERADO</v>
          </cell>
          <cell r="BA310" t="str">
            <v>Negativo BAJO</v>
          </cell>
        </row>
        <row r="311">
          <cell r="K311" t="str">
            <v>Consumo de papel</v>
          </cell>
          <cell r="L311" t="str">
            <v>Agotamiento de los recursos naturales (-)</v>
          </cell>
          <cell r="AB311" t="str">
            <v>Negativo MODERADO</v>
          </cell>
          <cell r="BA311" t="str">
            <v>Negativo BAJO</v>
          </cell>
        </row>
        <row r="312">
          <cell r="K312" t="str">
            <v>Consumo de tóner</v>
          </cell>
          <cell r="L312" t="str">
            <v>Agotamiento de los recursos naturales (-)</v>
          </cell>
          <cell r="AB312" t="str">
            <v>Negativo BAJO</v>
          </cell>
          <cell r="BA312" t="str">
            <v>Negativo BAJO</v>
          </cell>
        </row>
        <row r="313">
          <cell r="K313" t="str">
            <v xml:space="preserve">Generación de residuos peligrosos (TÓNERES) </v>
          </cell>
          <cell r="L313" t="str">
            <v>Contaminación del suelo (-)</v>
          </cell>
          <cell r="AB313" t="str">
            <v>Negativo MODERADO</v>
          </cell>
          <cell r="BA313" t="str">
            <v>Negativo BAJO</v>
          </cell>
        </row>
        <row r="314">
          <cell r="K314" t="str">
            <v>Generación de residuos aprovechables (PAPEL)</v>
          </cell>
          <cell r="L314" t="str">
            <v>Disminución de carga en los rellenos sanitarios (+)</v>
          </cell>
          <cell r="AB314" t="str">
            <v>POSITIVO</v>
          </cell>
          <cell r="BA314" t="str">
            <v>POSITIVO</v>
          </cell>
        </row>
        <row r="315">
          <cell r="K315" t="str">
            <v>Conversión a medios tecnológicos</v>
          </cell>
          <cell r="L315" t="str">
            <v>Disminución de consumo de papel (+)</v>
          </cell>
          <cell r="AB315" t="str">
            <v>POSITIVO</v>
          </cell>
          <cell r="BA315" t="str">
            <v>POSITIVO</v>
          </cell>
        </row>
        <row r="316">
          <cell r="K316" t="str">
            <v>Definición de criterios ambientales para adquisición de productos y/o servicios</v>
          </cell>
          <cell r="L316" t="str">
            <v>Generación / Fomento de educación  y conciencia ambiental (+)</v>
          </cell>
          <cell r="AB316" t="str">
            <v>POSITIVO</v>
          </cell>
          <cell r="BA316" t="str">
            <v>POSITIVO</v>
          </cell>
        </row>
        <row r="317">
          <cell r="K317" t="str">
            <v>Definición de criterios ambientales para adquisición de productos y/o servicios</v>
          </cell>
          <cell r="L317" t="str">
            <v>Reducción de afectación al medio ambiente (+)</v>
          </cell>
          <cell r="AB317" t="str">
            <v>POSITIVO</v>
          </cell>
          <cell r="BA317" t="str">
            <v>POSITIVO</v>
          </cell>
        </row>
        <row r="318">
          <cell r="K318" t="str">
            <v>Identificación de requisitos legales ambientales y otros requisitos</v>
          </cell>
          <cell r="L318" t="str">
            <v>Reducción de afectación al medio ambiente (+)</v>
          </cell>
          <cell r="AB318" t="str">
            <v>POSITIVO</v>
          </cell>
          <cell r="BA318" t="str">
            <v>POSITIVO</v>
          </cell>
        </row>
        <row r="319">
          <cell r="K319" t="str">
            <v>Consumo de energía eléctrica</v>
          </cell>
          <cell r="L319" t="str">
            <v>Agotamiento de los recursos naturales (-)</v>
          </cell>
          <cell r="AB319" t="str">
            <v>Negativo MODERADO</v>
          </cell>
          <cell r="BA319" t="str">
            <v>Negativo BAJO</v>
          </cell>
        </row>
        <row r="320">
          <cell r="K320" t="str">
            <v>Consumo de papel</v>
          </cell>
          <cell r="L320" t="str">
            <v>Agotamiento de los recursos naturales (-)</v>
          </cell>
          <cell r="AB320" t="str">
            <v>Negativo MODERADO</v>
          </cell>
          <cell r="BA320" t="str">
            <v>Negativo BAJO</v>
          </cell>
        </row>
        <row r="321">
          <cell r="K321" t="str">
            <v>Consumo de tóner</v>
          </cell>
          <cell r="L321" t="str">
            <v>Agotamiento de los recursos naturales (-)</v>
          </cell>
          <cell r="AB321" t="str">
            <v>Negativo BAJO</v>
          </cell>
          <cell r="BA321" t="str">
            <v>Negativo BAJO</v>
          </cell>
        </row>
        <row r="322">
          <cell r="K322" t="str">
            <v>Generación de residuos aprovechables (PAPEL)</v>
          </cell>
          <cell r="L322" t="str">
            <v>Disminución de carga en los rellenos sanitarios (+)</v>
          </cell>
          <cell r="AB322" t="str">
            <v>POSITIVO</v>
          </cell>
          <cell r="BA322" t="str">
            <v>POSITIVO</v>
          </cell>
        </row>
        <row r="323">
          <cell r="K323" t="str">
            <v>Generación de residuos ordinarios</v>
          </cell>
          <cell r="L323" t="str">
            <v>Aumento de carga de rellenos sanitarios (-)</v>
          </cell>
          <cell r="AB323" t="str">
            <v>Negativo MODERADO</v>
          </cell>
          <cell r="BA323" t="str">
            <v>Negativo BAJO</v>
          </cell>
        </row>
        <row r="324">
          <cell r="K324" t="str">
            <v>Generación de residuos ordinarios</v>
          </cell>
          <cell r="L324" t="str">
            <v>Aumento de carga de rellenos sanitarios (-)</v>
          </cell>
          <cell r="AB324" t="str">
            <v>Negativo MODERADO</v>
          </cell>
          <cell r="BA324" t="str">
            <v>Negativo BAJO</v>
          </cell>
        </row>
        <row r="325">
          <cell r="K325" t="str">
            <v xml:space="preserve">Generación de residuos peligrosos (TÓNERES) </v>
          </cell>
          <cell r="L325" t="str">
            <v>Contaminación del suelo (-)</v>
          </cell>
          <cell r="AB325" t="str">
            <v>Negativo MODERADO</v>
          </cell>
          <cell r="BA325" t="str">
            <v>Negativo BAJO</v>
          </cell>
        </row>
        <row r="326">
          <cell r="K326" t="str">
            <v>Consumo de bolsas plásticas para almacenamiento de residuos</v>
          </cell>
          <cell r="L326" t="str">
            <v>Agotamiento de los recursos naturales (-)</v>
          </cell>
          <cell r="AB326" t="str">
            <v>Negativo MODERADO</v>
          </cell>
          <cell r="BA326" t="str">
            <v>Negativo BAJO</v>
          </cell>
        </row>
        <row r="327">
          <cell r="K327" t="str">
            <v>Consumo de papel</v>
          </cell>
          <cell r="L327" t="str">
            <v>Agotamiento de los recursos naturales (-)</v>
          </cell>
          <cell r="AB327" t="str">
            <v>Negativo MODERADO</v>
          </cell>
          <cell r="BA327" t="str">
            <v>Negativo BAJO</v>
          </cell>
        </row>
        <row r="328">
          <cell r="K328" t="str">
            <v>Consumo de tóner</v>
          </cell>
          <cell r="L328" t="str">
            <v>Agotamiento de los recursos naturales (-)</v>
          </cell>
          <cell r="AB328" t="str">
            <v>Negativo BAJO</v>
          </cell>
          <cell r="BA328" t="str">
            <v>Negativo BAJO</v>
          </cell>
        </row>
        <row r="329">
          <cell r="K329" t="str">
            <v>Consumo de energía eléctrica</v>
          </cell>
          <cell r="L329" t="str">
            <v>Agotamiento de los recursos naturales (-)</v>
          </cell>
          <cell r="AB329" t="str">
            <v>Negativo MODERADO</v>
          </cell>
          <cell r="BA329" t="str">
            <v>Negativo BAJO</v>
          </cell>
        </row>
        <row r="330">
          <cell r="K330" t="str">
            <v>Definición de criterios ambientales para adquisición de productos y/o servicios</v>
          </cell>
          <cell r="L330" t="str">
            <v>Reducción de afectación al medio ambiente (+)</v>
          </cell>
          <cell r="AB330" t="str">
            <v>POSITIVO</v>
          </cell>
          <cell r="BA330" t="str">
            <v>POSITIVO</v>
          </cell>
        </row>
        <row r="331">
          <cell r="K331" t="str">
            <v>Definición de criterios ambientales para adquisición de productos y/o servicios</v>
          </cell>
          <cell r="L331" t="str">
            <v>Generación / Fomento de educación  y conciencia ambiental (+)</v>
          </cell>
          <cell r="AB331" t="str">
            <v>POSITIVO</v>
          </cell>
          <cell r="BA331" t="str">
            <v>POSITIVO</v>
          </cell>
        </row>
        <row r="332">
          <cell r="K332" t="str">
            <v>Generación de residuos aprovechables (CARTÓN)</v>
          </cell>
          <cell r="L332" t="str">
            <v>Disminución de carga en los rellenos sanitarios (+)</v>
          </cell>
          <cell r="AB332" t="str">
            <v>POSITIVO</v>
          </cell>
          <cell r="BA332" t="str">
            <v>POSITIVO</v>
          </cell>
        </row>
        <row r="333">
          <cell r="K333" t="str">
            <v>Generación de residuos aprovechables (PAPEL)</v>
          </cell>
          <cell r="L333" t="str">
            <v>Disminución de carga en los rellenos sanitarios (+)</v>
          </cell>
          <cell r="AB333" t="str">
            <v>POSITIVO</v>
          </cell>
          <cell r="BA333" t="str">
            <v>POSITIVO</v>
          </cell>
        </row>
        <row r="334">
          <cell r="K334" t="str">
            <v>Generación de residuos aprovechables (PLÁSTICO)</v>
          </cell>
          <cell r="L334" t="str">
            <v>Disminución de carga en los rellenos sanitarios (+)</v>
          </cell>
          <cell r="AB334" t="str">
            <v>POSITIVO</v>
          </cell>
          <cell r="BA334" t="str">
            <v>POSITIVO</v>
          </cell>
        </row>
        <row r="335">
          <cell r="K335" t="str">
            <v>Generación de residuos ordinarios</v>
          </cell>
          <cell r="L335" t="str">
            <v>Aumento de carga de rellenos sanitarios (-)</v>
          </cell>
          <cell r="AB335" t="str">
            <v>Negativo MODERADO</v>
          </cell>
          <cell r="BA335" t="str">
            <v>Negativo BAJO</v>
          </cell>
        </row>
        <row r="336">
          <cell r="K336" t="str">
            <v>Generación de residuos ordinarios</v>
          </cell>
          <cell r="L336" t="str">
            <v>Contaminación del suelo (-)</v>
          </cell>
          <cell r="AB336" t="str">
            <v>Negativo MODERADO</v>
          </cell>
          <cell r="BA336" t="str">
            <v>Negativo BAJO</v>
          </cell>
        </row>
        <row r="337">
          <cell r="K337" t="str">
            <v>Generación de residuos orgánicos</v>
          </cell>
          <cell r="L337" t="str">
            <v>Aumento de carga de rellenos sanitarios (-)</v>
          </cell>
          <cell r="AB337" t="str">
            <v>Negativo MODERADO</v>
          </cell>
          <cell r="BA337" t="str">
            <v>Negativo BAJO</v>
          </cell>
        </row>
        <row r="338">
          <cell r="K338" t="str">
            <v>Generación de residuos orgánicos</v>
          </cell>
          <cell r="L338" t="str">
            <v>Contaminación del suelo (-)</v>
          </cell>
          <cell r="AB338" t="str">
            <v>Negativo MODERADO</v>
          </cell>
          <cell r="BA338" t="str">
            <v>Negativo BAJO</v>
          </cell>
        </row>
        <row r="339">
          <cell r="K339" t="str">
            <v xml:space="preserve">Generación de residuos peligrosos (TÓNERES) </v>
          </cell>
          <cell r="L339" t="str">
            <v>Contaminación del suelo (-)</v>
          </cell>
          <cell r="AB339" t="str">
            <v>Negativo MODERADO</v>
          </cell>
          <cell r="BA339" t="str">
            <v>Negativo BAJO</v>
          </cell>
        </row>
        <row r="340">
          <cell r="K340" t="str">
            <v>Consumo de bolsas plásticas para almacenamiento de residuos</v>
          </cell>
          <cell r="L340" t="str">
            <v>Agotamiento de los recursos naturales (-)</v>
          </cell>
          <cell r="AB340" t="str">
            <v>Negativo MODERADO</v>
          </cell>
          <cell r="BA340" t="str">
            <v>Negativo BAJO</v>
          </cell>
        </row>
        <row r="341">
          <cell r="K341" t="str">
            <v>Educación ambiental</v>
          </cell>
          <cell r="L341" t="str">
            <v>Disminución de carga en los rellenos sanitarios (+)</v>
          </cell>
          <cell r="AB341" t="str">
            <v>POSITIVO</v>
          </cell>
          <cell r="BA341" t="str">
            <v>POSITIVO</v>
          </cell>
        </row>
        <row r="342">
          <cell r="K342" t="str">
            <v>Educación ambiental</v>
          </cell>
          <cell r="L342" t="str">
            <v>Disminución de contaminación al suelo (+)</v>
          </cell>
          <cell r="AB342" t="str">
            <v>POSITIVO</v>
          </cell>
          <cell r="BA342" t="str">
            <v>POSITIVO</v>
          </cell>
        </row>
        <row r="343">
          <cell r="K343" t="str">
            <v>Educación ambiental</v>
          </cell>
          <cell r="L343" t="str">
            <v>Fomento de buenas prácticas ambientales (+)</v>
          </cell>
          <cell r="AB343" t="str">
            <v>POSITIVO</v>
          </cell>
          <cell r="BA343" t="str">
            <v>POSITIVO</v>
          </cell>
        </row>
        <row r="344">
          <cell r="K344" t="str">
            <v>Educación ambiental</v>
          </cell>
          <cell r="L344" t="str">
            <v>Generación / Fomento de educación  y conciencia ambiental (+)</v>
          </cell>
          <cell r="AB344" t="str">
            <v>POSITIVO</v>
          </cell>
          <cell r="BA344" t="str">
            <v>POSITIVO</v>
          </cell>
        </row>
        <row r="345">
          <cell r="K345" t="str">
            <v>Educación ambiental</v>
          </cell>
          <cell r="L345" t="str">
            <v>Generación de empleo (+)</v>
          </cell>
          <cell r="AB345" t="str">
            <v>POSITIVO</v>
          </cell>
          <cell r="BA345" t="str">
            <v>POSITIVO</v>
          </cell>
        </row>
        <row r="346">
          <cell r="K346" t="str">
            <v>Educación ambiental</v>
          </cell>
          <cell r="L346" t="str">
            <v>Manejo integral de residuos sólidos (+)</v>
          </cell>
          <cell r="AB346" t="str">
            <v>POSITIVO</v>
          </cell>
          <cell r="BA346" t="str">
            <v>POSITIVO</v>
          </cell>
        </row>
        <row r="347">
          <cell r="K347" t="str">
            <v>Educación ambiental</v>
          </cell>
          <cell r="L347" t="str">
            <v>Reducción de afectación al medio ambiente (+)</v>
          </cell>
          <cell r="AB347" t="str">
            <v>POSITIVO</v>
          </cell>
          <cell r="BA347" t="str">
            <v>POSITIVO</v>
          </cell>
        </row>
        <row r="348">
          <cell r="K348" t="str">
            <v>Uso de publicidad exterior visual</v>
          </cell>
          <cell r="L348" t="str">
            <v>Alteración al medio ambiente laboral (-)</v>
          </cell>
          <cell r="AB348" t="str">
            <v>Negativo MODERADO</v>
          </cell>
          <cell r="BA348" t="str">
            <v>Negativo BAJO</v>
          </cell>
        </row>
        <row r="349">
          <cell r="K349" t="str">
            <v>Consumo de combustibles</v>
          </cell>
          <cell r="L349" t="str">
            <v>Agotamiento de los recursos naturales (-)</v>
          </cell>
          <cell r="AB349" t="str">
            <v>Negativo MODERADO</v>
          </cell>
          <cell r="BA349" t="str">
            <v>Negativo BAJO</v>
          </cell>
        </row>
        <row r="350">
          <cell r="K350" t="str">
            <v>Consumo de combustibles</v>
          </cell>
          <cell r="L350" t="str">
            <v>Emisión de gases efecto invernadero (-)</v>
          </cell>
          <cell r="AB350" t="str">
            <v>Negativo MODERADO</v>
          </cell>
          <cell r="BA350" t="str">
            <v>Negativo BAJO</v>
          </cell>
        </row>
        <row r="351">
          <cell r="K351" t="str">
            <v>Generación de emisiones atmosféricas fuentes móviles</v>
          </cell>
          <cell r="L351" t="str">
            <v>Contaminación del aire (-)</v>
          </cell>
          <cell r="AB351" t="str">
            <v>Negativo MODERADO</v>
          </cell>
          <cell r="BA351" t="str">
            <v>Negativo MODERADO</v>
          </cell>
        </row>
        <row r="352">
          <cell r="K352" t="str">
            <v>Generación de residuos de manejo especial (LLANTAS USADAS)</v>
          </cell>
          <cell r="L352" t="str">
            <v>Contaminación del suelo (-)</v>
          </cell>
          <cell r="AB352" t="str">
            <v>Negativo MODERADO</v>
          </cell>
          <cell r="BA352" t="str">
            <v>Negativo BAJO</v>
          </cell>
        </row>
        <row r="353">
          <cell r="K353" t="str">
            <v>Generación de residuos peligrosos (ACEITES USADOS)</v>
          </cell>
          <cell r="L353" t="str">
            <v>Contaminación del suelo (-)</v>
          </cell>
          <cell r="AB353" t="str">
            <v>Negativo MODERADO</v>
          </cell>
          <cell r="BA353" t="str">
            <v>Negativo BAJO</v>
          </cell>
        </row>
        <row r="354">
          <cell r="K354" t="str">
            <v>Generación de ruido</v>
          </cell>
          <cell r="L354" t="str">
            <v>Contaminación del aire (-)</v>
          </cell>
          <cell r="AB354" t="str">
            <v>Negativo MODERADO</v>
          </cell>
          <cell r="BA354" t="str">
            <v>Negativo MODERADO</v>
          </cell>
        </row>
        <row r="355">
          <cell r="K355" t="str">
            <v>Identificación de requisitos legales ambientales y otros requisitos</v>
          </cell>
          <cell r="L355" t="str">
            <v>Reducción de afectación al medio ambiente (+)</v>
          </cell>
          <cell r="AB355" t="str">
            <v>POSITIVO</v>
          </cell>
          <cell r="BA355" t="str">
            <v>POSITIVO</v>
          </cell>
        </row>
        <row r="356">
          <cell r="K356" t="str">
            <v>Definición de criterios ambientales para adquisición de productos y/o servicios</v>
          </cell>
          <cell r="L356" t="str">
            <v>Preservación de la calidad del aire (+)</v>
          </cell>
          <cell r="AB356" t="str">
            <v>POSITIVO</v>
          </cell>
          <cell r="BA356" t="str">
            <v>POSITIVO</v>
          </cell>
        </row>
        <row r="357">
          <cell r="K357" t="str">
            <v>Definición de criterios ambientales para adquisición de productos y/o servicios</v>
          </cell>
          <cell r="L357" t="str">
            <v>Reducción de afectación al medio ambiente (+)</v>
          </cell>
          <cell r="AB357" t="str">
            <v>POSITIVO</v>
          </cell>
          <cell r="BA357" t="str">
            <v>POSITIVO</v>
          </cell>
        </row>
        <row r="358">
          <cell r="K358" t="str">
            <v>Consumo de agua</v>
          </cell>
          <cell r="L358" t="str">
            <v>Agotamiento de los recursos naturales (-)</v>
          </cell>
          <cell r="AB358" t="str">
            <v>Negativo MODERADO</v>
          </cell>
          <cell r="BA358" t="str">
            <v>Negativo BAJO</v>
          </cell>
        </row>
        <row r="359">
          <cell r="K359" t="str">
            <v>Generación de ruido</v>
          </cell>
          <cell r="L359" t="str">
            <v>Aumento en los niveles de ruido (-)</v>
          </cell>
          <cell r="AB359" t="str">
            <v>Negativo MODERADO</v>
          </cell>
          <cell r="BA359" t="str">
            <v>Negativo BAJO</v>
          </cell>
        </row>
        <row r="360">
          <cell r="K360" t="str">
            <v>N/A</v>
          </cell>
          <cell r="L360" t="str">
            <v>N/A</v>
          </cell>
          <cell r="AB360" t="str">
            <v>SIN IMPACTO</v>
          </cell>
          <cell r="BA360" t="str">
            <v>SIN IMPACTO</v>
          </cell>
        </row>
        <row r="361">
          <cell r="K361" t="str">
            <v>Uso de refrigerantes</v>
          </cell>
          <cell r="L361" t="str">
            <v>Agotamiento de los recursos naturales (-)</v>
          </cell>
          <cell r="AB361" t="str">
            <v>Negativo BAJO</v>
          </cell>
          <cell r="BA361" t="str">
            <v>Negativo BAJO</v>
          </cell>
        </row>
        <row r="362">
          <cell r="K362" t="str">
            <v>Otro</v>
          </cell>
          <cell r="L362" t="str">
            <v>Disminución de contaminación al suelo (+)</v>
          </cell>
          <cell r="AB362" t="str">
            <v>POSITIVO</v>
          </cell>
          <cell r="BA362" t="str">
            <v>POSITIVO</v>
          </cell>
        </row>
        <row r="363">
          <cell r="K363" t="str">
            <v>N/A</v>
          </cell>
          <cell r="L363" t="str">
            <v>N/A</v>
          </cell>
          <cell r="AB363" t="str">
            <v>SIN IMPACTO</v>
          </cell>
          <cell r="BA363" t="str">
            <v>SIN IMPACTO</v>
          </cell>
        </row>
        <row r="364">
          <cell r="K364" t="str">
            <v>Generación de residuos peligrosos (PLAGUICIDAS)</v>
          </cell>
          <cell r="L364" t="str">
            <v>Contaminación del suelo (-)</v>
          </cell>
          <cell r="AB364" t="str">
            <v>Negativo MODERADO</v>
          </cell>
          <cell r="BA364" t="str">
            <v>Negativo BAJO</v>
          </cell>
        </row>
        <row r="365">
          <cell r="K365" t="str">
            <v xml:space="preserve">Generación de residuos peligrosos (RESIDUOS QUÍMICOS) </v>
          </cell>
          <cell r="L365" t="str">
            <v>Contaminación del suelo (-)</v>
          </cell>
          <cell r="AB365" t="str">
            <v>Negativo MODERADO</v>
          </cell>
          <cell r="BA365" t="str">
            <v>Negativo BAJO</v>
          </cell>
        </row>
        <row r="366">
          <cell r="K366" t="str">
            <v>N/A</v>
          </cell>
          <cell r="L366" t="str">
            <v>N/A</v>
          </cell>
          <cell r="AB366" t="str">
            <v>SIN IMPACTO</v>
          </cell>
          <cell r="BA366" t="str">
            <v>SIN IMPACTO</v>
          </cell>
        </row>
        <row r="367">
          <cell r="K367" t="str">
            <v>N/A</v>
          </cell>
          <cell r="L367" t="str">
            <v>N/A</v>
          </cell>
          <cell r="AB367" t="str">
            <v>SIN IMPACTO</v>
          </cell>
          <cell r="BA367" t="str">
            <v>SIN IMPACTO</v>
          </cell>
        </row>
        <row r="368">
          <cell r="K368" t="str">
            <v>N/A</v>
          </cell>
          <cell r="L368" t="str">
            <v>N/A</v>
          </cell>
          <cell r="AB368" t="str">
            <v>SIN IMPACTO</v>
          </cell>
          <cell r="BA368" t="str">
            <v>SIN IMPACTO</v>
          </cell>
        </row>
        <row r="369">
          <cell r="K369" t="str">
            <v>N/A</v>
          </cell>
          <cell r="L369" t="str">
            <v>N/A</v>
          </cell>
          <cell r="AB369" t="str">
            <v>SIN IMPACTO</v>
          </cell>
          <cell r="BA369" t="str">
            <v>SIN IMPACTO</v>
          </cell>
        </row>
        <row r="370">
          <cell r="K370" t="str">
            <v>N/A</v>
          </cell>
          <cell r="L370" t="str">
            <v>N/A</v>
          </cell>
          <cell r="AB370" t="str">
            <v>SIN IMPACTO</v>
          </cell>
          <cell r="BA370" t="str">
            <v>SIN IMPACTO</v>
          </cell>
        </row>
        <row r="371">
          <cell r="K371" t="str">
            <v xml:space="preserve">Generación de residuos peligrosos (RESIDUOS QUÍMICOS) </v>
          </cell>
          <cell r="L371" t="str">
            <v>Agotamiento de los recursos naturales (-)</v>
          </cell>
          <cell r="AB371" t="str">
            <v>Negativo MODERADO</v>
          </cell>
          <cell r="BA371" t="str">
            <v>Negativo BAJO</v>
          </cell>
        </row>
        <row r="372">
          <cell r="K372" t="str">
            <v>Consumo de energía eléctrica</v>
          </cell>
          <cell r="L372" t="str">
            <v>Agotamiento de los recursos naturales (-)</v>
          </cell>
          <cell r="AB372" t="str">
            <v>Negativo MODERADO</v>
          </cell>
          <cell r="BA372" t="str">
            <v>Negativo BAJO</v>
          </cell>
        </row>
        <row r="373">
          <cell r="K373" t="str">
            <v>Generación de emisiones atmosféricas fuentes fijas</v>
          </cell>
          <cell r="L373" t="str">
            <v>Incremento de la concentración de material particulado (-)</v>
          </cell>
          <cell r="AB373" t="str">
            <v>Negativo MODERADO</v>
          </cell>
          <cell r="BA373" t="str">
            <v>Negativo BAJO</v>
          </cell>
        </row>
        <row r="374">
          <cell r="K374" t="str">
            <v>N/A</v>
          </cell>
          <cell r="L374" t="str">
            <v>N/A</v>
          </cell>
          <cell r="AB374" t="str">
            <v>SIN IMPACTO</v>
          </cell>
          <cell r="BA374" t="str">
            <v>SIN IMPACTO</v>
          </cell>
        </row>
        <row r="375">
          <cell r="K375" t="str">
            <v>Consumo de agua</v>
          </cell>
          <cell r="L375" t="str">
            <v>Agotamiento de los recursos naturales (-)</v>
          </cell>
          <cell r="AB375" t="str">
            <v>Negativo MODERADO</v>
          </cell>
          <cell r="BA375" t="str">
            <v>Negativo BAJO</v>
          </cell>
        </row>
        <row r="376">
          <cell r="K376" t="str">
            <v>N/A</v>
          </cell>
          <cell r="L376" t="str">
            <v>N/A</v>
          </cell>
          <cell r="AB376" t="str">
            <v>SIN IMPACTO</v>
          </cell>
          <cell r="BA376" t="str">
            <v>SIN IMPACTO</v>
          </cell>
        </row>
        <row r="377">
          <cell r="K377" t="str">
            <v>Emisiones de olores ofensivos</v>
          </cell>
          <cell r="L377" t="str">
            <v>Contaminación del aire (-)</v>
          </cell>
          <cell r="AB377" t="str">
            <v>Negativo MODERADO</v>
          </cell>
          <cell r="BA377" t="str">
            <v>Negativo BAJO</v>
          </cell>
        </row>
        <row r="378">
          <cell r="K378" t="str">
            <v>Generación de emisiones atmosféricas fuentes fijas</v>
          </cell>
          <cell r="L378" t="str">
            <v>Incremento de la concentración de material particulado (-)</v>
          </cell>
          <cell r="AB378" t="str">
            <v>Negativo MODERADO</v>
          </cell>
          <cell r="BA378" t="str">
            <v>Negativo BAJO</v>
          </cell>
        </row>
        <row r="379">
          <cell r="K379" t="str">
            <v>Uso de refrigerantes</v>
          </cell>
          <cell r="L379" t="str">
            <v>Agotamiento de los recursos naturales (-)</v>
          </cell>
          <cell r="AB379" t="str">
            <v>Negativo BAJO</v>
          </cell>
          <cell r="BA379" t="str">
            <v>Negativo BAJO</v>
          </cell>
        </row>
        <row r="380">
          <cell r="K380" t="str">
            <v>Consumo de combustibles</v>
          </cell>
          <cell r="L380" t="str">
            <v>Agotamiento de los recursos naturales (-)</v>
          </cell>
          <cell r="AB380" t="str">
            <v>Negativo BAJO</v>
          </cell>
          <cell r="BA380" t="str">
            <v>Negativo BAJO</v>
          </cell>
        </row>
        <row r="381">
          <cell r="K381" t="str">
            <v>Otro</v>
          </cell>
          <cell r="L381" t="str">
            <v>Disminución de contaminación al suelo (+)</v>
          </cell>
          <cell r="AB381" t="str">
            <v>POSITIVO</v>
          </cell>
          <cell r="BA381" t="str">
            <v>POSITIVO</v>
          </cell>
        </row>
        <row r="382">
          <cell r="K382" t="str">
            <v>N/A</v>
          </cell>
          <cell r="L382" t="str">
            <v>N/A</v>
          </cell>
          <cell r="AB382" t="str">
            <v>SIN IMPACTO</v>
          </cell>
          <cell r="BA382" t="str">
            <v>SIN IMPACTO</v>
          </cell>
        </row>
        <row r="383">
          <cell r="K383" t="str">
            <v>Generación de residuos peligrosos (PLAGUICIDAS)</v>
          </cell>
          <cell r="L383" t="str">
            <v>Contaminación del suelo (-)</v>
          </cell>
          <cell r="AB383" t="str">
            <v>Negativo MODERADO</v>
          </cell>
          <cell r="BA383" t="str">
            <v>Negativo BAJO</v>
          </cell>
        </row>
        <row r="384">
          <cell r="K384" t="str">
            <v xml:space="preserve">Generación de residuos peligrosos (RESIDUOS QUÍMICOS) </v>
          </cell>
          <cell r="L384" t="str">
            <v>Contaminación del suelo (-)</v>
          </cell>
          <cell r="AB384" t="str">
            <v>Negativo MODERADO</v>
          </cell>
          <cell r="BA384" t="str">
            <v>Negativo BAJO</v>
          </cell>
        </row>
        <row r="385">
          <cell r="K385" t="str">
            <v>N/A</v>
          </cell>
          <cell r="L385" t="str">
            <v>N/A</v>
          </cell>
          <cell r="AB385" t="str">
            <v>SIN IMPACTO</v>
          </cell>
          <cell r="BA385" t="str">
            <v>SIN IMPACTO</v>
          </cell>
        </row>
        <row r="386">
          <cell r="K386" t="str">
            <v>Generación de ruido</v>
          </cell>
          <cell r="L386" t="str">
            <v>Aumento en los niveles de ruido (-)</v>
          </cell>
          <cell r="AB386" t="str">
            <v>Negativo MODERADO</v>
          </cell>
          <cell r="BA386" t="str">
            <v>Negativo BAJO</v>
          </cell>
        </row>
        <row r="387">
          <cell r="K387" t="str">
            <v>N/A</v>
          </cell>
          <cell r="L387" t="str">
            <v>N/A</v>
          </cell>
          <cell r="AB387" t="str">
            <v>SIN IMPACTO</v>
          </cell>
          <cell r="BA387" t="str">
            <v>SIN IMPACTO</v>
          </cell>
        </row>
        <row r="388">
          <cell r="K388" t="str">
            <v>N/A</v>
          </cell>
          <cell r="L388" t="str">
            <v>N/A</v>
          </cell>
          <cell r="AB388" t="str">
            <v>SIN IMPACTO</v>
          </cell>
          <cell r="BA388" t="str">
            <v>SIN IMPACTO</v>
          </cell>
        </row>
        <row r="389">
          <cell r="K389" t="str">
            <v xml:space="preserve">Generación de residuos peligrosos (RESIDUOS QUÍMICOS) </v>
          </cell>
          <cell r="L389" t="str">
            <v>Agotamiento de los recursos naturales (-)</v>
          </cell>
          <cell r="AB389" t="str">
            <v>Negativo MODERADO</v>
          </cell>
          <cell r="BA389" t="str">
            <v>Negativo BAJO</v>
          </cell>
        </row>
        <row r="390">
          <cell r="K390" t="str">
            <v>Generación de ruido</v>
          </cell>
          <cell r="L390" t="str">
            <v>Aumento en los niveles de ruido (-)</v>
          </cell>
          <cell r="AB390" t="str">
            <v>Negativo MODERADO</v>
          </cell>
          <cell r="BA390" t="str">
            <v>Negativo BAJO</v>
          </cell>
        </row>
        <row r="391">
          <cell r="K391" t="str">
            <v>Consumo de energía eléctrica</v>
          </cell>
          <cell r="L391" t="str">
            <v>Agotamiento de los recursos naturales (-)</v>
          </cell>
          <cell r="AB391" t="str">
            <v>Negativo MODERADO</v>
          </cell>
          <cell r="BA391" t="str">
            <v>Negativo BAJO</v>
          </cell>
        </row>
        <row r="392">
          <cell r="K392" t="str">
            <v>N/A</v>
          </cell>
          <cell r="L392" t="str">
            <v>N/A</v>
          </cell>
          <cell r="AB392" t="str">
            <v>SIN IMPACTO</v>
          </cell>
          <cell r="BA392" t="str">
            <v>SIN IMPACTO</v>
          </cell>
        </row>
        <row r="393">
          <cell r="K393" t="str">
            <v>N/A</v>
          </cell>
          <cell r="L393" t="str">
            <v>N/A</v>
          </cell>
          <cell r="AB393" t="str">
            <v>SIN IMPACTO</v>
          </cell>
          <cell r="BA393" t="str">
            <v>SIN IMPACTO</v>
          </cell>
        </row>
        <row r="394">
          <cell r="K394" t="str">
            <v>Otro</v>
          </cell>
          <cell r="L394" t="str">
            <v>Disminución de contaminación al suelo (+)</v>
          </cell>
          <cell r="AB394" t="str">
            <v>POSITIVO</v>
          </cell>
          <cell r="BA394" t="str">
            <v>POSITIVO</v>
          </cell>
        </row>
        <row r="395">
          <cell r="K395" t="str">
            <v>N/A</v>
          </cell>
          <cell r="L395" t="str">
            <v>N/A</v>
          </cell>
          <cell r="AB395" t="str">
            <v>SIN IMPACTO</v>
          </cell>
          <cell r="BA395" t="str">
            <v>SIN IMPACTO</v>
          </cell>
        </row>
        <row r="396">
          <cell r="K396" t="str">
            <v>Generación de ruido</v>
          </cell>
          <cell r="L396" t="str">
            <v>Aumento en los niveles de ruido (-)</v>
          </cell>
          <cell r="AB396" t="str">
            <v>Negativo MODERADO</v>
          </cell>
          <cell r="BA396" t="str">
            <v>Negativo BAJO</v>
          </cell>
        </row>
        <row r="397">
          <cell r="K397" t="str">
            <v>Consumo de agua</v>
          </cell>
          <cell r="L397" t="str">
            <v>Agotamiento de los recursos naturales (-)</v>
          </cell>
          <cell r="AB397" t="str">
            <v>Negativo MODERADO</v>
          </cell>
          <cell r="BA397" t="str">
            <v>Negativo BAJO</v>
          </cell>
        </row>
        <row r="398">
          <cell r="K398" t="str">
            <v>Consumo de energía eléctrica</v>
          </cell>
          <cell r="L398" t="str">
            <v>Agotamiento de los recursos naturales (-)</v>
          </cell>
          <cell r="AB398" t="str">
            <v>Negativo MODERADO</v>
          </cell>
          <cell r="BA398" t="str">
            <v>Negativo BAJO</v>
          </cell>
        </row>
        <row r="399">
          <cell r="K399" t="str">
            <v>Uso de refrigerantes</v>
          </cell>
          <cell r="L399" t="str">
            <v>Agotamiento de los recursos naturales (-)</v>
          </cell>
          <cell r="AB399" t="str">
            <v>Negativo BAJO</v>
          </cell>
          <cell r="BA399" t="str">
            <v>Negativo BAJO</v>
          </cell>
        </row>
        <row r="400">
          <cell r="K400" t="str">
            <v xml:space="preserve">Generación de residuos peligrosos (RESIDUOS QUÍMICOS) </v>
          </cell>
          <cell r="L400" t="str">
            <v>Contaminación del suelo (-)</v>
          </cell>
          <cell r="AB400" t="str">
            <v>Negativo MODERADO</v>
          </cell>
          <cell r="BA400" t="str">
            <v>Negativo BAJO</v>
          </cell>
        </row>
        <row r="401">
          <cell r="K401" t="str">
            <v xml:space="preserve">Generación de residuos peligrosos (RESIDUOS QUÍMICOS) </v>
          </cell>
          <cell r="L401" t="str">
            <v>Contaminación del suelo (-)</v>
          </cell>
          <cell r="AB401" t="str">
            <v>Negativo MODERADO</v>
          </cell>
          <cell r="BA401" t="str">
            <v>Negativo BAJO</v>
          </cell>
        </row>
        <row r="402">
          <cell r="K402" t="str">
            <v>Consumo de agua</v>
          </cell>
          <cell r="L402" t="str">
            <v>Agotamiento de los recursos naturales (-)</v>
          </cell>
          <cell r="AB402" t="str">
            <v>Negativo BAJO</v>
          </cell>
          <cell r="BA402" t="str">
            <v>Negativo BAJO</v>
          </cell>
        </row>
        <row r="403">
          <cell r="K403" t="str">
            <v>N/A</v>
          </cell>
          <cell r="L403" t="str">
            <v>N/A</v>
          </cell>
          <cell r="AB403" t="str">
            <v>SIN IMPACTO</v>
          </cell>
          <cell r="BA403" t="str">
            <v>SIN IMPACTO</v>
          </cell>
        </row>
        <row r="404">
          <cell r="K404" t="str">
            <v>N/A</v>
          </cell>
          <cell r="L404" t="str">
            <v>N/A</v>
          </cell>
          <cell r="AB404" t="str">
            <v>SIN IMPACTO</v>
          </cell>
          <cell r="BA404" t="str">
            <v>SIN IMPACTO</v>
          </cell>
        </row>
        <row r="405">
          <cell r="K405" t="str">
            <v>N/A</v>
          </cell>
          <cell r="L405" t="str">
            <v>N/A</v>
          </cell>
          <cell r="AB405" t="str">
            <v>SIN IMPACTO</v>
          </cell>
          <cell r="BA405" t="str">
            <v>SIN IMPACTO</v>
          </cell>
        </row>
        <row r="406">
          <cell r="K406" t="str">
            <v>Consumo de combustibles</v>
          </cell>
          <cell r="L406" t="str">
            <v>Agotamiento de los recursos naturales (-)</v>
          </cell>
          <cell r="AB406" t="str">
            <v>Negativo BAJO</v>
          </cell>
          <cell r="BA406" t="str">
            <v>Negativo BAJO</v>
          </cell>
        </row>
        <row r="407">
          <cell r="K407" t="str">
            <v>Consumo de plaguicidas</v>
          </cell>
          <cell r="L407" t="str">
            <v>Contaminación del suelo (-)</v>
          </cell>
          <cell r="AB407" t="str">
            <v>Negativo MODERADO</v>
          </cell>
          <cell r="BA407" t="str">
            <v>Negativo BAJO</v>
          </cell>
        </row>
        <row r="408">
          <cell r="K408" t="str">
            <v>N/A</v>
          </cell>
          <cell r="L408" t="str">
            <v>N/A</v>
          </cell>
          <cell r="AB408" t="str">
            <v>SIN IMPACTO</v>
          </cell>
          <cell r="BA408" t="str">
            <v>SIN IMPACTO</v>
          </cell>
        </row>
        <row r="409">
          <cell r="K409" t="str">
            <v>N/A</v>
          </cell>
          <cell r="L409" t="str">
            <v>N/A</v>
          </cell>
          <cell r="AB409" t="str">
            <v>SIN IMPACTO</v>
          </cell>
          <cell r="BA409" t="str">
            <v>SIN IMPACTO</v>
          </cell>
        </row>
        <row r="410">
          <cell r="K410" t="str">
            <v>Generación de emisiones atmosféricas fuentes fijas</v>
          </cell>
          <cell r="L410" t="str">
            <v>Incremento de la concentración de material particulado (-)</v>
          </cell>
          <cell r="AB410" t="str">
            <v>Negativo MODERADO</v>
          </cell>
          <cell r="BA410" t="str">
            <v>Negativo BAJO</v>
          </cell>
        </row>
        <row r="411">
          <cell r="K411"/>
          <cell r="L411"/>
          <cell r="AB411" t="str">
            <v>SIN IMPACTO</v>
          </cell>
          <cell r="BA411" t="str">
            <v>SIN IMPACTO</v>
          </cell>
        </row>
      </sheetData>
      <sheetData sheetId="55"/>
      <sheetData sheetId="56"/>
      <sheetData sheetId="57"/>
      <sheetData sheetId="58"/>
      <sheetData sheetId="59">
        <row r="12">
          <cell r="K12" t="str">
            <v>Consumo de energía eléctrica</v>
          </cell>
          <cell r="L12" t="str">
            <v>Agotamiento de los recursos naturales (-)</v>
          </cell>
          <cell r="AB12" t="str">
            <v>Negativo MODERADO</v>
          </cell>
          <cell r="BA12" t="str">
            <v>Negativo BAJO</v>
          </cell>
        </row>
        <row r="13">
          <cell r="K13" t="str">
            <v>Consumo de papel</v>
          </cell>
          <cell r="L13" t="str">
            <v>Agotamiento de los recursos naturales (-)</v>
          </cell>
          <cell r="AB13" t="str">
            <v>Negativo MODERADO</v>
          </cell>
          <cell r="BA13" t="str">
            <v>Negativo BAJO</v>
          </cell>
        </row>
        <row r="14">
          <cell r="K14" t="str">
            <v>Consumo de tóner</v>
          </cell>
          <cell r="L14" t="str">
            <v>Agotamiento de los recursos naturales (-)</v>
          </cell>
          <cell r="AB14" t="str">
            <v>Negativo BAJO</v>
          </cell>
          <cell r="BA14" t="str">
            <v>Negativo BAJO</v>
          </cell>
        </row>
        <row r="15">
          <cell r="K15" t="str">
            <v>Educación ambiental</v>
          </cell>
          <cell r="L15" t="str">
            <v>Fomento de buenas prácticas ambientales (+)</v>
          </cell>
          <cell r="AB15" t="str">
            <v>POSITIVO</v>
          </cell>
          <cell r="BA15" t="str">
            <v>POSITIVO</v>
          </cell>
        </row>
        <row r="16">
          <cell r="K16" t="str">
            <v>Generación de residuos aprovechables (PAPEL)</v>
          </cell>
          <cell r="L16" t="str">
            <v>Disminución de carga en los rellenos sanitarios (+)</v>
          </cell>
          <cell r="AB16" t="str">
            <v>POSITIVO</v>
          </cell>
          <cell r="BA16" t="str">
            <v>POSITIVO</v>
          </cell>
        </row>
        <row r="17">
          <cell r="K17" t="str">
            <v xml:space="preserve">Generación de residuos peligrosos (TÓNERES) </v>
          </cell>
          <cell r="L17" t="str">
            <v>Contaminación del suelo (-)</v>
          </cell>
          <cell r="AB17" t="str">
            <v>Negativo MODERADO</v>
          </cell>
          <cell r="BA17" t="str">
            <v>Negativo BAJO</v>
          </cell>
        </row>
        <row r="18">
          <cell r="K18" t="str">
            <v>Consumo de energía eléctrica</v>
          </cell>
          <cell r="L18" t="str">
            <v>Agotamiento de los recursos naturales (-)</v>
          </cell>
          <cell r="AB18" t="str">
            <v>Negativo MODERADO</v>
          </cell>
          <cell r="BA18" t="str">
            <v>Negativo BAJO</v>
          </cell>
        </row>
        <row r="19">
          <cell r="K19" t="str">
            <v>Generación de residuos de manejo especial (RAEE´S)</v>
          </cell>
          <cell r="L19" t="str">
            <v>Contaminación del suelo (-)</v>
          </cell>
          <cell r="AB19" t="str">
            <v>Negativo MODERADO</v>
          </cell>
          <cell r="BA19" t="str">
            <v>Negativo BAJO</v>
          </cell>
        </row>
        <row r="20">
          <cell r="K20" t="str">
            <v>Educación ambiental</v>
          </cell>
          <cell r="L20" t="str">
            <v>Fomento de buenas prácticas ambientales (+)</v>
          </cell>
          <cell r="AB20" t="str">
            <v>POSITIVO</v>
          </cell>
          <cell r="BA20" t="str">
            <v>POSITIVO</v>
          </cell>
        </row>
        <row r="21">
          <cell r="K21" t="str">
            <v>Consumo de energía eléctrica</v>
          </cell>
          <cell r="L21" t="str">
            <v>Agotamiento de los recursos naturales (-)</v>
          </cell>
          <cell r="AB21" t="str">
            <v>Negativo MODERADO</v>
          </cell>
          <cell r="BA21" t="str">
            <v>Negativo BAJO</v>
          </cell>
        </row>
        <row r="22">
          <cell r="K22" t="str">
            <v>Generación de residuos de manejo especial (RAEE´S)</v>
          </cell>
          <cell r="L22" t="str">
            <v>Contaminación del suelo (-)</v>
          </cell>
          <cell r="AB22" t="str">
            <v>Negativo MODERADO</v>
          </cell>
          <cell r="BA22" t="str">
            <v>Negativo BAJO</v>
          </cell>
        </row>
        <row r="23">
          <cell r="K23" t="str">
            <v>Educación ambiental</v>
          </cell>
          <cell r="L23" t="str">
            <v>Fomento de buenas prácticas ambientales (+)</v>
          </cell>
          <cell r="AB23" t="str">
            <v>POSITIVO</v>
          </cell>
          <cell r="BA23" t="str">
            <v>POSITIVO</v>
          </cell>
        </row>
        <row r="24">
          <cell r="K24" t="str">
            <v>Educación ambiental</v>
          </cell>
          <cell r="L24" t="str">
            <v>Fomento de buenas prácticas ambientales (+)</v>
          </cell>
          <cell r="AB24" t="str">
            <v>POSITIVO</v>
          </cell>
          <cell r="BA24" t="str">
            <v>POSITIVO</v>
          </cell>
        </row>
        <row r="25">
          <cell r="K25" t="str">
            <v>Educación ambiental</v>
          </cell>
          <cell r="L25" t="str">
            <v>Reducción de afectación al medio ambiente (+)</v>
          </cell>
          <cell r="AB25" t="str">
            <v>POSITIVO</v>
          </cell>
          <cell r="BA25" t="str">
            <v>POSITIVO</v>
          </cell>
        </row>
        <row r="26">
          <cell r="K26" t="str">
            <v>Educación ambiental</v>
          </cell>
          <cell r="L26" t="str">
            <v>Generación / Fomento de educación  y conciencia ambiental (+)</v>
          </cell>
          <cell r="AB26" t="str">
            <v>POSITIVO</v>
          </cell>
          <cell r="BA26" t="str">
            <v>POSITIVO</v>
          </cell>
        </row>
        <row r="27">
          <cell r="K27" t="str">
            <v>Educación ambiental</v>
          </cell>
          <cell r="L27" t="str">
            <v>Disminución de consumo de papel (+)</v>
          </cell>
          <cell r="AB27" t="str">
            <v>POSITIVO</v>
          </cell>
          <cell r="BA27" t="str">
            <v>POSITIVO</v>
          </cell>
        </row>
        <row r="28">
          <cell r="K28" t="str">
            <v>Educación ambiental</v>
          </cell>
          <cell r="L28" t="str">
            <v>Disminución de consumo de energía (+)</v>
          </cell>
          <cell r="AB28" t="str">
            <v>POSITIVO</v>
          </cell>
          <cell r="BA28" t="str">
            <v>POSITIVO</v>
          </cell>
        </row>
        <row r="29">
          <cell r="K29" t="str">
            <v>Educación ambiental</v>
          </cell>
          <cell r="L29" t="str">
            <v>Disminución de consumo de agua (+)</v>
          </cell>
          <cell r="AB29" t="str">
            <v>POSITIVO</v>
          </cell>
          <cell r="BA29" t="str">
            <v>POSITIVO</v>
          </cell>
        </row>
        <row r="30">
          <cell r="K30" t="str">
            <v>Educación ambiental</v>
          </cell>
          <cell r="L30" t="str">
            <v>Manejo integral de residuos sólidos (+)</v>
          </cell>
          <cell r="AB30" t="str">
            <v>POSITIVO</v>
          </cell>
          <cell r="BA30" t="str">
            <v>POSITIVO</v>
          </cell>
        </row>
        <row r="31">
          <cell r="K31" t="str">
            <v>Educación ambiental</v>
          </cell>
          <cell r="L31" t="str">
            <v>Conservación de fauna (+)</v>
          </cell>
          <cell r="AB31" t="str">
            <v>POSITIVO</v>
          </cell>
          <cell r="BA31" t="str">
            <v>POSITIVO</v>
          </cell>
        </row>
        <row r="32">
          <cell r="K32" t="str">
            <v>Educación ambiental</v>
          </cell>
          <cell r="L32" t="str">
            <v>Conservación de flora (+)</v>
          </cell>
          <cell r="AB32" t="str">
            <v>POSITIVO</v>
          </cell>
          <cell r="BA32" t="str">
            <v>POSITIVO</v>
          </cell>
        </row>
        <row r="33">
          <cell r="K33" t="str">
            <v>Conversión a medios tecnológicos</v>
          </cell>
          <cell r="L33" t="str">
            <v>Disminución de consumo de papel (+)</v>
          </cell>
          <cell r="AB33" t="str">
            <v>POSITIVO</v>
          </cell>
          <cell r="BA33" t="str">
            <v>POSITIVO</v>
          </cell>
        </row>
        <row r="34">
          <cell r="K34" t="str">
            <v>Realización de actividades de compensación ambiental</v>
          </cell>
          <cell r="L34" t="str">
            <v>Reducción de afectación al medio ambiente (+)</v>
          </cell>
          <cell r="AB34" t="str">
            <v>POSITIVO</v>
          </cell>
          <cell r="BA34" t="str">
            <v>POSITIVO</v>
          </cell>
        </row>
        <row r="35">
          <cell r="K35" t="str">
            <v>Realización de actividades de compensación ambiental</v>
          </cell>
          <cell r="L35" t="str">
            <v>Generación / Fomento de educación  y conciencia ambiental (+)</v>
          </cell>
          <cell r="AB35" t="str">
            <v>POSITIVO</v>
          </cell>
          <cell r="BA35" t="str">
            <v>POSITIVO</v>
          </cell>
        </row>
        <row r="36">
          <cell r="K36" t="str">
            <v>Consumo de energía eléctrica</v>
          </cell>
          <cell r="L36" t="str">
            <v>Agotamiento de los recursos naturales (-)</v>
          </cell>
          <cell r="AB36" t="str">
            <v>Negativo MODERADO</v>
          </cell>
          <cell r="BA36" t="str">
            <v>Negativo BAJO</v>
          </cell>
        </row>
        <row r="37">
          <cell r="K37" t="str">
            <v>Consumo de papel</v>
          </cell>
          <cell r="L37" t="str">
            <v>Agotamiento de los recursos naturales (-)</v>
          </cell>
          <cell r="AB37" t="str">
            <v>Negativo MODERADO</v>
          </cell>
          <cell r="BA37" t="str">
            <v>Negativo BAJO</v>
          </cell>
        </row>
        <row r="38">
          <cell r="K38" t="str">
            <v>Consumo de tóner</v>
          </cell>
          <cell r="L38" t="str">
            <v>Agotamiento de los recursos naturales (-)</v>
          </cell>
          <cell r="AB38" t="str">
            <v>Negativo BAJO</v>
          </cell>
          <cell r="BA38" t="str">
            <v>Negativo BAJO</v>
          </cell>
        </row>
        <row r="39">
          <cell r="K39" t="str">
            <v>Conversión a medios tecnológicos</v>
          </cell>
          <cell r="L39" t="str">
            <v>Disminución de consumo de papel (+)</v>
          </cell>
          <cell r="AB39" t="str">
            <v>POSITIVO</v>
          </cell>
          <cell r="BA39" t="str">
            <v>POSITIVO</v>
          </cell>
        </row>
        <row r="40">
          <cell r="K40" t="str">
            <v>Generación de residuos aprovechables (PAPEL)</v>
          </cell>
          <cell r="L40" t="str">
            <v>Disminución de carga en los rellenos sanitarios (+)</v>
          </cell>
          <cell r="AB40" t="str">
            <v>POSITIVO</v>
          </cell>
          <cell r="BA40" t="str">
            <v>POSITIVO</v>
          </cell>
        </row>
        <row r="41">
          <cell r="K41" t="str">
            <v xml:space="preserve">Generación de residuos peligrosos (TÓNERES) </v>
          </cell>
          <cell r="L41" t="str">
            <v>Contaminación del suelo (-)</v>
          </cell>
          <cell r="AB41" t="str">
            <v>Negativo MODERADO</v>
          </cell>
          <cell r="BA41" t="str">
            <v>Negativo BAJO</v>
          </cell>
        </row>
        <row r="42">
          <cell r="K42" t="str">
            <v>Generación de residuos de manejo especial (RAEE´S)</v>
          </cell>
          <cell r="L42" t="str">
            <v>Contaminación del suelo (-)</v>
          </cell>
          <cell r="AB42" t="str">
            <v>Negativo MODERADO</v>
          </cell>
          <cell r="BA42" t="str">
            <v>Negativo BAJO</v>
          </cell>
        </row>
        <row r="43">
          <cell r="K43" t="str">
            <v>Generación de residuos de manejo especial (PILAS O BATERÍAS)</v>
          </cell>
          <cell r="L43" t="str">
            <v>Contaminación del suelo (-)</v>
          </cell>
          <cell r="AB43" t="str">
            <v>Negativo MODERADO</v>
          </cell>
          <cell r="BA43" t="str">
            <v>Negativo BAJO</v>
          </cell>
        </row>
        <row r="44">
          <cell r="K44" t="str">
            <v xml:space="preserve">Generación de residuos peligrosos (TÓNERES) </v>
          </cell>
          <cell r="L44" t="str">
            <v>Contaminación del suelo (-)</v>
          </cell>
          <cell r="AB44" t="str">
            <v>Negativo MODERADO</v>
          </cell>
          <cell r="BA44" t="str">
            <v>Negativo BAJO</v>
          </cell>
        </row>
        <row r="45">
          <cell r="K45" t="str">
            <v>Consumo de sustancias químicas</v>
          </cell>
          <cell r="L45" t="str">
            <v>Agotamiento de los recursos naturales (-)</v>
          </cell>
          <cell r="AB45" t="str">
            <v>Negativo MODERADO</v>
          </cell>
          <cell r="BA45" t="str">
            <v>Negativo BAJO</v>
          </cell>
        </row>
        <row r="46">
          <cell r="K46" t="str">
            <v>Mantenimiento de aparatos eléctricos y/o electrónicos</v>
          </cell>
          <cell r="L46" t="str">
            <v>Alteración al medio ambiente laboral (-)</v>
          </cell>
          <cell r="AB46" t="str">
            <v>Negativo MODERADO</v>
          </cell>
          <cell r="BA46" t="str">
            <v>Negativo BAJO</v>
          </cell>
        </row>
        <row r="47">
          <cell r="K47" t="str">
            <v>Consumo de energía eléctrica</v>
          </cell>
          <cell r="L47" t="str">
            <v>Agotamiento de los recursos naturales (-)</v>
          </cell>
          <cell r="AB47" t="str">
            <v>Negativo MODERADO</v>
          </cell>
          <cell r="BA47" t="str">
            <v>Negativo BAJO</v>
          </cell>
        </row>
        <row r="48">
          <cell r="K48" t="str">
            <v>Consumo de energía eléctrica</v>
          </cell>
          <cell r="L48" t="str">
            <v>Agotamiento de los recursos naturales (-)</v>
          </cell>
          <cell r="AB48" t="str">
            <v>Negativo MODERADO</v>
          </cell>
          <cell r="BA48" t="str">
            <v>Negativo BAJO</v>
          </cell>
        </row>
        <row r="49">
          <cell r="K49" t="str">
            <v>Consumo de papel</v>
          </cell>
          <cell r="L49" t="str">
            <v>Agotamiento de los recursos naturales (-)</v>
          </cell>
          <cell r="AB49" t="str">
            <v>Negativo MODERADO</v>
          </cell>
          <cell r="BA49" t="str">
            <v>Negativo BAJO</v>
          </cell>
        </row>
        <row r="50">
          <cell r="K50" t="str">
            <v>Consumo de tóner</v>
          </cell>
          <cell r="L50" t="str">
            <v>Agotamiento de los recursos naturales (-)</v>
          </cell>
          <cell r="AB50" t="str">
            <v>Negativo BAJO</v>
          </cell>
          <cell r="BA50" t="str">
            <v>Negativo BAJO</v>
          </cell>
        </row>
        <row r="51">
          <cell r="K51" t="str">
            <v>Conversión a medios tecnológicos</v>
          </cell>
          <cell r="L51" t="str">
            <v>Disminución de consumo de papel (+)</v>
          </cell>
          <cell r="AB51" t="str">
            <v>POSITIVO</v>
          </cell>
          <cell r="BA51" t="str">
            <v>POSITIVO</v>
          </cell>
        </row>
        <row r="52">
          <cell r="K52" t="str">
            <v>Generación de residuos aprovechables (PAPEL)</v>
          </cell>
          <cell r="L52" t="str">
            <v>Disminución de carga en los rellenos sanitarios (+)</v>
          </cell>
          <cell r="AB52" t="str">
            <v>POSITIVO</v>
          </cell>
          <cell r="BA52" t="str">
            <v>POSITIVO</v>
          </cell>
        </row>
        <row r="53">
          <cell r="K53" t="str">
            <v xml:space="preserve">Generación de residuos peligrosos (TÓNERES) </v>
          </cell>
          <cell r="L53" t="str">
            <v>Contaminación del suelo (-)</v>
          </cell>
          <cell r="AB53" t="str">
            <v>Negativo MODERADO</v>
          </cell>
          <cell r="BA53" t="str">
            <v>Negativo BAJO</v>
          </cell>
        </row>
        <row r="54">
          <cell r="K54" t="str">
            <v>Consumo de energía eléctrica</v>
          </cell>
          <cell r="L54" t="str">
            <v>Agotamiento de los recursos naturales (-)</v>
          </cell>
          <cell r="AB54" t="str">
            <v>Negativo MODERADO</v>
          </cell>
          <cell r="BA54" t="str">
            <v>Negativo BAJO</v>
          </cell>
        </row>
        <row r="55">
          <cell r="K55" t="str">
            <v>Consumo de materiales de construcción</v>
          </cell>
          <cell r="L55" t="str">
            <v>Agotamiento de los recursos naturales (-)</v>
          </cell>
          <cell r="AB55" t="str">
            <v>Negativo BAJO</v>
          </cell>
          <cell r="BA55" t="str">
            <v>Negativo BAJO</v>
          </cell>
        </row>
        <row r="56">
          <cell r="K56" t="str">
            <v>Generación de residuos aprovechables (METAL)</v>
          </cell>
          <cell r="L56" t="str">
            <v>Disminución de carga en los rellenos sanitarios (+)</v>
          </cell>
          <cell r="AB56" t="str">
            <v>POSITIVO</v>
          </cell>
          <cell r="BA56" t="str">
            <v>POSITIVO</v>
          </cell>
        </row>
        <row r="57">
          <cell r="K57" t="str">
            <v>Generación de residuos aprovechables (PAPEL)</v>
          </cell>
          <cell r="L57" t="str">
            <v>Disminución de carga en los rellenos sanitarios (+)</v>
          </cell>
          <cell r="AB57" t="str">
            <v>POSITIVO</v>
          </cell>
          <cell r="BA57" t="str">
            <v>POSITIVO</v>
          </cell>
        </row>
        <row r="58">
          <cell r="K58" t="str">
            <v>Generación de residuos aprovechables (PLÁSTICO)</v>
          </cell>
          <cell r="L58" t="str">
            <v>Disminución de carga en los rellenos sanitarios (+)</v>
          </cell>
          <cell r="AB58" t="str">
            <v>POSITIVO</v>
          </cell>
          <cell r="BA58" t="str">
            <v>POSITIVO</v>
          </cell>
        </row>
        <row r="59">
          <cell r="K59" t="str">
            <v>Generación de residuos de manejo especial (RCD´S)</v>
          </cell>
          <cell r="L59" t="str">
            <v>Contaminación del suelo (-)</v>
          </cell>
          <cell r="AB59" t="str">
            <v>Negativo MODERADO</v>
          </cell>
          <cell r="BA59" t="str">
            <v>Negativo BAJO</v>
          </cell>
        </row>
        <row r="60">
          <cell r="K60" t="str">
            <v>Generación de residuos de manejo especial  (LUMINARIAS)</v>
          </cell>
          <cell r="L60" t="str">
            <v>Contaminación del suelo (-)</v>
          </cell>
          <cell r="AB60" t="str">
            <v>Negativo MODERADO</v>
          </cell>
          <cell r="BA60" t="str">
            <v>Negativo BAJO</v>
          </cell>
        </row>
        <row r="61">
          <cell r="K61" t="str">
            <v>Consumo de sustancias químicas</v>
          </cell>
          <cell r="L61" t="str">
            <v>Agotamiento de los recursos naturales (-)</v>
          </cell>
          <cell r="AB61" t="str">
            <v>Negativo MODERADO</v>
          </cell>
          <cell r="BA61" t="str">
            <v>Negativo BAJO</v>
          </cell>
        </row>
        <row r="62">
          <cell r="K62" t="str">
            <v>Consumo de agua</v>
          </cell>
          <cell r="L62" t="str">
            <v>Agotamiento de los recursos naturales (-)</v>
          </cell>
          <cell r="AB62" t="str">
            <v>Negativo MODERADO</v>
          </cell>
          <cell r="BA62" t="str">
            <v>Negativo BAJO</v>
          </cell>
        </row>
        <row r="63">
          <cell r="K63" t="str">
            <v>Generación de residuos ordinarios</v>
          </cell>
          <cell r="L63" t="str">
            <v>Aumento de carga de rellenos sanitarios (-)</v>
          </cell>
          <cell r="AB63" t="str">
            <v>Negativo MODERADO</v>
          </cell>
          <cell r="BA63" t="str">
            <v>Negativo BAJO</v>
          </cell>
        </row>
        <row r="64">
          <cell r="K64" t="str">
            <v xml:space="preserve">Consumo de insumos no comestibles de cafetería </v>
          </cell>
          <cell r="L64" t="str">
            <v>Aumento de carga de rellenos sanitarios (-)</v>
          </cell>
          <cell r="AB64" t="str">
            <v>Negativo MODERADO</v>
          </cell>
          <cell r="BA64" t="str">
            <v>Negativo BAJO</v>
          </cell>
        </row>
        <row r="65">
          <cell r="K65" t="str">
            <v>Vertimiento de aguas residuales domésticas a sistemas de alcantarillado</v>
          </cell>
          <cell r="L65" t="str">
            <v>Contaminación de cuerpos hídricos (-)</v>
          </cell>
          <cell r="AB65" t="str">
            <v>Negativo MODERADO</v>
          </cell>
          <cell r="BA65" t="str">
            <v>Negativo BAJO</v>
          </cell>
        </row>
        <row r="66">
          <cell r="K66" t="str">
            <v>Consumo de energía eléctrica</v>
          </cell>
          <cell r="L66" t="str">
            <v>Agotamiento de los recursos naturales (-)</v>
          </cell>
          <cell r="AB66" t="str">
            <v>Negativo MODERADO</v>
          </cell>
          <cell r="BA66" t="str">
            <v>Negativo BAJO</v>
          </cell>
        </row>
        <row r="67">
          <cell r="K67" t="str">
            <v>Consumo de agua</v>
          </cell>
          <cell r="L67" t="str">
            <v>Agotamiento de los recursos naturales (-)</v>
          </cell>
          <cell r="AB67" t="str">
            <v>Negativo MODERADO</v>
          </cell>
          <cell r="BA67" t="str">
            <v>Negativo BAJO</v>
          </cell>
        </row>
        <row r="68">
          <cell r="K68" t="str">
            <v>Consumo de fertilizantes</v>
          </cell>
          <cell r="L68" t="str">
            <v>Agotamiento de los recursos naturales (-)</v>
          </cell>
          <cell r="AB68" t="str">
            <v>Negativo MODERADO</v>
          </cell>
          <cell r="BA68" t="str">
            <v>Negativo BAJO</v>
          </cell>
        </row>
        <row r="69">
          <cell r="K69" t="str">
            <v>Generación de residuos aprovechables (CARTÓN)</v>
          </cell>
          <cell r="L69" t="str">
            <v>Disminución de carga en los rellenos sanitarios (+)</v>
          </cell>
          <cell r="AB69" t="str">
            <v>POSITIVO</v>
          </cell>
          <cell r="BA69" t="str">
            <v>POSITIVO</v>
          </cell>
        </row>
        <row r="70">
          <cell r="K70" t="str">
            <v>Generación de residuos aprovechables (PAPEL)</v>
          </cell>
          <cell r="L70" t="str">
            <v>Disminución de carga en los rellenos sanitarios (+)</v>
          </cell>
          <cell r="AB70" t="str">
            <v>POSITIVO</v>
          </cell>
          <cell r="BA70" t="str">
            <v>POSITIVO</v>
          </cell>
        </row>
        <row r="71">
          <cell r="K71" t="str">
            <v>Generación de residuos aprovechables (PLÁSTICO)</v>
          </cell>
          <cell r="L71" t="str">
            <v>Disminución de carga en los rellenos sanitarios (+)</v>
          </cell>
          <cell r="AB71" t="str">
            <v>POSITIVO</v>
          </cell>
          <cell r="BA71" t="str">
            <v>POSITIVO</v>
          </cell>
        </row>
        <row r="72">
          <cell r="K72" t="str">
            <v>Generación de residuos ordinarios</v>
          </cell>
          <cell r="L72" t="str">
            <v>Aumento de carga de rellenos sanitarios (-)</v>
          </cell>
          <cell r="AB72" t="str">
            <v>Negativo MODERADO</v>
          </cell>
          <cell r="BA72" t="str">
            <v>Negativo BAJO</v>
          </cell>
        </row>
        <row r="73">
          <cell r="K73" t="str">
            <v>Generación de residuos orgánicos</v>
          </cell>
          <cell r="L73" t="str">
            <v>Aumento de carga de rellenos sanitarios (-)</v>
          </cell>
          <cell r="AB73" t="str">
            <v>Negativo MODERADO</v>
          </cell>
          <cell r="BA73" t="str">
            <v>Negativo BAJO</v>
          </cell>
        </row>
        <row r="74">
          <cell r="K74" t="str">
            <v>Consumo de sustancias químicas</v>
          </cell>
          <cell r="L74" t="str">
            <v>Agotamiento de los recursos naturales (-)</v>
          </cell>
          <cell r="AB74" t="str">
            <v>Negativo MODERADO</v>
          </cell>
          <cell r="BA74" t="str">
            <v>Negativo BAJO</v>
          </cell>
        </row>
        <row r="75">
          <cell r="K75" t="str">
            <v xml:space="preserve">Generación de residuos peligrosos (RESIDUOS QUÍMICOS) </v>
          </cell>
          <cell r="L75" t="str">
            <v>Contaminación del suelo (-)</v>
          </cell>
          <cell r="AB75" t="str">
            <v>Negativo MODERADO</v>
          </cell>
          <cell r="BA75" t="str">
            <v>Negativo BAJO</v>
          </cell>
        </row>
        <row r="76">
          <cell r="K76" t="str">
            <v>Consumo de plaguicidas</v>
          </cell>
          <cell r="L76" t="str">
            <v>Agotamiento de los recursos naturales (-)</v>
          </cell>
          <cell r="AB76" t="str">
            <v>Negativo MODERADO</v>
          </cell>
          <cell r="BA76" t="str">
            <v>Negativo BAJO</v>
          </cell>
        </row>
        <row r="77">
          <cell r="K77" t="str">
            <v>Generación de residuos peligrosos (PLAGUICIDAS)</v>
          </cell>
          <cell r="L77" t="str">
            <v>Contaminación del suelo (-)</v>
          </cell>
          <cell r="AB77" t="str">
            <v>Negativo MODERADO</v>
          </cell>
          <cell r="BA77" t="str">
            <v>Negativo BAJO</v>
          </cell>
        </row>
        <row r="78">
          <cell r="K78" t="str">
            <v>Consumo de energía eléctrica</v>
          </cell>
          <cell r="L78" t="str">
            <v>Agotamiento de los recursos naturales (-)</v>
          </cell>
          <cell r="AB78" t="str">
            <v>Negativo MODERADO</v>
          </cell>
          <cell r="BA78" t="str">
            <v>Negativo BAJO</v>
          </cell>
        </row>
        <row r="79">
          <cell r="K79" t="str">
            <v>Consumo de papel</v>
          </cell>
          <cell r="L79" t="str">
            <v>Agotamiento de los recursos naturales (-)</v>
          </cell>
          <cell r="AB79" t="str">
            <v>Negativo MODERADO</v>
          </cell>
          <cell r="BA79" t="str">
            <v>Negativo BAJO</v>
          </cell>
        </row>
        <row r="80">
          <cell r="K80" t="str">
            <v>Consumo de tóner</v>
          </cell>
          <cell r="L80" t="str">
            <v>Agotamiento de los recursos naturales (-)</v>
          </cell>
          <cell r="AB80" t="str">
            <v>Negativo BAJO</v>
          </cell>
          <cell r="BA80" t="str">
            <v>Negativo BAJO</v>
          </cell>
        </row>
        <row r="81">
          <cell r="K81" t="str">
            <v>Conversión a medios tecnológicos</v>
          </cell>
          <cell r="L81" t="str">
            <v>Disminución de consumo de papel (+)</v>
          </cell>
          <cell r="AB81" t="str">
            <v>POSITIVO</v>
          </cell>
          <cell r="BA81" t="str">
            <v>POSITIVO</v>
          </cell>
        </row>
        <row r="82">
          <cell r="K82" t="str">
            <v>Generación de residuos aprovechables (PAPEL)</v>
          </cell>
          <cell r="L82" t="str">
            <v>Disminución de carga en los rellenos sanitarios (+)</v>
          </cell>
          <cell r="AB82" t="str">
            <v>POSITIVO</v>
          </cell>
          <cell r="BA82" t="str">
            <v>POSITIVO</v>
          </cell>
        </row>
        <row r="83">
          <cell r="K83" t="str">
            <v xml:space="preserve">Generación de residuos peligrosos (TÓNERES) </v>
          </cell>
          <cell r="L83" t="str">
            <v>Contaminación del suelo (-)</v>
          </cell>
          <cell r="AB83" t="str">
            <v>Negativo MODERADO</v>
          </cell>
          <cell r="BA83" t="str">
            <v>Negativo BAJO</v>
          </cell>
        </row>
        <row r="84">
          <cell r="K84" t="str">
            <v>Educación ambiental</v>
          </cell>
          <cell r="L84" t="str">
            <v>Fomento de buenas prácticas ambientales (+)</v>
          </cell>
          <cell r="AB84" t="str">
            <v>POSITIVO</v>
          </cell>
          <cell r="BA84" t="str">
            <v>POSITIVO</v>
          </cell>
        </row>
        <row r="85">
          <cell r="K85" t="str">
            <v>Educación ambiental</v>
          </cell>
          <cell r="L85" t="str">
            <v>Generación / Fomento de educación  y conciencia ambiental (+)</v>
          </cell>
          <cell r="AB85" t="str">
            <v>POSITIVO</v>
          </cell>
          <cell r="BA85" t="str">
            <v>POSITIVO</v>
          </cell>
        </row>
        <row r="86">
          <cell r="K86" t="str">
            <v>Consumo de energía eléctrica</v>
          </cell>
          <cell r="L86" t="str">
            <v>Agotamiento de los recursos naturales (-)</v>
          </cell>
          <cell r="AB86" t="str">
            <v>POSITIVO</v>
          </cell>
          <cell r="BA86" t="str">
            <v>POSITIVO</v>
          </cell>
        </row>
        <row r="87">
          <cell r="K87" t="str">
            <v>Consumo de papel</v>
          </cell>
          <cell r="L87" t="str">
            <v>Agotamiento de los recursos naturales (-)</v>
          </cell>
          <cell r="AB87" t="str">
            <v>Negativo MODERADO</v>
          </cell>
          <cell r="BA87" t="str">
            <v>Negativo BAJO</v>
          </cell>
        </row>
        <row r="88">
          <cell r="K88" t="str">
            <v>Generación de residuos ordinarios</v>
          </cell>
          <cell r="L88" t="str">
            <v>Contaminación del suelo (-)</v>
          </cell>
          <cell r="AB88" t="str">
            <v>Negativo MODERADO</v>
          </cell>
          <cell r="BA88" t="str">
            <v>Negativo BAJO</v>
          </cell>
        </row>
        <row r="89">
          <cell r="K89" t="str">
            <v xml:space="preserve">Consumo de insumos comestibles de cafetería </v>
          </cell>
          <cell r="L89" t="str">
            <v>Agotamiento de los recursos naturales (-)</v>
          </cell>
          <cell r="AB89" t="str">
            <v>Negativo BAJO</v>
          </cell>
          <cell r="BA89" t="str">
            <v>Negativo BAJO</v>
          </cell>
        </row>
        <row r="90">
          <cell r="K90" t="str">
            <v>Generación de residuos orgánicos</v>
          </cell>
          <cell r="L90" t="str">
            <v>Contaminación del suelo (-)</v>
          </cell>
          <cell r="AB90" t="str">
            <v>Negativo MODERADO</v>
          </cell>
          <cell r="BA90" t="str">
            <v>Negativo BAJO</v>
          </cell>
        </row>
        <row r="91">
          <cell r="K91" t="str">
            <v>Generación de residuos aprovechables (PAPEL)</v>
          </cell>
          <cell r="L91" t="str">
            <v>Disminución de carga en los rellenos sanitarios (+)</v>
          </cell>
          <cell r="AB91" t="str">
            <v>POSITIVO</v>
          </cell>
          <cell r="BA91" t="str">
            <v>POSITIVO</v>
          </cell>
        </row>
        <row r="92">
          <cell r="K92" t="str">
            <v>Consumo de energía eléctrica</v>
          </cell>
          <cell r="L92" t="str">
            <v>Agotamiento de los recursos naturales (-)</v>
          </cell>
          <cell r="AB92" t="str">
            <v>Negativo MODERADO</v>
          </cell>
          <cell r="BA92" t="str">
            <v>Negativo BAJO</v>
          </cell>
        </row>
        <row r="93">
          <cell r="K93" t="str">
            <v>Consumo de papel</v>
          </cell>
          <cell r="L93" t="str">
            <v>Agotamiento de los recursos naturales (-)</v>
          </cell>
          <cell r="AB93" t="str">
            <v>Negativo MODERADO</v>
          </cell>
          <cell r="BA93" t="str">
            <v>Negativo BAJO</v>
          </cell>
        </row>
        <row r="94">
          <cell r="K94" t="str">
            <v>Consumo de tóner</v>
          </cell>
          <cell r="L94" t="str">
            <v>Agotamiento de los recursos naturales (-)</v>
          </cell>
          <cell r="AB94" t="str">
            <v>Negativo BAJO</v>
          </cell>
          <cell r="BA94" t="str">
            <v>Negativo BAJO</v>
          </cell>
        </row>
        <row r="95">
          <cell r="K95" t="str">
            <v>Conversión a medios tecnológicos</v>
          </cell>
          <cell r="L95" t="str">
            <v>Disminución de consumo de papel (+)</v>
          </cell>
          <cell r="AB95" t="str">
            <v>POSITIVO</v>
          </cell>
          <cell r="BA95" t="str">
            <v>POSITIVO</v>
          </cell>
        </row>
        <row r="96">
          <cell r="K96" t="str">
            <v>Generación de residuos aprovechables (PAPEL)</v>
          </cell>
          <cell r="L96" t="str">
            <v>Disminución de carga en los rellenos sanitarios (+)</v>
          </cell>
          <cell r="AB96" t="str">
            <v>POSITIVO</v>
          </cell>
          <cell r="BA96" t="str">
            <v>POSITIVO</v>
          </cell>
        </row>
        <row r="97">
          <cell r="K97" t="str">
            <v>Generación de residuos aprovechables (CARTÓN)</v>
          </cell>
          <cell r="L97" t="str">
            <v>Disminución de carga en los rellenos sanitarios (+)</v>
          </cell>
          <cell r="AB97" t="str">
            <v>POSITIVO</v>
          </cell>
          <cell r="BA97" t="str">
            <v>POSITIVO</v>
          </cell>
        </row>
        <row r="98">
          <cell r="K98" t="str">
            <v xml:space="preserve">Generación de residuos peligrosos (TÓNERES) </v>
          </cell>
          <cell r="L98" t="str">
            <v>Contaminación del suelo (-)</v>
          </cell>
          <cell r="AB98" t="str">
            <v>Negativo MODERADO</v>
          </cell>
          <cell r="BA98" t="str">
            <v>Negativo BAJO</v>
          </cell>
        </row>
        <row r="99">
          <cell r="K99" t="str">
            <v>Consumo de energía eléctrica</v>
          </cell>
          <cell r="L99" t="str">
            <v>Agotamiento de los recursos naturales (-)</v>
          </cell>
          <cell r="AB99" t="str">
            <v>Negativo MODERADO</v>
          </cell>
          <cell r="BA99" t="str">
            <v>Negativo BAJO</v>
          </cell>
        </row>
        <row r="100">
          <cell r="K100" t="str">
            <v>Consumo de papel</v>
          </cell>
          <cell r="L100" t="str">
            <v>Agotamiento de los recursos naturales (-)</v>
          </cell>
          <cell r="AB100" t="str">
            <v>Negativo MODERADO</v>
          </cell>
          <cell r="BA100" t="str">
            <v>Negativo BAJO</v>
          </cell>
        </row>
        <row r="101">
          <cell r="K101" t="str">
            <v>Consumo de tóner</v>
          </cell>
          <cell r="L101" t="str">
            <v>Agotamiento de los recursos naturales (-)</v>
          </cell>
          <cell r="AB101" t="str">
            <v>Negativo BAJO</v>
          </cell>
          <cell r="BA101" t="str">
            <v>Negativo BAJO</v>
          </cell>
        </row>
        <row r="102">
          <cell r="K102" t="str">
            <v>Conversión a medios tecnológicos</v>
          </cell>
          <cell r="L102" t="str">
            <v>Disminución de consumo de papel (+)</v>
          </cell>
          <cell r="AB102" t="str">
            <v>POSITIVO</v>
          </cell>
          <cell r="BA102" t="str">
            <v>POSITIVO</v>
          </cell>
        </row>
        <row r="103">
          <cell r="K103" t="str">
            <v>Generación de residuos aprovechables (PAPEL)</v>
          </cell>
          <cell r="L103" t="str">
            <v>Disminución de carga en los rellenos sanitarios (+)</v>
          </cell>
          <cell r="AB103" t="str">
            <v>POSITIVO</v>
          </cell>
          <cell r="BA103" t="str">
            <v>POSITIVO</v>
          </cell>
        </row>
        <row r="104">
          <cell r="K104" t="str">
            <v xml:space="preserve">Generación de residuos peligrosos (TÓNERES) </v>
          </cell>
          <cell r="L104" t="str">
            <v>Contaminación del suelo (-)</v>
          </cell>
          <cell r="AB104" t="str">
            <v>Negativo MODERADO</v>
          </cell>
          <cell r="BA104" t="str">
            <v>Negativo BAJO</v>
          </cell>
        </row>
        <row r="105">
          <cell r="K105" t="str">
            <v>Consumo de energía eléctrica</v>
          </cell>
          <cell r="L105" t="str">
            <v>Agotamiento de los recursos naturales (-)</v>
          </cell>
          <cell r="AB105" t="str">
            <v>Negativo MODERADO</v>
          </cell>
          <cell r="BA105" t="str">
            <v>Negativo BAJO</v>
          </cell>
        </row>
        <row r="106">
          <cell r="K106" t="str">
            <v>Consumo de papel</v>
          </cell>
          <cell r="L106" t="str">
            <v>Agotamiento de los recursos naturales (-)</v>
          </cell>
          <cell r="AB106" t="str">
            <v>Negativo MODERADO</v>
          </cell>
          <cell r="BA106" t="str">
            <v>Negativo BAJO</v>
          </cell>
        </row>
        <row r="107">
          <cell r="K107" t="str">
            <v>Consumo de tóner</v>
          </cell>
          <cell r="L107" t="str">
            <v>Agotamiento de los recursos naturales (-)</v>
          </cell>
          <cell r="AB107" t="str">
            <v>Negativo BAJO</v>
          </cell>
          <cell r="BA107" t="str">
            <v>Negativo BAJO</v>
          </cell>
        </row>
        <row r="108">
          <cell r="K108" t="str">
            <v>Conversión a medios tecnológicos</v>
          </cell>
          <cell r="L108" t="str">
            <v>Disminución de consumo de papel (+)</v>
          </cell>
          <cell r="AB108" t="str">
            <v>POSITIVO</v>
          </cell>
          <cell r="BA108" t="str">
            <v>POSITIVO</v>
          </cell>
        </row>
        <row r="109">
          <cell r="K109" t="str">
            <v>Generación de residuos aprovechables (PAPEL)</v>
          </cell>
          <cell r="L109" t="str">
            <v>Disminución de carga en los rellenos sanitarios (+)</v>
          </cell>
          <cell r="AB109" t="str">
            <v>POSITIVO</v>
          </cell>
          <cell r="BA109" t="str">
            <v>POSITIVO</v>
          </cell>
        </row>
        <row r="110">
          <cell r="K110" t="str">
            <v xml:space="preserve">Generación de residuos peligrosos (TÓNERES) </v>
          </cell>
          <cell r="L110" t="str">
            <v>Contaminación del suelo (-)</v>
          </cell>
          <cell r="AB110" t="str">
            <v>Negativo MODERADO</v>
          </cell>
          <cell r="BA110" t="str">
            <v>Negativo BAJO</v>
          </cell>
        </row>
        <row r="111">
          <cell r="K111" t="str">
            <v>Consumo de energía eléctrica</v>
          </cell>
          <cell r="L111" t="str">
            <v>Agotamiento de los recursos naturales (-)</v>
          </cell>
          <cell r="AB111" t="str">
            <v>Negativo MODERADO</v>
          </cell>
          <cell r="BA111" t="str">
            <v>Negativo BAJO</v>
          </cell>
        </row>
        <row r="112">
          <cell r="K112" t="str">
            <v>Consumo de papel</v>
          </cell>
          <cell r="L112" t="str">
            <v>Agotamiento de los recursos naturales (-)</v>
          </cell>
          <cell r="AB112" t="str">
            <v>Negativo MODERADO</v>
          </cell>
          <cell r="BA112" t="str">
            <v>Negativo BAJO</v>
          </cell>
        </row>
        <row r="113">
          <cell r="K113" t="str">
            <v>Conversión a medios tecnológicos</v>
          </cell>
          <cell r="L113" t="str">
            <v>Disminución de consumo de papel (+)</v>
          </cell>
          <cell r="AB113" t="str">
            <v>POSITIVO</v>
          </cell>
          <cell r="BA113" t="str">
            <v>POSITIVO</v>
          </cell>
        </row>
        <row r="114">
          <cell r="K114" t="str">
            <v>Generación de residuos aprovechables (PAPEL)</v>
          </cell>
          <cell r="L114" t="str">
            <v>Disminución de carga en los rellenos sanitarios (+)</v>
          </cell>
          <cell r="AB114" t="str">
            <v>POSITIVO</v>
          </cell>
          <cell r="BA114" t="str">
            <v>POSITIVO</v>
          </cell>
        </row>
        <row r="115">
          <cell r="K115" t="str">
            <v>Consumo de energía eléctrica</v>
          </cell>
          <cell r="L115" t="str">
            <v>Agotamiento de los recursos naturales (-)</v>
          </cell>
          <cell r="AB115" t="str">
            <v>Negativo MODERADO</v>
          </cell>
          <cell r="BA115" t="str">
            <v>Negativo BAJO</v>
          </cell>
        </row>
        <row r="116">
          <cell r="K116" t="str">
            <v>Consumo de papel</v>
          </cell>
          <cell r="L116" t="str">
            <v>Agotamiento de los recursos naturales (-)</v>
          </cell>
          <cell r="AB116" t="str">
            <v>Negativo MODERADO</v>
          </cell>
          <cell r="BA116" t="str">
            <v>Negativo BAJO</v>
          </cell>
        </row>
        <row r="117">
          <cell r="K117" t="str">
            <v>Consumo de tóner</v>
          </cell>
          <cell r="L117" t="str">
            <v>Agotamiento de los recursos naturales (-)</v>
          </cell>
          <cell r="AB117" t="str">
            <v>Negativo BAJO</v>
          </cell>
          <cell r="BA117" t="str">
            <v>Negativo BAJO</v>
          </cell>
        </row>
        <row r="118">
          <cell r="K118" t="str">
            <v>Conversión a medios tecnológicos</v>
          </cell>
          <cell r="L118" t="str">
            <v>Disminución de consumo de papel (+)</v>
          </cell>
          <cell r="AB118" t="str">
            <v>POSITIVO</v>
          </cell>
          <cell r="BA118" t="str">
            <v>POSITIVO</v>
          </cell>
        </row>
        <row r="119">
          <cell r="K119" t="str">
            <v>Generación de residuos aprovechables (PAPEL)</v>
          </cell>
          <cell r="L119" t="str">
            <v>Disminución de carga en los rellenos sanitarios (+)</v>
          </cell>
          <cell r="AB119" t="str">
            <v>POSITIVO</v>
          </cell>
          <cell r="BA119" t="str">
            <v>POSITIVO</v>
          </cell>
        </row>
        <row r="120">
          <cell r="K120" t="str">
            <v xml:space="preserve">Generación de residuos peligrosos (TÓNERES) </v>
          </cell>
          <cell r="L120" t="str">
            <v>Contaminación del suelo (-)</v>
          </cell>
          <cell r="AB120" t="str">
            <v>Negativo MODERADO</v>
          </cell>
          <cell r="BA120" t="str">
            <v>Negativo BAJO</v>
          </cell>
        </row>
        <row r="121">
          <cell r="K121" t="str">
            <v>Consumo de energía eléctrica</v>
          </cell>
          <cell r="L121" t="str">
            <v>Agotamiento de los recursos naturales (-)</v>
          </cell>
          <cell r="AB121" t="str">
            <v>Negativo MODERADO</v>
          </cell>
          <cell r="BA121" t="str">
            <v>Negativo BAJO</v>
          </cell>
        </row>
        <row r="122">
          <cell r="K122" t="str">
            <v>Consumo de papel</v>
          </cell>
          <cell r="L122" t="str">
            <v>Agotamiento de los recursos naturales (-)</v>
          </cell>
          <cell r="AB122" t="str">
            <v>Negativo MODERADO</v>
          </cell>
          <cell r="BA122" t="str">
            <v>Negativo BAJO</v>
          </cell>
        </row>
        <row r="123">
          <cell r="K123" t="str">
            <v>Consumo de tóner</v>
          </cell>
          <cell r="L123" t="str">
            <v>Agotamiento de los recursos naturales (-)</v>
          </cell>
          <cell r="AB123" t="str">
            <v>Negativo BAJO</v>
          </cell>
          <cell r="BA123" t="str">
            <v>Negativo BAJO</v>
          </cell>
        </row>
        <row r="124">
          <cell r="K124" t="str">
            <v>Conversión a medios tecnológicos</v>
          </cell>
          <cell r="L124" t="str">
            <v>Disminución de consumo de papel (+)</v>
          </cell>
          <cell r="AB124" t="str">
            <v>POSITIVO</v>
          </cell>
          <cell r="BA124" t="str">
            <v>POSITIVO</v>
          </cell>
        </row>
        <row r="125">
          <cell r="K125" t="str">
            <v>Generación de residuos aprovechables (PAPEL)</v>
          </cell>
          <cell r="L125" t="str">
            <v>Disminución de carga en los rellenos sanitarios (+)</v>
          </cell>
          <cell r="AB125" t="str">
            <v>POSITIVO</v>
          </cell>
          <cell r="BA125" t="str">
            <v>POSITIVO</v>
          </cell>
        </row>
        <row r="126">
          <cell r="K126" t="str">
            <v xml:space="preserve">Generación de residuos peligrosos (TÓNERES) </v>
          </cell>
          <cell r="L126" t="str">
            <v>Contaminación del suelo (-)</v>
          </cell>
          <cell r="AB126" t="str">
            <v>Negativo MODERADO</v>
          </cell>
          <cell r="BA126" t="str">
            <v>Negativo BAJO</v>
          </cell>
        </row>
        <row r="127">
          <cell r="K127" t="str">
            <v>Consumo de energía eléctrica</v>
          </cell>
          <cell r="L127" t="str">
            <v>Agotamiento de los recursos naturales (-)</v>
          </cell>
          <cell r="AB127" t="str">
            <v>Negativo MODERADO</v>
          </cell>
          <cell r="BA127" t="str">
            <v>Negativo BAJO</v>
          </cell>
        </row>
        <row r="128">
          <cell r="K128" t="str">
            <v>Consumo de papel</v>
          </cell>
          <cell r="L128" t="str">
            <v>Agotamiento de los recursos naturales (-)</v>
          </cell>
          <cell r="AB128" t="str">
            <v>Negativo MODERADO</v>
          </cell>
          <cell r="BA128" t="str">
            <v>Negativo BAJO</v>
          </cell>
        </row>
        <row r="129">
          <cell r="K129" t="str">
            <v>Conversión a medios tecnológicos</v>
          </cell>
          <cell r="L129" t="str">
            <v>Disminución de consumo de papel (+)</v>
          </cell>
          <cell r="AB129" t="str">
            <v>POSITIVO</v>
          </cell>
          <cell r="BA129" t="str">
            <v>POSITIVO</v>
          </cell>
        </row>
        <row r="130">
          <cell r="K130" t="str">
            <v>Generación de residuos aprovechables (PAPEL)</v>
          </cell>
          <cell r="L130" t="str">
            <v>Disminución de carga en los rellenos sanitarios (+)</v>
          </cell>
          <cell r="AB130" t="str">
            <v>POSITIVO</v>
          </cell>
          <cell r="BA130" t="str">
            <v>POSITIVO</v>
          </cell>
        </row>
        <row r="131">
          <cell r="K131" t="str">
            <v>Consumo de energía eléctrica</v>
          </cell>
          <cell r="L131" t="str">
            <v>Agotamiento de los recursos naturales (-)</v>
          </cell>
          <cell r="AB131" t="str">
            <v>Negativo MODERADO</v>
          </cell>
          <cell r="BA131" t="str">
            <v>Negativo BAJO</v>
          </cell>
        </row>
        <row r="132">
          <cell r="K132" t="str">
            <v>Consumo de papel</v>
          </cell>
          <cell r="L132" t="str">
            <v>Agotamiento de los recursos naturales (-)</v>
          </cell>
          <cell r="AB132" t="str">
            <v>Negativo MODERADO</v>
          </cell>
          <cell r="BA132" t="str">
            <v>Negativo BAJO</v>
          </cell>
        </row>
        <row r="133">
          <cell r="K133" t="str">
            <v>Conversión a medios tecnológicos</v>
          </cell>
          <cell r="L133" t="str">
            <v>Disminución de consumo de papel (+)</v>
          </cell>
          <cell r="AB133" t="str">
            <v>POSITIVO</v>
          </cell>
          <cell r="BA133" t="str">
            <v>POSITIVO</v>
          </cell>
        </row>
        <row r="134">
          <cell r="K134" t="str">
            <v>Generación de residuos aprovechables (PAPEL)</v>
          </cell>
          <cell r="L134" t="str">
            <v>Disminución de carga en los rellenos sanitarios (+)</v>
          </cell>
          <cell r="AB134" t="str">
            <v>POSITIVO</v>
          </cell>
          <cell r="BA134" t="str">
            <v>POSITIVO</v>
          </cell>
        </row>
        <row r="135">
          <cell r="K135" t="str">
            <v>Consumo de combustibles</v>
          </cell>
          <cell r="L135" t="str">
            <v>Emisión de gases efecto invernadero (-)</v>
          </cell>
          <cell r="AB135" t="str">
            <v>Negativo BAJO</v>
          </cell>
          <cell r="BA135" t="str">
            <v>Negativo BAJO</v>
          </cell>
        </row>
        <row r="136">
          <cell r="K136" t="str">
            <v>Generación de emisiones atmosféricas fuentes móviles</v>
          </cell>
          <cell r="L136" t="str">
            <v>Contaminación del aire (-)</v>
          </cell>
          <cell r="AB136" t="str">
            <v>Negativo MODERADO</v>
          </cell>
          <cell r="BA136" t="str">
            <v>Negativo MODERADO</v>
          </cell>
        </row>
        <row r="137">
          <cell r="K137" t="str">
            <v>Consumo de energía eléctrica</v>
          </cell>
          <cell r="L137" t="str">
            <v>Agotamiento de los recursos naturales (-)</v>
          </cell>
          <cell r="AB137" t="str">
            <v>Negativo MODERADO</v>
          </cell>
          <cell r="BA137" t="str">
            <v>Negativo BAJO</v>
          </cell>
        </row>
        <row r="138">
          <cell r="K138" t="str">
            <v>Consumo de papel</v>
          </cell>
          <cell r="L138" t="str">
            <v>Agotamiento de los recursos naturales (-)</v>
          </cell>
          <cell r="AB138" t="str">
            <v>Negativo MODERADO</v>
          </cell>
          <cell r="BA138" t="str">
            <v>Negativo BAJO</v>
          </cell>
        </row>
        <row r="139">
          <cell r="K139" t="str">
            <v>Conversión a medios tecnológicos</v>
          </cell>
          <cell r="L139" t="str">
            <v>Disminución de consumo de papel (+)</v>
          </cell>
          <cell r="AB139" t="str">
            <v>POSITIVO</v>
          </cell>
          <cell r="BA139" t="str">
            <v>POSITIVO</v>
          </cell>
        </row>
        <row r="140">
          <cell r="K140" t="str">
            <v>Generación de residuos aprovechables (PAPEL)</v>
          </cell>
          <cell r="L140" t="str">
            <v>Disminución de carga en los rellenos sanitarios (+)</v>
          </cell>
          <cell r="AB140" t="str">
            <v>POSITIVO</v>
          </cell>
          <cell r="BA140" t="str">
            <v>POSITIVO</v>
          </cell>
        </row>
        <row r="141">
          <cell r="K141" t="str">
            <v>Consumo de combustibles</v>
          </cell>
          <cell r="L141" t="str">
            <v>Emisión de gases efecto invernadero (-)</v>
          </cell>
          <cell r="AB141" t="str">
            <v>Negativo BAJO</v>
          </cell>
          <cell r="BA141" t="str">
            <v>Negativo BAJO</v>
          </cell>
        </row>
        <row r="142">
          <cell r="K142" t="str">
            <v>Generación de emisiones atmosféricas fuentes móviles</v>
          </cell>
          <cell r="L142" t="str">
            <v>Contaminación del aire (-)</v>
          </cell>
          <cell r="AB142" t="str">
            <v>Negativo MODERADO</v>
          </cell>
          <cell r="BA142" t="str">
            <v>Negativo MODERADO</v>
          </cell>
        </row>
        <row r="143">
          <cell r="K143" t="str">
            <v>Consumo de energía eléctrica</v>
          </cell>
          <cell r="L143" t="str">
            <v>Agotamiento de los recursos naturales (-)</v>
          </cell>
          <cell r="AB143" t="str">
            <v>Negativo MODERADO</v>
          </cell>
          <cell r="BA143" t="str">
            <v>Negativo BAJO</v>
          </cell>
        </row>
        <row r="144">
          <cell r="K144" t="str">
            <v>Consumo de papel</v>
          </cell>
          <cell r="L144" t="str">
            <v>Agotamiento de los recursos naturales (-)</v>
          </cell>
          <cell r="AB144" t="str">
            <v>Negativo MODERADO</v>
          </cell>
          <cell r="BA144" t="str">
            <v>Negativo BAJO</v>
          </cell>
        </row>
        <row r="145">
          <cell r="K145" t="str">
            <v>Conversión a medios tecnológicos</v>
          </cell>
          <cell r="L145" t="str">
            <v>Disminución de consumo de papel (+)</v>
          </cell>
          <cell r="AB145" t="str">
            <v>POSITIVO</v>
          </cell>
          <cell r="BA145" t="str">
            <v>POSITIVO</v>
          </cell>
        </row>
        <row r="146">
          <cell r="K146" t="str">
            <v>Generación de residuos aprovechables (PAPEL)</v>
          </cell>
          <cell r="L146" t="str">
            <v>Disminución de carga en los rellenos sanitarios (+)</v>
          </cell>
          <cell r="AB146" t="str">
            <v>POSITIVO</v>
          </cell>
          <cell r="BA146" t="str">
            <v>POSITIVO</v>
          </cell>
        </row>
        <row r="147">
          <cell r="K147" t="str">
            <v>Consumo de combustibles</v>
          </cell>
          <cell r="L147" t="str">
            <v>Emisión de gases efecto invernadero (-)</v>
          </cell>
          <cell r="AB147" t="str">
            <v>Negativo BAJO</v>
          </cell>
          <cell r="BA147" t="str">
            <v>Negativo BAJO</v>
          </cell>
        </row>
        <row r="148">
          <cell r="K148" t="str">
            <v>Generación de emisiones atmosféricas fuentes móviles</v>
          </cell>
          <cell r="L148" t="str">
            <v>Contaminación del aire (-)</v>
          </cell>
          <cell r="AB148" t="str">
            <v>Negativo MODERADO</v>
          </cell>
          <cell r="BA148" t="str">
            <v>Negativo MODERADO</v>
          </cell>
        </row>
        <row r="149">
          <cell r="K149" t="str">
            <v>Consumo de energía eléctrica</v>
          </cell>
          <cell r="L149" t="str">
            <v>Agotamiento de los recursos naturales (-)</v>
          </cell>
          <cell r="AB149" t="str">
            <v>Negativo MODERADO</v>
          </cell>
          <cell r="BA149" t="str">
            <v>Negativo BAJO</v>
          </cell>
        </row>
        <row r="150">
          <cell r="K150" t="str">
            <v>Consumo de papel</v>
          </cell>
          <cell r="L150" t="str">
            <v>Agotamiento de los recursos naturales (-)</v>
          </cell>
          <cell r="AB150" t="str">
            <v>Negativo MODERADO</v>
          </cell>
          <cell r="BA150" t="str">
            <v>Negativo BAJO</v>
          </cell>
        </row>
        <row r="151">
          <cell r="K151" t="str">
            <v>Conversión a medios tecnológicos</v>
          </cell>
          <cell r="L151" t="str">
            <v>Disminución de consumo de papel (+)</v>
          </cell>
          <cell r="AB151" t="str">
            <v>POSITIVO</v>
          </cell>
          <cell r="BA151" t="str">
            <v>POSITIVO</v>
          </cell>
        </row>
        <row r="152">
          <cell r="K152" t="str">
            <v>Generación de residuos aprovechables (PAPEL)</v>
          </cell>
          <cell r="L152" t="str">
            <v>Disminución de carga en los rellenos sanitarios (+)</v>
          </cell>
          <cell r="AB152" t="str">
            <v>POSITIVO</v>
          </cell>
          <cell r="BA152" t="str">
            <v>POSITIVO</v>
          </cell>
        </row>
        <row r="153">
          <cell r="K153" t="str">
            <v>Consumo de energía eléctrica</v>
          </cell>
          <cell r="L153" t="str">
            <v>Agotamiento de los recursos naturales (-)</v>
          </cell>
          <cell r="AB153" t="str">
            <v>Negativo MODERADO</v>
          </cell>
          <cell r="BA153" t="str">
            <v>Negativo BAJO</v>
          </cell>
        </row>
        <row r="154">
          <cell r="K154" t="str">
            <v>Consumo de papel</v>
          </cell>
          <cell r="L154" t="str">
            <v>Agotamiento de los recursos naturales (-)</v>
          </cell>
          <cell r="AB154" t="str">
            <v>Negativo MODERADO</v>
          </cell>
          <cell r="BA154" t="str">
            <v>Negativo BAJO</v>
          </cell>
        </row>
        <row r="155">
          <cell r="K155" t="str">
            <v>Conversión a medios tecnológicos</v>
          </cell>
          <cell r="L155" t="str">
            <v>Disminución de consumo de papel (+)</v>
          </cell>
          <cell r="AB155" t="str">
            <v>POSITIVO</v>
          </cell>
          <cell r="BA155" t="str">
            <v>POSITIVO</v>
          </cell>
        </row>
        <row r="156">
          <cell r="K156" t="str">
            <v>Generación de residuos aprovechables (PAPEL)</v>
          </cell>
          <cell r="L156" t="str">
            <v>Disminución de carga en los rellenos sanitarios (+)</v>
          </cell>
          <cell r="AB156" t="str">
            <v>POSITIVO</v>
          </cell>
          <cell r="BA156" t="str">
            <v>POSITIVO</v>
          </cell>
        </row>
        <row r="157">
          <cell r="K157" t="str">
            <v>Consumo de energía eléctrica</v>
          </cell>
          <cell r="L157" t="str">
            <v>Agotamiento de los recursos naturales (-)</v>
          </cell>
          <cell r="AB157" t="str">
            <v>Negativo MODERADO</v>
          </cell>
          <cell r="BA157" t="str">
            <v>Negativo BAJO</v>
          </cell>
        </row>
        <row r="158">
          <cell r="K158" t="str">
            <v>Consumo de papel</v>
          </cell>
          <cell r="L158" t="str">
            <v>Agotamiento de los recursos naturales (-)</v>
          </cell>
          <cell r="AB158" t="str">
            <v>Negativo MODERADO</v>
          </cell>
          <cell r="BA158" t="str">
            <v>Negativo BAJO</v>
          </cell>
        </row>
        <row r="159">
          <cell r="K159" t="str">
            <v>Conversión a medios tecnológicos</v>
          </cell>
          <cell r="L159" t="str">
            <v>Disminución de consumo de papel (+)</v>
          </cell>
          <cell r="AB159" t="str">
            <v>POSITIVO</v>
          </cell>
          <cell r="BA159" t="str">
            <v>POSITIVO</v>
          </cell>
        </row>
        <row r="160">
          <cell r="K160" t="str">
            <v>Generación de residuos aprovechables (PAPEL)</v>
          </cell>
          <cell r="L160" t="str">
            <v>Disminución de carga en los rellenos sanitarios (+)</v>
          </cell>
          <cell r="AB160" t="str">
            <v>POSITIVO</v>
          </cell>
          <cell r="BA160" t="str">
            <v>POSITIVO</v>
          </cell>
        </row>
        <row r="161">
          <cell r="K161" t="str">
            <v>Consumo de energía eléctrica</v>
          </cell>
          <cell r="L161" t="str">
            <v>Agotamiento de los recursos naturales (-)</v>
          </cell>
          <cell r="AB161" t="str">
            <v>Negativo MODERADO</v>
          </cell>
          <cell r="BA161" t="str">
            <v>Negativo BAJO</v>
          </cell>
        </row>
        <row r="162">
          <cell r="K162" t="str">
            <v>Consumo de papel</v>
          </cell>
          <cell r="L162" t="str">
            <v>Agotamiento de los recursos naturales (-)</v>
          </cell>
          <cell r="AB162" t="str">
            <v>Negativo MODERADO</v>
          </cell>
          <cell r="BA162" t="str">
            <v>Negativo BAJO</v>
          </cell>
        </row>
        <row r="163">
          <cell r="K163" t="str">
            <v>Conversión a medios tecnológicos</v>
          </cell>
          <cell r="L163" t="str">
            <v>Disminución de consumo de papel (+)</v>
          </cell>
          <cell r="AB163" t="str">
            <v>POSITIVO</v>
          </cell>
          <cell r="BA163" t="str">
            <v>POSITIVO</v>
          </cell>
        </row>
        <row r="164">
          <cell r="K164" t="str">
            <v>Generación de residuos aprovechables (PAPEL)</v>
          </cell>
          <cell r="L164" t="str">
            <v>Disminución de carga en los rellenos sanitarios (+)</v>
          </cell>
          <cell r="AB164" t="str">
            <v>POSITIVO</v>
          </cell>
          <cell r="BA164" t="str">
            <v>POSITIVO</v>
          </cell>
        </row>
        <row r="165">
          <cell r="K165" t="str">
            <v>Consumo de energía eléctrica</v>
          </cell>
          <cell r="L165" t="str">
            <v>Agotamiento de los recursos naturales (-)</v>
          </cell>
          <cell r="AB165" t="str">
            <v>Negativo MODERADO</v>
          </cell>
          <cell r="BA165" t="str">
            <v>Negativo BAJO</v>
          </cell>
        </row>
        <row r="166">
          <cell r="K166" t="str">
            <v>Consumo de papel</v>
          </cell>
          <cell r="L166" t="str">
            <v>Agotamiento de los recursos naturales (-)</v>
          </cell>
          <cell r="AB166" t="str">
            <v>Negativo MODERADO</v>
          </cell>
          <cell r="BA166" t="str">
            <v>Negativo BAJO</v>
          </cell>
        </row>
        <row r="167">
          <cell r="K167" t="str">
            <v>Conversión a medios tecnológicos</v>
          </cell>
          <cell r="L167" t="str">
            <v>Disminución de consumo de papel (+)</v>
          </cell>
          <cell r="AB167" t="str">
            <v>POSITIVO</v>
          </cell>
          <cell r="BA167" t="str">
            <v>POSITIVO</v>
          </cell>
        </row>
        <row r="168">
          <cell r="K168" t="str">
            <v>Generación de residuos aprovechables (PAPEL)</v>
          </cell>
          <cell r="L168" t="str">
            <v>Disminución de carga en los rellenos sanitarios (+)</v>
          </cell>
          <cell r="AB168" t="str">
            <v>POSITIVO</v>
          </cell>
          <cell r="BA168" t="str">
            <v>POSITIVO</v>
          </cell>
        </row>
        <row r="169">
          <cell r="K169" t="str">
            <v>Consumo de energía eléctrica</v>
          </cell>
          <cell r="L169" t="str">
            <v>Agotamiento de los recursos naturales (-)</v>
          </cell>
          <cell r="AB169" t="str">
            <v>Negativo MODERADO</v>
          </cell>
          <cell r="BA169" t="str">
            <v>Negativo BAJO</v>
          </cell>
        </row>
        <row r="170">
          <cell r="K170" t="str">
            <v>Consumo de papel</v>
          </cell>
          <cell r="L170" t="str">
            <v>Agotamiento de los recursos naturales (-)</v>
          </cell>
          <cell r="AB170" t="str">
            <v>Negativo MODERADO</v>
          </cell>
          <cell r="BA170" t="str">
            <v>Negativo BAJO</v>
          </cell>
        </row>
        <row r="171">
          <cell r="K171" t="str">
            <v>Consumo de tóner</v>
          </cell>
          <cell r="L171" t="str">
            <v>Agotamiento de los recursos naturales (-)</v>
          </cell>
          <cell r="AB171" t="str">
            <v>Negativo BAJO</v>
          </cell>
          <cell r="BA171" t="str">
            <v>Negativo BAJO</v>
          </cell>
        </row>
        <row r="172">
          <cell r="K172" t="str">
            <v>Conversión a medios tecnológicos</v>
          </cell>
          <cell r="L172" t="str">
            <v>Disminución de consumo de papel (+)</v>
          </cell>
          <cell r="AB172" t="str">
            <v>POSITIVO</v>
          </cell>
          <cell r="BA172" t="str">
            <v>POSITIVO</v>
          </cell>
        </row>
        <row r="173">
          <cell r="K173" t="str">
            <v>Generación de residuos aprovechables (PAPEL)</v>
          </cell>
          <cell r="L173" t="str">
            <v>Disminución de carga en los rellenos sanitarios (+)</v>
          </cell>
          <cell r="AB173" t="str">
            <v>POSITIVO</v>
          </cell>
          <cell r="BA173" t="str">
            <v>POSITIVO</v>
          </cell>
        </row>
        <row r="174">
          <cell r="K174" t="str">
            <v xml:space="preserve">Generación de residuos peligrosos (TÓNERES) </v>
          </cell>
          <cell r="L174" t="str">
            <v>Contaminación del suelo (-)</v>
          </cell>
          <cell r="AB174" t="str">
            <v>Negativo MODERADO</v>
          </cell>
          <cell r="BA174" t="str">
            <v>Negativo BAJO</v>
          </cell>
        </row>
        <row r="175">
          <cell r="K175" t="str">
            <v>Consumo de energía eléctrica</v>
          </cell>
          <cell r="L175" t="str">
            <v>Agotamiento de los recursos naturales (-)</v>
          </cell>
          <cell r="AB175" t="str">
            <v>Negativo MODERADO</v>
          </cell>
          <cell r="BA175" t="str">
            <v>Negativo BAJO</v>
          </cell>
        </row>
        <row r="176">
          <cell r="K176" t="str">
            <v>Consumo de papel</v>
          </cell>
          <cell r="L176" t="str">
            <v>Agotamiento de los recursos naturales (-)</v>
          </cell>
          <cell r="AB176" t="str">
            <v>Negativo MODERADO</v>
          </cell>
          <cell r="BA176" t="str">
            <v>Negativo BAJO</v>
          </cell>
        </row>
        <row r="177">
          <cell r="K177" t="str">
            <v>Consumo de tóner</v>
          </cell>
          <cell r="L177" t="str">
            <v>Agotamiento de los recursos naturales (-)</v>
          </cell>
          <cell r="AB177" t="str">
            <v>Negativo BAJO</v>
          </cell>
          <cell r="BA177" t="str">
            <v>Negativo BAJO</v>
          </cell>
        </row>
        <row r="178">
          <cell r="K178" t="str">
            <v>Conversión a medios tecnológicos</v>
          </cell>
          <cell r="L178" t="str">
            <v>Disminución de consumo de papel (+)</v>
          </cell>
          <cell r="AB178" t="str">
            <v>POSITIVO</v>
          </cell>
          <cell r="BA178" t="str">
            <v>POSITIVO</v>
          </cell>
        </row>
        <row r="179">
          <cell r="K179" t="str">
            <v>Generación de residuos aprovechables (PAPEL)</v>
          </cell>
          <cell r="L179" t="str">
            <v>Disminución de carga en los rellenos sanitarios (+)</v>
          </cell>
          <cell r="AB179" t="str">
            <v>POSITIVO</v>
          </cell>
          <cell r="BA179" t="str">
            <v>POSITIVO</v>
          </cell>
        </row>
        <row r="180">
          <cell r="K180" t="str">
            <v xml:space="preserve">Generación de residuos peligrosos (TÓNERES) </v>
          </cell>
          <cell r="L180" t="str">
            <v>Contaminación del suelo (-)</v>
          </cell>
          <cell r="AB180" t="str">
            <v>Negativo MODERADO</v>
          </cell>
          <cell r="BA180" t="str">
            <v>Negativo BAJO</v>
          </cell>
        </row>
        <row r="181">
          <cell r="K181" t="str">
            <v>Consumo de energía eléctrica</v>
          </cell>
          <cell r="L181" t="str">
            <v>Agotamiento de los recursos naturales (-)</v>
          </cell>
          <cell r="AB181" t="str">
            <v>Negativo MODERADO</v>
          </cell>
          <cell r="BA181" t="str">
            <v>Negativo BAJO</v>
          </cell>
        </row>
        <row r="182">
          <cell r="K182" t="str">
            <v>Consumo de papel</v>
          </cell>
          <cell r="L182" t="str">
            <v>Agotamiento de los recursos naturales (-)</v>
          </cell>
          <cell r="AB182" t="str">
            <v>Negativo MODERADO</v>
          </cell>
          <cell r="BA182" t="str">
            <v>Negativo BAJO</v>
          </cell>
        </row>
        <row r="183">
          <cell r="K183" t="str">
            <v>Consumo de tóner</v>
          </cell>
          <cell r="L183" t="str">
            <v>Agotamiento de los recursos naturales (-)</v>
          </cell>
          <cell r="AB183" t="str">
            <v>Negativo BAJO</v>
          </cell>
          <cell r="BA183" t="str">
            <v>Negativo BAJO</v>
          </cell>
        </row>
        <row r="184">
          <cell r="K184" t="str">
            <v>Conversión a medios tecnológicos</v>
          </cell>
          <cell r="L184" t="str">
            <v>Disminución de consumo de papel (+)</v>
          </cell>
          <cell r="AB184" t="str">
            <v>POSITIVO</v>
          </cell>
          <cell r="BA184" t="str">
            <v>POSITIVO</v>
          </cell>
        </row>
        <row r="185">
          <cell r="K185" t="str">
            <v>Generación de residuos aprovechables (PAPEL)</v>
          </cell>
          <cell r="L185" t="str">
            <v>Disminución de carga en los rellenos sanitarios (+)</v>
          </cell>
          <cell r="AB185" t="str">
            <v>POSITIVO</v>
          </cell>
          <cell r="BA185" t="str">
            <v>POSITIVO</v>
          </cell>
        </row>
        <row r="186">
          <cell r="K186" t="str">
            <v xml:space="preserve">Generación de residuos peligrosos (TÓNERES) </v>
          </cell>
          <cell r="L186" t="str">
            <v>Contaminación del suelo (-)</v>
          </cell>
          <cell r="AB186" t="str">
            <v>Negativo MODERADO</v>
          </cell>
          <cell r="BA186" t="str">
            <v>Negativo BAJO</v>
          </cell>
        </row>
        <row r="187">
          <cell r="K187" t="str">
            <v>Consumo de energía eléctrica</v>
          </cell>
          <cell r="L187" t="str">
            <v>Agotamiento de los recursos naturales (-)</v>
          </cell>
          <cell r="AB187" t="str">
            <v>Negativo MODERADO</v>
          </cell>
          <cell r="BA187" t="str">
            <v>Negativo BAJO</v>
          </cell>
        </row>
        <row r="188">
          <cell r="K188" t="str">
            <v>Consumo de papel</v>
          </cell>
          <cell r="L188" t="str">
            <v>Agotamiento de los recursos naturales (-)</v>
          </cell>
          <cell r="AB188" t="str">
            <v>Negativo MODERADO</v>
          </cell>
          <cell r="BA188" t="str">
            <v>Negativo BAJO</v>
          </cell>
        </row>
        <row r="189">
          <cell r="K189" t="str">
            <v>Consumo de tóner</v>
          </cell>
          <cell r="L189" t="str">
            <v>Agotamiento de los recursos naturales (-)</v>
          </cell>
          <cell r="AB189" t="str">
            <v>Negativo BAJO</v>
          </cell>
          <cell r="BA189" t="str">
            <v>Negativo BAJO</v>
          </cell>
        </row>
        <row r="190">
          <cell r="K190" t="str">
            <v>Conversión a medios tecnológicos</v>
          </cell>
          <cell r="L190" t="str">
            <v>Disminución de consumo de papel (+)</v>
          </cell>
          <cell r="AB190" t="str">
            <v>POSITIVO</v>
          </cell>
          <cell r="BA190" t="str">
            <v>POSITIVO</v>
          </cell>
        </row>
        <row r="191">
          <cell r="K191" t="str">
            <v>Generación de residuos aprovechables (PAPEL)</v>
          </cell>
          <cell r="L191" t="str">
            <v>Disminución de carga en los rellenos sanitarios (+)</v>
          </cell>
          <cell r="AB191" t="str">
            <v>POSITIVO</v>
          </cell>
          <cell r="BA191" t="str">
            <v>POSITIVO</v>
          </cell>
        </row>
        <row r="192">
          <cell r="K192" t="str">
            <v xml:space="preserve">Generación de residuos peligrosos (TÓNERES) </v>
          </cell>
          <cell r="L192" t="str">
            <v>Contaminación del suelo (-)</v>
          </cell>
          <cell r="AB192" t="str">
            <v>Negativo MODERADO</v>
          </cell>
          <cell r="BA192" t="str">
            <v>Negativo BAJO</v>
          </cell>
        </row>
        <row r="193">
          <cell r="K193" t="str">
            <v>Consumo de energía eléctrica</v>
          </cell>
          <cell r="L193" t="str">
            <v>Agotamiento de los recursos naturales (-)</v>
          </cell>
          <cell r="AB193" t="str">
            <v>Negativo MODERADO</v>
          </cell>
          <cell r="BA193" t="str">
            <v>Negativo BAJO</v>
          </cell>
        </row>
        <row r="194">
          <cell r="K194" t="str">
            <v>Conversión a medios tecnológicos</v>
          </cell>
          <cell r="L194" t="str">
            <v>Disminución de consumo de papel (+)</v>
          </cell>
          <cell r="AB194" t="str">
            <v>POSITIVO</v>
          </cell>
          <cell r="BA194" t="str">
            <v>POSITIVO</v>
          </cell>
        </row>
        <row r="195">
          <cell r="K195" t="str">
            <v>Consumo de energía eléctrica</v>
          </cell>
          <cell r="L195" t="str">
            <v>Agotamiento de los recursos naturales (-)</v>
          </cell>
          <cell r="AB195" t="str">
            <v>Negativo MODERADO</v>
          </cell>
          <cell r="BA195" t="str">
            <v>Negativo BAJO</v>
          </cell>
        </row>
        <row r="196">
          <cell r="K196" t="str">
            <v>Consumo de papel</v>
          </cell>
          <cell r="L196" t="str">
            <v>Agotamiento de los recursos naturales (-)</v>
          </cell>
          <cell r="AB196" t="str">
            <v>Negativo MODERADO</v>
          </cell>
          <cell r="BA196" t="str">
            <v>Negativo BAJO</v>
          </cell>
        </row>
        <row r="197">
          <cell r="K197" t="str">
            <v>Consumo de tóner</v>
          </cell>
          <cell r="L197" t="str">
            <v>Agotamiento de los recursos naturales (-)</v>
          </cell>
          <cell r="AB197" t="str">
            <v>Negativo BAJO</v>
          </cell>
          <cell r="BA197" t="str">
            <v>Negativo BAJO</v>
          </cell>
        </row>
        <row r="198">
          <cell r="K198" t="str">
            <v>Conversión a medios tecnológicos</v>
          </cell>
          <cell r="L198" t="str">
            <v>Disminución de consumo de papel (+)</v>
          </cell>
          <cell r="AB198" t="str">
            <v>POSITIVO</v>
          </cell>
          <cell r="BA198" t="str">
            <v>POSITIVO</v>
          </cell>
        </row>
        <row r="199">
          <cell r="K199" t="str">
            <v>Generación de residuos aprovechables (PAPEL)</v>
          </cell>
          <cell r="L199" t="str">
            <v>Disminución de carga en los rellenos sanitarios (+)</v>
          </cell>
          <cell r="AB199" t="str">
            <v>POSITIVO</v>
          </cell>
          <cell r="BA199" t="str">
            <v>POSITIVO</v>
          </cell>
        </row>
        <row r="200">
          <cell r="K200" t="str">
            <v xml:space="preserve">Generación de residuos peligrosos (TÓNERES) </v>
          </cell>
          <cell r="L200" t="str">
            <v>Contaminación del suelo (-)</v>
          </cell>
          <cell r="AB200" t="str">
            <v>Negativo MODERADO</v>
          </cell>
          <cell r="BA200" t="str">
            <v>Negativo BAJO</v>
          </cell>
        </row>
        <row r="201">
          <cell r="K201" t="str">
            <v xml:space="preserve">Consumo de insumos comestibles de cafetería </v>
          </cell>
          <cell r="L201" t="str">
            <v>Agotamiento de los recursos naturales (-)</v>
          </cell>
          <cell r="AB201" t="str">
            <v>Negativo BAJO</v>
          </cell>
          <cell r="BA201" t="str">
            <v>Negativo BAJO</v>
          </cell>
        </row>
        <row r="202">
          <cell r="K202" t="str">
            <v>Consumo de energía eléctrica</v>
          </cell>
          <cell r="L202" t="str">
            <v>Agotamiento de los recursos naturales (-)</v>
          </cell>
          <cell r="AB202" t="str">
            <v>Negativo MODERADO</v>
          </cell>
          <cell r="BA202" t="str">
            <v>Negativo BAJO</v>
          </cell>
        </row>
        <row r="203">
          <cell r="K203" t="str">
            <v>Consumo de papel</v>
          </cell>
          <cell r="L203" t="str">
            <v>Agotamiento de los recursos naturales (-)</v>
          </cell>
          <cell r="AB203" t="str">
            <v>Negativo MODERADO</v>
          </cell>
          <cell r="BA203" t="str">
            <v>Negativo BAJO</v>
          </cell>
        </row>
        <row r="204">
          <cell r="K204" t="str">
            <v>Consumo de tóner</v>
          </cell>
          <cell r="L204" t="str">
            <v>Agotamiento de los recursos naturales (-)</v>
          </cell>
          <cell r="AB204" t="str">
            <v>Negativo BAJO</v>
          </cell>
          <cell r="BA204" t="str">
            <v>Negativo BAJO</v>
          </cell>
        </row>
        <row r="205">
          <cell r="K205" t="str">
            <v>Conversión a medios tecnológicos</v>
          </cell>
          <cell r="L205" t="str">
            <v>Disminución de consumo de papel (+)</v>
          </cell>
          <cell r="AB205" t="str">
            <v>POSITIVO</v>
          </cell>
          <cell r="BA205" t="str">
            <v>POSITIVO</v>
          </cell>
        </row>
        <row r="206">
          <cell r="K206" t="str">
            <v>Generación de residuos aprovechables (PAPEL)</v>
          </cell>
          <cell r="L206" t="str">
            <v>Disminución de carga en los rellenos sanitarios (+)</v>
          </cell>
          <cell r="AB206" t="str">
            <v>POSITIVO</v>
          </cell>
          <cell r="BA206" t="str">
            <v>POSITIVO</v>
          </cell>
        </row>
        <row r="207">
          <cell r="K207" t="str">
            <v xml:space="preserve">Generación de residuos peligrosos (TÓNERES) </v>
          </cell>
          <cell r="L207" t="str">
            <v>Contaminación del suelo (-)</v>
          </cell>
          <cell r="AB207" t="str">
            <v>Negativo MODERADO</v>
          </cell>
          <cell r="BA207" t="str">
            <v>Negativo BAJO</v>
          </cell>
        </row>
        <row r="208">
          <cell r="K208" t="str">
            <v>Intervención a comunidades Étnicas</v>
          </cell>
          <cell r="L208" t="str">
            <v>Afectación a las costumbres étnicas (-)</v>
          </cell>
          <cell r="AB208" t="str">
            <v>Negativo MODERADO</v>
          </cell>
          <cell r="BA208" t="str">
            <v>Negativo BAJO</v>
          </cell>
        </row>
        <row r="209">
          <cell r="K209" t="str">
            <v>Intervención a comunidades Étnicas</v>
          </cell>
          <cell r="L209" t="str">
            <v>Conservación de las costumbres étnicas (+)</v>
          </cell>
          <cell r="AB209" t="str">
            <v>POSITIVO</v>
          </cell>
          <cell r="BA209" t="str">
            <v>POSITIVO</v>
          </cell>
        </row>
        <row r="210">
          <cell r="K210" t="str">
            <v>Consumo de energía eléctrica</v>
          </cell>
          <cell r="L210" t="str">
            <v>Agotamiento de los recursos naturales (-)</v>
          </cell>
          <cell r="AB210" t="str">
            <v>Negativo MODERADO</v>
          </cell>
          <cell r="BA210" t="str">
            <v>Negativo BAJO</v>
          </cell>
        </row>
        <row r="211">
          <cell r="K211" t="str">
            <v xml:space="preserve">Consumo de insumos comestibles de cafetería </v>
          </cell>
          <cell r="L211" t="str">
            <v>Agotamiento de los recursos naturales (-)</v>
          </cell>
          <cell r="AB211" t="str">
            <v>Negativo BAJO</v>
          </cell>
          <cell r="BA211" t="str">
            <v>Negativo BAJO</v>
          </cell>
        </row>
        <row r="212">
          <cell r="K212" t="str">
            <v>Consumo de energía eléctrica</v>
          </cell>
          <cell r="L212" t="str">
            <v>Agotamiento de los recursos naturales (-)</v>
          </cell>
          <cell r="AB212" t="str">
            <v>Negativo MODERADO</v>
          </cell>
          <cell r="BA212" t="str">
            <v>Negativo BAJO</v>
          </cell>
        </row>
        <row r="213">
          <cell r="K213" t="str">
            <v>Consumo de papel</v>
          </cell>
          <cell r="L213" t="str">
            <v>Agotamiento de los recursos naturales (-)</v>
          </cell>
          <cell r="AB213" t="str">
            <v>Negativo MODERADO</v>
          </cell>
          <cell r="BA213" t="str">
            <v>Negativo BAJO</v>
          </cell>
        </row>
        <row r="214">
          <cell r="K214" t="str">
            <v>Consumo de papel</v>
          </cell>
          <cell r="L214" t="str">
            <v>Agotamiento de los recursos naturales (-)</v>
          </cell>
          <cell r="AB214" t="str">
            <v>Negativo MODERADO</v>
          </cell>
          <cell r="BA214" t="str">
            <v>Negativo BAJO</v>
          </cell>
        </row>
        <row r="215">
          <cell r="K215" t="str">
            <v>Consumo de tóner</v>
          </cell>
          <cell r="L215" t="str">
            <v>Agotamiento de los recursos naturales (-)</v>
          </cell>
          <cell r="AB215" t="str">
            <v>Negativo BAJO</v>
          </cell>
          <cell r="BA215" t="str">
            <v>Negativo BAJO</v>
          </cell>
        </row>
        <row r="216">
          <cell r="K216" t="str">
            <v>Mantenimiento de aires acondicionados</v>
          </cell>
          <cell r="L216" t="str">
            <v>Contaminación del aire (-)</v>
          </cell>
          <cell r="AB216" t="str">
            <v>Negativo MODERADO</v>
          </cell>
          <cell r="BA216" t="str">
            <v>Negativo BAJO</v>
          </cell>
        </row>
        <row r="217">
          <cell r="K217" t="str">
            <v>Generación de residuos aprovechables (PAPEL)</v>
          </cell>
          <cell r="L217" t="str">
            <v>Disminución de carga en los rellenos sanitarios (+)</v>
          </cell>
          <cell r="AB217" t="str">
            <v>POSITIVO</v>
          </cell>
          <cell r="BA217" t="str">
            <v>POSITIVO</v>
          </cell>
        </row>
        <row r="218">
          <cell r="K218" t="str">
            <v xml:space="preserve">Generación de residuos peligrosos (TÓNERES) </v>
          </cell>
          <cell r="L218" t="str">
            <v>Contaminación del suelo (-)</v>
          </cell>
          <cell r="AB218" t="str">
            <v>Negativo MODERADO</v>
          </cell>
          <cell r="BA218" t="str">
            <v>Negativo BAJO</v>
          </cell>
        </row>
        <row r="219">
          <cell r="K219" t="str">
            <v>Consumo de energía eléctrica</v>
          </cell>
          <cell r="L219" t="str">
            <v>Agotamiento de los recursos naturales (-)</v>
          </cell>
          <cell r="AB219" t="str">
            <v>Negativo MODERADO</v>
          </cell>
          <cell r="BA219" t="str">
            <v>Negativo BAJO</v>
          </cell>
        </row>
        <row r="220">
          <cell r="K220" t="str">
            <v>Conversión a medios tecnológicos</v>
          </cell>
          <cell r="L220" t="str">
            <v>Disminución de consumo de papel (+)</v>
          </cell>
          <cell r="AB220" t="str">
            <v>POSITIVO</v>
          </cell>
          <cell r="BA220" t="str">
            <v>POSITIVO</v>
          </cell>
        </row>
        <row r="221">
          <cell r="K221" t="str">
            <v>Intervención a comunidades Étnicas</v>
          </cell>
          <cell r="L221" t="str">
            <v>Conservación de las costumbres étnicas (+)</v>
          </cell>
          <cell r="AB221" t="str">
            <v>POSITIVO</v>
          </cell>
          <cell r="BA221" t="str">
            <v>POSITIVO</v>
          </cell>
        </row>
        <row r="222">
          <cell r="K222" t="str">
            <v xml:space="preserve">Consumo de insumos comestibles de cafetería </v>
          </cell>
          <cell r="L222" t="str">
            <v>Agotamiento de los recursos naturales (-)</v>
          </cell>
          <cell r="AB222" t="str">
            <v>Negativo BAJO</v>
          </cell>
          <cell r="BA222" t="str">
            <v>Negativo BAJO</v>
          </cell>
        </row>
        <row r="223">
          <cell r="K223" t="str">
            <v>Intervención a comunidades Étnicas</v>
          </cell>
          <cell r="L223" t="str">
            <v>Afectación a las costumbres étnicas (-)</v>
          </cell>
          <cell r="AB223" t="str">
            <v>Negativo MODERADO</v>
          </cell>
          <cell r="BA223" t="str">
            <v>Negativo BAJO</v>
          </cell>
        </row>
        <row r="224">
          <cell r="K224" t="str">
            <v>Consumo de energía eléctrica</v>
          </cell>
          <cell r="L224" t="str">
            <v>Agotamiento de los recursos naturales (-)</v>
          </cell>
          <cell r="AB224" t="str">
            <v>Negativo MODERADO</v>
          </cell>
          <cell r="BA224" t="str">
            <v>Negativo BAJO</v>
          </cell>
        </row>
        <row r="225">
          <cell r="K225" t="str">
            <v>Conversión a medios tecnológicos</v>
          </cell>
          <cell r="L225" t="str">
            <v>Disminución de consumo de papel (+)</v>
          </cell>
          <cell r="AB225" t="str">
            <v>POSITIVO</v>
          </cell>
          <cell r="BA225" t="str">
            <v>POSITIVO</v>
          </cell>
        </row>
        <row r="226">
          <cell r="K226" t="str">
            <v>Intervención a comunidades Étnicas</v>
          </cell>
          <cell r="L226" t="str">
            <v>Conservación de las costumbres étnicas (+)</v>
          </cell>
          <cell r="AB226" t="str">
            <v>POSITIVO</v>
          </cell>
          <cell r="BA226" t="str">
            <v>POSITIVO</v>
          </cell>
        </row>
        <row r="227">
          <cell r="K227" t="str">
            <v>Consumo de energía eléctrica</v>
          </cell>
          <cell r="L227" t="str">
            <v>Agotamiento de los recursos naturales (-)</v>
          </cell>
          <cell r="AB227" t="str">
            <v>Negativo MODERADO</v>
          </cell>
          <cell r="BA227" t="str">
            <v>Negativo BAJO</v>
          </cell>
        </row>
        <row r="228">
          <cell r="K228" t="str">
            <v>Consumo de papel</v>
          </cell>
          <cell r="L228" t="str">
            <v>Agotamiento de los recursos naturales (-)</v>
          </cell>
          <cell r="AB228" t="str">
            <v>Negativo MODERADO</v>
          </cell>
          <cell r="BA228" t="str">
            <v>Negativo BAJO</v>
          </cell>
        </row>
        <row r="229">
          <cell r="K229" t="str">
            <v>Consumo de tóner</v>
          </cell>
          <cell r="L229" t="str">
            <v>Agotamiento de los recursos naturales (-)</v>
          </cell>
          <cell r="AB229" t="str">
            <v>Negativo BAJO</v>
          </cell>
          <cell r="BA229" t="str">
            <v>Negativo BAJO</v>
          </cell>
        </row>
        <row r="230">
          <cell r="K230" t="str">
            <v>Conversión a medios tecnológicos</v>
          </cell>
          <cell r="L230" t="str">
            <v>Disminución de consumo de papel (+)</v>
          </cell>
          <cell r="AB230" t="str">
            <v>POSITIVO</v>
          </cell>
          <cell r="BA230" t="str">
            <v>POSITIVO</v>
          </cell>
        </row>
        <row r="231">
          <cell r="K231" t="str">
            <v>Generación de residuos aprovechables (PAPEL)</v>
          </cell>
          <cell r="L231" t="str">
            <v>Disminución de carga en los rellenos sanitarios (+)</v>
          </cell>
          <cell r="AB231" t="str">
            <v>POSITIVO</v>
          </cell>
          <cell r="BA231" t="str">
            <v>POSITIVO</v>
          </cell>
        </row>
        <row r="232">
          <cell r="K232" t="str">
            <v xml:space="preserve">Generación de residuos peligrosos (TÓNERES) </v>
          </cell>
          <cell r="L232" t="str">
            <v>Contaminación del suelo (-)</v>
          </cell>
          <cell r="AB232" t="str">
            <v>Negativo MODERADO</v>
          </cell>
          <cell r="BA232" t="str">
            <v>Negativo BAJO</v>
          </cell>
        </row>
        <row r="233">
          <cell r="K233" t="str">
            <v>Intervención a comunidades Étnicas</v>
          </cell>
          <cell r="L233" t="str">
            <v>Conservación de las costumbres étnicas (+)</v>
          </cell>
          <cell r="AB233" t="str">
            <v>POSITIVO</v>
          </cell>
          <cell r="BA233" t="str">
            <v>POSITIVO</v>
          </cell>
        </row>
        <row r="234">
          <cell r="K234" t="str">
            <v>Consumo de energía eléctrica</v>
          </cell>
          <cell r="L234" t="str">
            <v>Agotamiento de los recursos naturales (-)</v>
          </cell>
          <cell r="AB234" t="str">
            <v>Negativo MODERADO</v>
          </cell>
          <cell r="BA234" t="str">
            <v>Negativo BAJO</v>
          </cell>
        </row>
        <row r="235">
          <cell r="K235" t="str">
            <v>Consumo de papel</v>
          </cell>
          <cell r="L235" t="str">
            <v>Agotamiento de los recursos naturales (-)</v>
          </cell>
          <cell r="AB235" t="str">
            <v>Negativo MODERADO</v>
          </cell>
          <cell r="BA235" t="str">
            <v>Negativo BAJO</v>
          </cell>
        </row>
        <row r="236">
          <cell r="K236" t="str">
            <v>Consumo de tóner</v>
          </cell>
          <cell r="L236" t="str">
            <v>Agotamiento de los recursos naturales (-)</v>
          </cell>
          <cell r="AB236" t="str">
            <v>Negativo BAJO</v>
          </cell>
          <cell r="BA236" t="str">
            <v>Negativo BAJO</v>
          </cell>
        </row>
        <row r="237">
          <cell r="K237" t="str">
            <v>Conversión a medios tecnológicos</v>
          </cell>
          <cell r="L237" t="str">
            <v>Disminución de consumo de papel (+)</v>
          </cell>
          <cell r="AB237" t="str">
            <v>POSITIVO</v>
          </cell>
          <cell r="BA237" t="str">
            <v>POSITIVO</v>
          </cell>
        </row>
        <row r="238">
          <cell r="K238" t="str">
            <v>Generación de residuos aprovechables (PAPEL)</v>
          </cell>
          <cell r="L238" t="str">
            <v>Disminución de carga en los rellenos sanitarios (+)</v>
          </cell>
          <cell r="AB238" t="str">
            <v>POSITIVO</v>
          </cell>
          <cell r="BA238" t="str">
            <v>POSITIVO</v>
          </cell>
        </row>
        <row r="239">
          <cell r="K239" t="str">
            <v xml:space="preserve">Generación de residuos peligrosos (TÓNERES) </v>
          </cell>
          <cell r="L239" t="str">
            <v>Contaminación del suelo (-)</v>
          </cell>
          <cell r="AB239" t="str">
            <v>Negativo MODERADO</v>
          </cell>
          <cell r="BA239" t="str">
            <v>Negativo BAJO</v>
          </cell>
        </row>
        <row r="240">
          <cell r="K240" t="str">
            <v>Intervención a comunidades Étnicas</v>
          </cell>
          <cell r="L240" t="str">
            <v>Conservación de las costumbres étnicas (+)</v>
          </cell>
          <cell r="AB240" t="str">
            <v>POSITIVO</v>
          </cell>
          <cell r="BA240" t="str">
            <v>POSITIVO</v>
          </cell>
        </row>
        <row r="241">
          <cell r="K241" t="str">
            <v>Consumo de energía eléctrica</v>
          </cell>
          <cell r="L241" t="str">
            <v>Agotamiento de los recursos naturales (-)</v>
          </cell>
          <cell r="AB241" t="str">
            <v>Negativo MODERADO</v>
          </cell>
          <cell r="BA241" t="str">
            <v>Negativo BAJO</v>
          </cell>
        </row>
        <row r="242">
          <cell r="K242" t="str">
            <v>Consumo de papel</v>
          </cell>
          <cell r="L242" t="str">
            <v>Agotamiento de los recursos naturales (-)</v>
          </cell>
          <cell r="AB242" t="str">
            <v>Negativo MODERADO</v>
          </cell>
          <cell r="BA242" t="str">
            <v>Negativo BAJO</v>
          </cell>
        </row>
        <row r="243">
          <cell r="K243" t="str">
            <v>Consumo de tóner</v>
          </cell>
          <cell r="L243" t="str">
            <v>Agotamiento de los recursos naturales (-)</v>
          </cell>
          <cell r="AB243" t="str">
            <v>Negativo BAJO</v>
          </cell>
          <cell r="BA243" t="str">
            <v>Negativo BAJO</v>
          </cell>
        </row>
        <row r="244">
          <cell r="K244" t="str">
            <v>Conversión a medios tecnológicos</v>
          </cell>
          <cell r="L244" t="str">
            <v>Disminución de consumo de papel (+)</v>
          </cell>
          <cell r="AB244" t="str">
            <v>POSITIVO</v>
          </cell>
          <cell r="BA244" t="str">
            <v>POSITIVO</v>
          </cell>
        </row>
        <row r="245">
          <cell r="K245" t="str">
            <v>Generación de residuos aprovechables (PAPEL)</v>
          </cell>
          <cell r="L245" t="str">
            <v>Disminución de carga en los rellenos sanitarios (+)</v>
          </cell>
          <cell r="AB245" t="str">
            <v>POSITIVO</v>
          </cell>
          <cell r="BA245" t="str">
            <v>POSITIVO</v>
          </cell>
        </row>
        <row r="246">
          <cell r="K246" t="str">
            <v xml:space="preserve">Generación de residuos peligrosos (TÓNERES) </v>
          </cell>
          <cell r="L246" t="str">
            <v>Contaminación del suelo (-)</v>
          </cell>
          <cell r="AB246" t="str">
            <v>Negativo MODERADO</v>
          </cell>
          <cell r="BA246" t="str">
            <v>Negativo BAJO</v>
          </cell>
        </row>
        <row r="247">
          <cell r="K247" t="str">
            <v>Intervención a comunidades Étnicas</v>
          </cell>
          <cell r="L247" t="str">
            <v>Conservación de las costumbres étnicas (+)</v>
          </cell>
          <cell r="AB247" t="str">
            <v>POSITIVO</v>
          </cell>
          <cell r="BA247" t="str">
            <v>POSITIVO</v>
          </cell>
        </row>
        <row r="248">
          <cell r="K248" t="str">
            <v>Consumo de energía eléctrica</v>
          </cell>
          <cell r="L248" t="str">
            <v>Agotamiento de los recursos naturales (-)</v>
          </cell>
          <cell r="AB248" t="str">
            <v>Negativo MODERADO</v>
          </cell>
          <cell r="BA248" t="str">
            <v>Negativo BAJO</v>
          </cell>
        </row>
        <row r="249">
          <cell r="K249" t="str">
            <v>Consumo de papel</v>
          </cell>
          <cell r="L249" t="str">
            <v>Agotamiento de los recursos naturales (-)</v>
          </cell>
          <cell r="AB249" t="str">
            <v>Negativo MODERADO</v>
          </cell>
          <cell r="BA249" t="str">
            <v>Negativo BAJO</v>
          </cell>
        </row>
        <row r="250">
          <cell r="K250" t="str">
            <v>Consumo de tóner</v>
          </cell>
          <cell r="L250" t="str">
            <v>Agotamiento de los recursos naturales (-)</v>
          </cell>
          <cell r="AB250" t="str">
            <v>Negativo BAJO</v>
          </cell>
          <cell r="BA250" t="str">
            <v>Negativo BAJO</v>
          </cell>
        </row>
        <row r="251">
          <cell r="K251" t="str">
            <v>Conversión a medios tecnológicos</v>
          </cell>
          <cell r="L251" t="str">
            <v>Disminución de consumo de papel (+)</v>
          </cell>
          <cell r="AB251" t="str">
            <v>POSITIVO</v>
          </cell>
          <cell r="BA251" t="str">
            <v>POSITIVO</v>
          </cell>
        </row>
        <row r="252">
          <cell r="K252" t="str">
            <v>Generación de residuos aprovechables (PAPEL)</v>
          </cell>
          <cell r="L252" t="str">
            <v>Disminución de carga en los rellenos sanitarios (+)</v>
          </cell>
          <cell r="AB252" t="str">
            <v>POSITIVO</v>
          </cell>
          <cell r="BA252" t="str">
            <v>POSITIVO</v>
          </cell>
        </row>
        <row r="253">
          <cell r="K253" t="str">
            <v xml:space="preserve">Generación de residuos peligrosos (TÓNERES) </v>
          </cell>
          <cell r="L253" t="str">
            <v>Contaminación del suelo (-)</v>
          </cell>
          <cell r="AB253" t="str">
            <v>Negativo MODERADO</v>
          </cell>
          <cell r="BA253" t="str">
            <v>Negativo BAJO</v>
          </cell>
        </row>
        <row r="254">
          <cell r="K254" t="str">
            <v>Intervención a comunidades Étnicas</v>
          </cell>
          <cell r="L254" t="str">
            <v>Conservación de las costumbres étnicas (+)</v>
          </cell>
          <cell r="AB254" t="str">
            <v>POSITIVO</v>
          </cell>
          <cell r="BA254" t="str">
            <v>POSITIVO</v>
          </cell>
        </row>
        <row r="255">
          <cell r="K255" t="str">
            <v>Consumo de agua</v>
          </cell>
          <cell r="L255" t="str">
            <v>Agotamiento de los recursos naturales (-)</v>
          </cell>
          <cell r="AB255" t="str">
            <v>Negativo MODERADO</v>
          </cell>
          <cell r="BA255" t="str">
            <v>Negativo BAJO</v>
          </cell>
        </row>
        <row r="256">
          <cell r="K256" t="str">
            <v>Vertimiento de aguas residuales domésticas a sistemas de alcantarillado</v>
          </cell>
          <cell r="L256" t="str">
            <v>Contaminación de cuerpos hídricos (-)</v>
          </cell>
          <cell r="AB256" t="str">
            <v>Negativo MODERADO</v>
          </cell>
          <cell r="BA256" t="str">
            <v>Negativo BAJO</v>
          </cell>
        </row>
        <row r="257">
          <cell r="K257" t="str">
            <v>Consumo de bolsas plásticas para almacenamiento de residuos</v>
          </cell>
          <cell r="L257" t="str">
            <v>Agotamiento de los recursos naturales (-)</v>
          </cell>
          <cell r="AB257" t="str">
            <v>Negativo MODERADO</v>
          </cell>
          <cell r="BA257" t="str">
            <v>Negativo BAJO</v>
          </cell>
        </row>
        <row r="258">
          <cell r="K258" t="str">
            <v>Generación de residuos ordinarios</v>
          </cell>
          <cell r="L258" t="str">
            <v>Aumento de carga de rellenos sanitarios (-)</v>
          </cell>
          <cell r="AB258" t="str">
            <v>Negativo MODERADO</v>
          </cell>
          <cell r="BA258" t="str">
            <v>Negativo BAJO</v>
          </cell>
        </row>
        <row r="259">
          <cell r="K259" t="str">
            <v>Generación de residuos ordinarios</v>
          </cell>
          <cell r="L259" t="str">
            <v>Contaminación del suelo (-)</v>
          </cell>
          <cell r="AB259" t="str">
            <v>Negativo MODERADO</v>
          </cell>
          <cell r="BA259" t="str">
            <v>Negativo BAJO</v>
          </cell>
        </row>
        <row r="260">
          <cell r="K260" t="str">
            <v>Consumo de sustancias químicas</v>
          </cell>
          <cell r="L260" t="str">
            <v>Contaminación del suelo (-)</v>
          </cell>
          <cell r="AB260" t="str">
            <v>Negativo MODERADO</v>
          </cell>
          <cell r="BA260" t="str">
            <v>Negativo BAJO</v>
          </cell>
        </row>
        <row r="261">
          <cell r="K261" t="str">
            <v>Consumo de sustancias químicas</v>
          </cell>
          <cell r="L261" t="str">
            <v>Contaminación del suelo (-)</v>
          </cell>
          <cell r="AB261" t="str">
            <v>Negativo MODERADO</v>
          </cell>
          <cell r="BA261" t="str">
            <v>Negativo BAJO</v>
          </cell>
        </row>
        <row r="262">
          <cell r="K262" t="str">
            <v>Generación de residuos orgánicos</v>
          </cell>
          <cell r="L262" t="str">
            <v>Aumento de carga de rellenos sanitarios (-)</v>
          </cell>
          <cell r="AB262" t="str">
            <v>Negativo MODERADO</v>
          </cell>
          <cell r="BA262" t="str">
            <v>Negativo BAJO</v>
          </cell>
        </row>
        <row r="263">
          <cell r="K263" t="str">
            <v>Generación de residuos orgánicos</v>
          </cell>
          <cell r="L263" t="str">
            <v>Contaminación del suelo (-)</v>
          </cell>
          <cell r="AB263" t="str">
            <v>Negativo MODERADO</v>
          </cell>
          <cell r="BA263" t="str">
            <v>Negativo BAJO</v>
          </cell>
        </row>
        <row r="264">
          <cell r="K264" t="str">
            <v>Generación de residuos aprovechables (PLÁSTICO)</v>
          </cell>
          <cell r="L264" t="str">
            <v>Disminución de carga en los rellenos sanitarios (+)</v>
          </cell>
          <cell r="AB264" t="str">
            <v>POSITIVO</v>
          </cell>
          <cell r="BA264" t="str">
            <v>POSITIVO</v>
          </cell>
        </row>
        <row r="265">
          <cell r="K265" t="str">
            <v>Consumo de energía eléctrica</v>
          </cell>
          <cell r="L265" t="str">
            <v>Agotamiento de los recursos naturales (-)</v>
          </cell>
          <cell r="AB265" t="str">
            <v>Negativo MODERADO</v>
          </cell>
          <cell r="BA265" t="str">
            <v>Negativo BAJO</v>
          </cell>
        </row>
        <row r="266">
          <cell r="K266" t="str">
            <v>Consumo de agua</v>
          </cell>
          <cell r="L266" t="str">
            <v>Agotamiento de los recursos naturales (-)</v>
          </cell>
          <cell r="AB266" t="str">
            <v>Negativo MODERADO</v>
          </cell>
          <cell r="BA266" t="str">
            <v>Negativo BAJO</v>
          </cell>
        </row>
        <row r="267">
          <cell r="K267" t="str">
            <v>Consumo de papel</v>
          </cell>
          <cell r="L267" t="str">
            <v>Agotamiento de los recursos naturales (-)</v>
          </cell>
          <cell r="AB267" t="str">
            <v>Negativo MODERADO</v>
          </cell>
          <cell r="BA267" t="str">
            <v>Negativo BAJO</v>
          </cell>
        </row>
        <row r="268">
          <cell r="K268" t="str">
            <v>Consumo de bolsas plásticas para almacenamiento de residuos</v>
          </cell>
          <cell r="L268" t="str">
            <v>Agotamiento de los recursos naturales (-)</v>
          </cell>
          <cell r="AB268" t="str">
            <v>Negativo MODERADO</v>
          </cell>
          <cell r="BA268" t="str">
            <v>Negativo BAJO</v>
          </cell>
        </row>
        <row r="269">
          <cell r="K269" t="str">
            <v>Consumo de tóner</v>
          </cell>
          <cell r="L269" t="str">
            <v>Agotamiento de los recursos naturales (-)</v>
          </cell>
          <cell r="AB269" t="str">
            <v>Negativo BAJO</v>
          </cell>
          <cell r="BA269" t="str">
            <v>Negativo BAJO</v>
          </cell>
        </row>
        <row r="270">
          <cell r="K270" t="str">
            <v>Generación de residuos ordinarios</v>
          </cell>
          <cell r="L270" t="str">
            <v>Aumento de carga de rellenos sanitarios (-)</v>
          </cell>
          <cell r="AB270" t="str">
            <v>Negativo MODERADO</v>
          </cell>
          <cell r="BA270" t="str">
            <v>Negativo BAJO</v>
          </cell>
        </row>
        <row r="271">
          <cell r="K271" t="str">
            <v>Generación de residuos ordinarios</v>
          </cell>
          <cell r="L271" t="str">
            <v>Contaminación del suelo (-)</v>
          </cell>
          <cell r="AB271" t="str">
            <v>Negativo MODERADO</v>
          </cell>
          <cell r="BA271" t="str">
            <v>Negativo BAJO</v>
          </cell>
        </row>
        <row r="272">
          <cell r="K272" t="str">
            <v>Generación de residuos de manejo especial (RAEE´S)</v>
          </cell>
          <cell r="L272" t="str">
            <v>Contaminación del suelo (-)</v>
          </cell>
          <cell r="AB272" t="str">
            <v>Negativo MODERADO</v>
          </cell>
          <cell r="BA272" t="str">
            <v>Negativo BAJO</v>
          </cell>
        </row>
        <row r="273">
          <cell r="K273" t="str">
            <v>Generación de residuos de manejo especial (PILAS O BATERÍAS)</v>
          </cell>
          <cell r="L273" t="str">
            <v>Contaminación del suelo (-)</v>
          </cell>
          <cell r="AB273" t="str">
            <v>Negativo MODERADO</v>
          </cell>
          <cell r="BA273" t="str">
            <v>Negativo BAJO</v>
          </cell>
        </row>
        <row r="274">
          <cell r="K274" t="str">
            <v xml:space="preserve">Generación de residuos peligrosos (TÓNERES) </v>
          </cell>
          <cell r="L274" t="str">
            <v>Contaminación del suelo (-)</v>
          </cell>
          <cell r="AB274" t="str">
            <v>Negativo MODERADO</v>
          </cell>
          <cell r="BA274" t="str">
            <v>Negativo BAJO</v>
          </cell>
        </row>
        <row r="275">
          <cell r="K275" t="str">
            <v>Generación de ruido</v>
          </cell>
          <cell r="L275" t="str">
            <v>Contaminación del aire (-)</v>
          </cell>
          <cell r="AB275" t="str">
            <v>Negativo MODERADO</v>
          </cell>
          <cell r="BA275" t="str">
            <v>Negativo BAJO</v>
          </cell>
        </row>
        <row r="276">
          <cell r="K276" t="str">
            <v>Generación de residuos aprovechables (PAPEL)</v>
          </cell>
          <cell r="L276" t="str">
            <v>Disminución de carga en los rellenos sanitarios (+)</v>
          </cell>
          <cell r="AB276" t="str">
            <v>POSITIVO</v>
          </cell>
          <cell r="BA276" t="str">
            <v>POSITIVO</v>
          </cell>
        </row>
        <row r="277">
          <cell r="K277" t="str">
            <v>Generación de residuos aprovechables (PLÁSTICO)</v>
          </cell>
          <cell r="L277" t="str">
            <v>Disminución de carga en los rellenos sanitarios (+)</v>
          </cell>
          <cell r="AB277" t="str">
            <v>POSITIVO</v>
          </cell>
          <cell r="BA277" t="str">
            <v>POSITIVO</v>
          </cell>
        </row>
        <row r="278">
          <cell r="K278" t="str">
            <v>Generación de residuos aprovechables (VIDRIO)</v>
          </cell>
          <cell r="L278" t="str">
            <v>Disminución de carga en los rellenos sanitarios (+)</v>
          </cell>
          <cell r="AB278" t="str">
            <v>POSITIVO</v>
          </cell>
          <cell r="BA278" t="str">
            <v>POSITIVO</v>
          </cell>
        </row>
        <row r="279">
          <cell r="K279" t="str">
            <v>Generación de residuos aprovechables (CARTÓN)</v>
          </cell>
          <cell r="L279" t="str">
            <v>Disminución de carga en los rellenos sanitarios (+)</v>
          </cell>
          <cell r="AB279" t="str">
            <v>POSITIVO</v>
          </cell>
          <cell r="BA279" t="str">
            <v>POSITIVO</v>
          </cell>
        </row>
        <row r="280">
          <cell r="K280" t="str">
            <v>Generación de residuos aprovechables (METAL)</v>
          </cell>
          <cell r="L280" t="str">
            <v>Disminución de carga en los rellenos sanitarios (+)</v>
          </cell>
          <cell r="AB280" t="str">
            <v>POSITIVO</v>
          </cell>
          <cell r="BA280" t="str">
            <v>POSITIVO</v>
          </cell>
        </row>
        <row r="281">
          <cell r="K281" t="str">
            <v>Generación de residuos orgánicos</v>
          </cell>
          <cell r="L281" t="str">
            <v>Aumento de carga de rellenos sanitarios (-)</v>
          </cell>
          <cell r="AB281" t="str">
            <v>Negativo MODERADO</v>
          </cell>
          <cell r="BA281" t="str">
            <v>Negativo BAJO</v>
          </cell>
        </row>
        <row r="282">
          <cell r="K282" t="str">
            <v>Generación de residuos orgánicos</v>
          </cell>
          <cell r="L282" t="str">
            <v>Contaminación del suelo (-)</v>
          </cell>
          <cell r="AB282" t="str">
            <v>Negativo MODERADO</v>
          </cell>
          <cell r="BA282" t="str">
            <v>Negativo BAJO</v>
          </cell>
        </row>
        <row r="283">
          <cell r="K283" t="str">
            <v>Vertimiento de aguas residuales domésticas a sistemas de alcantarillado</v>
          </cell>
          <cell r="L283" t="str">
            <v>Contaminación de cuerpos hídricos (-)</v>
          </cell>
          <cell r="AB283" t="str">
            <v>Negativo MODERADO</v>
          </cell>
          <cell r="BA283" t="str">
            <v>Negativo BAJO</v>
          </cell>
        </row>
        <row r="284">
          <cell r="K284" t="str">
            <v>Conversión a medios tecnológicos</v>
          </cell>
          <cell r="L284" t="str">
            <v>Disminución de consumo de papel (+)</v>
          </cell>
          <cell r="AB284" t="str">
            <v>POSITIVO</v>
          </cell>
          <cell r="BA284" t="str">
            <v>POSITIVO</v>
          </cell>
        </row>
        <row r="285">
          <cell r="K285" t="str">
            <v>Consumo de energía eléctrica</v>
          </cell>
          <cell r="L285" t="str">
            <v>Agotamiento de los recursos naturales (-)</v>
          </cell>
          <cell r="AB285" t="str">
            <v>Negativo MODERADO</v>
          </cell>
          <cell r="BA285" t="str">
            <v>Negativo BAJO</v>
          </cell>
        </row>
        <row r="286">
          <cell r="K286" t="str">
            <v>Consumo de agua</v>
          </cell>
          <cell r="L286" t="str">
            <v>Agotamiento de los recursos naturales (-)</v>
          </cell>
          <cell r="AB286" t="str">
            <v>Negativo MODERADO</v>
          </cell>
          <cell r="BA286" t="str">
            <v>Negativo BAJO</v>
          </cell>
        </row>
        <row r="287">
          <cell r="K287" t="str">
            <v>Consumo de bolsas plásticas para almacenamiento de residuos</v>
          </cell>
          <cell r="L287" t="str">
            <v>Agotamiento de los recursos naturales (-)</v>
          </cell>
          <cell r="AB287" t="str">
            <v>Negativo MODERADO</v>
          </cell>
          <cell r="BA287" t="str">
            <v>Negativo BAJO</v>
          </cell>
        </row>
        <row r="288">
          <cell r="K288" t="str">
            <v xml:space="preserve">Consumo de insumos no comestibles de cafetería </v>
          </cell>
          <cell r="L288" t="str">
            <v>Agotamiento de los recursos naturales (-)</v>
          </cell>
          <cell r="AB288" t="str">
            <v>Negativo MODERADO</v>
          </cell>
          <cell r="BA288" t="str">
            <v>Negativo BAJO</v>
          </cell>
        </row>
        <row r="289">
          <cell r="K289" t="str">
            <v xml:space="preserve">Consumo de insumos comestibles de cafetería </v>
          </cell>
          <cell r="L289" t="str">
            <v>Agotamiento de los recursos naturales (-)</v>
          </cell>
          <cell r="AB289" t="str">
            <v>Negativo BAJO</v>
          </cell>
          <cell r="BA289" t="str">
            <v>Negativo BAJO</v>
          </cell>
        </row>
        <row r="290">
          <cell r="K290" t="str">
            <v>Generación de residuos ordinarios</v>
          </cell>
          <cell r="L290" t="str">
            <v>Aumento de carga de rellenos sanitarios (-)</v>
          </cell>
          <cell r="AB290" t="str">
            <v>Negativo MODERADO</v>
          </cell>
          <cell r="BA290" t="str">
            <v>Negativo BAJO</v>
          </cell>
        </row>
        <row r="291">
          <cell r="K291" t="str">
            <v>Generación de residuos ordinarios</v>
          </cell>
          <cell r="L291" t="str">
            <v>Contaminación del suelo (-)</v>
          </cell>
          <cell r="AB291" t="str">
            <v>Negativo MODERADO</v>
          </cell>
          <cell r="BA291" t="str">
            <v>Negativo BAJO</v>
          </cell>
        </row>
        <row r="292">
          <cell r="K292" t="str">
            <v>Generación de residuos aprovechables (PLÁSTICO)</v>
          </cell>
          <cell r="L292" t="str">
            <v>Disminución de carga en los rellenos sanitarios (+)</v>
          </cell>
          <cell r="AB292" t="str">
            <v>POSITIVO</v>
          </cell>
          <cell r="BA292" t="str">
            <v>POSITIVO</v>
          </cell>
        </row>
        <row r="293">
          <cell r="K293" t="str">
            <v>Generación de residuos aprovechables (CARTÓN)</v>
          </cell>
          <cell r="L293" t="str">
            <v>Disminución de carga en los rellenos sanitarios (+)</v>
          </cell>
          <cell r="AB293" t="str">
            <v>POSITIVO</v>
          </cell>
          <cell r="BA293" t="str">
            <v>POSITIVO</v>
          </cell>
        </row>
        <row r="294">
          <cell r="K294" t="str">
            <v>Generación de residuos orgánicos</v>
          </cell>
          <cell r="L294" t="str">
            <v>Aumento de carga de rellenos sanitarios (-)</v>
          </cell>
          <cell r="AB294" t="str">
            <v>Negativo MODERADO</v>
          </cell>
          <cell r="BA294" t="str">
            <v>Negativo BAJO</v>
          </cell>
        </row>
        <row r="295">
          <cell r="K295" t="str">
            <v>Generación de residuos orgánicos</v>
          </cell>
          <cell r="L295" t="str">
            <v>Contaminación del suelo (-)</v>
          </cell>
          <cell r="AB295" t="str">
            <v>Negativo MODERADO</v>
          </cell>
          <cell r="BA295" t="str">
            <v>Negativo BAJO</v>
          </cell>
        </row>
        <row r="296">
          <cell r="K296" t="str">
            <v>Vertimiento de aguas residuales domésticas a sistemas de alcantarillado</v>
          </cell>
          <cell r="L296" t="str">
            <v>Contaminación de cuerpos hídricos (-)</v>
          </cell>
          <cell r="AB296" t="str">
            <v>Negativo MODERADO</v>
          </cell>
          <cell r="BA296" t="str">
            <v>Negativo BAJO</v>
          </cell>
        </row>
        <row r="297">
          <cell r="K297" t="str">
            <v>Consumo de energía eléctrica</v>
          </cell>
          <cell r="L297" t="str">
            <v>Agotamiento de los recursos naturales (-)</v>
          </cell>
          <cell r="AB297" t="str">
            <v>Negativo MODERADO</v>
          </cell>
          <cell r="BA297" t="str">
            <v>Negativo BAJO</v>
          </cell>
        </row>
        <row r="298">
          <cell r="K298" t="str">
            <v>Consumo de papel</v>
          </cell>
          <cell r="L298" t="str">
            <v>Agotamiento de los recursos naturales (-)</v>
          </cell>
          <cell r="AB298" t="str">
            <v>Negativo MODERADO</v>
          </cell>
          <cell r="BA298" t="str">
            <v>Negativo BAJO</v>
          </cell>
        </row>
        <row r="299">
          <cell r="K299" t="str">
            <v>Consumo de tóner</v>
          </cell>
          <cell r="L299" t="str">
            <v>Agotamiento de los recursos naturales (-)</v>
          </cell>
          <cell r="AB299" t="str">
            <v>Negativo BAJO</v>
          </cell>
          <cell r="BA299" t="str">
            <v>Negativo BAJO</v>
          </cell>
        </row>
        <row r="300">
          <cell r="K300" t="str">
            <v xml:space="preserve">Generación de residuos peligrosos (TÓNERES) </v>
          </cell>
          <cell r="L300" t="str">
            <v>Contaminación del suelo (-)</v>
          </cell>
          <cell r="AB300" t="str">
            <v>Negativo MODERADO</v>
          </cell>
          <cell r="BA300" t="str">
            <v>Negativo BAJO</v>
          </cell>
        </row>
        <row r="301">
          <cell r="K301" t="str">
            <v>Generación de residuos aprovechables (PAPEL)</v>
          </cell>
          <cell r="L301" t="str">
            <v>Disminución de carga en los rellenos sanitarios (+)</v>
          </cell>
          <cell r="AB301" t="str">
            <v>POSITIVO</v>
          </cell>
          <cell r="BA301" t="str">
            <v>POSITIVO</v>
          </cell>
        </row>
        <row r="302">
          <cell r="K302" t="str">
            <v>Conversión a medios tecnológicos</v>
          </cell>
          <cell r="L302" t="str">
            <v>Disminución de consumo de papel (+)</v>
          </cell>
          <cell r="AB302" t="str">
            <v>POSITIVO</v>
          </cell>
          <cell r="BA302" t="str">
            <v>POSITIVO</v>
          </cell>
        </row>
        <row r="303">
          <cell r="K303" t="str">
            <v>Consumo de agua</v>
          </cell>
          <cell r="L303" t="str">
            <v>Agotamiento de los recursos naturales (-)</v>
          </cell>
          <cell r="AB303" t="str">
            <v>Negativo MODERADO</v>
          </cell>
          <cell r="BA303" t="str">
            <v>Negativo BAJO</v>
          </cell>
        </row>
        <row r="304">
          <cell r="K304" t="str">
            <v>Vertimiento de aguas residuales domésticas a sistemas de alcantarillado</v>
          </cell>
          <cell r="L304" t="str">
            <v>Contaminación de cuerpos hídricos (-)</v>
          </cell>
          <cell r="AB304" t="str">
            <v>Negativo MODERADO</v>
          </cell>
          <cell r="BA304" t="str">
            <v>Negativo BAJO</v>
          </cell>
        </row>
        <row r="305">
          <cell r="K305" t="str">
            <v>Generación de residuos ordinarios</v>
          </cell>
          <cell r="L305" t="str">
            <v>Aumento de carga de rellenos sanitarios (-)</v>
          </cell>
          <cell r="AB305" t="str">
            <v>Negativo MODERADO</v>
          </cell>
          <cell r="BA305" t="str">
            <v>Negativo BAJO</v>
          </cell>
        </row>
        <row r="306">
          <cell r="K306" t="str">
            <v>Generación de residuos ordinarios</v>
          </cell>
          <cell r="L306" t="str">
            <v>Contaminación del suelo (-)</v>
          </cell>
          <cell r="AB306" t="str">
            <v>Negativo MODERADO</v>
          </cell>
          <cell r="BA306" t="str">
            <v>Negativo BAJO</v>
          </cell>
        </row>
        <row r="307">
          <cell r="K307" t="str">
            <v>Consumo de energía eléctrica</v>
          </cell>
          <cell r="L307" t="str">
            <v>Agotamiento de los recursos naturales (-)</v>
          </cell>
          <cell r="AB307" t="str">
            <v>Negativo MODERADO</v>
          </cell>
          <cell r="BA307" t="str">
            <v>Negativo BAJO</v>
          </cell>
        </row>
        <row r="308">
          <cell r="K308" t="str">
            <v>Consumo de papel</v>
          </cell>
          <cell r="L308" t="str">
            <v>Agotamiento de los recursos naturales (-)</v>
          </cell>
          <cell r="AB308" t="str">
            <v>Negativo MODERADO</v>
          </cell>
          <cell r="BA308" t="str">
            <v>Negativo BAJO</v>
          </cell>
        </row>
        <row r="309">
          <cell r="K309" t="str">
            <v>Consumo de tóner</v>
          </cell>
          <cell r="L309" t="str">
            <v>Agotamiento de los recursos naturales (-)</v>
          </cell>
          <cell r="AB309" t="str">
            <v>Negativo BAJO</v>
          </cell>
          <cell r="BA309" t="str">
            <v>Negativo BAJO</v>
          </cell>
        </row>
        <row r="310">
          <cell r="K310" t="str">
            <v>Generación de residuos de manejo especial (RAEE´S)</v>
          </cell>
          <cell r="L310" t="str">
            <v>Contaminación del suelo (-)</v>
          </cell>
          <cell r="AB310" t="str">
            <v>Negativo MODERADO</v>
          </cell>
          <cell r="BA310" t="str">
            <v>Negativo BAJO</v>
          </cell>
        </row>
        <row r="311">
          <cell r="K311" t="str">
            <v>Generación de residuos de manejo especial (PILAS O BATERÍAS)</v>
          </cell>
          <cell r="L311" t="str">
            <v>Contaminación del suelo (-)</v>
          </cell>
          <cell r="AB311" t="str">
            <v>Negativo MODERADO</v>
          </cell>
          <cell r="BA311" t="str">
            <v>Negativo BAJO</v>
          </cell>
        </row>
        <row r="312">
          <cell r="K312" t="str">
            <v xml:space="preserve">Generación de residuos peligrosos (TÓNERES) </v>
          </cell>
          <cell r="L312" t="str">
            <v>Contaminación del suelo (-)</v>
          </cell>
          <cell r="AB312" t="str">
            <v>Negativo MODERADO</v>
          </cell>
          <cell r="BA312" t="str">
            <v>Negativo BAJO</v>
          </cell>
        </row>
        <row r="313">
          <cell r="K313" t="str">
            <v>Generación de residuos aprovechables (PAPEL)</v>
          </cell>
          <cell r="L313" t="str">
            <v>Disminución de carga en los rellenos sanitarios (+)</v>
          </cell>
          <cell r="AB313" t="str">
            <v>POSITIVO</v>
          </cell>
          <cell r="BA313" t="str">
            <v>POSITIVO</v>
          </cell>
        </row>
        <row r="314">
          <cell r="K314" t="str">
            <v>Generación de residuos ordinarios</v>
          </cell>
          <cell r="L314" t="str">
            <v>Aumento de carga de rellenos sanitarios (-)</v>
          </cell>
          <cell r="AB314" t="str">
            <v>Negativo MODERADO</v>
          </cell>
          <cell r="BA314" t="str">
            <v>Negativo BAJO</v>
          </cell>
        </row>
        <row r="315">
          <cell r="K315" t="str">
            <v>Generación de residuos ordinarios</v>
          </cell>
          <cell r="L315" t="str">
            <v>Contaminación del suelo (-)</v>
          </cell>
          <cell r="AB315" t="str">
            <v>Negativo MODERADO</v>
          </cell>
          <cell r="BA315" t="str">
            <v>Negativo BAJO</v>
          </cell>
        </row>
        <row r="316">
          <cell r="K316" t="str">
            <v>Consumo de energía eléctrica</v>
          </cell>
          <cell r="L316" t="str">
            <v>Agotamiento de los recursos naturales (-)</v>
          </cell>
          <cell r="AB316" t="str">
            <v>Negativo MODERADO</v>
          </cell>
          <cell r="BA316" t="str">
            <v>Negativo BAJO</v>
          </cell>
        </row>
        <row r="317">
          <cell r="K317" t="str">
            <v>Consumo de papel</v>
          </cell>
          <cell r="L317" t="str">
            <v>Agotamiento de los recursos naturales (-)</v>
          </cell>
          <cell r="AB317" t="str">
            <v>Negativo MODERADO</v>
          </cell>
          <cell r="BA317" t="str">
            <v>Negativo BAJO</v>
          </cell>
        </row>
        <row r="318">
          <cell r="K318" t="str">
            <v>Consumo de tóner</v>
          </cell>
          <cell r="L318" t="str">
            <v>Agotamiento de los recursos naturales (-)</v>
          </cell>
          <cell r="AB318" t="str">
            <v>Negativo BAJO</v>
          </cell>
          <cell r="BA318" t="str">
            <v>Negativo BAJO</v>
          </cell>
        </row>
        <row r="319">
          <cell r="K319" t="str">
            <v xml:space="preserve">Generación de residuos peligrosos (TÓNERES) </v>
          </cell>
          <cell r="L319" t="str">
            <v>Contaminación del suelo (-)</v>
          </cell>
          <cell r="AB319" t="str">
            <v>Negativo MODERADO</v>
          </cell>
          <cell r="BA319" t="str">
            <v>Negativo BAJO</v>
          </cell>
        </row>
        <row r="320">
          <cell r="K320" t="str">
            <v>Generación de residuos aprovechables (PAPEL)</v>
          </cell>
          <cell r="L320" t="str">
            <v>Disminución de carga en los rellenos sanitarios (+)</v>
          </cell>
          <cell r="AB320" t="str">
            <v>POSITIVO</v>
          </cell>
          <cell r="BA320" t="str">
            <v>POSITIVO</v>
          </cell>
        </row>
        <row r="321">
          <cell r="K321" t="str">
            <v>Conversión a medios tecnológicos</v>
          </cell>
          <cell r="L321" t="str">
            <v>Disminución de consumo de papel (+)</v>
          </cell>
          <cell r="AB321" t="str">
            <v>POSITIVO</v>
          </cell>
          <cell r="BA321" t="str">
            <v>POSITIVO</v>
          </cell>
        </row>
        <row r="322">
          <cell r="K322" t="str">
            <v>Definición de criterios ambientales para adquisición de productos y/o servicios</v>
          </cell>
          <cell r="L322" t="str">
            <v>Generación / Fomento de educación  y conciencia ambiental (+)</v>
          </cell>
          <cell r="AB322" t="str">
            <v>POSITIVO</v>
          </cell>
          <cell r="BA322" t="str">
            <v>POSITIVO</v>
          </cell>
        </row>
        <row r="323">
          <cell r="K323" t="str">
            <v>Definición de criterios ambientales para adquisición de productos y/o servicios</v>
          </cell>
          <cell r="L323" t="str">
            <v>Reducción de afectación al medio ambiente (+)</v>
          </cell>
          <cell r="AB323" t="str">
            <v>POSITIVO</v>
          </cell>
          <cell r="BA323" t="str">
            <v>POSITIVO</v>
          </cell>
        </row>
        <row r="324">
          <cell r="K324" t="str">
            <v>Identificación de requisitos legales ambientales y otros requisitos</v>
          </cell>
          <cell r="L324" t="str">
            <v>Reducción de afectación al medio ambiente (+)</v>
          </cell>
          <cell r="AB324" t="str">
            <v>POSITIVO</v>
          </cell>
          <cell r="BA324" t="str">
            <v>POSITIVO</v>
          </cell>
        </row>
        <row r="325">
          <cell r="K325" t="str">
            <v>Consumo de energía eléctrica</v>
          </cell>
          <cell r="L325" t="str">
            <v>Agotamiento de los recursos naturales (-)</v>
          </cell>
          <cell r="AB325" t="str">
            <v>Negativo MODERADO</v>
          </cell>
          <cell r="BA325" t="str">
            <v>Negativo BAJO</v>
          </cell>
        </row>
        <row r="326">
          <cell r="K326" t="str">
            <v>Consumo de papel</v>
          </cell>
          <cell r="L326" t="str">
            <v>Agotamiento de los recursos naturales (-)</v>
          </cell>
          <cell r="AB326" t="str">
            <v>Negativo MODERADO</v>
          </cell>
          <cell r="BA326" t="str">
            <v>Negativo BAJO</v>
          </cell>
        </row>
        <row r="327">
          <cell r="K327" t="str">
            <v>Consumo de tóner</v>
          </cell>
          <cell r="L327" t="str">
            <v>Agotamiento de los recursos naturales (-)</v>
          </cell>
          <cell r="AB327" t="str">
            <v>Negativo BAJO</v>
          </cell>
          <cell r="BA327" t="str">
            <v>Negativo BAJO</v>
          </cell>
        </row>
        <row r="328">
          <cell r="K328" t="str">
            <v>Generación de residuos aprovechables (PAPEL)</v>
          </cell>
          <cell r="L328" t="str">
            <v>Disminución de carga en los rellenos sanitarios (+)</v>
          </cell>
          <cell r="AB328" t="str">
            <v>POSITIVO</v>
          </cell>
          <cell r="BA328" t="str">
            <v>POSITIVO</v>
          </cell>
        </row>
        <row r="329">
          <cell r="K329" t="str">
            <v>Generación de residuos ordinarios</v>
          </cell>
          <cell r="L329" t="str">
            <v>Aumento de carga de rellenos sanitarios (-)</v>
          </cell>
          <cell r="AB329" t="str">
            <v>Negativo MODERADO</v>
          </cell>
          <cell r="BA329" t="str">
            <v>Negativo BAJO</v>
          </cell>
        </row>
        <row r="330">
          <cell r="K330" t="str">
            <v>Generación de residuos ordinarios</v>
          </cell>
          <cell r="L330" t="str">
            <v>Aumento de carga de rellenos sanitarios (-)</v>
          </cell>
          <cell r="AB330" t="str">
            <v>Negativo MODERADO</v>
          </cell>
          <cell r="BA330" t="str">
            <v>Negativo BAJO</v>
          </cell>
        </row>
        <row r="331">
          <cell r="K331" t="str">
            <v xml:space="preserve">Generación de residuos peligrosos (TÓNERES) </v>
          </cell>
          <cell r="L331" t="str">
            <v>Contaminación del suelo (-)</v>
          </cell>
          <cell r="AB331" t="str">
            <v>Negativo MODERADO</v>
          </cell>
          <cell r="BA331" t="str">
            <v>Negativo BAJO</v>
          </cell>
        </row>
        <row r="332">
          <cell r="K332" t="str">
            <v>Consumo de bolsas plásticas para almacenamiento de residuos</v>
          </cell>
          <cell r="L332" t="str">
            <v>Agotamiento de los recursos naturales (-)</v>
          </cell>
          <cell r="AB332" t="str">
            <v>Negativo MODERADO</v>
          </cell>
          <cell r="BA332" t="str">
            <v>Negativo BAJO</v>
          </cell>
        </row>
        <row r="333">
          <cell r="K333" t="str">
            <v>Consumo de papel</v>
          </cell>
          <cell r="L333" t="str">
            <v>Agotamiento de los recursos naturales (-)</v>
          </cell>
          <cell r="AB333" t="str">
            <v>Negativo MODERADO</v>
          </cell>
          <cell r="BA333" t="str">
            <v>Negativo BAJO</v>
          </cell>
        </row>
        <row r="334">
          <cell r="K334" t="str">
            <v>Consumo de tóner</v>
          </cell>
          <cell r="L334" t="str">
            <v>Agotamiento de los recursos naturales (-)</v>
          </cell>
          <cell r="AB334" t="str">
            <v>Negativo BAJO</v>
          </cell>
          <cell r="BA334" t="str">
            <v>Negativo BAJO</v>
          </cell>
        </row>
        <row r="335">
          <cell r="K335" t="str">
            <v>Consumo de energía eléctrica</v>
          </cell>
          <cell r="L335" t="str">
            <v>Agotamiento de los recursos naturales (-)</v>
          </cell>
          <cell r="AB335" t="str">
            <v>Negativo MODERADO</v>
          </cell>
          <cell r="BA335" t="str">
            <v>Negativo BAJO</v>
          </cell>
        </row>
        <row r="336">
          <cell r="K336" t="str">
            <v>Definición de criterios ambientales para adquisición de productos y/o servicios</v>
          </cell>
          <cell r="L336" t="str">
            <v>Reducción de afectación al medio ambiente (+)</v>
          </cell>
          <cell r="AB336" t="str">
            <v>POSITIVO</v>
          </cell>
          <cell r="BA336" t="str">
            <v>POSITIVO</v>
          </cell>
        </row>
        <row r="337">
          <cell r="K337" t="str">
            <v>Definición de criterios ambientales para adquisición de productos y/o servicios</v>
          </cell>
          <cell r="L337" t="str">
            <v>Generación / Fomento de educación  y conciencia ambiental (+)</v>
          </cell>
          <cell r="AB337" t="str">
            <v>POSITIVO</v>
          </cell>
          <cell r="BA337" t="str">
            <v>POSITIVO</v>
          </cell>
        </row>
        <row r="338">
          <cell r="K338" t="str">
            <v>Generación de residuos aprovechables (CARTÓN)</v>
          </cell>
          <cell r="L338" t="str">
            <v>Disminución de carga en los rellenos sanitarios (+)</v>
          </cell>
          <cell r="AB338" t="str">
            <v>POSITIVO</v>
          </cell>
          <cell r="BA338" t="str">
            <v>POSITIVO</v>
          </cell>
        </row>
        <row r="339">
          <cell r="K339" t="str">
            <v>Generación de residuos aprovechables (PAPEL)</v>
          </cell>
          <cell r="L339" t="str">
            <v>Disminución de carga en los rellenos sanitarios (+)</v>
          </cell>
          <cell r="AB339" t="str">
            <v>POSITIVO</v>
          </cell>
          <cell r="BA339" t="str">
            <v>POSITIVO</v>
          </cell>
        </row>
        <row r="340">
          <cell r="K340" t="str">
            <v>Generación de residuos aprovechables (PLÁSTICO)</v>
          </cell>
          <cell r="L340" t="str">
            <v>Disminución de carga en los rellenos sanitarios (+)</v>
          </cell>
          <cell r="AB340" t="str">
            <v>POSITIVO</v>
          </cell>
          <cell r="BA340" t="str">
            <v>POSITIVO</v>
          </cell>
        </row>
        <row r="341">
          <cell r="K341" t="str">
            <v>Generación de residuos ordinarios</v>
          </cell>
          <cell r="L341" t="str">
            <v>Aumento de carga de rellenos sanitarios (-)</v>
          </cell>
          <cell r="AB341" t="str">
            <v>Negativo MODERADO</v>
          </cell>
          <cell r="BA341" t="str">
            <v>Negativo BAJO</v>
          </cell>
        </row>
        <row r="342">
          <cell r="K342" t="str">
            <v>Generación de residuos ordinarios</v>
          </cell>
          <cell r="L342" t="str">
            <v>Contaminación del suelo (-)</v>
          </cell>
          <cell r="AB342" t="str">
            <v>Negativo MODERADO</v>
          </cell>
          <cell r="BA342" t="str">
            <v>Negativo BAJO</v>
          </cell>
        </row>
        <row r="343">
          <cell r="K343" t="str">
            <v>Generación de residuos orgánicos</v>
          </cell>
          <cell r="L343" t="str">
            <v>Aumento de carga de rellenos sanitarios (-)</v>
          </cell>
          <cell r="AB343" t="str">
            <v>Negativo MODERADO</v>
          </cell>
          <cell r="BA343" t="str">
            <v>Negativo BAJO</v>
          </cell>
        </row>
        <row r="344">
          <cell r="K344" t="str">
            <v>Generación de residuos orgánicos</v>
          </cell>
          <cell r="L344" t="str">
            <v>Contaminación del suelo (-)</v>
          </cell>
          <cell r="AB344" t="str">
            <v>Negativo MODERADO</v>
          </cell>
          <cell r="BA344" t="str">
            <v>Negativo BAJO</v>
          </cell>
        </row>
        <row r="345">
          <cell r="K345" t="str">
            <v xml:space="preserve">Generación de residuos peligrosos (TÓNERES) </v>
          </cell>
          <cell r="L345" t="str">
            <v>Contaminación del suelo (-)</v>
          </cell>
          <cell r="AB345" t="str">
            <v>Negativo MODERADO</v>
          </cell>
          <cell r="BA345" t="str">
            <v>Negativo BAJO</v>
          </cell>
        </row>
        <row r="346">
          <cell r="K346" t="str">
            <v>Consumo de bolsas plásticas para almacenamiento de residuos</v>
          </cell>
          <cell r="L346" t="str">
            <v>Agotamiento de los recursos naturales (-)</v>
          </cell>
          <cell r="AB346" t="str">
            <v>Negativo MODERADO</v>
          </cell>
          <cell r="BA346" t="str">
            <v>Negativo BAJO</v>
          </cell>
        </row>
        <row r="347">
          <cell r="K347" t="str">
            <v>Educación ambiental</v>
          </cell>
          <cell r="L347" t="str">
            <v>Disminución de carga en los rellenos sanitarios (+)</v>
          </cell>
          <cell r="AB347" t="str">
            <v>POSITIVO</v>
          </cell>
          <cell r="BA347" t="str">
            <v>POSITIVO</v>
          </cell>
        </row>
        <row r="348">
          <cell r="K348" t="str">
            <v>Educación ambiental</v>
          </cell>
          <cell r="L348" t="str">
            <v>Disminución de contaminación al suelo (+)</v>
          </cell>
          <cell r="AB348" t="str">
            <v>POSITIVO</v>
          </cell>
          <cell r="BA348" t="str">
            <v>POSITIVO</v>
          </cell>
        </row>
        <row r="349">
          <cell r="K349" t="str">
            <v>Educación ambiental</v>
          </cell>
          <cell r="L349" t="str">
            <v>Fomento de buenas prácticas ambientales (+)</v>
          </cell>
          <cell r="AB349" t="str">
            <v>POSITIVO</v>
          </cell>
          <cell r="BA349" t="str">
            <v>POSITIVO</v>
          </cell>
        </row>
        <row r="350">
          <cell r="K350" t="str">
            <v>Educación ambiental</v>
          </cell>
          <cell r="L350" t="str">
            <v>Generación / Fomento de educación  y conciencia ambiental (+)</v>
          </cell>
          <cell r="AB350" t="str">
            <v>POSITIVO</v>
          </cell>
          <cell r="BA350" t="str">
            <v>POSITIVO</v>
          </cell>
        </row>
        <row r="351">
          <cell r="K351" t="str">
            <v>Educación ambiental</v>
          </cell>
          <cell r="L351" t="str">
            <v>Generación de empleo (+)</v>
          </cell>
          <cell r="AB351" t="str">
            <v>POSITIVO</v>
          </cell>
          <cell r="BA351" t="str">
            <v>POSITIVO</v>
          </cell>
        </row>
        <row r="352">
          <cell r="K352" t="str">
            <v>Educación ambiental</v>
          </cell>
          <cell r="L352" t="str">
            <v>Manejo integral de residuos sólidos (+)</v>
          </cell>
          <cell r="AB352" t="str">
            <v>POSITIVO</v>
          </cell>
          <cell r="BA352" t="str">
            <v>POSITIVO</v>
          </cell>
        </row>
        <row r="353">
          <cell r="K353" t="str">
            <v>Educación ambiental</v>
          </cell>
          <cell r="L353" t="str">
            <v>Reducción de afectación al medio ambiente (+)</v>
          </cell>
          <cell r="AB353" t="str">
            <v>POSITIVO</v>
          </cell>
          <cell r="BA353" t="str">
            <v>POSITIVO</v>
          </cell>
        </row>
        <row r="354">
          <cell r="K354" t="str">
            <v>Uso de publicidad exterior visual</v>
          </cell>
          <cell r="L354" t="str">
            <v>Alteración al medio ambiente laboral (-)</v>
          </cell>
          <cell r="AB354" t="str">
            <v>Negativo MODERADO</v>
          </cell>
          <cell r="BA354" t="str">
            <v>Negativo BAJO</v>
          </cell>
        </row>
        <row r="355">
          <cell r="K355" t="str">
            <v>Consumo de combustibles</v>
          </cell>
          <cell r="L355" t="str">
            <v>Agotamiento de los recursos naturales (-)</v>
          </cell>
          <cell r="AB355" t="str">
            <v>Negativo MODERADO</v>
          </cell>
          <cell r="BA355" t="str">
            <v>Negativo BAJO</v>
          </cell>
        </row>
        <row r="356">
          <cell r="K356" t="str">
            <v>Consumo de combustibles</v>
          </cell>
          <cell r="L356" t="str">
            <v>Emisión de gases efecto invernadero (-)</v>
          </cell>
          <cell r="AB356" t="str">
            <v>Negativo MODERADO</v>
          </cell>
          <cell r="BA356" t="str">
            <v>Negativo BAJO</v>
          </cell>
        </row>
        <row r="357">
          <cell r="K357" t="str">
            <v>Generación de emisiones atmosféricas fuentes móviles</v>
          </cell>
          <cell r="L357" t="str">
            <v>Contaminación del aire (-)</v>
          </cell>
          <cell r="AB357" t="str">
            <v>Negativo MODERADO</v>
          </cell>
          <cell r="BA357" t="str">
            <v>Negativo MODERADO</v>
          </cell>
        </row>
        <row r="358">
          <cell r="K358" t="str">
            <v>Generación de residuos de manejo especial (LLANTAS USADAS)</v>
          </cell>
          <cell r="L358" t="str">
            <v>Contaminación del suelo (-)</v>
          </cell>
          <cell r="AB358" t="str">
            <v>Negativo MODERADO</v>
          </cell>
          <cell r="BA358" t="str">
            <v>Negativo BAJO</v>
          </cell>
        </row>
        <row r="359">
          <cell r="K359" t="str">
            <v>Generación de residuos peligrosos (ACEITES USADOS)</v>
          </cell>
          <cell r="L359" t="str">
            <v>Contaminación del suelo (-)</v>
          </cell>
          <cell r="AB359" t="str">
            <v>Negativo MODERADO</v>
          </cell>
          <cell r="BA359" t="str">
            <v>Negativo BAJO</v>
          </cell>
        </row>
        <row r="360">
          <cell r="K360" t="str">
            <v>Generación de ruido</v>
          </cell>
          <cell r="L360" t="str">
            <v>Contaminación del aire (-)</v>
          </cell>
          <cell r="AB360" t="str">
            <v>Negativo MODERADO</v>
          </cell>
          <cell r="BA360" t="str">
            <v>Negativo MODERADO</v>
          </cell>
        </row>
        <row r="361">
          <cell r="K361" t="str">
            <v>Identificación de requisitos legales ambientales y otros requisitos</v>
          </cell>
          <cell r="L361" t="str">
            <v>Reducción de afectación al medio ambiente (+)</v>
          </cell>
          <cell r="AB361" t="str">
            <v>POSITIVO</v>
          </cell>
          <cell r="BA361" t="str">
            <v>POSITIVO</v>
          </cell>
        </row>
        <row r="362">
          <cell r="K362" t="str">
            <v>Definición de criterios ambientales para adquisición de productos y/o servicios</v>
          </cell>
          <cell r="L362" t="str">
            <v>Preservación de la calidad del aire (+)</v>
          </cell>
          <cell r="AB362" t="str">
            <v>POSITIVO</v>
          </cell>
          <cell r="BA362" t="str">
            <v>POSITIVO</v>
          </cell>
        </row>
        <row r="363">
          <cell r="K363" t="str">
            <v>Definición de criterios ambientales para adquisición de productos y/o servicios</v>
          </cell>
          <cell r="AB363" t="str">
            <v>POSITIVO</v>
          </cell>
          <cell r="BA363" t="str">
            <v>POSITIVO</v>
          </cell>
        </row>
        <row r="364">
          <cell r="K364" t="str">
            <v>Consumo de energía eléctrica</v>
          </cell>
          <cell r="AB364" t="str">
            <v>Negativo MODERADO</v>
          </cell>
          <cell r="BA364" t="str">
            <v>Negativo BAJO</v>
          </cell>
        </row>
        <row r="365">
          <cell r="K365" t="str">
            <v>Uso de refrigerantes</v>
          </cell>
          <cell r="AB365" t="str">
            <v>Negativo BAJO</v>
          </cell>
          <cell r="BA365" t="str">
            <v>Negativo BAJO</v>
          </cell>
        </row>
        <row r="366">
          <cell r="K366" t="str">
            <v>N/A</v>
          </cell>
          <cell r="AB366" t="str">
            <v>SIN IMPACTO</v>
          </cell>
          <cell r="BA366" t="str">
            <v>SIN IMPACTO</v>
          </cell>
        </row>
        <row r="367">
          <cell r="K367" t="str">
            <v>Otro</v>
          </cell>
          <cell r="AB367" t="str">
            <v>POSITIVO</v>
          </cell>
          <cell r="BA367" t="str">
            <v>POSITIVO</v>
          </cell>
        </row>
        <row r="368">
          <cell r="K368" t="str">
            <v>Consumo de combustibles</v>
          </cell>
          <cell r="AB368" t="str">
            <v>Negativo BAJO</v>
          </cell>
          <cell r="BA368" t="str">
            <v>Negativo BAJO</v>
          </cell>
        </row>
        <row r="369">
          <cell r="K369" t="str">
            <v>Consumo de agua</v>
          </cell>
          <cell r="AB369" t="str">
            <v>Negativo MODERADO</v>
          </cell>
          <cell r="BA369" t="str">
            <v>Negativo BAJO</v>
          </cell>
        </row>
        <row r="370">
          <cell r="K370" t="str">
            <v>N/A</v>
          </cell>
          <cell r="AB370" t="str">
            <v>SIN IMPACTO</v>
          </cell>
          <cell r="BA370" t="str">
            <v>SIN IMPACTO</v>
          </cell>
        </row>
        <row r="371">
          <cell r="K371" t="str">
            <v xml:space="preserve">Generación de residuos peligrosos (RESIDUOS QUÍMICOS) </v>
          </cell>
          <cell r="AB371" t="str">
            <v>Negativo MODERADO</v>
          </cell>
          <cell r="BA371" t="str">
            <v>Negativo BAJO</v>
          </cell>
        </row>
        <row r="372">
          <cell r="K372" t="str">
            <v>Consumo de agua</v>
          </cell>
          <cell r="AB372" t="str">
            <v>Negativo BAJO</v>
          </cell>
          <cell r="BA372" t="str">
            <v>Negativo BAJO</v>
          </cell>
        </row>
        <row r="373">
          <cell r="K373" t="str">
            <v>N/A</v>
          </cell>
          <cell r="AB373" t="str">
            <v>SIN IMPACTO</v>
          </cell>
          <cell r="BA373" t="str">
            <v>SIN IMPACTO</v>
          </cell>
        </row>
        <row r="374">
          <cell r="K374" t="str">
            <v>N/A</v>
          </cell>
          <cell r="AB374" t="str">
            <v>SIN IMPACTO</v>
          </cell>
          <cell r="BA374" t="str">
            <v>SIN IMPACTO</v>
          </cell>
        </row>
        <row r="375">
          <cell r="K375" t="str">
            <v>N/A</v>
          </cell>
          <cell r="AB375" t="str">
            <v>SIN IMPACTO</v>
          </cell>
          <cell r="BA375" t="str">
            <v>SIN IMPACTO</v>
          </cell>
        </row>
        <row r="376">
          <cell r="K376" t="str">
            <v>N/A</v>
          </cell>
          <cell r="AB376" t="str">
            <v>SIN IMPACTO</v>
          </cell>
          <cell r="BA376" t="str">
            <v>SIN IMPACTO</v>
          </cell>
        </row>
        <row r="377">
          <cell r="K377" t="str">
            <v>Generación de residuos peligrosos (PLAGUICIDAS)</v>
          </cell>
          <cell r="AB377" t="str">
            <v>Negativo MODERADO</v>
          </cell>
          <cell r="BA377" t="str">
            <v>Negativo BAJO</v>
          </cell>
        </row>
        <row r="378">
          <cell r="K378"/>
          <cell r="AB378" t="str">
            <v>SIN IMPACTO</v>
          </cell>
          <cell r="BA378" t="str">
            <v>SIN IMPACTO</v>
          </cell>
        </row>
      </sheetData>
      <sheetData sheetId="60"/>
      <sheetData sheetId="61"/>
      <sheetData sheetId="62"/>
      <sheetData sheetId="63"/>
      <sheetData sheetId="64">
        <row r="12">
          <cell r="K12" t="str">
            <v>Consumo de energía eléctrica</v>
          </cell>
          <cell r="L12" t="str">
            <v>Agotamiento de los recursos naturales (-)</v>
          </cell>
          <cell r="AB12" t="str">
            <v>Negativo MODERADO</v>
          </cell>
          <cell r="BA12" t="str">
            <v>Negativo BAJO</v>
          </cell>
        </row>
        <row r="13">
          <cell r="K13" t="str">
            <v>Consumo de papel</v>
          </cell>
          <cell r="L13" t="str">
            <v>Agotamiento de los recursos naturales (-)</v>
          </cell>
          <cell r="AB13" t="str">
            <v>Negativo MODERADO</v>
          </cell>
          <cell r="BA13" t="str">
            <v>Negativo BAJO</v>
          </cell>
        </row>
        <row r="14">
          <cell r="K14" t="str">
            <v>Consumo de tóner</v>
          </cell>
          <cell r="L14" t="str">
            <v>Agotamiento de los recursos naturales (-)</v>
          </cell>
          <cell r="AB14" t="str">
            <v>Negativo BAJO</v>
          </cell>
          <cell r="BA14" t="str">
            <v>Negativo BAJO</v>
          </cell>
        </row>
        <row r="15">
          <cell r="K15" t="str">
            <v>Educación ambiental</v>
          </cell>
          <cell r="L15" t="str">
            <v>Fomento de buenas prácticas ambientales (+)</v>
          </cell>
          <cell r="AB15" t="str">
            <v>POSITIVO</v>
          </cell>
          <cell r="BA15" t="str">
            <v>POSITIVO</v>
          </cell>
        </row>
        <row r="16">
          <cell r="K16" t="str">
            <v>Generación de residuos aprovechables (PAPEL)</v>
          </cell>
          <cell r="L16" t="str">
            <v>Disminución de carga en los rellenos sanitarios (+)</v>
          </cell>
          <cell r="AB16" t="str">
            <v>POSITIVO</v>
          </cell>
          <cell r="BA16" t="str">
            <v>POSITIVO</v>
          </cell>
        </row>
        <row r="17">
          <cell r="K17" t="str">
            <v xml:space="preserve">Generación de residuos peligrosos (TÓNERES) </v>
          </cell>
          <cell r="L17" t="str">
            <v>Contaminación del suelo (-)</v>
          </cell>
          <cell r="AB17" t="str">
            <v>Negativo MODERADO</v>
          </cell>
          <cell r="BA17" t="str">
            <v>Negativo BAJO</v>
          </cell>
        </row>
        <row r="18">
          <cell r="K18" t="str">
            <v>Consumo de energía eléctrica</v>
          </cell>
          <cell r="L18" t="str">
            <v>Agotamiento de los recursos naturales (-)</v>
          </cell>
          <cell r="AB18" t="str">
            <v>Negativo MODERADO</v>
          </cell>
          <cell r="BA18" t="str">
            <v>Negativo BAJO</v>
          </cell>
        </row>
        <row r="19">
          <cell r="K19" t="str">
            <v>Generación de residuos de manejo especial (RAEE´S)</v>
          </cell>
          <cell r="L19" t="str">
            <v>Contaminación del suelo (-)</v>
          </cell>
          <cell r="AB19" t="str">
            <v>Negativo MODERADO</v>
          </cell>
          <cell r="BA19" t="str">
            <v>Negativo BAJO</v>
          </cell>
        </row>
        <row r="20">
          <cell r="K20" t="str">
            <v>Educación ambiental</v>
          </cell>
          <cell r="L20" t="str">
            <v>Fomento de buenas prácticas ambientales (+)</v>
          </cell>
          <cell r="AB20" t="str">
            <v>POSITIVO</v>
          </cell>
          <cell r="BA20" t="str">
            <v>POSITIVO</v>
          </cell>
        </row>
        <row r="21">
          <cell r="K21" t="str">
            <v>Consumo de energía eléctrica</v>
          </cell>
          <cell r="L21" t="str">
            <v>Agotamiento de los recursos naturales (-)</v>
          </cell>
          <cell r="AB21" t="str">
            <v>Negativo MODERADO</v>
          </cell>
          <cell r="BA21" t="str">
            <v>Negativo BAJO</v>
          </cell>
        </row>
        <row r="22">
          <cell r="K22" t="str">
            <v>Generación de residuos de manejo especial (RAEE´S)</v>
          </cell>
          <cell r="L22" t="str">
            <v>Contaminación del suelo (-)</v>
          </cell>
          <cell r="AB22" t="str">
            <v>Negativo MODERADO</v>
          </cell>
          <cell r="BA22" t="str">
            <v>Negativo BAJO</v>
          </cell>
        </row>
        <row r="23">
          <cell r="K23" t="str">
            <v>Educación ambiental</v>
          </cell>
          <cell r="L23" t="str">
            <v>Fomento de buenas prácticas ambientales (+)</v>
          </cell>
          <cell r="AB23" t="str">
            <v>POSITIVO</v>
          </cell>
          <cell r="BA23" t="str">
            <v>POSITIVO</v>
          </cell>
        </row>
        <row r="24">
          <cell r="K24" t="str">
            <v>Educación ambiental</v>
          </cell>
          <cell r="L24" t="str">
            <v>Fomento de buenas prácticas ambientales (+)</v>
          </cell>
          <cell r="AB24" t="str">
            <v>POSITIVO</v>
          </cell>
          <cell r="BA24" t="str">
            <v>POSITIVO</v>
          </cell>
        </row>
        <row r="25">
          <cell r="K25" t="str">
            <v>Educación ambiental</v>
          </cell>
          <cell r="L25" t="str">
            <v>Reducción de afectación al medio ambiente (+)</v>
          </cell>
          <cell r="AB25" t="str">
            <v>POSITIVO</v>
          </cell>
          <cell r="BA25" t="str">
            <v>POSITIVO</v>
          </cell>
        </row>
        <row r="26">
          <cell r="K26" t="str">
            <v>Educación ambiental</v>
          </cell>
          <cell r="L26" t="str">
            <v>Generación / Fomento de educación  y conciencia ambiental (+)</v>
          </cell>
          <cell r="AB26" t="str">
            <v>POSITIVO</v>
          </cell>
          <cell r="BA26" t="str">
            <v>POSITIVO</v>
          </cell>
        </row>
        <row r="27">
          <cell r="K27" t="str">
            <v>Educación ambiental</v>
          </cell>
          <cell r="L27" t="str">
            <v>Disminución de consumo de papel (+)</v>
          </cell>
          <cell r="AB27" t="str">
            <v>POSITIVO</v>
          </cell>
          <cell r="BA27" t="str">
            <v>POSITIVO</v>
          </cell>
        </row>
        <row r="28">
          <cell r="K28" t="str">
            <v>Educación ambiental</v>
          </cell>
          <cell r="L28" t="str">
            <v>Disminución de consumo de energía (+)</v>
          </cell>
          <cell r="AB28" t="str">
            <v>POSITIVO</v>
          </cell>
          <cell r="BA28" t="str">
            <v>POSITIVO</v>
          </cell>
        </row>
        <row r="29">
          <cell r="K29" t="str">
            <v>Educación ambiental</v>
          </cell>
          <cell r="L29" t="str">
            <v>Disminución de consumo de agua (+)</v>
          </cell>
          <cell r="AB29" t="str">
            <v>POSITIVO</v>
          </cell>
          <cell r="BA29" t="str">
            <v>POSITIVO</v>
          </cell>
        </row>
        <row r="30">
          <cell r="K30" t="str">
            <v>Educación ambiental</v>
          </cell>
          <cell r="L30" t="str">
            <v>Manejo integral de residuos sólidos (+)</v>
          </cell>
          <cell r="AB30" t="str">
            <v>POSITIVO</v>
          </cell>
          <cell r="BA30" t="str">
            <v>POSITIVO</v>
          </cell>
        </row>
        <row r="31">
          <cell r="K31" t="str">
            <v>Educación ambiental</v>
          </cell>
          <cell r="L31" t="str">
            <v>Conservación de fauna (+)</v>
          </cell>
          <cell r="AB31" t="str">
            <v>POSITIVO</v>
          </cell>
          <cell r="BA31" t="str">
            <v>POSITIVO</v>
          </cell>
        </row>
        <row r="32">
          <cell r="K32" t="str">
            <v>Educación ambiental</v>
          </cell>
          <cell r="L32" t="str">
            <v>Conservación de flora (+)</v>
          </cell>
          <cell r="AB32" t="str">
            <v>POSITIVO</v>
          </cell>
          <cell r="BA32" t="str">
            <v>POSITIVO</v>
          </cell>
        </row>
        <row r="33">
          <cell r="K33" t="str">
            <v>Conversión a medios tecnológicos</v>
          </cell>
          <cell r="L33" t="str">
            <v>Disminución de consumo de papel (+)</v>
          </cell>
          <cell r="AB33" t="str">
            <v>POSITIVO</v>
          </cell>
          <cell r="BA33" t="str">
            <v>POSITIVO</v>
          </cell>
        </row>
        <row r="34">
          <cell r="K34" t="str">
            <v>Realización de actividades de compensación ambiental</v>
          </cell>
          <cell r="L34" t="str">
            <v>Reducción de afectación al medio ambiente (+)</v>
          </cell>
          <cell r="AB34" t="str">
            <v>POSITIVO</v>
          </cell>
          <cell r="BA34" t="str">
            <v>POSITIVO</v>
          </cell>
        </row>
        <row r="35">
          <cell r="K35" t="str">
            <v>Realización de actividades de compensación ambiental</v>
          </cell>
          <cell r="L35" t="str">
            <v>Generación / Fomento de educación  y conciencia ambiental (+)</v>
          </cell>
          <cell r="AB35" t="str">
            <v>POSITIVO</v>
          </cell>
          <cell r="BA35" t="str">
            <v>POSITIVO</v>
          </cell>
        </row>
        <row r="36">
          <cell r="K36" t="str">
            <v>Consumo de energía eléctrica</v>
          </cell>
          <cell r="L36" t="str">
            <v>Agotamiento de los recursos naturales (-)</v>
          </cell>
          <cell r="AB36" t="str">
            <v>Negativo MODERADO</v>
          </cell>
          <cell r="BA36" t="str">
            <v>Negativo BAJO</v>
          </cell>
        </row>
        <row r="37">
          <cell r="K37" t="str">
            <v>Consumo de papel</v>
          </cell>
          <cell r="L37" t="str">
            <v>Agotamiento de los recursos naturales (-)</v>
          </cell>
          <cell r="AB37" t="str">
            <v>Negativo MODERADO</v>
          </cell>
          <cell r="BA37" t="str">
            <v>Negativo BAJO</v>
          </cell>
        </row>
        <row r="38">
          <cell r="K38" t="str">
            <v>Consumo de tóner</v>
          </cell>
          <cell r="L38" t="str">
            <v>Agotamiento de los recursos naturales (-)</v>
          </cell>
          <cell r="AB38" t="str">
            <v>Negativo BAJO</v>
          </cell>
          <cell r="BA38" t="str">
            <v>Negativo BAJO</v>
          </cell>
        </row>
        <row r="39">
          <cell r="K39" t="str">
            <v>Conversión a medios tecnológicos</v>
          </cell>
          <cell r="L39" t="str">
            <v>Disminución de consumo de papel (+)</v>
          </cell>
          <cell r="AB39" t="str">
            <v>POSITIVO</v>
          </cell>
          <cell r="BA39" t="str">
            <v>POSITIVO</v>
          </cell>
        </row>
        <row r="40">
          <cell r="K40" t="str">
            <v>Generación de residuos aprovechables (PAPEL)</v>
          </cell>
          <cell r="L40" t="str">
            <v>Disminución de carga en los rellenos sanitarios (+)</v>
          </cell>
          <cell r="AB40" t="str">
            <v>POSITIVO</v>
          </cell>
          <cell r="BA40" t="str">
            <v>POSITIVO</v>
          </cell>
        </row>
        <row r="41">
          <cell r="K41" t="str">
            <v xml:space="preserve">Generación de residuos peligrosos (TÓNERES) </v>
          </cell>
          <cell r="L41" t="str">
            <v>Contaminación del suelo (-)</v>
          </cell>
          <cell r="AB41" t="str">
            <v>Negativo MODERADO</v>
          </cell>
          <cell r="BA41" t="str">
            <v>Negativo BAJO</v>
          </cell>
        </row>
        <row r="42">
          <cell r="K42" t="str">
            <v>Generación de residuos de manejo especial (RAEE´S)</v>
          </cell>
          <cell r="L42" t="str">
            <v>Contaminación del suelo (-)</v>
          </cell>
          <cell r="AB42" t="str">
            <v>Negativo MODERADO</v>
          </cell>
          <cell r="BA42" t="str">
            <v>Negativo BAJO</v>
          </cell>
        </row>
        <row r="43">
          <cell r="K43" t="str">
            <v>Generación de residuos de manejo especial (PILAS O BATERÍAS)</v>
          </cell>
          <cell r="L43" t="str">
            <v>Contaminación del suelo (-)</v>
          </cell>
          <cell r="AB43" t="str">
            <v>Negativo MODERADO</v>
          </cell>
          <cell r="BA43" t="str">
            <v>Negativo BAJO</v>
          </cell>
        </row>
        <row r="44">
          <cell r="K44" t="str">
            <v xml:space="preserve">Generación de residuos peligrosos (TÓNERES) </v>
          </cell>
          <cell r="L44" t="str">
            <v>Contaminación del suelo (-)</v>
          </cell>
          <cell r="AB44" t="str">
            <v>Negativo MODERADO</v>
          </cell>
          <cell r="BA44" t="str">
            <v>Negativo BAJO</v>
          </cell>
        </row>
        <row r="45">
          <cell r="K45" t="str">
            <v>Consumo de sustancias químicas</v>
          </cell>
          <cell r="L45" t="str">
            <v>Agotamiento de los recursos naturales (-)</v>
          </cell>
          <cell r="AB45" t="str">
            <v>Negativo MODERADO</v>
          </cell>
          <cell r="BA45" t="str">
            <v>Negativo BAJO</v>
          </cell>
        </row>
        <row r="46">
          <cell r="K46" t="str">
            <v>Mantenimiento de aparatos eléctricos y/o electrónicos</v>
          </cell>
          <cell r="L46" t="str">
            <v>Alteración al medio ambiente laboral (-)</v>
          </cell>
          <cell r="AB46" t="str">
            <v>Negativo MODERADO</v>
          </cell>
          <cell r="BA46" t="str">
            <v>Negativo BAJO</v>
          </cell>
        </row>
        <row r="47">
          <cell r="K47" t="str">
            <v>Consumo de energía eléctrica</v>
          </cell>
          <cell r="L47" t="str">
            <v>Agotamiento de los recursos naturales (-)</v>
          </cell>
          <cell r="AB47" t="str">
            <v>Negativo MODERADO</v>
          </cell>
          <cell r="BA47" t="str">
            <v>Negativo BAJO</v>
          </cell>
        </row>
        <row r="48">
          <cell r="K48" t="str">
            <v>Consumo de energía eléctrica</v>
          </cell>
          <cell r="L48" t="str">
            <v>Agotamiento de los recursos naturales (-)</v>
          </cell>
          <cell r="AB48" t="str">
            <v>Negativo MODERADO</v>
          </cell>
          <cell r="BA48" t="str">
            <v>Negativo BAJO</v>
          </cell>
        </row>
        <row r="49">
          <cell r="K49" t="str">
            <v>Consumo de papel</v>
          </cell>
          <cell r="L49" t="str">
            <v>Agotamiento de los recursos naturales (-)</v>
          </cell>
          <cell r="AB49" t="str">
            <v>Negativo MODERADO</v>
          </cell>
          <cell r="BA49" t="str">
            <v>Negativo BAJO</v>
          </cell>
        </row>
        <row r="50">
          <cell r="K50" t="str">
            <v>Consumo de tóner</v>
          </cell>
          <cell r="L50" t="str">
            <v>Agotamiento de los recursos naturales (-)</v>
          </cell>
          <cell r="AB50" t="str">
            <v>Negativo BAJO</v>
          </cell>
          <cell r="BA50" t="str">
            <v>Negativo BAJO</v>
          </cell>
        </row>
        <row r="51">
          <cell r="K51" t="str">
            <v>Conversión a medios tecnológicos</v>
          </cell>
          <cell r="L51" t="str">
            <v>Disminución de consumo de papel (+)</v>
          </cell>
          <cell r="AB51" t="str">
            <v>POSITIVO</v>
          </cell>
          <cell r="BA51" t="str">
            <v>POSITIVO</v>
          </cell>
        </row>
        <row r="52">
          <cell r="K52" t="str">
            <v>Generación de residuos aprovechables (PAPEL)</v>
          </cell>
          <cell r="L52" t="str">
            <v>Disminución de carga en los rellenos sanitarios (+)</v>
          </cell>
          <cell r="AB52" t="str">
            <v>POSITIVO</v>
          </cell>
          <cell r="BA52" t="str">
            <v>POSITIVO</v>
          </cell>
        </row>
        <row r="53">
          <cell r="K53" t="str">
            <v xml:space="preserve">Generación de residuos peligrosos (TÓNERES) </v>
          </cell>
          <cell r="L53" t="str">
            <v>Contaminación del suelo (-)</v>
          </cell>
          <cell r="AB53" t="str">
            <v>Negativo MODERADO</v>
          </cell>
          <cell r="BA53" t="str">
            <v>Negativo BAJO</v>
          </cell>
        </row>
        <row r="54">
          <cell r="K54" t="str">
            <v>Consumo de energía eléctrica</v>
          </cell>
          <cell r="L54" t="str">
            <v>Agotamiento de los recursos naturales (-)</v>
          </cell>
          <cell r="AB54" t="str">
            <v>Negativo MODERADO</v>
          </cell>
          <cell r="BA54" t="str">
            <v>Negativo BAJO</v>
          </cell>
        </row>
        <row r="55">
          <cell r="K55" t="str">
            <v>Consumo de materiales de construcción</v>
          </cell>
          <cell r="L55" t="str">
            <v>Agotamiento de los recursos naturales (-)</v>
          </cell>
          <cell r="AB55" t="str">
            <v>Negativo BAJO</v>
          </cell>
          <cell r="BA55" t="str">
            <v>Negativo BAJO</v>
          </cell>
        </row>
        <row r="56">
          <cell r="K56" t="str">
            <v>Generación de residuos aprovechables (METAL)</v>
          </cell>
          <cell r="L56" t="str">
            <v>Disminución de carga en los rellenos sanitarios (+)</v>
          </cell>
          <cell r="AB56" t="str">
            <v>POSITIVO</v>
          </cell>
          <cell r="BA56" t="str">
            <v>POSITIVO</v>
          </cell>
        </row>
        <row r="57">
          <cell r="K57" t="str">
            <v>Generación de residuos aprovechables (PAPEL)</v>
          </cell>
          <cell r="L57" t="str">
            <v>Disminución de carga en los rellenos sanitarios (+)</v>
          </cell>
          <cell r="AB57" t="str">
            <v>POSITIVO</v>
          </cell>
          <cell r="BA57" t="str">
            <v>POSITIVO</v>
          </cell>
        </row>
        <row r="58">
          <cell r="K58" t="str">
            <v>Generación de residuos aprovechables (PLÁSTICO)</v>
          </cell>
          <cell r="L58" t="str">
            <v>Disminución de carga en los rellenos sanitarios (+)</v>
          </cell>
          <cell r="AB58" t="str">
            <v>POSITIVO</v>
          </cell>
          <cell r="BA58" t="str">
            <v>POSITIVO</v>
          </cell>
        </row>
        <row r="59">
          <cell r="K59" t="str">
            <v>Generación de residuos de manejo especial (RCD´S)</v>
          </cell>
          <cell r="L59" t="str">
            <v>Contaminación del suelo (-)</v>
          </cell>
          <cell r="AB59" t="str">
            <v>Negativo MODERADO</v>
          </cell>
          <cell r="BA59" t="str">
            <v>Negativo BAJO</v>
          </cell>
        </row>
        <row r="60">
          <cell r="K60" t="str">
            <v>Generación de residuos de manejo especial  (LUMINARIAS)</v>
          </cell>
          <cell r="L60" t="str">
            <v>Contaminación del suelo (-)</v>
          </cell>
          <cell r="AB60" t="str">
            <v>Negativo MODERADO</v>
          </cell>
          <cell r="BA60" t="str">
            <v>Negativo BAJO</v>
          </cell>
        </row>
        <row r="61">
          <cell r="K61" t="str">
            <v>Consumo de sustancias químicas</v>
          </cell>
          <cell r="L61" t="str">
            <v>Agotamiento de los recursos naturales (-)</v>
          </cell>
          <cell r="AB61" t="str">
            <v>Negativo MODERADO</v>
          </cell>
          <cell r="BA61" t="str">
            <v>Negativo BAJO</v>
          </cell>
        </row>
        <row r="62">
          <cell r="K62" t="str">
            <v>Consumo de agua</v>
          </cell>
          <cell r="L62" t="str">
            <v>Agotamiento de los recursos naturales (-)</v>
          </cell>
          <cell r="AB62" t="str">
            <v>Negativo MODERADO</v>
          </cell>
          <cell r="BA62" t="str">
            <v>Negativo BAJO</v>
          </cell>
        </row>
        <row r="63">
          <cell r="K63" t="str">
            <v>Generación de residuos ordinarios</v>
          </cell>
          <cell r="L63" t="str">
            <v>Aumento de carga de rellenos sanitarios (-)</v>
          </cell>
          <cell r="AB63" t="str">
            <v>Negativo MODERADO</v>
          </cell>
          <cell r="BA63" t="str">
            <v>Negativo BAJO</v>
          </cell>
        </row>
        <row r="64">
          <cell r="K64" t="str">
            <v xml:space="preserve">Consumo de insumos no comestibles de cafetería </v>
          </cell>
          <cell r="L64" t="str">
            <v>Aumento de carga de rellenos sanitarios (-)</v>
          </cell>
          <cell r="AB64" t="str">
            <v>Negativo MODERADO</v>
          </cell>
          <cell r="BA64" t="str">
            <v>Negativo BAJO</v>
          </cell>
        </row>
        <row r="65">
          <cell r="K65" t="str">
            <v>Vertimiento de aguas residuales domésticas a sistemas de alcantarillado</v>
          </cell>
          <cell r="L65" t="str">
            <v>Contaminación de cuerpos hídricos (-)</v>
          </cell>
          <cell r="AB65" t="str">
            <v>Negativo MODERADO</v>
          </cell>
          <cell r="BA65" t="str">
            <v>Negativo BAJO</v>
          </cell>
        </row>
        <row r="66">
          <cell r="K66" t="str">
            <v>Consumo de energía eléctrica</v>
          </cell>
          <cell r="L66" t="str">
            <v>Agotamiento de los recursos naturales (-)</v>
          </cell>
          <cell r="AB66" t="str">
            <v>Negativo MODERADO</v>
          </cell>
          <cell r="BA66" t="str">
            <v>Negativo BAJO</v>
          </cell>
        </row>
        <row r="67">
          <cell r="K67" t="str">
            <v>Consumo de agua</v>
          </cell>
          <cell r="L67" t="str">
            <v>Agotamiento de los recursos naturales (-)</v>
          </cell>
          <cell r="AB67" t="str">
            <v>Negativo MODERADO</v>
          </cell>
          <cell r="BA67" t="str">
            <v>Negativo BAJO</v>
          </cell>
        </row>
        <row r="68">
          <cell r="K68" t="str">
            <v>Consumo de fertilizantes</v>
          </cell>
          <cell r="L68" t="str">
            <v>Agotamiento de los recursos naturales (-)</v>
          </cell>
          <cell r="AB68" t="str">
            <v>Negativo MODERADO</v>
          </cell>
          <cell r="BA68" t="str">
            <v>Negativo BAJO</v>
          </cell>
        </row>
        <row r="69">
          <cell r="K69" t="str">
            <v>Generación de residuos aprovechables (CARTÓN)</v>
          </cell>
          <cell r="L69" t="str">
            <v>Disminución de carga en los rellenos sanitarios (+)</v>
          </cell>
          <cell r="AB69" t="str">
            <v>POSITIVO</v>
          </cell>
          <cell r="BA69" t="str">
            <v>POSITIVO</v>
          </cell>
        </row>
        <row r="70">
          <cell r="K70" t="str">
            <v>Generación de residuos aprovechables (PAPEL)</v>
          </cell>
          <cell r="L70" t="str">
            <v>Disminución de carga en los rellenos sanitarios (+)</v>
          </cell>
          <cell r="AB70" t="str">
            <v>POSITIVO</v>
          </cell>
          <cell r="BA70" t="str">
            <v>POSITIVO</v>
          </cell>
        </row>
        <row r="71">
          <cell r="K71" t="str">
            <v>Generación de residuos aprovechables (PLÁSTICO)</v>
          </cell>
          <cell r="L71" t="str">
            <v>Disminución de carga en los rellenos sanitarios (+)</v>
          </cell>
          <cell r="AB71" t="str">
            <v>POSITIVO</v>
          </cell>
          <cell r="BA71" t="str">
            <v>POSITIVO</v>
          </cell>
        </row>
        <row r="72">
          <cell r="K72" t="str">
            <v>Generación de residuos ordinarios</v>
          </cell>
          <cell r="L72" t="str">
            <v>Aumento de carga de rellenos sanitarios (-)</v>
          </cell>
          <cell r="AB72" t="str">
            <v>Negativo MODERADO</v>
          </cell>
          <cell r="BA72" t="str">
            <v>Negativo BAJO</v>
          </cell>
        </row>
        <row r="73">
          <cell r="K73" t="str">
            <v>Generación de residuos orgánicos</v>
          </cell>
          <cell r="L73" t="str">
            <v>Aumento de carga de rellenos sanitarios (-)</v>
          </cell>
          <cell r="AB73" t="str">
            <v>Negativo MODERADO</v>
          </cell>
          <cell r="BA73" t="str">
            <v>Negativo BAJO</v>
          </cell>
        </row>
        <row r="74">
          <cell r="K74" t="str">
            <v>Consumo de sustancias químicas</v>
          </cell>
          <cell r="L74" t="str">
            <v>Agotamiento de los recursos naturales (-)</v>
          </cell>
          <cell r="AB74" t="str">
            <v>Negativo MODERADO</v>
          </cell>
          <cell r="BA74" t="str">
            <v>Negativo BAJO</v>
          </cell>
        </row>
        <row r="75">
          <cell r="K75" t="str">
            <v xml:space="preserve">Generación de residuos peligrosos (RESIDUOS QUÍMICOS) </v>
          </cell>
          <cell r="L75" t="str">
            <v>Contaminación del suelo (-)</v>
          </cell>
          <cell r="AB75" t="str">
            <v>Negativo MODERADO</v>
          </cell>
          <cell r="BA75" t="str">
            <v>Negativo BAJO</v>
          </cell>
        </row>
        <row r="76">
          <cell r="K76" t="str">
            <v>Consumo de plaguicidas</v>
          </cell>
          <cell r="L76" t="str">
            <v>Agotamiento de los recursos naturales (-)</v>
          </cell>
          <cell r="AB76" t="str">
            <v>Negativo MODERADO</v>
          </cell>
          <cell r="BA76" t="str">
            <v>Negativo BAJO</v>
          </cell>
        </row>
        <row r="77">
          <cell r="K77" t="str">
            <v>Generación de residuos peligrosos (PLAGUICIDAS)</v>
          </cell>
          <cell r="L77" t="str">
            <v>Contaminación del suelo (-)</v>
          </cell>
          <cell r="AB77" t="str">
            <v>Negativo MODERADO</v>
          </cell>
          <cell r="BA77" t="str">
            <v>Negativo BAJO</v>
          </cell>
        </row>
        <row r="78">
          <cell r="K78" t="str">
            <v>Consumo de energía eléctrica</v>
          </cell>
          <cell r="L78" t="str">
            <v>Agotamiento de los recursos naturales (-)</v>
          </cell>
          <cell r="AB78" t="str">
            <v>Negativo MODERADO</v>
          </cell>
          <cell r="BA78" t="str">
            <v>Negativo BAJO</v>
          </cell>
        </row>
        <row r="79">
          <cell r="K79" t="str">
            <v>Consumo de papel</v>
          </cell>
          <cell r="L79" t="str">
            <v>Agotamiento de los recursos naturales (-)</v>
          </cell>
          <cell r="AB79" t="str">
            <v>Negativo MODERADO</v>
          </cell>
          <cell r="BA79" t="str">
            <v>Negativo BAJO</v>
          </cell>
        </row>
        <row r="80">
          <cell r="K80" t="str">
            <v>Consumo de tóner</v>
          </cell>
          <cell r="L80" t="str">
            <v>Agotamiento de los recursos naturales (-)</v>
          </cell>
          <cell r="AB80" t="str">
            <v>Negativo BAJO</v>
          </cell>
          <cell r="BA80" t="str">
            <v>Negativo BAJO</v>
          </cell>
        </row>
        <row r="81">
          <cell r="K81" t="str">
            <v>Conversión a medios tecnológicos</v>
          </cell>
          <cell r="L81" t="str">
            <v>Disminución de consumo de papel (+)</v>
          </cell>
          <cell r="AB81" t="str">
            <v>POSITIVO</v>
          </cell>
          <cell r="BA81" t="str">
            <v>POSITIVO</v>
          </cell>
        </row>
        <row r="82">
          <cell r="K82" t="str">
            <v>Generación de residuos aprovechables (PAPEL)</v>
          </cell>
          <cell r="L82" t="str">
            <v>Disminución de carga en los rellenos sanitarios (+)</v>
          </cell>
          <cell r="AB82" t="str">
            <v>POSITIVO</v>
          </cell>
          <cell r="BA82" t="str">
            <v>POSITIVO</v>
          </cell>
        </row>
        <row r="83">
          <cell r="K83" t="str">
            <v xml:space="preserve">Generación de residuos peligrosos (TÓNERES) </v>
          </cell>
          <cell r="L83" t="str">
            <v>Contaminación del suelo (-)</v>
          </cell>
          <cell r="AB83" t="str">
            <v>Negativo MODERADO</v>
          </cell>
          <cell r="BA83" t="str">
            <v>Negativo BAJO</v>
          </cell>
        </row>
        <row r="84">
          <cell r="K84" t="str">
            <v>Educación ambiental</v>
          </cell>
          <cell r="L84" t="str">
            <v>Fomento de buenas prácticas ambientales (+)</v>
          </cell>
          <cell r="AB84" t="str">
            <v>POSITIVO</v>
          </cell>
          <cell r="BA84" t="str">
            <v>POSITIVO</v>
          </cell>
        </row>
        <row r="85">
          <cell r="K85" t="str">
            <v>Educación ambiental</v>
          </cell>
          <cell r="L85" t="str">
            <v>Generación / Fomento de educación  y conciencia ambiental (+)</v>
          </cell>
          <cell r="AB85" t="str">
            <v>POSITIVO</v>
          </cell>
          <cell r="BA85" t="str">
            <v>POSITIVO</v>
          </cell>
        </row>
        <row r="86">
          <cell r="K86" t="str">
            <v>Consumo de energía eléctrica</v>
          </cell>
          <cell r="L86" t="str">
            <v>Agotamiento de los recursos naturales (-)</v>
          </cell>
          <cell r="AB86" t="str">
            <v>POSITIVO</v>
          </cell>
          <cell r="BA86" t="str">
            <v>POSITIVO</v>
          </cell>
        </row>
        <row r="87">
          <cell r="K87" t="str">
            <v>Consumo de papel</v>
          </cell>
          <cell r="L87" t="str">
            <v>Agotamiento de los recursos naturales (-)</v>
          </cell>
          <cell r="AB87" t="str">
            <v>Negativo MODERADO</v>
          </cell>
          <cell r="BA87" t="str">
            <v>Negativo BAJO</v>
          </cell>
        </row>
        <row r="88">
          <cell r="K88" t="str">
            <v>Generación de residuos ordinarios</v>
          </cell>
          <cell r="L88" t="str">
            <v>Contaminación del suelo (-)</v>
          </cell>
          <cell r="AB88" t="str">
            <v>Negativo MODERADO</v>
          </cell>
          <cell r="BA88" t="str">
            <v>Negativo BAJO</v>
          </cell>
        </row>
        <row r="89">
          <cell r="K89" t="str">
            <v xml:space="preserve">Consumo de insumos comestibles de cafetería </v>
          </cell>
          <cell r="L89" t="str">
            <v>Agotamiento de los recursos naturales (-)</v>
          </cell>
          <cell r="AB89" t="str">
            <v>Negativo BAJO</v>
          </cell>
          <cell r="BA89" t="str">
            <v>Negativo BAJO</v>
          </cell>
        </row>
        <row r="90">
          <cell r="K90" t="str">
            <v>Generación de residuos orgánicos</v>
          </cell>
          <cell r="L90" t="str">
            <v>Contaminación del suelo (-)</v>
          </cell>
          <cell r="AB90" t="str">
            <v>Negativo MODERADO</v>
          </cell>
          <cell r="BA90" t="str">
            <v>Negativo BAJO</v>
          </cell>
        </row>
        <row r="91">
          <cell r="K91" t="str">
            <v>Generación de residuos aprovechables (PAPEL)</v>
          </cell>
          <cell r="L91" t="str">
            <v>Disminución de carga en los rellenos sanitarios (+)</v>
          </cell>
          <cell r="AB91" t="str">
            <v>POSITIVO</v>
          </cell>
          <cell r="BA91" t="str">
            <v>POSITIVO</v>
          </cell>
        </row>
        <row r="92">
          <cell r="K92" t="str">
            <v>Consumo de energía eléctrica</v>
          </cell>
          <cell r="L92" t="str">
            <v>Agotamiento de los recursos naturales (-)</v>
          </cell>
          <cell r="AB92" t="str">
            <v>Negativo MODERADO</v>
          </cell>
          <cell r="BA92" t="str">
            <v>Negativo BAJO</v>
          </cell>
        </row>
        <row r="93">
          <cell r="K93" t="str">
            <v>Consumo de papel</v>
          </cell>
          <cell r="L93" t="str">
            <v>Agotamiento de los recursos naturales (-)</v>
          </cell>
          <cell r="AB93" t="str">
            <v>Negativo MODERADO</v>
          </cell>
          <cell r="BA93" t="str">
            <v>Negativo BAJO</v>
          </cell>
        </row>
        <row r="94">
          <cell r="K94" t="str">
            <v>Consumo de tóner</v>
          </cell>
          <cell r="L94" t="str">
            <v>Agotamiento de los recursos naturales (-)</v>
          </cell>
          <cell r="AB94" t="str">
            <v>Negativo BAJO</v>
          </cell>
          <cell r="BA94" t="str">
            <v>Negativo BAJO</v>
          </cell>
        </row>
        <row r="95">
          <cell r="K95" t="str">
            <v>Conversión a medios tecnológicos</v>
          </cell>
          <cell r="L95" t="str">
            <v>Disminución de consumo de papel (+)</v>
          </cell>
          <cell r="AB95" t="str">
            <v>POSITIVO</v>
          </cell>
          <cell r="BA95" t="str">
            <v>POSITIVO</v>
          </cell>
        </row>
        <row r="96">
          <cell r="K96" t="str">
            <v>Generación de residuos aprovechables (PAPEL)</v>
          </cell>
          <cell r="L96" t="str">
            <v>Disminución de carga en los rellenos sanitarios (+)</v>
          </cell>
          <cell r="AB96" t="str">
            <v>POSITIVO</v>
          </cell>
          <cell r="BA96" t="str">
            <v>POSITIVO</v>
          </cell>
        </row>
        <row r="97">
          <cell r="K97" t="str">
            <v>Generación de residuos aprovechables (CARTÓN)</v>
          </cell>
          <cell r="L97" t="str">
            <v>Disminución de carga en los rellenos sanitarios (+)</v>
          </cell>
          <cell r="AB97" t="str">
            <v>POSITIVO</v>
          </cell>
          <cell r="BA97" t="str">
            <v>POSITIVO</v>
          </cell>
        </row>
        <row r="98">
          <cell r="K98" t="str">
            <v xml:space="preserve">Generación de residuos peligrosos (TÓNERES) </v>
          </cell>
          <cell r="L98" t="str">
            <v>Contaminación del suelo (-)</v>
          </cell>
          <cell r="AB98" t="str">
            <v>Negativo MODERADO</v>
          </cell>
          <cell r="BA98" t="str">
            <v>Negativo BAJO</v>
          </cell>
        </row>
        <row r="99">
          <cell r="K99" t="str">
            <v>Consumo de energía eléctrica</v>
          </cell>
          <cell r="L99" t="str">
            <v>Agotamiento de los recursos naturales (-)</v>
          </cell>
          <cell r="AB99" t="str">
            <v>Negativo MODERADO</v>
          </cell>
          <cell r="BA99" t="str">
            <v>Negativo BAJO</v>
          </cell>
        </row>
        <row r="100">
          <cell r="K100" t="str">
            <v>Consumo de papel</v>
          </cell>
          <cell r="L100" t="str">
            <v>Agotamiento de los recursos naturales (-)</v>
          </cell>
          <cell r="AB100" t="str">
            <v>Negativo MODERADO</v>
          </cell>
          <cell r="BA100" t="str">
            <v>Negativo BAJO</v>
          </cell>
        </row>
        <row r="101">
          <cell r="K101" t="str">
            <v>Consumo de tóner</v>
          </cell>
          <cell r="L101" t="str">
            <v>Agotamiento de los recursos naturales (-)</v>
          </cell>
          <cell r="AB101" t="str">
            <v>Negativo BAJO</v>
          </cell>
          <cell r="BA101" t="str">
            <v>Negativo BAJO</v>
          </cell>
        </row>
        <row r="102">
          <cell r="K102" t="str">
            <v>Conversión a medios tecnológicos</v>
          </cell>
          <cell r="L102" t="str">
            <v>Disminución de consumo de papel (+)</v>
          </cell>
          <cell r="AB102" t="str">
            <v>POSITIVO</v>
          </cell>
          <cell r="BA102" t="str">
            <v>POSITIVO</v>
          </cell>
        </row>
        <row r="103">
          <cell r="K103" t="str">
            <v>Generación de residuos aprovechables (PAPEL)</v>
          </cell>
          <cell r="L103" t="str">
            <v>Disminución de carga en los rellenos sanitarios (+)</v>
          </cell>
          <cell r="AB103" t="str">
            <v>POSITIVO</v>
          </cell>
          <cell r="BA103" t="str">
            <v>POSITIVO</v>
          </cell>
        </row>
        <row r="104">
          <cell r="K104" t="str">
            <v xml:space="preserve">Generación de residuos peligrosos (TÓNERES) </v>
          </cell>
          <cell r="L104" t="str">
            <v>Contaminación del suelo (-)</v>
          </cell>
          <cell r="AB104" t="str">
            <v>Negativo MODERADO</v>
          </cell>
          <cell r="BA104" t="str">
            <v>Negativo BAJO</v>
          </cell>
        </row>
        <row r="105">
          <cell r="K105" t="str">
            <v>Consumo de energía eléctrica</v>
          </cell>
          <cell r="L105" t="str">
            <v>Agotamiento de los recursos naturales (-)</v>
          </cell>
          <cell r="AB105" t="str">
            <v>Negativo MODERADO</v>
          </cell>
          <cell r="BA105" t="str">
            <v>Negativo BAJO</v>
          </cell>
        </row>
        <row r="106">
          <cell r="K106" t="str">
            <v>Consumo de papel</v>
          </cell>
          <cell r="L106" t="str">
            <v>Agotamiento de los recursos naturales (-)</v>
          </cell>
          <cell r="AB106" t="str">
            <v>Negativo MODERADO</v>
          </cell>
          <cell r="BA106" t="str">
            <v>Negativo BAJO</v>
          </cell>
        </row>
        <row r="107">
          <cell r="K107" t="str">
            <v>Consumo de tóner</v>
          </cell>
          <cell r="L107" t="str">
            <v>Agotamiento de los recursos naturales (-)</v>
          </cell>
          <cell r="AB107" t="str">
            <v>Negativo BAJO</v>
          </cell>
          <cell r="BA107" t="str">
            <v>Negativo BAJO</v>
          </cell>
        </row>
        <row r="108">
          <cell r="K108" t="str">
            <v>Conversión a medios tecnológicos</v>
          </cell>
          <cell r="L108" t="str">
            <v>Disminución de consumo de papel (+)</v>
          </cell>
          <cell r="AB108" t="str">
            <v>POSITIVO</v>
          </cell>
          <cell r="BA108" t="str">
            <v>POSITIVO</v>
          </cell>
        </row>
        <row r="109">
          <cell r="K109" t="str">
            <v>Generación de residuos aprovechables (PAPEL)</v>
          </cell>
          <cell r="L109" t="str">
            <v>Disminución de carga en los rellenos sanitarios (+)</v>
          </cell>
          <cell r="AB109" t="str">
            <v>POSITIVO</v>
          </cell>
          <cell r="BA109" t="str">
            <v>POSITIVO</v>
          </cell>
        </row>
        <row r="110">
          <cell r="K110" t="str">
            <v xml:space="preserve">Generación de residuos peligrosos (TÓNERES) </v>
          </cell>
          <cell r="L110" t="str">
            <v>Contaminación del suelo (-)</v>
          </cell>
          <cell r="AB110" t="str">
            <v>Negativo MODERADO</v>
          </cell>
          <cell r="BA110" t="str">
            <v>Negativo BAJO</v>
          </cell>
        </row>
        <row r="111">
          <cell r="K111" t="str">
            <v>Consumo de energía eléctrica</v>
          </cell>
          <cell r="L111" t="str">
            <v>Agotamiento de los recursos naturales (-)</v>
          </cell>
          <cell r="AB111" t="str">
            <v>Negativo MODERADO</v>
          </cell>
          <cell r="BA111" t="str">
            <v>Negativo BAJO</v>
          </cell>
        </row>
        <row r="112">
          <cell r="K112" t="str">
            <v>Consumo de papel</v>
          </cell>
          <cell r="L112" t="str">
            <v>Agotamiento de los recursos naturales (-)</v>
          </cell>
          <cell r="AB112" t="str">
            <v>Negativo MODERADO</v>
          </cell>
          <cell r="BA112" t="str">
            <v>Negativo BAJO</v>
          </cell>
        </row>
        <row r="113">
          <cell r="K113" t="str">
            <v>Conversión a medios tecnológicos</v>
          </cell>
          <cell r="L113" t="str">
            <v>Disminución de consumo de papel (+)</v>
          </cell>
          <cell r="AB113" t="str">
            <v>POSITIVO</v>
          </cell>
          <cell r="BA113" t="str">
            <v>POSITIVO</v>
          </cell>
        </row>
        <row r="114">
          <cell r="K114" t="str">
            <v>Generación de residuos aprovechables (PAPEL)</v>
          </cell>
          <cell r="L114" t="str">
            <v>Disminución de carga en los rellenos sanitarios (+)</v>
          </cell>
          <cell r="AB114" t="str">
            <v>POSITIVO</v>
          </cell>
          <cell r="BA114" t="str">
            <v>POSITIVO</v>
          </cell>
        </row>
        <row r="115">
          <cell r="K115" t="str">
            <v>Consumo de energía eléctrica</v>
          </cell>
          <cell r="L115" t="str">
            <v>Agotamiento de los recursos naturales (-)</v>
          </cell>
          <cell r="AB115" t="str">
            <v>Negativo MODERADO</v>
          </cell>
          <cell r="BA115" t="str">
            <v>Negativo BAJO</v>
          </cell>
        </row>
        <row r="116">
          <cell r="K116" t="str">
            <v>Consumo de papel</v>
          </cell>
          <cell r="L116" t="str">
            <v>Agotamiento de los recursos naturales (-)</v>
          </cell>
          <cell r="AB116" t="str">
            <v>Negativo MODERADO</v>
          </cell>
          <cell r="BA116" t="str">
            <v>Negativo BAJO</v>
          </cell>
        </row>
        <row r="117">
          <cell r="K117" t="str">
            <v>Consumo de tóner</v>
          </cell>
          <cell r="L117" t="str">
            <v>Agotamiento de los recursos naturales (-)</v>
          </cell>
          <cell r="AB117" t="str">
            <v>Negativo BAJO</v>
          </cell>
          <cell r="BA117" t="str">
            <v>Negativo BAJO</v>
          </cell>
        </row>
        <row r="118">
          <cell r="K118" t="str">
            <v>Conversión a medios tecnológicos</v>
          </cell>
          <cell r="L118" t="str">
            <v>Disminución de consumo de papel (+)</v>
          </cell>
          <cell r="AB118" t="str">
            <v>POSITIVO</v>
          </cell>
          <cell r="BA118" t="str">
            <v>POSITIVO</v>
          </cell>
        </row>
        <row r="119">
          <cell r="K119" t="str">
            <v>Generación de residuos aprovechables (PAPEL)</v>
          </cell>
          <cell r="L119" t="str">
            <v>Disminución de carga en los rellenos sanitarios (+)</v>
          </cell>
          <cell r="AB119" t="str">
            <v>POSITIVO</v>
          </cell>
          <cell r="BA119" t="str">
            <v>POSITIVO</v>
          </cell>
        </row>
        <row r="120">
          <cell r="K120" t="str">
            <v xml:space="preserve">Generación de residuos peligrosos (TÓNERES) </v>
          </cell>
          <cell r="L120" t="str">
            <v>Contaminación del suelo (-)</v>
          </cell>
          <cell r="AB120" t="str">
            <v>Negativo MODERADO</v>
          </cell>
          <cell r="BA120" t="str">
            <v>Negativo BAJO</v>
          </cell>
        </row>
        <row r="121">
          <cell r="K121" t="str">
            <v>Consumo de energía eléctrica</v>
          </cell>
          <cell r="L121" t="str">
            <v>Agotamiento de los recursos naturales (-)</v>
          </cell>
          <cell r="AB121" t="str">
            <v>Negativo MODERADO</v>
          </cell>
          <cell r="BA121" t="str">
            <v>Negativo BAJO</v>
          </cell>
        </row>
        <row r="122">
          <cell r="K122" t="str">
            <v>Consumo de papel</v>
          </cell>
          <cell r="L122" t="str">
            <v>Agotamiento de los recursos naturales (-)</v>
          </cell>
          <cell r="AB122" t="str">
            <v>Negativo MODERADO</v>
          </cell>
          <cell r="BA122" t="str">
            <v>Negativo BAJO</v>
          </cell>
        </row>
        <row r="123">
          <cell r="K123" t="str">
            <v>Consumo de tóner</v>
          </cell>
          <cell r="L123" t="str">
            <v>Agotamiento de los recursos naturales (-)</v>
          </cell>
          <cell r="AB123" t="str">
            <v>Negativo BAJO</v>
          </cell>
          <cell r="BA123" t="str">
            <v>Negativo BAJO</v>
          </cell>
        </row>
        <row r="124">
          <cell r="K124" t="str">
            <v>Conversión a medios tecnológicos</v>
          </cell>
          <cell r="L124" t="str">
            <v>Disminución de consumo de papel (+)</v>
          </cell>
          <cell r="AB124" t="str">
            <v>POSITIVO</v>
          </cell>
          <cell r="BA124" t="str">
            <v>POSITIVO</v>
          </cell>
        </row>
        <row r="125">
          <cell r="K125" t="str">
            <v>Generación de residuos aprovechables (PAPEL)</v>
          </cell>
          <cell r="L125" t="str">
            <v>Disminución de carga en los rellenos sanitarios (+)</v>
          </cell>
          <cell r="AB125" t="str">
            <v>POSITIVO</v>
          </cell>
          <cell r="BA125" t="str">
            <v>POSITIVO</v>
          </cell>
        </row>
        <row r="126">
          <cell r="K126" t="str">
            <v xml:space="preserve">Generación de residuos peligrosos (TÓNERES) </v>
          </cell>
          <cell r="L126" t="str">
            <v>Contaminación del suelo (-)</v>
          </cell>
          <cell r="AB126" t="str">
            <v>Negativo MODERADO</v>
          </cell>
          <cell r="BA126" t="str">
            <v>Negativo BAJO</v>
          </cell>
        </row>
        <row r="127">
          <cell r="K127" t="str">
            <v>Consumo de energía eléctrica</v>
          </cell>
          <cell r="L127" t="str">
            <v>Agotamiento de los recursos naturales (-)</v>
          </cell>
          <cell r="AB127" t="str">
            <v>Negativo MODERADO</v>
          </cell>
          <cell r="BA127" t="str">
            <v>Negativo BAJO</v>
          </cell>
        </row>
        <row r="128">
          <cell r="K128" t="str">
            <v>Consumo de papel</v>
          </cell>
          <cell r="L128" t="str">
            <v>Agotamiento de los recursos naturales (-)</v>
          </cell>
          <cell r="AB128" t="str">
            <v>Negativo MODERADO</v>
          </cell>
          <cell r="BA128" t="str">
            <v>Negativo BAJO</v>
          </cell>
        </row>
        <row r="129">
          <cell r="K129" t="str">
            <v>Conversión a medios tecnológicos</v>
          </cell>
          <cell r="L129" t="str">
            <v>Disminución de consumo de papel (+)</v>
          </cell>
          <cell r="AB129" t="str">
            <v>POSITIVO</v>
          </cell>
          <cell r="BA129" t="str">
            <v>POSITIVO</v>
          </cell>
        </row>
        <row r="130">
          <cell r="K130" t="str">
            <v>Generación de residuos aprovechables (PAPEL)</v>
          </cell>
          <cell r="L130" t="str">
            <v>Disminución de carga en los rellenos sanitarios (+)</v>
          </cell>
          <cell r="AB130" t="str">
            <v>POSITIVO</v>
          </cell>
          <cell r="BA130" t="str">
            <v>POSITIVO</v>
          </cell>
        </row>
        <row r="131">
          <cell r="K131" t="str">
            <v>Consumo de energía eléctrica</v>
          </cell>
          <cell r="L131" t="str">
            <v>Agotamiento de los recursos naturales (-)</v>
          </cell>
          <cell r="AB131" t="str">
            <v>Negativo MODERADO</v>
          </cell>
          <cell r="BA131" t="str">
            <v>Negativo BAJO</v>
          </cell>
        </row>
        <row r="132">
          <cell r="K132" t="str">
            <v>Consumo de papel</v>
          </cell>
          <cell r="L132" t="str">
            <v>Agotamiento de los recursos naturales (-)</v>
          </cell>
          <cell r="AB132" t="str">
            <v>Negativo MODERADO</v>
          </cell>
          <cell r="BA132" t="str">
            <v>Negativo BAJO</v>
          </cell>
        </row>
        <row r="133">
          <cell r="K133" t="str">
            <v>Conversión a medios tecnológicos</v>
          </cell>
          <cell r="L133" t="str">
            <v>Disminución de consumo de papel (+)</v>
          </cell>
          <cell r="AB133" t="str">
            <v>POSITIVO</v>
          </cell>
          <cell r="BA133" t="str">
            <v>POSITIVO</v>
          </cell>
        </row>
        <row r="134">
          <cell r="K134" t="str">
            <v>Generación de residuos aprovechables (PAPEL)</v>
          </cell>
          <cell r="L134" t="str">
            <v>Disminución de carga en los rellenos sanitarios (+)</v>
          </cell>
          <cell r="AB134" t="str">
            <v>POSITIVO</v>
          </cell>
          <cell r="BA134" t="str">
            <v>POSITIVO</v>
          </cell>
        </row>
        <row r="135">
          <cell r="K135" t="str">
            <v>Consumo de combustibles</v>
          </cell>
          <cell r="L135" t="str">
            <v>Emisión de gases efecto invernadero (-)</v>
          </cell>
          <cell r="AB135" t="str">
            <v>Negativo BAJO</v>
          </cell>
          <cell r="BA135" t="str">
            <v>Negativo BAJO</v>
          </cell>
        </row>
        <row r="136">
          <cell r="K136" t="str">
            <v>Generación de emisiones atmosféricas fuentes móviles</v>
          </cell>
          <cell r="L136" t="str">
            <v>Contaminación del aire (-)</v>
          </cell>
          <cell r="AB136" t="str">
            <v>Negativo MODERADO</v>
          </cell>
          <cell r="BA136" t="str">
            <v>Negativo MODERADO</v>
          </cell>
        </row>
        <row r="137">
          <cell r="K137" t="str">
            <v>Consumo de energía eléctrica</v>
          </cell>
          <cell r="L137" t="str">
            <v>Agotamiento de los recursos naturales (-)</v>
          </cell>
          <cell r="AB137" t="str">
            <v>Negativo MODERADO</v>
          </cell>
          <cell r="BA137" t="str">
            <v>Negativo BAJO</v>
          </cell>
        </row>
        <row r="138">
          <cell r="K138" t="str">
            <v>Consumo de papel</v>
          </cell>
          <cell r="L138" t="str">
            <v>Agotamiento de los recursos naturales (-)</v>
          </cell>
          <cell r="AB138" t="str">
            <v>Negativo MODERADO</v>
          </cell>
          <cell r="BA138" t="str">
            <v>Negativo BAJO</v>
          </cell>
        </row>
        <row r="139">
          <cell r="K139" t="str">
            <v>Conversión a medios tecnológicos</v>
          </cell>
          <cell r="L139" t="str">
            <v>Disminución de consumo de papel (+)</v>
          </cell>
          <cell r="AB139" t="str">
            <v>POSITIVO</v>
          </cell>
          <cell r="BA139" t="str">
            <v>POSITIVO</v>
          </cell>
        </row>
        <row r="140">
          <cell r="K140" t="str">
            <v>Generación de residuos aprovechables (PAPEL)</v>
          </cell>
          <cell r="L140" t="str">
            <v>Disminución de carga en los rellenos sanitarios (+)</v>
          </cell>
          <cell r="AB140" t="str">
            <v>POSITIVO</v>
          </cell>
          <cell r="BA140" t="str">
            <v>POSITIVO</v>
          </cell>
        </row>
        <row r="141">
          <cell r="K141" t="str">
            <v>Consumo de combustibles</v>
          </cell>
          <cell r="L141" t="str">
            <v>Emisión de gases efecto invernadero (-)</v>
          </cell>
          <cell r="AB141" t="str">
            <v>Negativo BAJO</v>
          </cell>
          <cell r="BA141" t="str">
            <v>Negativo BAJO</v>
          </cell>
        </row>
        <row r="142">
          <cell r="K142" t="str">
            <v>Generación de emisiones atmosféricas fuentes móviles</v>
          </cell>
          <cell r="L142" t="str">
            <v>Contaminación del aire (-)</v>
          </cell>
          <cell r="AB142" t="str">
            <v>Negativo MODERADO</v>
          </cell>
          <cell r="BA142" t="str">
            <v>Negativo MODERADO</v>
          </cell>
        </row>
        <row r="143">
          <cell r="K143" t="str">
            <v>Consumo de energía eléctrica</v>
          </cell>
          <cell r="L143" t="str">
            <v>Agotamiento de los recursos naturales (-)</v>
          </cell>
          <cell r="AB143" t="str">
            <v>Negativo MODERADO</v>
          </cell>
          <cell r="BA143" t="str">
            <v>Negativo BAJO</v>
          </cell>
        </row>
        <row r="144">
          <cell r="K144" t="str">
            <v>Consumo de papel</v>
          </cell>
          <cell r="L144" t="str">
            <v>Agotamiento de los recursos naturales (-)</v>
          </cell>
          <cell r="AB144" t="str">
            <v>Negativo MODERADO</v>
          </cell>
          <cell r="BA144" t="str">
            <v>Negativo BAJO</v>
          </cell>
        </row>
        <row r="145">
          <cell r="K145" t="str">
            <v>Conversión a medios tecnológicos</v>
          </cell>
          <cell r="L145" t="str">
            <v>Disminución de consumo de papel (+)</v>
          </cell>
          <cell r="AB145" t="str">
            <v>POSITIVO</v>
          </cell>
          <cell r="BA145" t="str">
            <v>POSITIVO</v>
          </cell>
        </row>
        <row r="146">
          <cell r="K146" t="str">
            <v>Generación de residuos aprovechables (PAPEL)</v>
          </cell>
          <cell r="L146" t="str">
            <v>Disminución de carga en los rellenos sanitarios (+)</v>
          </cell>
          <cell r="AB146" t="str">
            <v>POSITIVO</v>
          </cell>
          <cell r="BA146" t="str">
            <v>POSITIVO</v>
          </cell>
        </row>
        <row r="147">
          <cell r="K147" t="str">
            <v>Consumo de combustibles</v>
          </cell>
          <cell r="L147" t="str">
            <v>Emisión de gases efecto invernadero (-)</v>
          </cell>
          <cell r="AB147" t="str">
            <v>Negativo BAJO</v>
          </cell>
          <cell r="BA147" t="str">
            <v>Negativo BAJO</v>
          </cell>
        </row>
        <row r="148">
          <cell r="K148" t="str">
            <v>Generación de emisiones atmosféricas fuentes móviles</v>
          </cell>
          <cell r="L148" t="str">
            <v>Contaminación del aire (-)</v>
          </cell>
          <cell r="AB148" t="str">
            <v>Negativo MODERADO</v>
          </cell>
          <cell r="BA148" t="str">
            <v>Negativo MODERADO</v>
          </cell>
        </row>
        <row r="149">
          <cell r="K149" t="str">
            <v>Consumo de energía eléctrica</v>
          </cell>
          <cell r="L149" t="str">
            <v>Agotamiento de los recursos naturales (-)</v>
          </cell>
          <cell r="AB149" t="str">
            <v>Negativo MODERADO</v>
          </cell>
          <cell r="BA149" t="str">
            <v>Negativo BAJO</v>
          </cell>
        </row>
        <row r="150">
          <cell r="K150" t="str">
            <v>Consumo de papel</v>
          </cell>
          <cell r="L150" t="str">
            <v>Agotamiento de los recursos naturales (-)</v>
          </cell>
          <cell r="AB150" t="str">
            <v>Negativo MODERADO</v>
          </cell>
          <cell r="BA150" t="str">
            <v>Negativo BAJO</v>
          </cell>
        </row>
        <row r="151">
          <cell r="K151" t="str">
            <v>Conversión a medios tecnológicos</v>
          </cell>
          <cell r="L151" t="str">
            <v>Disminución de consumo de papel (+)</v>
          </cell>
          <cell r="AB151" t="str">
            <v>POSITIVO</v>
          </cell>
          <cell r="BA151" t="str">
            <v>POSITIVO</v>
          </cell>
        </row>
        <row r="152">
          <cell r="K152" t="str">
            <v>Generación de residuos aprovechables (PAPEL)</v>
          </cell>
          <cell r="L152" t="str">
            <v>Disminución de carga en los rellenos sanitarios (+)</v>
          </cell>
          <cell r="AB152" t="str">
            <v>POSITIVO</v>
          </cell>
          <cell r="BA152" t="str">
            <v>POSITIVO</v>
          </cell>
        </row>
        <row r="153">
          <cell r="K153" t="str">
            <v>Consumo de energía eléctrica</v>
          </cell>
          <cell r="L153" t="str">
            <v>Agotamiento de los recursos naturales (-)</v>
          </cell>
          <cell r="AB153" t="str">
            <v>Negativo MODERADO</v>
          </cell>
          <cell r="BA153" t="str">
            <v>Negativo BAJO</v>
          </cell>
        </row>
        <row r="154">
          <cell r="K154" t="str">
            <v>Consumo de papel</v>
          </cell>
          <cell r="L154" t="str">
            <v>Agotamiento de los recursos naturales (-)</v>
          </cell>
          <cell r="AB154" t="str">
            <v>Negativo MODERADO</v>
          </cell>
          <cell r="BA154" t="str">
            <v>Negativo BAJO</v>
          </cell>
        </row>
        <row r="155">
          <cell r="K155" t="str">
            <v>Conversión a medios tecnológicos</v>
          </cell>
          <cell r="L155" t="str">
            <v>Disminución de consumo de papel (+)</v>
          </cell>
          <cell r="AB155" t="str">
            <v>POSITIVO</v>
          </cell>
          <cell r="BA155" t="str">
            <v>POSITIVO</v>
          </cell>
        </row>
        <row r="156">
          <cell r="K156" t="str">
            <v>Generación de residuos aprovechables (PAPEL)</v>
          </cell>
          <cell r="L156" t="str">
            <v>Disminución de carga en los rellenos sanitarios (+)</v>
          </cell>
          <cell r="AB156" t="str">
            <v>POSITIVO</v>
          </cell>
          <cell r="BA156" t="str">
            <v>POSITIVO</v>
          </cell>
        </row>
        <row r="157">
          <cell r="K157" t="str">
            <v>Consumo de energía eléctrica</v>
          </cell>
          <cell r="L157" t="str">
            <v>Agotamiento de los recursos naturales (-)</v>
          </cell>
          <cell r="AB157" t="str">
            <v>Negativo MODERADO</v>
          </cell>
          <cell r="BA157" t="str">
            <v>Negativo BAJO</v>
          </cell>
        </row>
        <row r="158">
          <cell r="K158" t="str">
            <v>Consumo de papel</v>
          </cell>
          <cell r="L158" t="str">
            <v>Agotamiento de los recursos naturales (-)</v>
          </cell>
          <cell r="AB158" t="str">
            <v>Negativo MODERADO</v>
          </cell>
          <cell r="BA158" t="str">
            <v>Negativo BAJO</v>
          </cell>
        </row>
        <row r="159">
          <cell r="K159" t="str">
            <v>Conversión a medios tecnológicos</v>
          </cell>
          <cell r="L159" t="str">
            <v>Disminución de consumo de papel (+)</v>
          </cell>
          <cell r="AB159" t="str">
            <v>POSITIVO</v>
          </cell>
          <cell r="BA159" t="str">
            <v>POSITIVO</v>
          </cell>
        </row>
        <row r="160">
          <cell r="K160" t="str">
            <v>Generación de residuos aprovechables (PAPEL)</v>
          </cell>
          <cell r="L160" t="str">
            <v>Disminución de carga en los rellenos sanitarios (+)</v>
          </cell>
          <cell r="AB160" t="str">
            <v>POSITIVO</v>
          </cell>
          <cell r="BA160" t="str">
            <v>POSITIVO</v>
          </cell>
        </row>
        <row r="161">
          <cell r="K161" t="str">
            <v>Consumo de energía eléctrica</v>
          </cell>
          <cell r="L161" t="str">
            <v>Agotamiento de los recursos naturales (-)</v>
          </cell>
          <cell r="AB161" t="str">
            <v>Negativo MODERADO</v>
          </cell>
          <cell r="BA161" t="str">
            <v>Negativo BAJO</v>
          </cell>
        </row>
        <row r="162">
          <cell r="K162" t="str">
            <v>Consumo de papel</v>
          </cell>
          <cell r="L162" t="str">
            <v>Agotamiento de los recursos naturales (-)</v>
          </cell>
          <cell r="AB162" t="str">
            <v>Negativo MODERADO</v>
          </cell>
          <cell r="BA162" t="str">
            <v>Negativo BAJO</v>
          </cell>
        </row>
        <row r="163">
          <cell r="K163" t="str">
            <v>Conversión a medios tecnológicos</v>
          </cell>
          <cell r="L163" t="str">
            <v>Disminución de consumo de papel (+)</v>
          </cell>
          <cell r="AB163" t="str">
            <v>POSITIVO</v>
          </cell>
          <cell r="BA163" t="str">
            <v>POSITIVO</v>
          </cell>
        </row>
        <row r="164">
          <cell r="K164" t="str">
            <v>Generación de residuos aprovechables (PAPEL)</v>
          </cell>
          <cell r="L164" t="str">
            <v>Disminución de carga en los rellenos sanitarios (+)</v>
          </cell>
          <cell r="AB164" t="str">
            <v>POSITIVO</v>
          </cell>
          <cell r="BA164" t="str">
            <v>POSITIVO</v>
          </cell>
        </row>
        <row r="165">
          <cell r="K165" t="str">
            <v>Consumo de energía eléctrica</v>
          </cell>
          <cell r="L165" t="str">
            <v>Agotamiento de los recursos naturales (-)</v>
          </cell>
          <cell r="AB165" t="str">
            <v>Negativo MODERADO</v>
          </cell>
          <cell r="BA165" t="str">
            <v>Negativo BAJO</v>
          </cell>
        </row>
        <row r="166">
          <cell r="K166" t="str">
            <v>Consumo de papel</v>
          </cell>
          <cell r="L166" t="str">
            <v>Agotamiento de los recursos naturales (-)</v>
          </cell>
          <cell r="AB166" t="str">
            <v>Negativo MODERADO</v>
          </cell>
          <cell r="BA166" t="str">
            <v>Negativo BAJO</v>
          </cell>
        </row>
        <row r="167">
          <cell r="K167" t="str">
            <v>Consumo de tóner</v>
          </cell>
          <cell r="L167" t="str">
            <v>Agotamiento de los recursos naturales (-)</v>
          </cell>
          <cell r="AB167" t="str">
            <v>Negativo BAJO</v>
          </cell>
          <cell r="BA167" t="str">
            <v>Negativo BAJO</v>
          </cell>
        </row>
        <row r="168">
          <cell r="K168" t="str">
            <v>Conversión a medios tecnológicos</v>
          </cell>
          <cell r="L168" t="str">
            <v>Disminución de consumo de papel (+)</v>
          </cell>
          <cell r="AB168" t="str">
            <v>POSITIVO</v>
          </cell>
          <cell r="BA168" t="str">
            <v>POSITIVO</v>
          </cell>
        </row>
        <row r="169">
          <cell r="K169" t="str">
            <v>Generación de residuos aprovechables (PAPEL)</v>
          </cell>
          <cell r="L169" t="str">
            <v>Disminución de carga en los rellenos sanitarios (+)</v>
          </cell>
          <cell r="AB169" t="str">
            <v>POSITIVO</v>
          </cell>
          <cell r="BA169" t="str">
            <v>POSITIVO</v>
          </cell>
        </row>
        <row r="170">
          <cell r="K170" t="str">
            <v xml:space="preserve">Generación de residuos peligrosos (TÓNERES) </v>
          </cell>
          <cell r="L170" t="str">
            <v>Contaminación del suelo (-)</v>
          </cell>
          <cell r="AB170" t="str">
            <v>Negativo MODERADO</v>
          </cell>
          <cell r="BA170" t="str">
            <v>Negativo BAJO</v>
          </cell>
        </row>
        <row r="171">
          <cell r="K171" t="str">
            <v>Consumo de energía eléctrica</v>
          </cell>
          <cell r="L171" t="str">
            <v>Agotamiento de los recursos naturales (-)</v>
          </cell>
          <cell r="AB171" t="str">
            <v>Negativo MODERADO</v>
          </cell>
          <cell r="BA171" t="str">
            <v>Negativo BAJO</v>
          </cell>
        </row>
        <row r="172">
          <cell r="K172" t="str">
            <v>Consumo de papel</v>
          </cell>
          <cell r="L172" t="str">
            <v>Agotamiento de los recursos naturales (-)</v>
          </cell>
          <cell r="AB172" t="str">
            <v>Negativo MODERADO</v>
          </cell>
          <cell r="BA172" t="str">
            <v>Negativo BAJO</v>
          </cell>
        </row>
        <row r="173">
          <cell r="K173" t="str">
            <v>Consumo de tóner</v>
          </cell>
          <cell r="L173" t="str">
            <v>Agotamiento de los recursos naturales (-)</v>
          </cell>
          <cell r="AB173" t="str">
            <v>Negativo BAJO</v>
          </cell>
          <cell r="BA173" t="str">
            <v>Negativo BAJO</v>
          </cell>
        </row>
        <row r="174">
          <cell r="K174" t="str">
            <v>Conversión a medios tecnológicos</v>
          </cell>
          <cell r="L174" t="str">
            <v>Disminución de consumo de papel (+)</v>
          </cell>
          <cell r="AB174" t="str">
            <v>POSITIVO</v>
          </cell>
          <cell r="BA174" t="str">
            <v>POSITIVO</v>
          </cell>
        </row>
        <row r="175">
          <cell r="K175" t="str">
            <v>Generación de residuos aprovechables (PAPEL)</v>
          </cell>
          <cell r="L175" t="str">
            <v>Disminución de carga en los rellenos sanitarios (+)</v>
          </cell>
          <cell r="AB175" t="str">
            <v>POSITIVO</v>
          </cell>
          <cell r="BA175" t="str">
            <v>POSITIVO</v>
          </cell>
        </row>
        <row r="176">
          <cell r="K176" t="str">
            <v xml:space="preserve">Generación de residuos peligrosos (TÓNERES) </v>
          </cell>
          <cell r="L176" t="str">
            <v>Contaminación del suelo (-)</v>
          </cell>
          <cell r="AB176" t="str">
            <v>Negativo MODERADO</v>
          </cell>
          <cell r="BA176" t="str">
            <v>Negativo BAJO</v>
          </cell>
        </row>
        <row r="177">
          <cell r="K177" t="str">
            <v>Consumo de energía eléctrica</v>
          </cell>
          <cell r="L177" t="str">
            <v>Agotamiento de los recursos naturales (-)</v>
          </cell>
          <cell r="AB177" t="str">
            <v>Negativo MODERADO</v>
          </cell>
          <cell r="BA177" t="str">
            <v>Negativo BAJO</v>
          </cell>
        </row>
        <row r="178">
          <cell r="K178" t="str">
            <v>Consumo de papel</v>
          </cell>
          <cell r="L178" t="str">
            <v>Agotamiento de los recursos naturales (-)</v>
          </cell>
          <cell r="AB178" t="str">
            <v>Negativo MODERADO</v>
          </cell>
          <cell r="BA178" t="str">
            <v>Negativo BAJO</v>
          </cell>
        </row>
        <row r="179">
          <cell r="K179" t="str">
            <v>Consumo de tóner</v>
          </cell>
          <cell r="L179" t="str">
            <v>Agotamiento de los recursos naturales (-)</v>
          </cell>
          <cell r="AB179" t="str">
            <v>Negativo BAJO</v>
          </cell>
          <cell r="BA179" t="str">
            <v>Negativo BAJO</v>
          </cell>
        </row>
        <row r="180">
          <cell r="K180" t="str">
            <v>Conversión a medios tecnológicos</v>
          </cell>
          <cell r="L180" t="str">
            <v>Disminución de consumo de papel (+)</v>
          </cell>
          <cell r="AB180" t="str">
            <v>POSITIVO</v>
          </cell>
          <cell r="BA180" t="str">
            <v>POSITIVO</v>
          </cell>
        </row>
        <row r="181">
          <cell r="K181" t="str">
            <v>Generación de residuos aprovechables (PAPEL)</v>
          </cell>
          <cell r="L181" t="str">
            <v>Disminución de carga en los rellenos sanitarios (+)</v>
          </cell>
          <cell r="AB181" t="str">
            <v>POSITIVO</v>
          </cell>
          <cell r="BA181" t="str">
            <v>POSITIVO</v>
          </cell>
        </row>
        <row r="182">
          <cell r="K182" t="str">
            <v xml:space="preserve">Generación de residuos peligrosos (TÓNERES) </v>
          </cell>
          <cell r="L182" t="str">
            <v>Contaminación del suelo (-)</v>
          </cell>
          <cell r="AB182" t="str">
            <v>Negativo MODERADO</v>
          </cell>
          <cell r="BA182" t="str">
            <v>Negativo BAJO</v>
          </cell>
        </row>
        <row r="183">
          <cell r="K183" t="str">
            <v>Consumo de energía eléctrica</v>
          </cell>
          <cell r="L183" t="str">
            <v>Agotamiento de los recursos naturales (-)</v>
          </cell>
          <cell r="AB183" t="str">
            <v>Negativo MODERADO</v>
          </cell>
          <cell r="BA183" t="str">
            <v>Negativo BAJO</v>
          </cell>
        </row>
        <row r="184">
          <cell r="K184" t="str">
            <v>Consumo de papel</v>
          </cell>
          <cell r="L184" t="str">
            <v>Agotamiento de los recursos naturales (-)</v>
          </cell>
          <cell r="AB184" t="str">
            <v>Negativo MODERADO</v>
          </cell>
          <cell r="BA184" t="str">
            <v>Negativo BAJO</v>
          </cell>
        </row>
        <row r="185">
          <cell r="K185" t="str">
            <v>Consumo de tóner</v>
          </cell>
          <cell r="L185" t="str">
            <v>Agotamiento de los recursos naturales (-)</v>
          </cell>
          <cell r="AB185" t="str">
            <v>Negativo BAJO</v>
          </cell>
          <cell r="BA185" t="str">
            <v>Negativo BAJO</v>
          </cell>
        </row>
        <row r="186">
          <cell r="K186" t="str">
            <v>Conversión a medios tecnológicos</v>
          </cell>
          <cell r="L186" t="str">
            <v>Disminución de consumo de papel (+)</v>
          </cell>
          <cell r="AB186" t="str">
            <v>POSITIVO</v>
          </cell>
          <cell r="BA186" t="str">
            <v>POSITIVO</v>
          </cell>
        </row>
        <row r="187">
          <cell r="K187" t="str">
            <v>Generación de residuos aprovechables (PAPEL)</v>
          </cell>
          <cell r="L187" t="str">
            <v>Disminución de carga en los rellenos sanitarios (+)</v>
          </cell>
          <cell r="AB187" t="str">
            <v>POSITIVO</v>
          </cell>
          <cell r="BA187" t="str">
            <v>POSITIVO</v>
          </cell>
        </row>
        <row r="188">
          <cell r="K188" t="str">
            <v xml:space="preserve">Generación de residuos peligrosos (TÓNERES) </v>
          </cell>
          <cell r="L188" t="str">
            <v>Contaminación del suelo (-)</v>
          </cell>
          <cell r="AB188" t="str">
            <v>Negativo MODERADO</v>
          </cell>
          <cell r="BA188" t="str">
            <v>Negativo BAJO</v>
          </cell>
        </row>
        <row r="189">
          <cell r="K189" t="str">
            <v>Consumo de energía eléctrica</v>
          </cell>
          <cell r="L189" t="str">
            <v>Agotamiento de los recursos naturales (-)</v>
          </cell>
          <cell r="AB189" t="str">
            <v>Negativo MODERADO</v>
          </cell>
          <cell r="BA189" t="str">
            <v>Negativo BAJO</v>
          </cell>
        </row>
        <row r="190">
          <cell r="K190" t="str">
            <v>Conversión a medios tecnológicos</v>
          </cell>
          <cell r="L190" t="str">
            <v>Disminución de consumo de papel (+)</v>
          </cell>
          <cell r="AB190" t="str">
            <v>POSITIVO</v>
          </cell>
          <cell r="BA190" t="str">
            <v>POSITIVO</v>
          </cell>
        </row>
        <row r="191">
          <cell r="K191" t="str">
            <v>Consumo de energía eléctrica</v>
          </cell>
          <cell r="L191" t="str">
            <v>Agotamiento de los recursos naturales (-)</v>
          </cell>
          <cell r="AB191" t="str">
            <v>Negativo MODERADO</v>
          </cell>
          <cell r="BA191" t="str">
            <v>Negativo BAJO</v>
          </cell>
        </row>
        <row r="192">
          <cell r="K192" t="str">
            <v>Consumo de papel</v>
          </cell>
          <cell r="L192" t="str">
            <v>Agotamiento de los recursos naturales (-)</v>
          </cell>
          <cell r="AB192" t="str">
            <v>Negativo MODERADO</v>
          </cell>
          <cell r="BA192" t="str">
            <v>Negativo BAJO</v>
          </cell>
        </row>
        <row r="193">
          <cell r="K193" t="str">
            <v>Consumo de tóner</v>
          </cell>
          <cell r="L193" t="str">
            <v>Agotamiento de los recursos naturales (-)</v>
          </cell>
          <cell r="AB193" t="str">
            <v>Negativo BAJO</v>
          </cell>
          <cell r="BA193" t="str">
            <v>Negativo BAJO</v>
          </cell>
        </row>
        <row r="194">
          <cell r="K194" t="str">
            <v>Conversión a medios tecnológicos</v>
          </cell>
          <cell r="L194" t="str">
            <v>Disminución de consumo de papel (+)</v>
          </cell>
          <cell r="AB194" t="str">
            <v>POSITIVO</v>
          </cell>
          <cell r="BA194" t="str">
            <v>POSITIVO</v>
          </cell>
        </row>
        <row r="195">
          <cell r="K195" t="str">
            <v>Generación de residuos aprovechables (PAPEL)</v>
          </cell>
          <cell r="L195" t="str">
            <v>Disminución de carga en los rellenos sanitarios (+)</v>
          </cell>
          <cell r="AB195" t="str">
            <v>POSITIVO</v>
          </cell>
          <cell r="BA195" t="str">
            <v>POSITIVO</v>
          </cell>
        </row>
        <row r="196">
          <cell r="K196" t="str">
            <v xml:space="preserve">Generación de residuos peligrosos (TÓNERES) </v>
          </cell>
          <cell r="L196" t="str">
            <v>Contaminación del suelo (-)</v>
          </cell>
          <cell r="AB196" t="str">
            <v>Negativo MODERADO</v>
          </cell>
          <cell r="BA196" t="str">
            <v>Negativo BAJO</v>
          </cell>
        </row>
        <row r="197">
          <cell r="K197" t="str">
            <v>Consumo de energía eléctrica</v>
          </cell>
          <cell r="L197" t="str">
            <v>Agotamiento de los recursos naturales (-)</v>
          </cell>
          <cell r="AB197" t="str">
            <v>Negativo MODERADO</v>
          </cell>
          <cell r="BA197" t="str">
            <v>Negativo BAJO</v>
          </cell>
        </row>
        <row r="198">
          <cell r="K198" t="str">
            <v>Consumo de papel</v>
          </cell>
          <cell r="L198" t="str">
            <v>Agotamiento de los recursos naturales (-)</v>
          </cell>
          <cell r="AB198" t="str">
            <v>Negativo MODERADO</v>
          </cell>
          <cell r="BA198" t="str">
            <v>Negativo BAJO</v>
          </cell>
        </row>
        <row r="199">
          <cell r="K199" t="str">
            <v>Consumo de tóner</v>
          </cell>
          <cell r="L199" t="str">
            <v>Agotamiento de los recursos naturales (-)</v>
          </cell>
          <cell r="AB199" t="str">
            <v>Negativo BAJO</v>
          </cell>
          <cell r="BA199" t="str">
            <v>Negativo BAJO</v>
          </cell>
        </row>
        <row r="200">
          <cell r="K200" t="str">
            <v>Conversión a medios tecnológicos</v>
          </cell>
          <cell r="L200" t="str">
            <v>Disminución de consumo de papel (+)</v>
          </cell>
          <cell r="AB200" t="str">
            <v>POSITIVO</v>
          </cell>
          <cell r="BA200" t="str">
            <v>POSITIVO</v>
          </cell>
        </row>
        <row r="201">
          <cell r="K201" t="str">
            <v>Generación de residuos aprovechables (PAPEL)</v>
          </cell>
          <cell r="L201" t="str">
            <v>Disminución de carga en los rellenos sanitarios (+)</v>
          </cell>
          <cell r="AB201" t="str">
            <v>POSITIVO</v>
          </cell>
          <cell r="BA201" t="str">
            <v>POSITIVO</v>
          </cell>
        </row>
        <row r="202">
          <cell r="K202" t="str">
            <v xml:space="preserve">Generación de residuos peligrosos (TÓNERES) </v>
          </cell>
          <cell r="L202" t="str">
            <v>Contaminación del suelo (-)</v>
          </cell>
          <cell r="AB202" t="str">
            <v>Negativo MODERADO</v>
          </cell>
          <cell r="BA202" t="str">
            <v>Negativo BAJO</v>
          </cell>
        </row>
        <row r="203">
          <cell r="K203" t="str">
            <v>Intervención a comunidades Étnicas</v>
          </cell>
          <cell r="L203" t="str">
            <v>Conservación de las costumbres étnicas (+)</v>
          </cell>
          <cell r="AB203" t="str">
            <v>POSITIVO</v>
          </cell>
          <cell r="BA203" t="str">
            <v>POSITIVO</v>
          </cell>
        </row>
        <row r="204">
          <cell r="K204" t="str">
            <v>Consumo de energía eléctrica</v>
          </cell>
          <cell r="L204" t="str">
            <v>Agotamiento de los recursos naturales (-)</v>
          </cell>
          <cell r="AB204" t="str">
            <v>Negativo MODERADO</v>
          </cell>
          <cell r="BA204" t="str">
            <v>Negativo BAJO</v>
          </cell>
        </row>
        <row r="205">
          <cell r="K205" t="str">
            <v>Consumo de papel</v>
          </cell>
          <cell r="L205" t="str">
            <v>Agotamiento de los recursos naturales (-)</v>
          </cell>
          <cell r="AB205" t="str">
            <v>Negativo MODERADO</v>
          </cell>
          <cell r="BA205" t="str">
            <v>Negativo BAJO</v>
          </cell>
        </row>
        <row r="206">
          <cell r="K206" t="str">
            <v>Consumo de tóner</v>
          </cell>
          <cell r="L206" t="str">
            <v>Agotamiento de los recursos naturales (-)</v>
          </cell>
          <cell r="AB206" t="str">
            <v>Negativo BAJO</v>
          </cell>
          <cell r="BA206" t="str">
            <v>Negativo BAJO</v>
          </cell>
        </row>
        <row r="207">
          <cell r="K207" t="str">
            <v>Generación de residuos aprovechables (PAPEL)</v>
          </cell>
          <cell r="L207" t="str">
            <v>Disminución de carga en los rellenos sanitarios (+)</v>
          </cell>
          <cell r="AB207" t="str">
            <v>POSITIVO</v>
          </cell>
          <cell r="BA207" t="str">
            <v>POSITIVO</v>
          </cell>
        </row>
        <row r="208">
          <cell r="K208" t="str">
            <v xml:space="preserve">Generación de residuos peligrosos (TÓNERES) </v>
          </cell>
          <cell r="L208" t="str">
            <v>Contaminación del suelo (-)</v>
          </cell>
          <cell r="AB208" t="str">
            <v>Negativo MODERADO</v>
          </cell>
          <cell r="BA208" t="str">
            <v>Negativo BAJO</v>
          </cell>
        </row>
        <row r="209">
          <cell r="K209" t="str">
            <v>Consumo de energía eléctrica</v>
          </cell>
          <cell r="L209" t="str">
            <v>Agotamiento de los recursos naturales (-)</v>
          </cell>
          <cell r="AB209" t="str">
            <v>Negativo MODERADO</v>
          </cell>
          <cell r="BA209" t="str">
            <v>Negativo BAJO</v>
          </cell>
        </row>
        <row r="210">
          <cell r="K210" t="str">
            <v>Conversión a medios tecnológicos</v>
          </cell>
          <cell r="L210" t="str">
            <v>Disminución de consumo de papel (+)</v>
          </cell>
          <cell r="AB210" t="str">
            <v>POSITIVO</v>
          </cell>
          <cell r="BA210" t="str">
            <v>POSITIVO</v>
          </cell>
        </row>
        <row r="211">
          <cell r="K211" t="str">
            <v>Intervención a comunidades Étnicas</v>
          </cell>
          <cell r="L211" t="str">
            <v>Conservación de las costumbres étnicas (+)</v>
          </cell>
          <cell r="AB211" t="str">
            <v>POSITIVO</v>
          </cell>
          <cell r="BA211" t="str">
            <v>POSITIVO</v>
          </cell>
        </row>
        <row r="212">
          <cell r="K212" t="str">
            <v>Consumo de energía eléctrica</v>
          </cell>
          <cell r="L212" t="str">
            <v>Agotamiento de los recursos naturales (-)</v>
          </cell>
          <cell r="AB212" t="str">
            <v>Negativo MODERADO</v>
          </cell>
          <cell r="BA212" t="str">
            <v>Negativo BAJO</v>
          </cell>
        </row>
        <row r="213">
          <cell r="K213" t="str">
            <v>Conversión a medios tecnológicos</v>
          </cell>
          <cell r="L213" t="str">
            <v>Disminución de consumo de papel (+)</v>
          </cell>
          <cell r="AB213" t="str">
            <v>POSITIVO</v>
          </cell>
          <cell r="BA213" t="str">
            <v>POSITIVO</v>
          </cell>
        </row>
        <row r="214">
          <cell r="K214" t="str">
            <v>Intervención a comunidades Étnicas</v>
          </cell>
          <cell r="L214" t="str">
            <v>Conservación de las costumbres étnicas (+)</v>
          </cell>
          <cell r="AB214" t="str">
            <v>POSITIVO</v>
          </cell>
          <cell r="BA214" t="str">
            <v>POSITIVO</v>
          </cell>
        </row>
        <row r="215">
          <cell r="K215" t="str">
            <v>Consumo de energía eléctrica</v>
          </cell>
          <cell r="L215" t="str">
            <v>Agotamiento de los recursos naturales (-)</v>
          </cell>
          <cell r="AB215" t="str">
            <v>Negativo MODERADO</v>
          </cell>
          <cell r="BA215" t="str">
            <v>Negativo BAJO</v>
          </cell>
        </row>
        <row r="216">
          <cell r="K216" t="str">
            <v>Consumo de papel</v>
          </cell>
          <cell r="L216" t="str">
            <v>Agotamiento de los recursos naturales (-)</v>
          </cell>
          <cell r="AB216" t="str">
            <v>Negativo MODERADO</v>
          </cell>
          <cell r="BA216" t="str">
            <v>Negativo BAJO</v>
          </cell>
        </row>
        <row r="217">
          <cell r="K217" t="str">
            <v>Consumo de tóner</v>
          </cell>
          <cell r="L217" t="str">
            <v>Agotamiento de los recursos naturales (-)</v>
          </cell>
          <cell r="AB217" t="str">
            <v>Negativo BAJO</v>
          </cell>
          <cell r="BA217" t="str">
            <v>Negativo BAJO</v>
          </cell>
        </row>
        <row r="218">
          <cell r="K218" t="str">
            <v>Conversión a medios tecnológicos</v>
          </cell>
          <cell r="L218" t="str">
            <v>Disminución de consumo de papel (+)</v>
          </cell>
          <cell r="AB218" t="str">
            <v>POSITIVO</v>
          </cell>
          <cell r="BA218" t="str">
            <v>POSITIVO</v>
          </cell>
        </row>
        <row r="219">
          <cell r="K219" t="str">
            <v>Generación de residuos aprovechables (PAPEL)</v>
          </cell>
          <cell r="L219" t="str">
            <v>Disminución de carga en los rellenos sanitarios (+)</v>
          </cell>
          <cell r="AB219" t="str">
            <v>POSITIVO</v>
          </cell>
          <cell r="BA219" t="str">
            <v>POSITIVO</v>
          </cell>
        </row>
        <row r="220">
          <cell r="K220" t="str">
            <v xml:space="preserve">Generación de residuos peligrosos (TÓNERES) </v>
          </cell>
          <cell r="L220" t="str">
            <v>Contaminación del suelo (-)</v>
          </cell>
          <cell r="AB220" t="str">
            <v>Negativo MODERADO</v>
          </cell>
          <cell r="BA220" t="str">
            <v>Negativo BAJO</v>
          </cell>
        </row>
        <row r="221">
          <cell r="K221" t="str">
            <v>Intervención a comunidades Étnicas</v>
          </cell>
          <cell r="L221" t="str">
            <v>Conservación de las costumbres étnicas (+)</v>
          </cell>
          <cell r="AB221" t="str">
            <v>POSITIVO</v>
          </cell>
          <cell r="BA221" t="str">
            <v>POSITIVO</v>
          </cell>
        </row>
        <row r="222">
          <cell r="K222" t="str">
            <v>Consumo de energía eléctrica</v>
          </cell>
          <cell r="L222" t="str">
            <v>Agotamiento de los recursos naturales (-)</v>
          </cell>
          <cell r="AB222" t="str">
            <v>Negativo MODERADO</v>
          </cell>
          <cell r="BA222" t="str">
            <v>Negativo BAJO</v>
          </cell>
        </row>
        <row r="223">
          <cell r="K223" t="str">
            <v>Consumo de papel</v>
          </cell>
          <cell r="L223" t="str">
            <v>Agotamiento de los recursos naturales (-)</v>
          </cell>
          <cell r="AB223" t="str">
            <v>Negativo MODERADO</v>
          </cell>
          <cell r="BA223" t="str">
            <v>Negativo BAJO</v>
          </cell>
        </row>
        <row r="224">
          <cell r="K224" t="str">
            <v>Consumo de tóner</v>
          </cell>
          <cell r="L224" t="str">
            <v>Agotamiento de los recursos naturales (-)</v>
          </cell>
          <cell r="AB224" t="str">
            <v>Negativo BAJO</v>
          </cell>
          <cell r="BA224" t="str">
            <v>Negativo BAJO</v>
          </cell>
        </row>
        <row r="225">
          <cell r="K225" t="str">
            <v>Conversión a medios tecnológicos</v>
          </cell>
          <cell r="L225" t="str">
            <v>Disminución de consumo de papel (+)</v>
          </cell>
          <cell r="AB225" t="str">
            <v>POSITIVO</v>
          </cell>
          <cell r="BA225" t="str">
            <v>POSITIVO</v>
          </cell>
        </row>
        <row r="226">
          <cell r="K226" t="str">
            <v>Generación de residuos aprovechables (PAPEL)</v>
          </cell>
          <cell r="L226" t="str">
            <v>Disminución de carga en los rellenos sanitarios (+)</v>
          </cell>
          <cell r="AB226" t="str">
            <v>POSITIVO</v>
          </cell>
          <cell r="BA226" t="str">
            <v>POSITIVO</v>
          </cell>
        </row>
        <row r="227">
          <cell r="K227" t="str">
            <v xml:space="preserve">Generación de residuos peligrosos (TÓNERES) </v>
          </cell>
          <cell r="L227" t="str">
            <v>Contaminación del suelo (-)</v>
          </cell>
          <cell r="AB227" t="str">
            <v>Negativo MODERADO</v>
          </cell>
          <cell r="BA227" t="str">
            <v>Negativo BAJO</v>
          </cell>
        </row>
        <row r="228">
          <cell r="K228" t="str">
            <v>Intervención a comunidades Étnicas</v>
          </cell>
          <cell r="L228" t="str">
            <v>Conservación de las costumbres étnicas (+)</v>
          </cell>
          <cell r="AB228" t="str">
            <v>POSITIVO</v>
          </cell>
          <cell r="BA228" t="str">
            <v>POSITIVO</v>
          </cell>
        </row>
        <row r="229">
          <cell r="K229" t="str">
            <v>Consumo de energía eléctrica</v>
          </cell>
          <cell r="L229" t="str">
            <v>Agotamiento de los recursos naturales (-)</v>
          </cell>
          <cell r="AB229" t="str">
            <v>Negativo MODERADO</v>
          </cell>
          <cell r="BA229" t="str">
            <v>Negativo BAJO</v>
          </cell>
        </row>
        <row r="230">
          <cell r="K230" t="str">
            <v>Consumo de papel</v>
          </cell>
          <cell r="L230" t="str">
            <v>Agotamiento de los recursos naturales (-)</v>
          </cell>
          <cell r="AB230" t="str">
            <v>Negativo MODERADO</v>
          </cell>
          <cell r="BA230" t="str">
            <v>Negativo BAJO</v>
          </cell>
        </row>
        <row r="231">
          <cell r="K231" t="str">
            <v>Consumo de tóner</v>
          </cell>
          <cell r="L231" t="str">
            <v>Agotamiento de los recursos naturales (-)</v>
          </cell>
          <cell r="AB231" t="str">
            <v>Negativo BAJO</v>
          </cell>
          <cell r="BA231" t="str">
            <v>Negativo BAJO</v>
          </cell>
        </row>
        <row r="232">
          <cell r="K232" t="str">
            <v>Conversión a medios tecnológicos</v>
          </cell>
          <cell r="L232" t="str">
            <v>Disminución de consumo de papel (+)</v>
          </cell>
          <cell r="AB232" t="str">
            <v>POSITIVO</v>
          </cell>
          <cell r="BA232" t="str">
            <v>POSITIVO</v>
          </cell>
        </row>
        <row r="233">
          <cell r="K233" t="str">
            <v>Generación de residuos aprovechables (PAPEL)</v>
          </cell>
          <cell r="L233" t="str">
            <v>Disminución de carga en los rellenos sanitarios (+)</v>
          </cell>
          <cell r="AB233" t="str">
            <v>POSITIVO</v>
          </cell>
          <cell r="BA233" t="str">
            <v>POSITIVO</v>
          </cell>
        </row>
        <row r="234">
          <cell r="K234" t="str">
            <v xml:space="preserve">Generación de residuos peligrosos (TÓNERES) </v>
          </cell>
          <cell r="L234" t="str">
            <v>Contaminación del suelo (-)</v>
          </cell>
          <cell r="AB234" t="str">
            <v>Negativo MODERADO</v>
          </cell>
          <cell r="BA234" t="str">
            <v>Negativo BAJO</v>
          </cell>
        </row>
        <row r="235">
          <cell r="K235" t="str">
            <v>Intervención a comunidades Étnicas</v>
          </cell>
          <cell r="L235" t="str">
            <v>Conservación de las costumbres étnicas (+)</v>
          </cell>
          <cell r="AB235" t="str">
            <v>POSITIVO</v>
          </cell>
          <cell r="BA235" t="str">
            <v>POSITIVO</v>
          </cell>
        </row>
        <row r="236">
          <cell r="K236" t="str">
            <v>Consumo de energía eléctrica</v>
          </cell>
          <cell r="L236" t="str">
            <v>Agotamiento de los recursos naturales (-)</v>
          </cell>
          <cell r="AB236" t="str">
            <v>Negativo MODERADO</v>
          </cell>
          <cell r="BA236" t="str">
            <v>Negativo BAJO</v>
          </cell>
        </row>
        <row r="237">
          <cell r="K237" t="str">
            <v>Consumo de papel</v>
          </cell>
          <cell r="L237" t="str">
            <v>Agotamiento de los recursos naturales (-)</v>
          </cell>
          <cell r="AB237" t="str">
            <v>Negativo MODERADO</v>
          </cell>
          <cell r="BA237" t="str">
            <v>Negativo BAJO</v>
          </cell>
        </row>
        <row r="238">
          <cell r="K238" t="str">
            <v>Consumo de tóner</v>
          </cell>
          <cell r="L238" t="str">
            <v>Agotamiento de los recursos naturales (-)</v>
          </cell>
          <cell r="AB238" t="str">
            <v>Negativo BAJO</v>
          </cell>
          <cell r="BA238" t="str">
            <v>Negativo BAJO</v>
          </cell>
        </row>
        <row r="239">
          <cell r="K239" t="str">
            <v>Conversión a medios tecnológicos</v>
          </cell>
          <cell r="L239" t="str">
            <v>Disminución de consumo de papel (+)</v>
          </cell>
          <cell r="AB239" t="str">
            <v>POSITIVO</v>
          </cell>
          <cell r="BA239" t="str">
            <v>POSITIVO</v>
          </cell>
        </row>
        <row r="240">
          <cell r="K240" t="str">
            <v>Generación de residuos aprovechables (PAPEL)</v>
          </cell>
          <cell r="L240" t="str">
            <v>Disminución de carga en los rellenos sanitarios (+)</v>
          </cell>
          <cell r="AB240" t="str">
            <v>POSITIVO</v>
          </cell>
          <cell r="BA240" t="str">
            <v>POSITIVO</v>
          </cell>
        </row>
        <row r="241">
          <cell r="K241" t="str">
            <v xml:space="preserve">Generación de residuos peligrosos (TÓNERES) </v>
          </cell>
          <cell r="L241" t="str">
            <v>Contaminación del suelo (-)</v>
          </cell>
          <cell r="AB241" t="str">
            <v>Negativo MODERADO</v>
          </cell>
          <cell r="BA241" t="str">
            <v>Negativo BAJO</v>
          </cell>
        </row>
        <row r="242">
          <cell r="K242" t="str">
            <v>Intervención a comunidades Étnicas</v>
          </cell>
          <cell r="L242" t="str">
            <v>Conservación de las costumbres étnicas (+)</v>
          </cell>
          <cell r="AB242" t="str">
            <v>POSITIVO</v>
          </cell>
          <cell r="BA242" t="str">
            <v>POSITIVO</v>
          </cell>
        </row>
        <row r="243">
          <cell r="K243" t="str">
            <v>Consumo de energía eléctrica</v>
          </cell>
          <cell r="L243" t="str">
            <v>Agotamiento de los recursos naturales (-)</v>
          </cell>
          <cell r="AB243" t="str">
            <v>Negativo MODERADO</v>
          </cell>
          <cell r="BA243" t="str">
            <v>Negativo BAJO</v>
          </cell>
        </row>
        <row r="244">
          <cell r="K244" t="str">
            <v>Consumo de energía eléctrica</v>
          </cell>
          <cell r="L244" t="str">
            <v>Agotamiento de los recursos naturales (-)</v>
          </cell>
          <cell r="AB244" t="str">
            <v>Negativo MODERADO</v>
          </cell>
          <cell r="BA244" t="str">
            <v>Negativo BAJO</v>
          </cell>
        </row>
        <row r="245">
          <cell r="K245" t="str">
            <v>Consumo de agua</v>
          </cell>
          <cell r="L245" t="str">
            <v>Agotamiento de los recursos naturales (-)</v>
          </cell>
          <cell r="AB245" t="str">
            <v>Negativo MODERADO</v>
          </cell>
          <cell r="BA245" t="str">
            <v>Negativo BAJO</v>
          </cell>
        </row>
        <row r="246">
          <cell r="K246" t="str">
            <v>Vertimiento de aguas residuales domésticas a sistemas de alcantarillado</v>
          </cell>
          <cell r="L246" t="str">
            <v>Contaminación de cuerpos hídricos (-)</v>
          </cell>
          <cell r="AB246" t="str">
            <v>Negativo MODERADO</v>
          </cell>
          <cell r="BA246" t="str">
            <v>Negativo BAJO</v>
          </cell>
        </row>
        <row r="247">
          <cell r="K247" t="str">
            <v>Consumo de bolsas plásticas para almacenamiento de residuos</v>
          </cell>
          <cell r="L247" t="str">
            <v>Agotamiento de los recursos naturales (-)</v>
          </cell>
          <cell r="AB247" t="str">
            <v>Negativo MODERADO</v>
          </cell>
          <cell r="BA247" t="str">
            <v>Negativo BAJO</v>
          </cell>
        </row>
        <row r="248">
          <cell r="K248" t="str">
            <v>Generación de residuos ordinarios</v>
          </cell>
          <cell r="L248" t="str">
            <v>Aumento de carga de rellenos sanitarios (-)</v>
          </cell>
          <cell r="AB248" t="str">
            <v>Negativo MODERADO</v>
          </cell>
          <cell r="BA248" t="str">
            <v>Negativo BAJO</v>
          </cell>
        </row>
        <row r="249">
          <cell r="K249" t="str">
            <v>Generación de residuos ordinarios</v>
          </cell>
          <cell r="L249" t="str">
            <v>Contaminación del suelo (-)</v>
          </cell>
          <cell r="AB249" t="str">
            <v>Negativo MODERADO</v>
          </cell>
          <cell r="BA249" t="str">
            <v>Negativo BAJO</v>
          </cell>
        </row>
        <row r="250">
          <cell r="K250" t="str">
            <v>Consumo de sustancias químicas</v>
          </cell>
          <cell r="L250" t="str">
            <v>Contaminación del suelo (-)</v>
          </cell>
          <cell r="AB250" t="str">
            <v>Negativo MODERADO</v>
          </cell>
          <cell r="BA250" t="str">
            <v>Negativo BAJO</v>
          </cell>
        </row>
        <row r="251">
          <cell r="K251" t="str">
            <v>Consumo de sustancias químicas</v>
          </cell>
          <cell r="L251" t="str">
            <v>Contaminación del suelo (-)</v>
          </cell>
          <cell r="AB251" t="str">
            <v>Negativo MODERADO</v>
          </cell>
          <cell r="BA251" t="str">
            <v>Negativo BAJO</v>
          </cell>
        </row>
        <row r="252">
          <cell r="K252" t="str">
            <v>Generación de residuos orgánicos</v>
          </cell>
          <cell r="L252" t="str">
            <v>Aumento de carga de rellenos sanitarios (-)</v>
          </cell>
          <cell r="AB252" t="str">
            <v>Negativo MODERADO</v>
          </cell>
          <cell r="BA252" t="str">
            <v>Negativo BAJO</v>
          </cell>
        </row>
        <row r="253">
          <cell r="K253" t="str">
            <v>Generación de residuos orgánicos</v>
          </cell>
          <cell r="L253" t="str">
            <v>Contaminación del suelo (-)</v>
          </cell>
          <cell r="AB253" t="str">
            <v>Negativo MODERADO</v>
          </cell>
          <cell r="BA253" t="str">
            <v>Negativo BAJO</v>
          </cell>
        </row>
        <row r="254">
          <cell r="K254" t="str">
            <v>Generación de residuos aprovechables (PLÁSTICO)</v>
          </cell>
          <cell r="L254" t="str">
            <v>Disminución de carga en los rellenos sanitarios (+)</v>
          </cell>
          <cell r="AB254" t="str">
            <v>POSITIVO</v>
          </cell>
          <cell r="BA254" t="str">
            <v>POSITIVO</v>
          </cell>
        </row>
        <row r="255">
          <cell r="K255" t="str">
            <v>Consumo de energía eléctrica</v>
          </cell>
          <cell r="L255" t="str">
            <v>Agotamiento de los recursos naturales (-)</v>
          </cell>
          <cell r="AB255" t="str">
            <v>Negativo MODERADO</v>
          </cell>
          <cell r="BA255" t="str">
            <v>Negativo BAJO</v>
          </cell>
        </row>
        <row r="256">
          <cell r="K256" t="str">
            <v>Consumo de agua</v>
          </cell>
          <cell r="L256" t="str">
            <v>Agotamiento de los recursos naturales (-)</v>
          </cell>
          <cell r="AB256" t="str">
            <v>Negativo MODERADO</v>
          </cell>
          <cell r="BA256" t="str">
            <v>Negativo BAJO</v>
          </cell>
        </row>
        <row r="257">
          <cell r="K257" t="str">
            <v>Consumo de papel</v>
          </cell>
          <cell r="L257" t="str">
            <v>Agotamiento de los recursos naturales (-)</v>
          </cell>
          <cell r="AB257" t="str">
            <v>Negativo MODERADO</v>
          </cell>
          <cell r="BA257" t="str">
            <v>Negativo BAJO</v>
          </cell>
        </row>
        <row r="258">
          <cell r="K258" t="str">
            <v>Consumo de bolsas plásticas para almacenamiento de residuos</v>
          </cell>
          <cell r="L258" t="str">
            <v>Agotamiento de los recursos naturales (-)</v>
          </cell>
          <cell r="AB258" t="str">
            <v>Negativo MODERADO</v>
          </cell>
          <cell r="BA258" t="str">
            <v>Negativo BAJO</v>
          </cell>
        </row>
        <row r="259">
          <cell r="K259" t="str">
            <v>Consumo de tóner</v>
          </cell>
          <cell r="L259" t="str">
            <v>Agotamiento de los recursos naturales (-)</v>
          </cell>
          <cell r="AB259" t="str">
            <v>Negativo BAJO</v>
          </cell>
          <cell r="BA259" t="str">
            <v>Negativo BAJO</v>
          </cell>
        </row>
        <row r="260">
          <cell r="K260" t="str">
            <v>Generación de residuos ordinarios</v>
          </cell>
          <cell r="L260" t="str">
            <v>Aumento de carga de rellenos sanitarios (-)</v>
          </cell>
          <cell r="AB260" t="str">
            <v>Negativo MODERADO</v>
          </cell>
          <cell r="BA260" t="str">
            <v>Negativo BAJO</v>
          </cell>
        </row>
        <row r="261">
          <cell r="K261" t="str">
            <v>Generación de residuos ordinarios</v>
          </cell>
          <cell r="L261" t="str">
            <v>Contaminación del suelo (-)</v>
          </cell>
          <cell r="AB261" t="str">
            <v>Negativo MODERADO</v>
          </cell>
          <cell r="BA261" t="str">
            <v>Negativo BAJO</v>
          </cell>
        </row>
        <row r="262">
          <cell r="K262" t="str">
            <v>Generación de residuos de manejo especial (RAEE´S)</v>
          </cell>
          <cell r="L262" t="str">
            <v>Contaminación del suelo (-)</v>
          </cell>
          <cell r="AB262" t="str">
            <v>Negativo MODERADO</v>
          </cell>
          <cell r="BA262" t="str">
            <v>Negativo BAJO</v>
          </cell>
        </row>
        <row r="263">
          <cell r="K263" t="str">
            <v>Generación de residuos de manejo especial (PILAS O BATERÍAS)</v>
          </cell>
          <cell r="L263" t="str">
            <v>Contaminación del suelo (-)</v>
          </cell>
          <cell r="AB263" t="str">
            <v>Negativo MODERADO</v>
          </cell>
          <cell r="BA263" t="str">
            <v>Negativo BAJO</v>
          </cell>
        </row>
        <row r="264">
          <cell r="K264" t="str">
            <v xml:space="preserve">Generación de residuos peligrosos (TÓNERES) </v>
          </cell>
          <cell r="L264" t="str">
            <v>Contaminación del suelo (-)</v>
          </cell>
          <cell r="AB264" t="str">
            <v>Negativo MODERADO</v>
          </cell>
          <cell r="BA264" t="str">
            <v>Negativo BAJO</v>
          </cell>
        </row>
        <row r="265">
          <cell r="K265" t="str">
            <v>Generación de ruido</v>
          </cell>
          <cell r="L265" t="str">
            <v>Contaminación del aire (-)</v>
          </cell>
          <cell r="AB265" t="str">
            <v>Negativo MODERADO</v>
          </cell>
          <cell r="BA265" t="str">
            <v>Negativo BAJO</v>
          </cell>
        </row>
        <row r="266">
          <cell r="K266" t="str">
            <v>Generación de residuos aprovechables (PAPEL)</v>
          </cell>
          <cell r="L266" t="str">
            <v>Disminución de carga en los rellenos sanitarios (+)</v>
          </cell>
          <cell r="AB266" t="str">
            <v>POSITIVO</v>
          </cell>
          <cell r="BA266" t="str">
            <v>POSITIVO</v>
          </cell>
        </row>
        <row r="267">
          <cell r="K267" t="str">
            <v>Generación de residuos aprovechables (PLÁSTICO)</v>
          </cell>
          <cell r="L267" t="str">
            <v>Disminución de carga en los rellenos sanitarios (+)</v>
          </cell>
          <cell r="AB267" t="str">
            <v>POSITIVO</v>
          </cell>
          <cell r="BA267" t="str">
            <v>POSITIVO</v>
          </cell>
        </row>
        <row r="268">
          <cell r="K268" t="str">
            <v>Generación de residuos aprovechables (VIDRIO)</v>
          </cell>
          <cell r="L268" t="str">
            <v>Disminución de carga en los rellenos sanitarios (+)</v>
          </cell>
          <cell r="AB268" t="str">
            <v>POSITIVO</v>
          </cell>
          <cell r="BA268" t="str">
            <v>POSITIVO</v>
          </cell>
        </row>
        <row r="269">
          <cell r="K269" t="str">
            <v>Generación de residuos aprovechables (CARTÓN)</v>
          </cell>
          <cell r="L269" t="str">
            <v>Disminución de carga en los rellenos sanitarios (+)</v>
          </cell>
          <cell r="AB269" t="str">
            <v>POSITIVO</v>
          </cell>
          <cell r="BA269" t="str">
            <v>POSITIVO</v>
          </cell>
        </row>
        <row r="270">
          <cell r="K270" t="str">
            <v>Generación de residuos aprovechables (METAL)</v>
          </cell>
          <cell r="L270" t="str">
            <v>Disminución de carga en los rellenos sanitarios (+)</v>
          </cell>
          <cell r="AB270" t="str">
            <v>POSITIVO</v>
          </cell>
          <cell r="BA270" t="str">
            <v>POSITIVO</v>
          </cell>
        </row>
        <row r="271">
          <cell r="K271" t="str">
            <v>Generación de residuos orgánicos</v>
          </cell>
          <cell r="L271" t="str">
            <v>Aumento de carga de rellenos sanitarios (-)</v>
          </cell>
          <cell r="AB271" t="str">
            <v>Negativo MODERADO</v>
          </cell>
          <cell r="BA271" t="str">
            <v>Negativo BAJO</v>
          </cell>
        </row>
        <row r="272">
          <cell r="K272" t="str">
            <v>Generación de residuos orgánicos</v>
          </cell>
          <cell r="L272" t="str">
            <v>Contaminación del suelo (-)</v>
          </cell>
          <cell r="AB272" t="str">
            <v>Negativo MODERADO</v>
          </cell>
          <cell r="BA272" t="str">
            <v>Negativo BAJO</v>
          </cell>
        </row>
        <row r="273">
          <cell r="K273" t="str">
            <v>Vertimiento de aguas residuales domésticas a sistemas de alcantarillado</v>
          </cell>
          <cell r="L273" t="str">
            <v>Contaminación de cuerpos hídricos (-)</v>
          </cell>
          <cell r="AB273" t="str">
            <v>Negativo MODERADO</v>
          </cell>
          <cell r="BA273" t="str">
            <v>Negativo BAJO</v>
          </cell>
        </row>
        <row r="274">
          <cell r="K274" t="str">
            <v>Conversión a medios tecnológicos</v>
          </cell>
          <cell r="L274" t="str">
            <v>Disminución de consumo de papel (+)</v>
          </cell>
          <cell r="AB274" t="str">
            <v>POSITIVO</v>
          </cell>
          <cell r="BA274" t="str">
            <v>POSITIVO</v>
          </cell>
        </row>
        <row r="275">
          <cell r="K275" t="str">
            <v>Consumo de energía eléctrica</v>
          </cell>
          <cell r="L275" t="str">
            <v>Agotamiento de los recursos naturales (-)</v>
          </cell>
          <cell r="AB275" t="str">
            <v>Negativo MODERADO</v>
          </cell>
          <cell r="BA275" t="str">
            <v>Negativo BAJO</v>
          </cell>
        </row>
        <row r="276">
          <cell r="K276" t="str">
            <v>Consumo de agua</v>
          </cell>
          <cell r="L276" t="str">
            <v>Agotamiento de los recursos naturales (-)</v>
          </cell>
          <cell r="AB276" t="str">
            <v>Negativo MODERADO</v>
          </cell>
          <cell r="BA276" t="str">
            <v>Negativo BAJO</v>
          </cell>
        </row>
        <row r="277">
          <cell r="K277" t="str">
            <v>Consumo de bolsas plásticas para almacenamiento de residuos</v>
          </cell>
          <cell r="L277" t="str">
            <v>Agotamiento de los recursos naturales (-)</v>
          </cell>
          <cell r="AB277" t="str">
            <v>Negativo MODERADO</v>
          </cell>
          <cell r="BA277" t="str">
            <v>Negativo BAJO</v>
          </cell>
        </row>
        <row r="278">
          <cell r="K278" t="str">
            <v xml:space="preserve">Consumo de insumos no comestibles de cafetería </v>
          </cell>
          <cell r="L278" t="str">
            <v>Agotamiento de los recursos naturales (-)</v>
          </cell>
          <cell r="AB278" t="str">
            <v>Negativo MODERADO</v>
          </cell>
          <cell r="BA278" t="str">
            <v>Negativo BAJO</v>
          </cell>
        </row>
        <row r="279">
          <cell r="K279" t="str">
            <v xml:space="preserve">Consumo de insumos comestibles de cafetería </v>
          </cell>
          <cell r="L279" t="str">
            <v>Agotamiento de los recursos naturales (-)</v>
          </cell>
          <cell r="AB279" t="str">
            <v>Negativo BAJO</v>
          </cell>
          <cell r="BA279" t="str">
            <v>Negativo BAJO</v>
          </cell>
        </row>
        <row r="280">
          <cell r="K280" t="str">
            <v>Generación de residuos ordinarios</v>
          </cell>
          <cell r="L280" t="str">
            <v>Aumento de carga de rellenos sanitarios (-)</v>
          </cell>
          <cell r="AB280" t="str">
            <v>Negativo MODERADO</v>
          </cell>
          <cell r="BA280" t="str">
            <v>Negativo BAJO</v>
          </cell>
        </row>
        <row r="281">
          <cell r="K281" t="str">
            <v>Generación de residuos ordinarios</v>
          </cell>
          <cell r="L281" t="str">
            <v>Contaminación del suelo (-)</v>
          </cell>
          <cell r="AB281" t="str">
            <v>Negativo MODERADO</v>
          </cell>
          <cell r="BA281" t="str">
            <v>Negativo BAJO</v>
          </cell>
        </row>
        <row r="282">
          <cell r="K282" t="str">
            <v>Generación de residuos aprovechables (PLÁSTICO)</v>
          </cell>
          <cell r="L282" t="str">
            <v>Disminución de carga en los rellenos sanitarios (+)</v>
          </cell>
          <cell r="AB282" t="str">
            <v>POSITIVO</v>
          </cell>
          <cell r="BA282" t="str">
            <v>POSITIVO</v>
          </cell>
        </row>
        <row r="283">
          <cell r="K283" t="str">
            <v>Generación de residuos aprovechables (CARTÓN)</v>
          </cell>
          <cell r="L283" t="str">
            <v>Disminución de carga en los rellenos sanitarios (+)</v>
          </cell>
          <cell r="AB283" t="str">
            <v>POSITIVO</v>
          </cell>
          <cell r="BA283" t="str">
            <v>POSITIVO</v>
          </cell>
        </row>
        <row r="284">
          <cell r="K284" t="str">
            <v>Generación de residuos orgánicos</v>
          </cell>
          <cell r="L284" t="str">
            <v>Aumento de carga de rellenos sanitarios (-)</v>
          </cell>
          <cell r="AB284" t="str">
            <v>Negativo MODERADO</v>
          </cell>
          <cell r="BA284" t="str">
            <v>Negativo BAJO</v>
          </cell>
        </row>
        <row r="285">
          <cell r="K285" t="str">
            <v>Generación de residuos orgánicos</v>
          </cell>
          <cell r="L285" t="str">
            <v>Contaminación del suelo (-)</v>
          </cell>
          <cell r="AB285" t="str">
            <v>Negativo MODERADO</v>
          </cell>
          <cell r="BA285" t="str">
            <v>Negativo BAJO</v>
          </cell>
        </row>
        <row r="286">
          <cell r="K286" t="str">
            <v>Vertimiento de aguas residuales domésticas a sistemas de alcantarillado</v>
          </cell>
          <cell r="L286" t="str">
            <v>Contaminación de cuerpos hídricos (-)</v>
          </cell>
          <cell r="AB286" t="str">
            <v>Negativo MODERADO</v>
          </cell>
          <cell r="BA286" t="str">
            <v>Negativo BAJO</v>
          </cell>
        </row>
        <row r="287">
          <cell r="K287" t="str">
            <v>Consumo de energía eléctrica</v>
          </cell>
          <cell r="L287" t="str">
            <v>Agotamiento de los recursos naturales (-)</v>
          </cell>
          <cell r="AB287" t="str">
            <v>Negativo MODERADO</v>
          </cell>
          <cell r="BA287" t="str">
            <v>Negativo BAJO</v>
          </cell>
        </row>
        <row r="288">
          <cell r="K288" t="str">
            <v>Consumo de papel</v>
          </cell>
          <cell r="L288" t="str">
            <v>Agotamiento de los recursos naturales (-)</v>
          </cell>
          <cell r="AB288" t="str">
            <v>Negativo MODERADO</v>
          </cell>
          <cell r="BA288" t="str">
            <v>Negativo BAJO</v>
          </cell>
        </row>
        <row r="289">
          <cell r="K289" t="str">
            <v>Consumo de tóner</v>
          </cell>
          <cell r="L289" t="str">
            <v>Agotamiento de los recursos naturales (-)</v>
          </cell>
          <cell r="AB289" t="str">
            <v>Negativo BAJO</v>
          </cell>
          <cell r="BA289" t="str">
            <v>Negativo BAJO</v>
          </cell>
        </row>
        <row r="290">
          <cell r="K290" t="str">
            <v xml:space="preserve">Generación de residuos peligrosos (TÓNERES) </v>
          </cell>
          <cell r="L290" t="str">
            <v>Contaminación del suelo (-)</v>
          </cell>
          <cell r="AB290" t="str">
            <v>Negativo MODERADO</v>
          </cell>
          <cell r="BA290" t="str">
            <v>Negativo BAJO</v>
          </cell>
        </row>
        <row r="291">
          <cell r="K291" t="str">
            <v>Generación de residuos aprovechables (PAPEL)</v>
          </cell>
          <cell r="L291" t="str">
            <v>Disminución de carga en los rellenos sanitarios (+)</v>
          </cell>
          <cell r="AB291" t="str">
            <v>POSITIVO</v>
          </cell>
          <cell r="BA291" t="str">
            <v>POSITIVO</v>
          </cell>
        </row>
        <row r="292">
          <cell r="K292" t="str">
            <v>Conversión a medios tecnológicos</v>
          </cell>
          <cell r="L292" t="str">
            <v>Disminución de consumo de papel (+)</v>
          </cell>
          <cell r="AB292" t="str">
            <v>POSITIVO</v>
          </cell>
          <cell r="BA292" t="str">
            <v>POSITIVO</v>
          </cell>
        </row>
        <row r="293">
          <cell r="K293" t="str">
            <v>Consumo de agua</v>
          </cell>
          <cell r="L293" t="str">
            <v>Agotamiento de los recursos naturales (-)</v>
          </cell>
          <cell r="AB293" t="str">
            <v>Negativo MODERADO</v>
          </cell>
          <cell r="BA293" t="str">
            <v>Negativo BAJO</v>
          </cell>
        </row>
        <row r="294">
          <cell r="K294" t="str">
            <v>Vertimiento de aguas residuales domésticas a sistemas de alcantarillado</v>
          </cell>
          <cell r="L294" t="str">
            <v>Contaminación de cuerpos hídricos (-)</v>
          </cell>
          <cell r="AB294" t="str">
            <v>Negativo MODERADO</v>
          </cell>
          <cell r="BA294" t="str">
            <v>Negativo BAJO</v>
          </cell>
        </row>
        <row r="295">
          <cell r="K295" t="str">
            <v>Generación de residuos ordinarios</v>
          </cell>
          <cell r="L295" t="str">
            <v>Aumento de carga de rellenos sanitarios (-)</v>
          </cell>
          <cell r="AB295" t="str">
            <v>Negativo MODERADO</v>
          </cell>
          <cell r="BA295" t="str">
            <v>Negativo BAJO</v>
          </cell>
        </row>
        <row r="296">
          <cell r="K296" t="str">
            <v>Generación de residuos ordinarios</v>
          </cell>
          <cell r="L296" t="str">
            <v>Contaminación del suelo (-)</v>
          </cell>
          <cell r="AB296" t="str">
            <v>Negativo MODERADO</v>
          </cell>
          <cell r="BA296" t="str">
            <v>Negativo BAJO</v>
          </cell>
        </row>
        <row r="297">
          <cell r="K297" t="str">
            <v>Consumo de energía eléctrica</v>
          </cell>
          <cell r="L297" t="str">
            <v>Agotamiento de los recursos naturales (-)</v>
          </cell>
          <cell r="AB297" t="str">
            <v>Negativo MODERADO</v>
          </cell>
          <cell r="BA297" t="str">
            <v>Negativo BAJO</v>
          </cell>
        </row>
        <row r="298">
          <cell r="K298" t="str">
            <v>Consumo de papel</v>
          </cell>
          <cell r="L298" t="str">
            <v>Agotamiento de los recursos naturales (-)</v>
          </cell>
          <cell r="AB298" t="str">
            <v>Negativo MODERADO</v>
          </cell>
          <cell r="BA298" t="str">
            <v>Negativo BAJO</v>
          </cell>
        </row>
        <row r="299">
          <cell r="K299" t="str">
            <v>Consumo de tóner</v>
          </cell>
          <cell r="L299" t="str">
            <v>Agotamiento de los recursos naturales (-)</v>
          </cell>
          <cell r="AB299" t="str">
            <v>Negativo BAJO</v>
          </cell>
          <cell r="BA299" t="str">
            <v>Negativo BAJO</v>
          </cell>
        </row>
        <row r="300">
          <cell r="K300" t="str">
            <v>Generación de residuos de manejo especial (RAEE´S)</v>
          </cell>
          <cell r="L300" t="str">
            <v>Contaminación del suelo (-)</v>
          </cell>
          <cell r="AB300" t="str">
            <v>Negativo MODERADO</v>
          </cell>
          <cell r="BA300" t="str">
            <v>Negativo BAJO</v>
          </cell>
        </row>
        <row r="301">
          <cell r="K301" t="str">
            <v>Generación de residuos de manejo especial (PILAS O BATERÍAS)</v>
          </cell>
          <cell r="L301" t="str">
            <v>Contaminación del suelo (-)</v>
          </cell>
          <cell r="AB301" t="str">
            <v>Negativo MODERADO</v>
          </cell>
          <cell r="BA301" t="str">
            <v>Negativo BAJO</v>
          </cell>
        </row>
        <row r="302">
          <cell r="K302" t="str">
            <v xml:space="preserve">Generación de residuos peligrosos (TÓNERES) </v>
          </cell>
          <cell r="L302" t="str">
            <v>Contaminación del suelo (-)</v>
          </cell>
          <cell r="AB302" t="str">
            <v>Negativo MODERADO</v>
          </cell>
          <cell r="BA302" t="str">
            <v>Negativo BAJO</v>
          </cell>
        </row>
        <row r="303">
          <cell r="K303" t="str">
            <v>Generación de residuos aprovechables (PAPEL)</v>
          </cell>
          <cell r="L303" t="str">
            <v>Disminución de carga en los rellenos sanitarios (+)</v>
          </cell>
          <cell r="AB303" t="str">
            <v>POSITIVO</v>
          </cell>
          <cell r="BA303" t="str">
            <v>POSITIVO</v>
          </cell>
        </row>
        <row r="304">
          <cell r="K304" t="str">
            <v>Generación de residuos ordinarios</v>
          </cell>
          <cell r="L304" t="str">
            <v>Aumento de carga de rellenos sanitarios (-)</v>
          </cell>
          <cell r="AB304" t="str">
            <v>Negativo MODERADO</v>
          </cell>
          <cell r="BA304" t="str">
            <v>Negativo BAJO</v>
          </cell>
        </row>
        <row r="305">
          <cell r="K305" t="str">
            <v>Generación de residuos ordinarios</v>
          </cell>
          <cell r="L305" t="str">
            <v>Contaminación del suelo (-)</v>
          </cell>
          <cell r="AB305" t="str">
            <v>Negativo MODERADO</v>
          </cell>
          <cell r="BA305" t="str">
            <v>Negativo BAJO</v>
          </cell>
        </row>
        <row r="306">
          <cell r="K306" t="str">
            <v>Consumo de energía eléctrica</v>
          </cell>
          <cell r="L306" t="str">
            <v>Agotamiento de los recursos naturales (-)</v>
          </cell>
          <cell r="AB306" t="str">
            <v>Negativo MODERADO</v>
          </cell>
          <cell r="BA306" t="str">
            <v>Negativo BAJO</v>
          </cell>
        </row>
        <row r="307">
          <cell r="K307" t="str">
            <v>Consumo de papel</v>
          </cell>
          <cell r="L307" t="str">
            <v>Agotamiento de los recursos naturales (-)</v>
          </cell>
          <cell r="AB307" t="str">
            <v>Negativo MODERADO</v>
          </cell>
          <cell r="BA307" t="str">
            <v>Negativo BAJO</v>
          </cell>
        </row>
        <row r="308">
          <cell r="K308" t="str">
            <v>Consumo de tóner</v>
          </cell>
          <cell r="L308" t="str">
            <v>Agotamiento de los recursos naturales (-)</v>
          </cell>
          <cell r="AB308" t="str">
            <v>Negativo BAJO</v>
          </cell>
          <cell r="BA308" t="str">
            <v>Negativo BAJO</v>
          </cell>
        </row>
        <row r="309">
          <cell r="K309" t="str">
            <v xml:space="preserve">Generación de residuos peligrosos (TÓNERES) </v>
          </cell>
          <cell r="L309" t="str">
            <v>Contaminación del suelo (-)</v>
          </cell>
          <cell r="AB309" t="str">
            <v>Negativo MODERADO</v>
          </cell>
          <cell r="BA309" t="str">
            <v>Negativo BAJO</v>
          </cell>
        </row>
        <row r="310">
          <cell r="K310" t="str">
            <v>Generación de residuos aprovechables (PAPEL)</v>
          </cell>
          <cell r="L310" t="str">
            <v>Disminución de carga en los rellenos sanitarios (+)</v>
          </cell>
          <cell r="AB310" t="str">
            <v>POSITIVO</v>
          </cell>
          <cell r="BA310" t="str">
            <v>POSITIVO</v>
          </cell>
        </row>
        <row r="311">
          <cell r="K311" t="str">
            <v>Conversión a medios tecnológicos</v>
          </cell>
          <cell r="L311" t="str">
            <v>Disminución de consumo de papel (+)</v>
          </cell>
          <cell r="AB311" t="str">
            <v>POSITIVO</v>
          </cell>
          <cell r="BA311" t="str">
            <v>POSITIVO</v>
          </cell>
        </row>
        <row r="312">
          <cell r="K312" t="str">
            <v>Definición de criterios ambientales para adquisición de productos y/o servicios</v>
          </cell>
          <cell r="L312" t="str">
            <v>Generación / Fomento de educación  y conciencia ambiental (+)</v>
          </cell>
          <cell r="AB312" t="str">
            <v>POSITIVO</v>
          </cell>
          <cell r="BA312" t="str">
            <v>POSITIVO</v>
          </cell>
        </row>
        <row r="313">
          <cell r="K313" t="str">
            <v>Definición de criterios ambientales para adquisición de productos y/o servicios</v>
          </cell>
          <cell r="L313" t="str">
            <v>Reducción de afectación al medio ambiente (+)</v>
          </cell>
          <cell r="AB313" t="str">
            <v>POSITIVO</v>
          </cell>
          <cell r="BA313" t="str">
            <v>POSITIVO</v>
          </cell>
        </row>
        <row r="314">
          <cell r="K314" t="str">
            <v>Identificación de requisitos legales ambientales y otros requisitos</v>
          </cell>
          <cell r="L314" t="str">
            <v>Reducción de afectación al medio ambiente (+)</v>
          </cell>
          <cell r="AB314" t="str">
            <v>POSITIVO</v>
          </cell>
          <cell r="BA314" t="str">
            <v>POSITIVO</v>
          </cell>
        </row>
        <row r="315">
          <cell r="K315" t="str">
            <v>Consumo de energía eléctrica</v>
          </cell>
          <cell r="L315" t="str">
            <v>Agotamiento de los recursos naturales (-)</v>
          </cell>
          <cell r="AB315" t="str">
            <v>Negativo MODERADO</v>
          </cell>
          <cell r="BA315" t="str">
            <v>Negativo BAJO</v>
          </cell>
        </row>
        <row r="316">
          <cell r="K316" t="str">
            <v>Consumo de papel</v>
          </cell>
          <cell r="L316" t="str">
            <v>Agotamiento de los recursos naturales (-)</v>
          </cell>
          <cell r="AB316" t="str">
            <v>Negativo MODERADO</v>
          </cell>
          <cell r="BA316" t="str">
            <v>Negativo BAJO</v>
          </cell>
        </row>
        <row r="317">
          <cell r="K317" t="str">
            <v>Consumo de tóner</v>
          </cell>
          <cell r="L317" t="str">
            <v>Agotamiento de los recursos naturales (-)</v>
          </cell>
          <cell r="AB317" t="str">
            <v>Negativo BAJO</v>
          </cell>
          <cell r="BA317" t="str">
            <v>Negativo BAJO</v>
          </cell>
        </row>
        <row r="318">
          <cell r="K318" t="str">
            <v>Generación de residuos aprovechables (PAPEL)</v>
          </cell>
          <cell r="L318" t="str">
            <v>Disminución de carga en los rellenos sanitarios (+)</v>
          </cell>
          <cell r="AB318" t="str">
            <v>POSITIVO</v>
          </cell>
          <cell r="BA318" t="str">
            <v>POSITIVO</v>
          </cell>
        </row>
        <row r="319">
          <cell r="K319" t="str">
            <v>Generación de residuos ordinarios</v>
          </cell>
          <cell r="L319" t="str">
            <v>Aumento de carga de rellenos sanitarios (-)</v>
          </cell>
          <cell r="AB319" t="str">
            <v>Negativo MODERADO</v>
          </cell>
          <cell r="BA319" t="str">
            <v>Negativo BAJO</v>
          </cell>
        </row>
        <row r="320">
          <cell r="K320" t="str">
            <v>Generación de residuos ordinarios</v>
          </cell>
          <cell r="L320" t="str">
            <v>Aumento de carga de rellenos sanitarios (-)</v>
          </cell>
          <cell r="AB320" t="str">
            <v>Negativo MODERADO</v>
          </cell>
          <cell r="BA320" t="str">
            <v>Negativo BAJO</v>
          </cell>
        </row>
        <row r="321">
          <cell r="K321" t="str">
            <v xml:space="preserve">Generación de residuos peligrosos (TÓNERES) </v>
          </cell>
          <cell r="L321" t="str">
            <v>Contaminación del suelo (-)</v>
          </cell>
          <cell r="AB321" t="str">
            <v>Negativo MODERADO</v>
          </cell>
          <cell r="BA321" t="str">
            <v>Negativo BAJO</v>
          </cell>
        </row>
        <row r="322">
          <cell r="K322" t="str">
            <v>Consumo de bolsas plásticas para almacenamiento de residuos</v>
          </cell>
          <cell r="L322" t="str">
            <v>Agotamiento de los recursos naturales (-)</v>
          </cell>
          <cell r="AB322" t="str">
            <v>Negativo MODERADO</v>
          </cell>
          <cell r="BA322" t="str">
            <v>Negativo BAJO</v>
          </cell>
        </row>
        <row r="323">
          <cell r="K323" t="str">
            <v>Consumo de papel</v>
          </cell>
          <cell r="L323" t="str">
            <v>Agotamiento de los recursos naturales (-)</v>
          </cell>
          <cell r="AB323" t="str">
            <v>Negativo MODERADO</v>
          </cell>
          <cell r="BA323" t="str">
            <v>Negativo BAJO</v>
          </cell>
        </row>
        <row r="324">
          <cell r="K324" t="str">
            <v>Consumo de tóner</v>
          </cell>
          <cell r="L324" t="str">
            <v>Agotamiento de los recursos naturales (-)</v>
          </cell>
          <cell r="AB324" t="str">
            <v>Negativo BAJO</v>
          </cell>
          <cell r="BA324" t="str">
            <v>Negativo BAJO</v>
          </cell>
        </row>
        <row r="325">
          <cell r="K325" t="str">
            <v>Consumo de energía eléctrica</v>
          </cell>
          <cell r="L325" t="str">
            <v>Agotamiento de los recursos naturales (-)</v>
          </cell>
          <cell r="AB325" t="str">
            <v>Negativo MODERADO</v>
          </cell>
          <cell r="BA325" t="str">
            <v>Negativo BAJO</v>
          </cell>
        </row>
        <row r="326">
          <cell r="K326" t="str">
            <v>Definición de criterios ambientales para adquisición de productos y/o servicios</v>
          </cell>
          <cell r="L326" t="str">
            <v>Reducción de afectación al medio ambiente (+)</v>
          </cell>
          <cell r="AB326" t="str">
            <v>POSITIVO</v>
          </cell>
          <cell r="BA326" t="str">
            <v>POSITIVO</v>
          </cell>
        </row>
        <row r="327">
          <cell r="K327" t="str">
            <v>Definición de criterios ambientales para adquisición de productos y/o servicios</v>
          </cell>
          <cell r="L327" t="str">
            <v>Generación / Fomento de educación  y conciencia ambiental (+)</v>
          </cell>
          <cell r="AB327" t="str">
            <v>POSITIVO</v>
          </cell>
          <cell r="BA327" t="str">
            <v>POSITIVO</v>
          </cell>
        </row>
        <row r="328">
          <cell r="K328" t="str">
            <v>Generación de residuos aprovechables (CARTÓN)</v>
          </cell>
          <cell r="L328" t="str">
            <v>Disminución de carga en los rellenos sanitarios (+)</v>
          </cell>
          <cell r="AB328" t="str">
            <v>POSITIVO</v>
          </cell>
          <cell r="BA328" t="str">
            <v>POSITIVO</v>
          </cell>
        </row>
        <row r="329">
          <cell r="K329" t="str">
            <v>Generación de residuos aprovechables (PAPEL)</v>
          </cell>
          <cell r="L329" t="str">
            <v>Disminución de carga en los rellenos sanitarios (+)</v>
          </cell>
          <cell r="AB329" t="str">
            <v>POSITIVO</v>
          </cell>
          <cell r="BA329" t="str">
            <v>POSITIVO</v>
          </cell>
        </row>
        <row r="330">
          <cell r="K330" t="str">
            <v>Generación de residuos aprovechables (PLÁSTICO)</v>
          </cell>
          <cell r="L330" t="str">
            <v>Disminución de carga en los rellenos sanitarios (+)</v>
          </cell>
          <cell r="AB330" t="str">
            <v>POSITIVO</v>
          </cell>
          <cell r="BA330" t="str">
            <v>POSITIVO</v>
          </cell>
        </row>
        <row r="331">
          <cell r="K331" t="str">
            <v>Generación de residuos ordinarios</v>
          </cell>
          <cell r="L331" t="str">
            <v>Aumento de carga de rellenos sanitarios (-)</v>
          </cell>
          <cell r="AB331" t="str">
            <v>Negativo MODERADO</v>
          </cell>
          <cell r="BA331" t="str">
            <v>Negativo BAJO</v>
          </cell>
        </row>
        <row r="332">
          <cell r="K332" t="str">
            <v>Generación de residuos ordinarios</v>
          </cell>
          <cell r="L332" t="str">
            <v>Contaminación del suelo (-)</v>
          </cell>
          <cell r="AB332" t="str">
            <v>Negativo MODERADO</v>
          </cell>
          <cell r="BA332" t="str">
            <v>Negativo BAJO</v>
          </cell>
        </row>
        <row r="333">
          <cell r="K333" t="str">
            <v>Generación de residuos orgánicos</v>
          </cell>
          <cell r="L333" t="str">
            <v>Aumento de carga de rellenos sanitarios (-)</v>
          </cell>
          <cell r="AB333" t="str">
            <v>Negativo MODERADO</v>
          </cell>
          <cell r="BA333" t="str">
            <v>Negativo BAJO</v>
          </cell>
        </row>
        <row r="334">
          <cell r="K334" t="str">
            <v>Generación de residuos orgánicos</v>
          </cell>
          <cell r="L334" t="str">
            <v>Contaminación del suelo (-)</v>
          </cell>
          <cell r="AB334" t="str">
            <v>Negativo MODERADO</v>
          </cell>
          <cell r="BA334" t="str">
            <v>Negativo BAJO</v>
          </cell>
        </row>
        <row r="335">
          <cell r="K335" t="str">
            <v xml:space="preserve">Generación de residuos peligrosos (TÓNERES) </v>
          </cell>
          <cell r="L335" t="str">
            <v>Contaminación del suelo (-)</v>
          </cell>
          <cell r="AB335" t="str">
            <v>Negativo MODERADO</v>
          </cell>
          <cell r="BA335" t="str">
            <v>Negativo BAJO</v>
          </cell>
        </row>
        <row r="336">
          <cell r="K336" t="str">
            <v>Consumo de bolsas plásticas para almacenamiento de residuos</v>
          </cell>
          <cell r="L336" t="str">
            <v>Agotamiento de los recursos naturales (-)</v>
          </cell>
          <cell r="AB336" t="str">
            <v>Negativo MODERADO</v>
          </cell>
          <cell r="BA336" t="str">
            <v>Negativo BAJO</v>
          </cell>
        </row>
        <row r="337">
          <cell r="K337" t="str">
            <v>Educación ambiental</v>
          </cell>
          <cell r="L337" t="str">
            <v>Disminución de carga en los rellenos sanitarios (+)</v>
          </cell>
          <cell r="AB337" t="str">
            <v>POSITIVO</v>
          </cell>
          <cell r="BA337" t="str">
            <v>POSITIVO</v>
          </cell>
        </row>
        <row r="338">
          <cell r="K338" t="str">
            <v>Educación ambiental</v>
          </cell>
          <cell r="L338" t="str">
            <v>Disminución de contaminación al suelo (+)</v>
          </cell>
          <cell r="AB338" t="str">
            <v>POSITIVO</v>
          </cell>
          <cell r="BA338" t="str">
            <v>POSITIVO</v>
          </cell>
        </row>
        <row r="339">
          <cell r="K339" t="str">
            <v>Educación ambiental</v>
          </cell>
          <cell r="L339" t="str">
            <v>Fomento de buenas prácticas ambientales (+)</v>
          </cell>
          <cell r="AB339" t="str">
            <v>POSITIVO</v>
          </cell>
          <cell r="BA339" t="str">
            <v>POSITIVO</v>
          </cell>
        </row>
        <row r="340">
          <cell r="K340" t="str">
            <v>Educación ambiental</v>
          </cell>
          <cell r="L340" t="str">
            <v>Generación / Fomento de educación  y conciencia ambiental (+)</v>
          </cell>
          <cell r="AB340" t="str">
            <v>POSITIVO</v>
          </cell>
          <cell r="BA340" t="str">
            <v>POSITIVO</v>
          </cell>
        </row>
        <row r="341">
          <cell r="K341" t="str">
            <v>Educación ambiental</v>
          </cell>
          <cell r="L341" t="str">
            <v>Generación de empleo (+)</v>
          </cell>
          <cell r="AB341" t="str">
            <v>POSITIVO</v>
          </cell>
          <cell r="BA341" t="str">
            <v>POSITIVO</v>
          </cell>
        </row>
        <row r="342">
          <cell r="K342" t="str">
            <v>Educación ambiental</v>
          </cell>
          <cell r="L342" t="str">
            <v>Manejo integral de residuos sólidos (+)</v>
          </cell>
          <cell r="AB342" t="str">
            <v>POSITIVO</v>
          </cell>
          <cell r="BA342" t="str">
            <v>POSITIVO</v>
          </cell>
        </row>
        <row r="343">
          <cell r="K343" t="str">
            <v>Educación ambiental</v>
          </cell>
          <cell r="L343" t="str">
            <v>Reducción de afectación al medio ambiente (+)</v>
          </cell>
          <cell r="AB343" t="str">
            <v>POSITIVO</v>
          </cell>
          <cell r="BA343" t="str">
            <v>POSITIVO</v>
          </cell>
        </row>
        <row r="344">
          <cell r="K344" t="str">
            <v>Uso de publicidad exterior visual</v>
          </cell>
          <cell r="L344" t="str">
            <v>Alteración al medio ambiente laboral (-)</v>
          </cell>
          <cell r="AB344" t="str">
            <v>Negativo MODERADO</v>
          </cell>
          <cell r="BA344" t="str">
            <v>Negativo BAJO</v>
          </cell>
        </row>
        <row r="345">
          <cell r="K345" t="str">
            <v>Consumo de combustibles</v>
          </cell>
          <cell r="L345" t="str">
            <v>Agotamiento de los recursos naturales (-)</v>
          </cell>
          <cell r="AB345" t="str">
            <v>Negativo MODERADO</v>
          </cell>
          <cell r="BA345" t="str">
            <v>Negativo BAJO</v>
          </cell>
        </row>
        <row r="346">
          <cell r="K346" t="str">
            <v>Consumo de combustibles</v>
          </cell>
          <cell r="L346" t="str">
            <v>Emisión de gases efecto invernadero (-)</v>
          </cell>
          <cell r="AB346" t="str">
            <v>Negativo MODERADO</v>
          </cell>
          <cell r="BA346" t="str">
            <v>Negativo BAJO</v>
          </cell>
        </row>
        <row r="347">
          <cell r="K347" t="str">
            <v>Generación de emisiones atmosféricas fuentes móviles</v>
          </cell>
          <cell r="L347" t="str">
            <v>Contaminación del aire (-)</v>
          </cell>
          <cell r="AB347" t="str">
            <v>Negativo MODERADO</v>
          </cell>
          <cell r="BA347" t="str">
            <v>Negativo MODERADO</v>
          </cell>
        </row>
        <row r="348">
          <cell r="K348" t="str">
            <v>Generación de residuos de manejo especial (LLANTAS USADAS)</v>
          </cell>
          <cell r="L348" t="str">
            <v>Contaminación del suelo (-)</v>
          </cell>
          <cell r="AB348" t="str">
            <v>Negativo MODERADO</v>
          </cell>
          <cell r="BA348" t="str">
            <v>Negativo BAJO</v>
          </cell>
        </row>
        <row r="349">
          <cell r="K349" t="str">
            <v>Generación de residuos peligrosos (ACEITES USADOS)</v>
          </cell>
          <cell r="L349" t="str">
            <v>Contaminación del suelo (-)</v>
          </cell>
          <cell r="AB349" t="str">
            <v>Negativo MODERADO</v>
          </cell>
          <cell r="BA349" t="str">
            <v>Negativo BAJO</v>
          </cell>
        </row>
        <row r="350">
          <cell r="K350" t="str">
            <v>Generación de ruido</v>
          </cell>
          <cell r="L350" t="str">
            <v>Contaminación del aire (-)</v>
          </cell>
          <cell r="AB350" t="str">
            <v>Negativo MODERADO</v>
          </cell>
          <cell r="BA350" t="str">
            <v>Negativo MODERADO</v>
          </cell>
        </row>
        <row r="351">
          <cell r="K351" t="str">
            <v>Identificación de requisitos legales ambientales y otros requisitos</v>
          </cell>
          <cell r="L351" t="str">
            <v>Reducción de afectación al medio ambiente (+)</v>
          </cell>
          <cell r="AB351" t="str">
            <v>POSITIVO</v>
          </cell>
          <cell r="BA351" t="str">
            <v>POSITIVO</v>
          </cell>
        </row>
        <row r="352">
          <cell r="K352" t="str">
            <v>Definición de criterios ambientales para adquisición de productos y/o servicios</v>
          </cell>
          <cell r="L352" t="str">
            <v>Preservación de la calidad del aire (+)</v>
          </cell>
          <cell r="AB352" t="str">
            <v>POSITIVO</v>
          </cell>
          <cell r="BA352" t="str">
            <v>POSITIVO</v>
          </cell>
        </row>
        <row r="353">
          <cell r="K353" t="str">
            <v>Definición de criterios ambientales para adquisición de productos y/o servicios</v>
          </cell>
          <cell r="L353" t="str">
            <v>Reducción de afectación al medio ambiente (+)</v>
          </cell>
          <cell r="AB353" t="str">
            <v>POSITIVO</v>
          </cell>
          <cell r="BA353" t="str">
            <v>POSITIVO</v>
          </cell>
        </row>
        <row r="354">
          <cell r="K354" t="str">
            <v>Consumo de agua</v>
          </cell>
          <cell r="L354" t="str">
            <v>Agotamiento de los recursos naturales (-)</v>
          </cell>
          <cell r="AB354" t="str">
            <v>Negativo MODERADO</v>
          </cell>
          <cell r="BA354" t="str">
            <v>Negativo BAJO</v>
          </cell>
        </row>
        <row r="355">
          <cell r="K355" t="str">
            <v>N/A</v>
          </cell>
          <cell r="L355" t="str">
            <v>N/A</v>
          </cell>
          <cell r="AB355" t="str">
            <v>SIN IMPACTO</v>
          </cell>
          <cell r="BA355" t="str">
            <v>SIN IMPACTO</v>
          </cell>
        </row>
        <row r="356">
          <cell r="K356" t="str">
            <v>N/A</v>
          </cell>
          <cell r="L356" t="str">
            <v>N/A</v>
          </cell>
          <cell r="AB356" t="str">
            <v>SIN IMPACTO</v>
          </cell>
          <cell r="BA356" t="str">
            <v>SIN IMPACTO</v>
          </cell>
        </row>
        <row r="357">
          <cell r="K357" t="str">
            <v>N/A</v>
          </cell>
          <cell r="L357" t="str">
            <v>N/A</v>
          </cell>
          <cell r="AB357" t="str">
            <v>SIN IMPACTO</v>
          </cell>
          <cell r="BA357" t="str">
            <v>SIN IMPACTO</v>
          </cell>
        </row>
        <row r="358">
          <cell r="K358" t="str">
            <v>Consumo de energía eléctrica</v>
          </cell>
          <cell r="L358" t="str">
            <v>Agotamiento de los recursos naturales (-)</v>
          </cell>
          <cell r="AB358" t="str">
            <v>Negativo MODERADO</v>
          </cell>
          <cell r="BA358" t="str">
            <v>Negativo BAJO</v>
          </cell>
        </row>
        <row r="359">
          <cell r="K359" t="str">
            <v>Consumo de energía eléctrica</v>
          </cell>
          <cell r="L359" t="str">
            <v>Agotamiento de los recursos naturales (-)</v>
          </cell>
          <cell r="AB359" t="str">
            <v>Negativo MODERADO</v>
          </cell>
          <cell r="BA359" t="str">
            <v>Negativo BAJO</v>
          </cell>
        </row>
        <row r="360">
          <cell r="K360" t="str">
            <v>Uso de refrigerantes</v>
          </cell>
          <cell r="L360" t="str">
            <v>Agotamiento de los recursos naturales (-)</v>
          </cell>
          <cell r="AB360" t="str">
            <v>Negativo BAJO</v>
          </cell>
          <cell r="BA360" t="str">
            <v>Negativo BAJO</v>
          </cell>
        </row>
        <row r="361">
          <cell r="K361" t="str">
            <v>Consumo de combustibles</v>
          </cell>
          <cell r="L361" t="str">
            <v>Agotamiento de los recursos naturales (-)</v>
          </cell>
          <cell r="AB361" t="str">
            <v>Negativo BAJO</v>
          </cell>
          <cell r="BA361" t="str">
            <v>Negativo BAJO</v>
          </cell>
        </row>
        <row r="362">
          <cell r="K362" t="str">
            <v>N/A</v>
          </cell>
          <cell r="L362" t="str">
            <v>N/A</v>
          </cell>
          <cell r="AB362" t="str">
            <v>SIN IMPACTO</v>
          </cell>
          <cell r="BA362" t="str">
            <v>SIN IMPACTO</v>
          </cell>
        </row>
        <row r="363">
          <cell r="K363" t="str">
            <v>Otro</v>
          </cell>
          <cell r="L363" t="str">
            <v>Disminución de contaminación al suelo (+)</v>
          </cell>
          <cell r="AB363" t="str">
            <v>POSITIVO</v>
          </cell>
          <cell r="BA363" t="str">
            <v>POSITIVO</v>
          </cell>
        </row>
        <row r="364">
          <cell r="K364" t="str">
            <v>Consumo de energía eléctrica</v>
          </cell>
          <cell r="L364" t="str">
            <v>Agotamiento de los recursos naturales (-)</v>
          </cell>
          <cell r="AB364" t="str">
            <v>Negativo MODERADO</v>
          </cell>
          <cell r="BA364" t="str">
            <v>Negativo BAJO</v>
          </cell>
        </row>
        <row r="365">
          <cell r="K365" t="str">
            <v>N/A</v>
          </cell>
          <cell r="L365" t="str">
            <v>N/A</v>
          </cell>
          <cell r="AB365" t="str">
            <v>SIN IMPACTO</v>
          </cell>
          <cell r="BA365" t="str">
            <v>SIN IMPACTO</v>
          </cell>
        </row>
        <row r="366">
          <cell r="K366" t="str">
            <v>Generación de residuos peligrosos (PLAGUICIDAS)</v>
          </cell>
          <cell r="L366" t="str">
            <v>Contaminación del suelo (-)</v>
          </cell>
          <cell r="AB366" t="str">
            <v>Negativo MODERADO</v>
          </cell>
          <cell r="BA366" t="str">
            <v>Negativo BAJO</v>
          </cell>
        </row>
        <row r="367">
          <cell r="K367" t="str">
            <v xml:space="preserve">Generación de residuos peligrosos (RESIDUOS QUÍMICOS) </v>
          </cell>
          <cell r="L367" t="str">
            <v>Contaminación del suelo (-)</v>
          </cell>
          <cell r="AB367" t="str">
            <v>Negativo MODERADO</v>
          </cell>
          <cell r="BA367" t="str">
            <v>Negativo BAJO</v>
          </cell>
        </row>
        <row r="368">
          <cell r="K368" t="str">
            <v>Consumo de agua</v>
          </cell>
          <cell r="L368" t="str">
            <v>Agotamiento de los recursos naturales (-)</v>
          </cell>
          <cell r="AB368" t="str">
            <v>Negativo BAJO</v>
          </cell>
          <cell r="BA368" t="str">
            <v>Negativo BAJO</v>
          </cell>
        </row>
        <row r="369">
          <cell r="K369" t="str">
            <v>N/A</v>
          </cell>
          <cell r="L369" t="str">
            <v>N/A</v>
          </cell>
          <cell r="AB369" t="str">
            <v>SIN IMPACTO</v>
          </cell>
          <cell r="BA369" t="str">
            <v>SIN IMPACTO</v>
          </cell>
        </row>
        <row r="370">
          <cell r="K370" t="str">
            <v>N/A</v>
          </cell>
          <cell r="L370" t="str">
            <v>N/A</v>
          </cell>
          <cell r="AB370" t="str">
            <v>SIN IMPACTO</v>
          </cell>
          <cell r="BA370" t="str">
            <v>SIN IMPACTO</v>
          </cell>
        </row>
        <row r="371">
          <cell r="K371" t="str">
            <v>N/A</v>
          </cell>
          <cell r="L371" t="str">
            <v>N/A</v>
          </cell>
          <cell r="AB371" t="str">
            <v>SIN IMPACTO</v>
          </cell>
          <cell r="BA371" t="str">
            <v>SIN IMPACTO</v>
          </cell>
        </row>
        <row r="372">
          <cell r="K372" t="str">
            <v>Consumo de agua</v>
          </cell>
          <cell r="L372" t="str">
            <v>Agotamiento de los recursos naturales (-)</v>
          </cell>
          <cell r="AB372" t="str">
            <v>Negativo MODERADO</v>
          </cell>
          <cell r="BA372" t="str">
            <v>Negativo BAJO</v>
          </cell>
        </row>
        <row r="373">
          <cell r="K373" t="str">
            <v>N/A</v>
          </cell>
          <cell r="L373" t="str">
            <v>N/A</v>
          </cell>
          <cell r="AB373" t="str">
            <v>SIN IMPACTO</v>
          </cell>
          <cell r="BA373" t="str">
            <v>SIN IMPACTO</v>
          </cell>
        </row>
        <row r="374">
          <cell r="K374" t="str">
            <v>N/A</v>
          </cell>
          <cell r="L374" t="str">
            <v>N/A</v>
          </cell>
          <cell r="AB374" t="str">
            <v>SIN IMPACTO</v>
          </cell>
          <cell r="BA374" t="str">
            <v>SIN IMPACTO</v>
          </cell>
        </row>
        <row r="375">
          <cell r="K375"/>
          <cell r="L375"/>
          <cell r="AB375" t="str">
            <v>SIN IMPACTO</v>
          </cell>
          <cell r="BA375" t="str">
            <v>SIN IMPACTO</v>
          </cell>
        </row>
      </sheetData>
      <sheetData sheetId="65"/>
      <sheetData sheetId="66"/>
      <sheetData sheetId="67"/>
      <sheetData sheetId="68"/>
      <sheetData sheetId="69">
        <row r="12">
          <cell r="K12" t="str">
            <v>Consumo de energía eléctrica</v>
          </cell>
          <cell r="L12" t="str">
            <v>Agotamiento de los recursos naturales (-)</v>
          </cell>
          <cell r="AB12" t="str">
            <v>Negativo MODERADO</v>
          </cell>
          <cell r="BA12" t="str">
            <v>Negativo BAJO</v>
          </cell>
        </row>
        <row r="13">
          <cell r="K13" t="str">
            <v>Consumo de papel</v>
          </cell>
          <cell r="L13" t="str">
            <v>Agotamiento de los recursos naturales (-)</v>
          </cell>
          <cell r="AB13" t="str">
            <v>Negativo MODERADO</v>
          </cell>
          <cell r="BA13" t="str">
            <v>Negativo BAJO</v>
          </cell>
        </row>
        <row r="14">
          <cell r="K14" t="str">
            <v>Consumo de tóner</v>
          </cell>
          <cell r="L14" t="str">
            <v>Agotamiento de los recursos naturales (-)</v>
          </cell>
          <cell r="AB14" t="str">
            <v>Negativo BAJO</v>
          </cell>
          <cell r="BA14" t="str">
            <v>Negativo BAJO</v>
          </cell>
        </row>
        <row r="15">
          <cell r="K15" t="str">
            <v>Educación ambiental</v>
          </cell>
          <cell r="L15" t="str">
            <v>Fomento de buenas prácticas ambientales (+)</v>
          </cell>
          <cell r="AB15" t="str">
            <v>POSITIVO</v>
          </cell>
          <cell r="BA15" t="str">
            <v>POSITIVO</v>
          </cell>
        </row>
        <row r="16">
          <cell r="K16" t="str">
            <v>Generación de residuos aprovechables (PAPEL)</v>
          </cell>
          <cell r="L16" t="str">
            <v>Disminución de carga en los rellenos sanitarios (+)</v>
          </cell>
          <cell r="AB16" t="str">
            <v>POSITIVO</v>
          </cell>
          <cell r="BA16" t="str">
            <v>POSITIVO</v>
          </cell>
        </row>
        <row r="17">
          <cell r="K17" t="str">
            <v xml:space="preserve">Generación de residuos peligrosos (TÓNERES) </v>
          </cell>
          <cell r="L17" t="str">
            <v>Contaminación del suelo (-)</v>
          </cell>
          <cell r="AB17" t="str">
            <v>Negativo MODERADO</v>
          </cell>
          <cell r="BA17" t="str">
            <v>Negativo BAJO</v>
          </cell>
        </row>
        <row r="18">
          <cell r="K18" t="str">
            <v>Consumo de energía eléctrica</v>
          </cell>
          <cell r="L18" t="str">
            <v>Agotamiento de los recursos naturales (-)</v>
          </cell>
          <cell r="AB18" t="str">
            <v>Negativo MODERADO</v>
          </cell>
          <cell r="BA18" t="str">
            <v>Negativo BAJO</v>
          </cell>
        </row>
        <row r="19">
          <cell r="K19" t="str">
            <v>Consumo de papel</v>
          </cell>
          <cell r="L19" t="str">
            <v>Disminución de consumo de papel (+)</v>
          </cell>
          <cell r="AB19" t="str">
            <v>POSITIVO</v>
          </cell>
          <cell r="BA19" t="str">
            <v>POSITIVO</v>
          </cell>
        </row>
        <row r="20">
          <cell r="K20" t="str">
            <v>Generación de residuos de manejo especial (RAEE´S)</v>
          </cell>
          <cell r="L20" t="str">
            <v>Contaminación del suelo (-)</v>
          </cell>
          <cell r="AB20" t="str">
            <v>Negativo MODERADO</v>
          </cell>
          <cell r="BA20" t="str">
            <v>Negativo BAJO</v>
          </cell>
        </row>
        <row r="21">
          <cell r="K21" t="str">
            <v>Educación ambiental</v>
          </cell>
          <cell r="L21" t="str">
            <v>Fomento de buenas prácticas ambientales (+)</v>
          </cell>
          <cell r="AB21" t="str">
            <v>POSITIVO</v>
          </cell>
          <cell r="BA21" t="str">
            <v>POSITIVO</v>
          </cell>
        </row>
        <row r="22">
          <cell r="K22" t="str">
            <v>Consumo de energía eléctrica</v>
          </cell>
          <cell r="L22" t="str">
            <v>Agotamiento de los recursos naturales (-)</v>
          </cell>
          <cell r="AB22" t="str">
            <v>Negativo MODERADO</v>
          </cell>
          <cell r="BA22" t="str">
            <v>Negativo BAJO</v>
          </cell>
        </row>
        <row r="23">
          <cell r="K23" t="str">
            <v>Generación de residuos de manejo especial (RAEE´S)</v>
          </cell>
          <cell r="L23" t="str">
            <v>Contaminación del suelo (-)</v>
          </cell>
          <cell r="AB23" t="str">
            <v>Negativo MODERADO</v>
          </cell>
          <cell r="BA23" t="str">
            <v>Negativo BAJO</v>
          </cell>
        </row>
        <row r="24">
          <cell r="K24" t="str">
            <v>Educación ambiental</v>
          </cell>
          <cell r="L24" t="str">
            <v>Fomento de buenas prácticas ambientales (+)</v>
          </cell>
          <cell r="AB24" t="str">
            <v>POSITIVO</v>
          </cell>
          <cell r="BA24" t="str">
            <v>POSITIVO</v>
          </cell>
        </row>
        <row r="25">
          <cell r="K25" t="str">
            <v>Educación ambiental</v>
          </cell>
          <cell r="L25" t="str">
            <v>Fomento de buenas prácticas ambientales (+)</v>
          </cell>
          <cell r="AB25" t="str">
            <v>POSITIVO</v>
          </cell>
          <cell r="BA25" t="str">
            <v>POSITIVO</v>
          </cell>
        </row>
        <row r="26">
          <cell r="K26" t="str">
            <v>Educación ambiental</v>
          </cell>
          <cell r="L26" t="str">
            <v>Reducción de afectación al medio ambiente (+)</v>
          </cell>
          <cell r="AB26" t="str">
            <v>POSITIVO</v>
          </cell>
          <cell r="BA26" t="str">
            <v>POSITIVO</v>
          </cell>
        </row>
        <row r="27">
          <cell r="K27" t="str">
            <v>Educación ambiental</v>
          </cell>
          <cell r="L27" t="str">
            <v>Generación / Fomento de educación  y conciencia ambiental (+)</v>
          </cell>
          <cell r="AB27" t="str">
            <v>POSITIVO</v>
          </cell>
          <cell r="BA27" t="str">
            <v>POSITIVO</v>
          </cell>
        </row>
        <row r="28">
          <cell r="K28" t="str">
            <v>Educación ambiental</v>
          </cell>
          <cell r="L28" t="str">
            <v>Disminución de consumo de papel (+)</v>
          </cell>
          <cell r="AB28" t="str">
            <v>POSITIVO</v>
          </cell>
          <cell r="BA28" t="str">
            <v>POSITIVO</v>
          </cell>
        </row>
        <row r="29">
          <cell r="K29" t="str">
            <v>Educación ambiental</v>
          </cell>
          <cell r="L29" t="str">
            <v>Disminución de consumo de energía (+)</v>
          </cell>
          <cell r="AB29" t="str">
            <v>POSITIVO</v>
          </cell>
          <cell r="BA29" t="str">
            <v>POSITIVO</v>
          </cell>
        </row>
        <row r="30">
          <cell r="K30" t="str">
            <v>Educación ambiental</v>
          </cell>
          <cell r="L30" t="str">
            <v>Disminución de consumo de agua (+)</v>
          </cell>
          <cell r="AB30" t="str">
            <v>POSITIVO</v>
          </cell>
          <cell r="BA30" t="str">
            <v>POSITIVO</v>
          </cell>
        </row>
        <row r="31">
          <cell r="K31" t="str">
            <v>Educación ambiental</v>
          </cell>
          <cell r="L31" t="str">
            <v>Manejo integral de residuos sólidos (+)</v>
          </cell>
          <cell r="AB31" t="str">
            <v>POSITIVO</v>
          </cell>
          <cell r="BA31" t="str">
            <v>POSITIVO</v>
          </cell>
        </row>
        <row r="32">
          <cell r="K32" t="str">
            <v>Educación ambiental</v>
          </cell>
          <cell r="L32" t="str">
            <v>Conservación de fauna (+)</v>
          </cell>
          <cell r="AB32" t="str">
            <v>POSITIVO</v>
          </cell>
          <cell r="BA32" t="str">
            <v>POSITIVO</v>
          </cell>
        </row>
        <row r="33">
          <cell r="K33" t="str">
            <v>Educación ambiental</v>
          </cell>
          <cell r="L33" t="str">
            <v>Conservación de flora (+)</v>
          </cell>
          <cell r="AB33" t="str">
            <v>POSITIVO</v>
          </cell>
          <cell r="BA33" t="str">
            <v>POSITIVO</v>
          </cell>
        </row>
        <row r="34">
          <cell r="K34" t="str">
            <v>Conversión a medios tecnológicos</v>
          </cell>
          <cell r="L34" t="str">
            <v>Disminución de consumo de papel (+)</v>
          </cell>
          <cell r="AB34" t="str">
            <v>POSITIVO</v>
          </cell>
          <cell r="BA34" t="str">
            <v>POSITIVO</v>
          </cell>
        </row>
        <row r="35">
          <cell r="K35" t="str">
            <v>Realización de actividades de compensación ambiental</v>
          </cell>
          <cell r="L35" t="str">
            <v>Reducción de afectación al medio ambiente (+)</v>
          </cell>
          <cell r="AB35" t="str">
            <v>POSITIVO</v>
          </cell>
          <cell r="BA35" t="str">
            <v>POSITIVO</v>
          </cell>
        </row>
        <row r="36">
          <cell r="K36" t="str">
            <v>Realización de actividades de compensación ambiental</v>
          </cell>
          <cell r="L36" t="str">
            <v>Generación / Fomento de educación  y conciencia ambiental (+)</v>
          </cell>
          <cell r="AB36" t="str">
            <v>POSITIVO</v>
          </cell>
          <cell r="BA36" t="str">
            <v>POSITIVO</v>
          </cell>
        </row>
        <row r="37">
          <cell r="K37" t="str">
            <v>Consumo de energía eléctrica</v>
          </cell>
          <cell r="L37" t="str">
            <v>Agotamiento de los recursos naturales (-)</v>
          </cell>
          <cell r="AB37" t="str">
            <v>Negativo MODERADO</v>
          </cell>
          <cell r="BA37" t="str">
            <v>Negativo BAJO</v>
          </cell>
        </row>
        <row r="38">
          <cell r="K38" t="str">
            <v>Consumo de papel</v>
          </cell>
          <cell r="L38" t="str">
            <v>Agotamiento de los recursos naturales (-)</v>
          </cell>
          <cell r="AB38" t="str">
            <v>Negativo MODERADO</v>
          </cell>
          <cell r="BA38" t="str">
            <v>Negativo BAJO</v>
          </cell>
        </row>
        <row r="39">
          <cell r="K39" t="str">
            <v>Consumo de tóner</v>
          </cell>
          <cell r="L39" t="str">
            <v>Agotamiento de los recursos naturales (-)</v>
          </cell>
          <cell r="AB39" t="str">
            <v>Negativo BAJO</v>
          </cell>
          <cell r="BA39" t="str">
            <v>Negativo BAJO</v>
          </cell>
        </row>
        <row r="40">
          <cell r="K40" t="str">
            <v>Conversión a medios tecnológicos</v>
          </cell>
          <cell r="L40" t="str">
            <v>Disminución de consumo de papel (+)</v>
          </cell>
          <cell r="AB40" t="str">
            <v>POSITIVO</v>
          </cell>
          <cell r="BA40" t="str">
            <v>POSITIVO</v>
          </cell>
        </row>
        <row r="41">
          <cell r="K41" t="str">
            <v>Generación de residuos aprovechables (PAPEL)</v>
          </cell>
          <cell r="L41" t="str">
            <v>Disminución de carga en los rellenos sanitarios (+)</v>
          </cell>
          <cell r="AB41" t="str">
            <v>POSITIVO</v>
          </cell>
          <cell r="BA41" t="str">
            <v>POSITIVO</v>
          </cell>
        </row>
        <row r="42">
          <cell r="K42" t="str">
            <v xml:space="preserve">Generación de residuos peligrosos (TÓNERES) </v>
          </cell>
          <cell r="L42" t="str">
            <v>Contaminación del suelo (-)</v>
          </cell>
          <cell r="AB42" t="str">
            <v>Negativo MODERADO</v>
          </cell>
          <cell r="BA42" t="str">
            <v>Negativo BAJO</v>
          </cell>
        </row>
        <row r="43">
          <cell r="K43" t="str">
            <v>Generación de residuos de manejo especial (RAEE´S)</v>
          </cell>
          <cell r="L43" t="str">
            <v>Contaminación del suelo (-)</v>
          </cell>
          <cell r="AB43" t="str">
            <v>Negativo MODERADO</v>
          </cell>
          <cell r="BA43" t="str">
            <v>Negativo BAJO</v>
          </cell>
        </row>
        <row r="44">
          <cell r="K44" t="str">
            <v>Generación de residuos de manejo especial (PILAS O BATERÍAS)</v>
          </cell>
          <cell r="L44" t="str">
            <v>Contaminación del suelo (-)</v>
          </cell>
          <cell r="AB44" t="str">
            <v>Negativo MODERADO</v>
          </cell>
          <cell r="BA44" t="str">
            <v>Negativo BAJO</v>
          </cell>
        </row>
        <row r="45">
          <cell r="K45" t="str">
            <v xml:space="preserve">Generación de residuos peligrosos (TÓNERES) </v>
          </cell>
          <cell r="L45" t="str">
            <v>Contaminación del suelo (-)</v>
          </cell>
          <cell r="AB45" t="str">
            <v>Negativo MODERADO</v>
          </cell>
          <cell r="BA45" t="str">
            <v>Negativo BAJO</v>
          </cell>
        </row>
        <row r="46">
          <cell r="K46" t="str">
            <v>Consumo de sustancias químicas</v>
          </cell>
          <cell r="L46" t="str">
            <v>Agotamiento de los recursos naturales (-)</v>
          </cell>
          <cell r="AB46" t="str">
            <v>Negativo MODERADO</v>
          </cell>
          <cell r="BA46" t="str">
            <v>Negativo BAJO</v>
          </cell>
        </row>
        <row r="47">
          <cell r="K47" t="str">
            <v>Mantenimiento de aparatos eléctricos y/o electrónicos</v>
          </cell>
          <cell r="L47" t="str">
            <v>Alteración al medio ambiente laboral (-)</v>
          </cell>
          <cell r="AB47" t="str">
            <v>Negativo MODERADO</v>
          </cell>
          <cell r="BA47" t="str">
            <v>Negativo BAJO</v>
          </cell>
        </row>
        <row r="48">
          <cell r="K48" t="str">
            <v>Consumo de energía eléctrica</v>
          </cell>
          <cell r="L48" t="str">
            <v>Disminución de consumo de energía (+)</v>
          </cell>
          <cell r="AB48" t="str">
            <v>POSITIVO</v>
          </cell>
          <cell r="BA48" t="str">
            <v>POSITIVO</v>
          </cell>
        </row>
        <row r="49">
          <cell r="K49" t="str">
            <v>Consumo de energía eléctrica</v>
          </cell>
          <cell r="L49" t="str">
            <v>Agotamiento de los recursos naturales (-)</v>
          </cell>
          <cell r="AB49" t="str">
            <v>Negativo MODERADO</v>
          </cell>
          <cell r="BA49" t="str">
            <v>Negativo BAJO</v>
          </cell>
        </row>
        <row r="50">
          <cell r="K50" t="str">
            <v>Consumo de energía eléctrica</v>
          </cell>
          <cell r="L50" t="str">
            <v>Agotamiento de los recursos naturales (-)</v>
          </cell>
          <cell r="AB50" t="str">
            <v>Negativo MODERADO</v>
          </cell>
          <cell r="BA50" t="str">
            <v>Negativo BAJO</v>
          </cell>
        </row>
        <row r="51">
          <cell r="K51" t="str">
            <v>Consumo de papel</v>
          </cell>
          <cell r="L51" t="str">
            <v>Agotamiento de los recursos naturales (-)</v>
          </cell>
          <cell r="AB51" t="str">
            <v>Negativo MODERADO</v>
          </cell>
          <cell r="BA51" t="str">
            <v>Negativo BAJO</v>
          </cell>
        </row>
        <row r="52">
          <cell r="K52" t="str">
            <v>Consumo de tóner</v>
          </cell>
          <cell r="L52" t="str">
            <v>Agotamiento de los recursos naturales (-)</v>
          </cell>
          <cell r="AB52" t="str">
            <v>Negativo BAJO</v>
          </cell>
          <cell r="BA52" t="str">
            <v>Negativo BAJO</v>
          </cell>
        </row>
        <row r="53">
          <cell r="K53" t="str">
            <v>Conversión a medios tecnológicos</v>
          </cell>
          <cell r="L53" t="str">
            <v>Disminución de consumo de papel (+)</v>
          </cell>
          <cell r="AB53" t="str">
            <v>POSITIVO</v>
          </cell>
          <cell r="BA53" t="str">
            <v>POSITIVO</v>
          </cell>
        </row>
        <row r="54">
          <cell r="K54" t="str">
            <v>Generación de residuos aprovechables (PAPEL)</v>
          </cell>
          <cell r="L54" t="str">
            <v>Disminución de carga en los rellenos sanitarios (+)</v>
          </cell>
          <cell r="AB54" t="str">
            <v>POSITIVO</v>
          </cell>
          <cell r="BA54" t="str">
            <v>POSITIVO</v>
          </cell>
        </row>
        <row r="55">
          <cell r="K55" t="str">
            <v xml:space="preserve">Generación de residuos peligrosos (TÓNERES) </v>
          </cell>
          <cell r="L55" t="str">
            <v>Contaminación del suelo (-)</v>
          </cell>
          <cell r="AB55" t="str">
            <v>Negativo MODERADO</v>
          </cell>
          <cell r="BA55" t="str">
            <v>Negativo BAJO</v>
          </cell>
        </row>
        <row r="56">
          <cell r="K56" t="str">
            <v>Consumo de energía eléctrica</v>
          </cell>
          <cell r="L56" t="str">
            <v>Agotamiento de los recursos naturales (-)</v>
          </cell>
          <cell r="AB56" t="str">
            <v>Negativo MODERADO</v>
          </cell>
          <cell r="BA56" t="str">
            <v>Negativo BAJO</v>
          </cell>
        </row>
        <row r="57">
          <cell r="K57" t="str">
            <v>Consumo de materiales de construcción</v>
          </cell>
          <cell r="L57" t="str">
            <v>Agotamiento de los recursos naturales (-)</v>
          </cell>
          <cell r="AB57" t="str">
            <v>Negativo BAJO</v>
          </cell>
          <cell r="BA57" t="str">
            <v>Negativo BAJO</v>
          </cell>
        </row>
        <row r="58">
          <cell r="K58" t="str">
            <v>Generación de residuos aprovechables (METAL)</v>
          </cell>
          <cell r="L58" t="str">
            <v>Disminución de carga en los rellenos sanitarios (+)</v>
          </cell>
          <cell r="AB58" t="str">
            <v>POSITIVO</v>
          </cell>
          <cell r="BA58" t="str">
            <v>POSITIVO</v>
          </cell>
        </row>
        <row r="59">
          <cell r="K59" t="str">
            <v>Generación de residuos aprovechables (PAPEL)</v>
          </cell>
          <cell r="L59" t="str">
            <v>Disminución de carga en los rellenos sanitarios (+)</v>
          </cell>
          <cell r="AB59" t="str">
            <v>POSITIVO</v>
          </cell>
          <cell r="BA59" t="str">
            <v>POSITIVO</v>
          </cell>
        </row>
        <row r="60">
          <cell r="K60" t="str">
            <v>Generación de residuos aprovechables (PLÁSTICO)</v>
          </cell>
          <cell r="L60" t="str">
            <v>Disminución de carga en los rellenos sanitarios (+)</v>
          </cell>
          <cell r="AB60" t="str">
            <v>POSITIVO</v>
          </cell>
          <cell r="BA60" t="str">
            <v>POSITIVO</v>
          </cell>
        </row>
        <row r="61">
          <cell r="K61" t="str">
            <v>Generación de residuos de manejo especial (RCD´S)</v>
          </cell>
          <cell r="L61" t="str">
            <v>Contaminación del suelo (-)</v>
          </cell>
          <cell r="AB61" t="str">
            <v>Negativo MODERADO</v>
          </cell>
          <cell r="BA61" t="str">
            <v>Negativo BAJO</v>
          </cell>
        </row>
        <row r="62">
          <cell r="K62" t="str">
            <v>Generación de residuos de manejo especial  (LUMINARIAS)</v>
          </cell>
          <cell r="L62" t="str">
            <v>Contaminación del suelo (-)</v>
          </cell>
          <cell r="AB62" t="str">
            <v>Negativo MODERADO</v>
          </cell>
          <cell r="BA62" t="str">
            <v>Negativo BAJO</v>
          </cell>
        </row>
        <row r="63">
          <cell r="K63" t="str">
            <v>Consumo de sustancias químicas</v>
          </cell>
          <cell r="L63" t="str">
            <v>Agotamiento de los recursos naturales (-)</v>
          </cell>
          <cell r="AB63" t="str">
            <v>Negativo MODERADO</v>
          </cell>
          <cell r="BA63" t="str">
            <v>Negativo BAJO</v>
          </cell>
        </row>
        <row r="64">
          <cell r="K64" t="str">
            <v>Consumo de agua</v>
          </cell>
          <cell r="L64" t="str">
            <v>Agotamiento de los recursos naturales (-)</v>
          </cell>
          <cell r="AB64" t="str">
            <v>Negativo MODERADO</v>
          </cell>
          <cell r="BA64" t="str">
            <v>Negativo BAJO</v>
          </cell>
        </row>
        <row r="65">
          <cell r="K65" t="str">
            <v>Consumo de agua</v>
          </cell>
          <cell r="L65" t="str">
            <v>Contaminación de cuerpos hídricos (-)</v>
          </cell>
          <cell r="AB65" t="str">
            <v>Negativo MODERADO</v>
          </cell>
          <cell r="BA65" t="str">
            <v>Negativo BAJO</v>
          </cell>
        </row>
        <row r="66">
          <cell r="K66" t="str">
            <v>Generación de residuos ordinarios</v>
          </cell>
          <cell r="L66" t="str">
            <v>Aumento de carga de rellenos sanitarios (-)</v>
          </cell>
          <cell r="AB66" t="str">
            <v>Negativo MODERADO</v>
          </cell>
          <cell r="BA66" t="str">
            <v>Negativo BAJO</v>
          </cell>
        </row>
        <row r="67">
          <cell r="K67" t="str">
            <v xml:space="preserve">Consumo de insumos no comestibles de cafetería </v>
          </cell>
          <cell r="L67" t="str">
            <v>Aumento de carga de rellenos sanitarios (-)</v>
          </cell>
          <cell r="AB67" t="str">
            <v>Negativo MODERADO</v>
          </cell>
          <cell r="BA67" t="str">
            <v>Negativo BAJO</v>
          </cell>
        </row>
        <row r="68">
          <cell r="K68" t="str">
            <v>Vertimiento de aguas residuales domésticas a sistemas de alcantarillado</v>
          </cell>
          <cell r="L68" t="str">
            <v>Contaminación de cuerpos hídricos (-)</v>
          </cell>
          <cell r="AB68" t="str">
            <v>Negativo MODERADO</v>
          </cell>
          <cell r="BA68" t="str">
            <v>Negativo BAJO</v>
          </cell>
        </row>
        <row r="69">
          <cell r="K69" t="str">
            <v>Consumo de energía eléctrica</v>
          </cell>
          <cell r="L69" t="str">
            <v>Agotamiento de los recursos naturales (-)</v>
          </cell>
          <cell r="AB69" t="str">
            <v>Negativo MODERADO</v>
          </cell>
          <cell r="BA69" t="str">
            <v>Negativo BAJO</v>
          </cell>
        </row>
        <row r="70">
          <cell r="K70" t="str">
            <v>Consumo de agua</v>
          </cell>
          <cell r="L70" t="str">
            <v>Agotamiento de los recursos naturales (-)</v>
          </cell>
          <cell r="AB70" t="str">
            <v>Negativo MODERADO</v>
          </cell>
          <cell r="BA70" t="str">
            <v>Negativo BAJO</v>
          </cell>
        </row>
        <row r="71">
          <cell r="K71" t="str">
            <v>Consumo de fertilizantes</v>
          </cell>
          <cell r="L71" t="str">
            <v>Agotamiento de los recursos naturales (-)</v>
          </cell>
          <cell r="AB71" t="str">
            <v>Negativo MODERADO</v>
          </cell>
          <cell r="BA71" t="str">
            <v>Negativo BAJO</v>
          </cell>
        </row>
        <row r="72">
          <cell r="K72" t="str">
            <v>Generación de residuos aprovechables (CARTÓN)</v>
          </cell>
          <cell r="L72" t="str">
            <v>Disminución de carga en los rellenos sanitarios (+)</v>
          </cell>
          <cell r="AB72" t="str">
            <v>POSITIVO</v>
          </cell>
          <cell r="BA72" t="str">
            <v>POSITIVO</v>
          </cell>
        </row>
        <row r="73">
          <cell r="K73" t="str">
            <v>Generación de residuos aprovechables (PAPEL)</v>
          </cell>
          <cell r="L73" t="str">
            <v>Disminución de carga en los rellenos sanitarios (+)</v>
          </cell>
          <cell r="AB73" t="str">
            <v>POSITIVO</v>
          </cell>
          <cell r="BA73" t="str">
            <v>POSITIVO</v>
          </cell>
        </row>
        <row r="74">
          <cell r="K74" t="str">
            <v>Generación de residuos aprovechables (PLÁSTICO)</v>
          </cell>
          <cell r="L74" t="str">
            <v>Disminución de carga en los rellenos sanitarios (+)</v>
          </cell>
          <cell r="AB74" t="str">
            <v>POSITIVO</v>
          </cell>
          <cell r="BA74" t="str">
            <v>POSITIVO</v>
          </cell>
        </row>
        <row r="75">
          <cell r="K75" t="str">
            <v>Generación de residuos ordinarios</v>
          </cell>
          <cell r="L75" t="str">
            <v>Aumento de carga de rellenos sanitarios (-)</v>
          </cell>
          <cell r="AB75" t="str">
            <v>Negativo MODERADO</v>
          </cell>
          <cell r="BA75" t="str">
            <v>Negativo BAJO</v>
          </cell>
        </row>
        <row r="76">
          <cell r="K76" t="str">
            <v>Generación de residuos orgánicos</v>
          </cell>
          <cell r="L76" t="str">
            <v>Aumento de carga de rellenos sanitarios (-)</v>
          </cell>
          <cell r="AB76" t="str">
            <v>Negativo MODERADO</v>
          </cell>
          <cell r="BA76" t="str">
            <v>Negativo BAJO</v>
          </cell>
        </row>
        <row r="77">
          <cell r="K77" t="str">
            <v>Consumo de sustancias químicas</v>
          </cell>
          <cell r="L77" t="str">
            <v>Agotamiento de los recursos naturales (-)</v>
          </cell>
          <cell r="AB77" t="str">
            <v>Negativo MODERADO</v>
          </cell>
          <cell r="BA77" t="str">
            <v>Negativo BAJO</v>
          </cell>
        </row>
        <row r="78">
          <cell r="K78" t="str">
            <v xml:space="preserve">Generación de residuos peligrosos (RESIDUOS QUÍMICOS) </v>
          </cell>
          <cell r="L78" t="str">
            <v>Contaminación del suelo (-)</v>
          </cell>
          <cell r="AB78" t="str">
            <v>Negativo MODERADO</v>
          </cell>
          <cell r="BA78" t="str">
            <v>Negativo BAJO</v>
          </cell>
        </row>
        <row r="79">
          <cell r="K79" t="str">
            <v>Consumo de plaguicidas</v>
          </cell>
          <cell r="L79" t="str">
            <v>Agotamiento de los recursos naturales (-)</v>
          </cell>
          <cell r="AB79" t="str">
            <v>Negativo MODERADO</v>
          </cell>
          <cell r="BA79" t="str">
            <v>Negativo BAJO</v>
          </cell>
        </row>
        <row r="80">
          <cell r="K80" t="str">
            <v>Generación de residuos peligrosos (PLAGUICIDAS)</v>
          </cell>
          <cell r="L80" t="str">
            <v>Afectación a la salud humana (-)</v>
          </cell>
          <cell r="AB80" t="str">
            <v>Negativo MODERADO</v>
          </cell>
          <cell r="BA80" t="str">
            <v>Negativo BAJO</v>
          </cell>
        </row>
        <row r="81">
          <cell r="K81" t="str">
            <v>Generación de residuos peligrosos (PLAGUICIDAS)</v>
          </cell>
          <cell r="L81" t="str">
            <v>Contaminación del suelo (-)</v>
          </cell>
          <cell r="AB81" t="str">
            <v>Negativo MODERADO</v>
          </cell>
          <cell r="BA81" t="str">
            <v>Negativo BAJO</v>
          </cell>
        </row>
        <row r="82">
          <cell r="K82" t="str">
            <v>Consumo de energía eléctrica</v>
          </cell>
          <cell r="L82" t="str">
            <v>Agotamiento de los recursos naturales (-)</v>
          </cell>
          <cell r="AB82" t="str">
            <v>Negativo MODERADO</v>
          </cell>
          <cell r="BA82" t="str">
            <v>Negativo BAJO</v>
          </cell>
        </row>
        <row r="83">
          <cell r="K83" t="str">
            <v>Consumo de papel</v>
          </cell>
          <cell r="L83" t="str">
            <v>Agotamiento de los recursos naturales (-)</v>
          </cell>
          <cell r="AB83" t="str">
            <v>Negativo MODERADO</v>
          </cell>
          <cell r="BA83" t="str">
            <v>Negativo BAJO</v>
          </cell>
        </row>
        <row r="84">
          <cell r="K84" t="str">
            <v>Consumo de tóner</v>
          </cell>
          <cell r="L84" t="str">
            <v>Agotamiento de los recursos naturales (-)</v>
          </cell>
          <cell r="AB84" t="str">
            <v>Negativo BAJO</v>
          </cell>
          <cell r="BA84" t="str">
            <v>Negativo BAJO</v>
          </cell>
        </row>
        <row r="85">
          <cell r="K85" t="str">
            <v>Conversión a medios tecnológicos</v>
          </cell>
          <cell r="L85" t="str">
            <v>Disminución de consumo de papel (+)</v>
          </cell>
          <cell r="AB85" t="str">
            <v>POSITIVO</v>
          </cell>
          <cell r="BA85" t="str">
            <v>POSITIVO</v>
          </cell>
        </row>
        <row r="86">
          <cell r="K86" t="str">
            <v>Generación de residuos aprovechables (PAPEL)</v>
          </cell>
          <cell r="L86" t="str">
            <v>Disminución de carga en los rellenos sanitarios (+)</v>
          </cell>
          <cell r="AB86" t="str">
            <v>POSITIVO</v>
          </cell>
          <cell r="BA86" t="str">
            <v>POSITIVO</v>
          </cell>
        </row>
        <row r="87">
          <cell r="K87" t="str">
            <v xml:space="preserve">Generación de residuos peligrosos (TÓNERES) </v>
          </cell>
          <cell r="L87" t="str">
            <v>Contaminación del suelo (-)</v>
          </cell>
          <cell r="AB87" t="str">
            <v>Negativo MODERADO</v>
          </cell>
          <cell r="BA87" t="str">
            <v>Negativo BAJO</v>
          </cell>
        </row>
        <row r="88">
          <cell r="K88" t="str">
            <v>Educación ambiental</v>
          </cell>
          <cell r="L88" t="str">
            <v>Fomento de buenas prácticas ambientales (+)</v>
          </cell>
          <cell r="AB88" t="str">
            <v>POSITIVO</v>
          </cell>
          <cell r="BA88" t="str">
            <v>POSITIVO</v>
          </cell>
        </row>
        <row r="89">
          <cell r="K89" t="str">
            <v>Educación ambiental</v>
          </cell>
          <cell r="L89" t="str">
            <v>Generación / Fomento de educación  y conciencia ambiental (+)</v>
          </cell>
          <cell r="AB89" t="str">
            <v>POSITIVO</v>
          </cell>
          <cell r="BA89" t="str">
            <v>POSITIVO</v>
          </cell>
        </row>
        <row r="90">
          <cell r="K90" t="str">
            <v>Generación de residuos peligrosos (EXTINTORES)</v>
          </cell>
          <cell r="L90" t="str">
            <v>Contaminación del suelo (-)</v>
          </cell>
          <cell r="AB90" t="str">
            <v>Negativo MODERADO</v>
          </cell>
          <cell r="BA90" t="str">
            <v>Negativo BAJO</v>
          </cell>
        </row>
        <row r="91">
          <cell r="K91" t="str">
            <v>Generación de residuos peligrosos (EXTINTORES)</v>
          </cell>
          <cell r="L91" t="str">
            <v>Afectación a la salud humana (-)</v>
          </cell>
          <cell r="AB91" t="str">
            <v>Negativo MODERADO</v>
          </cell>
          <cell r="BA91" t="str">
            <v>Negativo BAJO</v>
          </cell>
        </row>
        <row r="92">
          <cell r="K92" t="str">
            <v>Generación de residuos peligrosos (EXTINTORES)</v>
          </cell>
          <cell r="L92" t="str">
            <v>Contaminación del aire (-)</v>
          </cell>
          <cell r="AB92" t="str">
            <v>Negativo MODERADO</v>
          </cell>
          <cell r="BA92" t="str">
            <v>Negativo BAJO</v>
          </cell>
        </row>
        <row r="93">
          <cell r="K93" t="str">
            <v>Consumo de sustancias químicas</v>
          </cell>
          <cell r="L93" t="str">
            <v>Contaminación del suelo (-)</v>
          </cell>
          <cell r="AB93" t="str">
            <v>Negativo MODERADO</v>
          </cell>
          <cell r="BA93" t="str">
            <v>Negativo BAJO</v>
          </cell>
        </row>
        <row r="94">
          <cell r="K94" t="str">
            <v>Consumo de sustancias químicas</v>
          </cell>
          <cell r="L94" t="str">
            <v>Contaminación del aire (-)</v>
          </cell>
          <cell r="AB94" t="str">
            <v>Negativo MODERADO</v>
          </cell>
          <cell r="BA94" t="str">
            <v>Negativo BAJO</v>
          </cell>
        </row>
        <row r="95">
          <cell r="K95" t="str">
            <v>Consumo de energía eléctrica</v>
          </cell>
          <cell r="L95" t="str">
            <v>Agotamiento de los recursos naturales (-)</v>
          </cell>
          <cell r="AB95" t="str">
            <v>POSITIVO</v>
          </cell>
          <cell r="BA95" t="str">
            <v>POSITIVO</v>
          </cell>
        </row>
        <row r="96">
          <cell r="K96" t="str">
            <v>Consumo de papel</v>
          </cell>
          <cell r="L96" t="str">
            <v>Agotamiento de los recursos naturales (-)</v>
          </cell>
          <cell r="AB96" t="str">
            <v>Negativo MODERADO</v>
          </cell>
          <cell r="BA96" t="str">
            <v>Negativo BAJO</v>
          </cell>
        </row>
        <row r="97">
          <cell r="K97" t="str">
            <v>Generación de residuos ordinarios</v>
          </cell>
          <cell r="L97" t="str">
            <v>Contaminación del suelo (-)</v>
          </cell>
          <cell r="AB97" t="str">
            <v>Negativo MODERADO</v>
          </cell>
          <cell r="BA97" t="str">
            <v>Negativo BAJO</v>
          </cell>
        </row>
        <row r="98">
          <cell r="K98" t="str">
            <v xml:space="preserve">Consumo de insumos comestibles de cafetería </v>
          </cell>
          <cell r="L98" t="str">
            <v>Agotamiento de los recursos naturales (-)</v>
          </cell>
          <cell r="AB98" t="str">
            <v>Negativo BAJO</v>
          </cell>
          <cell r="BA98" t="str">
            <v>Negativo BAJO</v>
          </cell>
        </row>
        <row r="99">
          <cell r="K99" t="str">
            <v>Generación de residuos orgánicos</v>
          </cell>
          <cell r="L99" t="str">
            <v>Contaminación del suelo (-)</v>
          </cell>
          <cell r="AB99" t="str">
            <v>Negativo MODERADO</v>
          </cell>
          <cell r="BA99" t="str">
            <v>Negativo BAJO</v>
          </cell>
        </row>
        <row r="100">
          <cell r="K100" t="str">
            <v>Generación de residuos aprovechables (PAPEL)</v>
          </cell>
          <cell r="L100" t="str">
            <v>Disminución de carga en los rellenos sanitarios (+)</v>
          </cell>
          <cell r="AB100" t="str">
            <v>POSITIVO</v>
          </cell>
          <cell r="BA100" t="str">
            <v>POSITIVO</v>
          </cell>
        </row>
        <row r="101">
          <cell r="K101" t="str">
            <v>Consumo de energía eléctrica</v>
          </cell>
          <cell r="L101" t="str">
            <v>Agotamiento de los recursos naturales (-)</v>
          </cell>
          <cell r="AB101" t="str">
            <v>Negativo MODERADO</v>
          </cell>
          <cell r="BA101" t="str">
            <v>Negativo BAJO</v>
          </cell>
        </row>
        <row r="102">
          <cell r="K102" t="str">
            <v>Consumo de papel</v>
          </cell>
          <cell r="L102" t="str">
            <v>Agotamiento de los recursos naturales (-)</v>
          </cell>
          <cell r="AB102" t="str">
            <v>Negativo MODERADO</v>
          </cell>
          <cell r="BA102" t="str">
            <v>Negativo BAJO</v>
          </cell>
        </row>
        <row r="103">
          <cell r="K103" t="str">
            <v>Consumo de tóner</v>
          </cell>
          <cell r="L103" t="str">
            <v>Agotamiento de los recursos naturales (-)</v>
          </cell>
          <cell r="AB103" t="str">
            <v>Negativo BAJO</v>
          </cell>
          <cell r="BA103" t="str">
            <v>Negativo BAJO</v>
          </cell>
        </row>
        <row r="104">
          <cell r="K104" t="str">
            <v>Conversión a medios tecnológicos</v>
          </cell>
          <cell r="L104" t="str">
            <v>Disminución de consumo de papel (+)</v>
          </cell>
          <cell r="AB104" t="str">
            <v>POSITIVO</v>
          </cell>
          <cell r="BA104" t="str">
            <v>POSITIVO</v>
          </cell>
        </row>
        <row r="105">
          <cell r="K105" t="str">
            <v>Generación de residuos aprovechables (PAPEL)</v>
          </cell>
          <cell r="L105" t="str">
            <v>Disminución de carga en los rellenos sanitarios (+)</v>
          </cell>
          <cell r="AB105" t="str">
            <v>POSITIVO</v>
          </cell>
          <cell r="BA105" t="str">
            <v>POSITIVO</v>
          </cell>
        </row>
        <row r="106">
          <cell r="K106" t="str">
            <v>Generación de residuos aprovechables (CARTÓN)</v>
          </cell>
          <cell r="L106" t="str">
            <v>Disminución de carga en los rellenos sanitarios (+)</v>
          </cell>
          <cell r="AB106" t="str">
            <v>POSITIVO</v>
          </cell>
          <cell r="BA106" t="str">
            <v>POSITIVO</v>
          </cell>
        </row>
        <row r="107">
          <cell r="K107" t="str">
            <v xml:space="preserve">Generación de residuos peligrosos (TÓNERES) </v>
          </cell>
          <cell r="L107" t="str">
            <v>Contaminación del suelo (-)</v>
          </cell>
          <cell r="AB107" t="str">
            <v>Negativo MODERADO</v>
          </cell>
          <cell r="BA107" t="str">
            <v>Negativo BAJO</v>
          </cell>
        </row>
        <row r="108">
          <cell r="K108" t="str">
            <v>Consumo de energía eléctrica</v>
          </cell>
          <cell r="L108" t="str">
            <v>Agotamiento de los recursos naturales (-)</v>
          </cell>
          <cell r="AB108" t="str">
            <v>Negativo MODERADO</v>
          </cell>
          <cell r="BA108" t="str">
            <v>Negativo BAJO</v>
          </cell>
        </row>
        <row r="109">
          <cell r="K109" t="str">
            <v>Consumo de papel</v>
          </cell>
          <cell r="L109" t="str">
            <v>Agotamiento de los recursos naturales (-)</v>
          </cell>
          <cell r="AB109" t="str">
            <v>Negativo MODERADO</v>
          </cell>
          <cell r="BA109" t="str">
            <v>Negativo BAJO</v>
          </cell>
        </row>
        <row r="110">
          <cell r="K110" t="str">
            <v>Consumo de tóner</v>
          </cell>
          <cell r="L110" t="str">
            <v>Agotamiento de los recursos naturales (-)</v>
          </cell>
          <cell r="AB110" t="str">
            <v>Negativo BAJO</v>
          </cell>
          <cell r="BA110" t="str">
            <v>Negativo BAJO</v>
          </cell>
        </row>
        <row r="111">
          <cell r="K111" t="str">
            <v>Conversión a medios tecnológicos</v>
          </cell>
          <cell r="L111" t="str">
            <v>Disminución de consumo de papel (+)</v>
          </cell>
          <cell r="AB111" t="str">
            <v>POSITIVO</v>
          </cell>
          <cell r="BA111" t="str">
            <v>POSITIVO</v>
          </cell>
        </row>
        <row r="112">
          <cell r="K112" t="str">
            <v>Generación de residuos aprovechables (PAPEL)</v>
          </cell>
          <cell r="L112" t="str">
            <v>Disminución de carga en los rellenos sanitarios (+)</v>
          </cell>
          <cell r="AB112" t="str">
            <v>POSITIVO</v>
          </cell>
          <cell r="BA112" t="str">
            <v>POSITIVO</v>
          </cell>
        </row>
        <row r="113">
          <cell r="K113" t="str">
            <v xml:space="preserve">Generación de residuos peligrosos (TÓNERES) </v>
          </cell>
          <cell r="L113" t="str">
            <v>Contaminación del suelo (-)</v>
          </cell>
          <cell r="AB113" t="str">
            <v>Negativo MODERADO</v>
          </cell>
          <cell r="BA113" t="str">
            <v>Negativo BAJO</v>
          </cell>
        </row>
        <row r="114">
          <cell r="K114" t="str">
            <v>Consumo de energía eléctrica</v>
          </cell>
          <cell r="L114" t="str">
            <v>Agotamiento de los recursos naturales (-)</v>
          </cell>
          <cell r="AB114" t="str">
            <v>Negativo MODERADO</v>
          </cell>
          <cell r="BA114" t="str">
            <v>Negativo BAJO</v>
          </cell>
        </row>
        <row r="115">
          <cell r="K115" t="str">
            <v>Consumo de papel</v>
          </cell>
          <cell r="L115" t="str">
            <v>Agotamiento de los recursos naturales (-)</v>
          </cell>
          <cell r="AB115" t="str">
            <v>Negativo MODERADO</v>
          </cell>
          <cell r="BA115" t="str">
            <v>Negativo BAJO</v>
          </cell>
        </row>
        <row r="116">
          <cell r="K116" t="str">
            <v>Consumo de tóner</v>
          </cell>
          <cell r="L116" t="str">
            <v>Agotamiento de los recursos naturales (-)</v>
          </cell>
          <cell r="AB116" t="str">
            <v>Negativo BAJO</v>
          </cell>
          <cell r="BA116" t="str">
            <v>Negativo BAJO</v>
          </cell>
        </row>
        <row r="117">
          <cell r="K117" t="str">
            <v>Conversión a medios tecnológicos</v>
          </cell>
          <cell r="L117" t="str">
            <v>Disminución de consumo de papel (+)</v>
          </cell>
          <cell r="AB117" t="str">
            <v>POSITIVO</v>
          </cell>
          <cell r="BA117" t="str">
            <v>POSITIVO</v>
          </cell>
        </row>
        <row r="118">
          <cell r="K118" t="str">
            <v>Generación de residuos aprovechables (PAPEL)</v>
          </cell>
          <cell r="L118" t="str">
            <v>Disminución de carga en los rellenos sanitarios (+)</v>
          </cell>
          <cell r="AB118" t="str">
            <v>POSITIVO</v>
          </cell>
          <cell r="BA118" t="str">
            <v>POSITIVO</v>
          </cell>
        </row>
        <row r="119">
          <cell r="K119" t="str">
            <v xml:space="preserve">Generación de residuos peligrosos (TÓNERES) </v>
          </cell>
          <cell r="L119" t="str">
            <v>Contaminación del suelo (-)</v>
          </cell>
          <cell r="AB119" t="str">
            <v>Negativo MODERADO</v>
          </cell>
          <cell r="BA119" t="str">
            <v>Negativo BAJO</v>
          </cell>
        </row>
        <row r="120">
          <cell r="K120" t="str">
            <v>Consumo de energía eléctrica</v>
          </cell>
          <cell r="L120" t="str">
            <v>Agotamiento de los recursos naturales (-)</v>
          </cell>
          <cell r="AB120" t="str">
            <v>Negativo MODERADO</v>
          </cell>
          <cell r="BA120" t="str">
            <v>Negativo BAJO</v>
          </cell>
        </row>
        <row r="121">
          <cell r="K121" t="str">
            <v>Consumo de papel</v>
          </cell>
          <cell r="L121" t="str">
            <v>Agotamiento de los recursos naturales (-)</v>
          </cell>
          <cell r="AB121" t="str">
            <v>Negativo MODERADO</v>
          </cell>
          <cell r="BA121" t="str">
            <v>Negativo BAJO</v>
          </cell>
        </row>
        <row r="122">
          <cell r="K122" t="str">
            <v>Conversión a medios tecnológicos</v>
          </cell>
          <cell r="L122" t="str">
            <v>Disminución de consumo de papel (+)</v>
          </cell>
          <cell r="AB122" t="str">
            <v>POSITIVO</v>
          </cell>
          <cell r="BA122" t="str">
            <v>POSITIVO</v>
          </cell>
        </row>
        <row r="123">
          <cell r="K123" t="str">
            <v>Conversión a medios tecnológicos</v>
          </cell>
          <cell r="L123" t="str">
            <v>Disminución de huella de carbono (+)</v>
          </cell>
          <cell r="AB123" t="str">
            <v>POSITIVO</v>
          </cell>
          <cell r="BA123" t="str">
            <v>POSITIVO</v>
          </cell>
        </row>
        <row r="124">
          <cell r="K124" t="str">
            <v>Generación de residuos aprovechables (PAPEL)</v>
          </cell>
          <cell r="L124" t="str">
            <v>Disminución de carga en los rellenos sanitarios (+)</v>
          </cell>
          <cell r="AB124" t="str">
            <v>POSITIVO</v>
          </cell>
          <cell r="BA124" t="str">
            <v>POSITIVO</v>
          </cell>
        </row>
        <row r="125">
          <cell r="K125" t="str">
            <v>Consumo de energía eléctrica</v>
          </cell>
          <cell r="L125" t="str">
            <v>Agotamiento de los recursos naturales (-)</v>
          </cell>
          <cell r="AB125" t="str">
            <v>Negativo MODERADO</v>
          </cell>
          <cell r="BA125" t="str">
            <v>Negativo BAJO</v>
          </cell>
        </row>
        <row r="126">
          <cell r="K126" t="str">
            <v>Consumo de papel</v>
          </cell>
          <cell r="L126" t="str">
            <v>Agotamiento de los recursos naturales (-)</v>
          </cell>
          <cell r="AB126" t="str">
            <v>Negativo MODERADO</v>
          </cell>
          <cell r="BA126" t="str">
            <v>Negativo BAJO</v>
          </cell>
        </row>
        <row r="127">
          <cell r="K127" t="str">
            <v>Consumo de tóner</v>
          </cell>
          <cell r="L127" t="str">
            <v>Agotamiento de los recursos naturales (-)</v>
          </cell>
          <cell r="AB127" t="str">
            <v>Negativo BAJO</v>
          </cell>
          <cell r="BA127" t="str">
            <v>Negativo BAJO</v>
          </cell>
        </row>
        <row r="128">
          <cell r="K128" t="str">
            <v>Conversión a medios tecnológicos</v>
          </cell>
          <cell r="L128" t="str">
            <v>Disminución de consumo de papel (+)</v>
          </cell>
          <cell r="AB128" t="str">
            <v>POSITIVO</v>
          </cell>
          <cell r="BA128" t="str">
            <v>POSITIVO</v>
          </cell>
        </row>
        <row r="129">
          <cell r="K129" t="str">
            <v>Generación de residuos aprovechables (PAPEL)</v>
          </cell>
          <cell r="L129" t="str">
            <v>Disminución de carga en los rellenos sanitarios (+)</v>
          </cell>
          <cell r="AB129" t="str">
            <v>POSITIVO</v>
          </cell>
          <cell r="BA129" t="str">
            <v>POSITIVO</v>
          </cell>
        </row>
        <row r="130">
          <cell r="K130" t="str">
            <v xml:space="preserve">Generación de residuos peligrosos (TÓNERES) </v>
          </cell>
          <cell r="L130" t="str">
            <v>Contaminación del suelo (-)</v>
          </cell>
          <cell r="AB130" t="str">
            <v>Negativo MODERADO</v>
          </cell>
          <cell r="BA130" t="str">
            <v>Negativo BAJO</v>
          </cell>
        </row>
        <row r="131">
          <cell r="K131" t="str">
            <v>Consumo de energía eléctrica</v>
          </cell>
          <cell r="L131" t="str">
            <v>Agotamiento de los recursos naturales (-)</v>
          </cell>
          <cell r="AB131" t="str">
            <v>Negativo MODERADO</v>
          </cell>
          <cell r="BA131" t="str">
            <v>Negativo BAJO</v>
          </cell>
        </row>
        <row r="132">
          <cell r="K132" t="str">
            <v>Consumo de papel</v>
          </cell>
          <cell r="L132" t="str">
            <v>Agotamiento de los recursos naturales (-)</v>
          </cell>
          <cell r="AB132" t="str">
            <v>Negativo MODERADO</v>
          </cell>
          <cell r="BA132" t="str">
            <v>Negativo BAJO</v>
          </cell>
        </row>
        <row r="133">
          <cell r="K133" t="str">
            <v>Consumo de tóner</v>
          </cell>
          <cell r="L133" t="str">
            <v>Agotamiento de los recursos naturales (-)</v>
          </cell>
          <cell r="AB133" t="str">
            <v>Negativo BAJO</v>
          </cell>
          <cell r="BA133" t="str">
            <v>Negativo BAJO</v>
          </cell>
        </row>
        <row r="134">
          <cell r="K134" t="str">
            <v>Conversión a medios tecnológicos</v>
          </cell>
          <cell r="L134" t="str">
            <v>Disminución de consumo de papel (+)</v>
          </cell>
          <cell r="AB134" t="str">
            <v>POSITIVO</v>
          </cell>
          <cell r="BA134" t="str">
            <v>POSITIVO</v>
          </cell>
        </row>
        <row r="135">
          <cell r="K135" t="str">
            <v>Generación de residuos aprovechables (PAPEL)</v>
          </cell>
          <cell r="L135" t="str">
            <v>Disminución de carga en los rellenos sanitarios (+)</v>
          </cell>
          <cell r="AB135" t="str">
            <v>POSITIVO</v>
          </cell>
          <cell r="BA135" t="str">
            <v>POSITIVO</v>
          </cell>
        </row>
        <row r="136">
          <cell r="K136" t="str">
            <v xml:space="preserve">Generación de residuos peligrosos (TÓNERES) </v>
          </cell>
          <cell r="L136" t="str">
            <v>Contaminación del suelo (-)</v>
          </cell>
          <cell r="AB136" t="str">
            <v>Negativo MODERADO</v>
          </cell>
          <cell r="BA136" t="str">
            <v>Negativo BAJO</v>
          </cell>
        </row>
        <row r="137">
          <cell r="K137" t="str">
            <v>Consumo de energía eléctrica</v>
          </cell>
          <cell r="L137" t="str">
            <v>Agotamiento de los recursos naturales (-)</v>
          </cell>
          <cell r="AB137" t="str">
            <v>Negativo MODERADO</v>
          </cell>
          <cell r="BA137" t="str">
            <v>Negativo BAJO</v>
          </cell>
        </row>
        <row r="138">
          <cell r="K138" t="str">
            <v>Consumo de papel</v>
          </cell>
          <cell r="L138" t="str">
            <v>Agotamiento de los recursos naturales (-)</v>
          </cell>
          <cell r="AB138" t="str">
            <v>Negativo MODERADO</v>
          </cell>
          <cell r="BA138" t="str">
            <v>Negativo BAJO</v>
          </cell>
        </row>
        <row r="139">
          <cell r="K139" t="str">
            <v>Conversión a medios tecnológicos</v>
          </cell>
          <cell r="L139" t="str">
            <v>Disminución de consumo de papel (+)</v>
          </cell>
          <cell r="AB139" t="str">
            <v>POSITIVO</v>
          </cell>
          <cell r="BA139" t="str">
            <v>POSITIVO</v>
          </cell>
        </row>
        <row r="140">
          <cell r="K140" t="str">
            <v>Generación de residuos aprovechables (PAPEL)</v>
          </cell>
          <cell r="L140" t="str">
            <v>Disminución de carga en los rellenos sanitarios (+)</v>
          </cell>
          <cell r="AB140" t="str">
            <v>POSITIVO</v>
          </cell>
          <cell r="BA140" t="str">
            <v>POSITIVO</v>
          </cell>
        </row>
        <row r="141">
          <cell r="K141" t="str">
            <v>Aprovechamiento del suelo</v>
          </cell>
          <cell r="L141" t="str">
            <v>Conservación de flora (+)</v>
          </cell>
          <cell r="AB141" t="str">
            <v>POSITIVO</v>
          </cell>
          <cell r="BA141" t="str">
            <v>POSITIVO</v>
          </cell>
        </row>
        <row r="142">
          <cell r="K142" t="str">
            <v>Consumo de energía eléctrica</v>
          </cell>
          <cell r="L142" t="str">
            <v>Agotamiento de los recursos naturales (-)</v>
          </cell>
          <cell r="AB142" t="str">
            <v>Negativo MODERADO</v>
          </cell>
          <cell r="BA142" t="str">
            <v>Negativo BAJO</v>
          </cell>
        </row>
        <row r="143">
          <cell r="K143" t="str">
            <v>Consumo de papel</v>
          </cell>
          <cell r="L143" t="str">
            <v>Agotamiento de los recursos naturales (-)</v>
          </cell>
          <cell r="AB143" t="str">
            <v>Negativo MODERADO</v>
          </cell>
          <cell r="BA143" t="str">
            <v>Negativo BAJO</v>
          </cell>
        </row>
        <row r="144">
          <cell r="K144" t="str">
            <v>Conversión a medios tecnológicos</v>
          </cell>
          <cell r="L144" t="str">
            <v>Disminución de consumo de papel (+)</v>
          </cell>
          <cell r="AB144" t="str">
            <v>POSITIVO</v>
          </cell>
          <cell r="BA144" t="str">
            <v>POSITIVO</v>
          </cell>
        </row>
        <row r="145">
          <cell r="K145" t="str">
            <v>Generación de residuos aprovechables (PAPEL)</v>
          </cell>
          <cell r="L145" t="str">
            <v>Disminución de carga en los rellenos sanitarios (+)</v>
          </cell>
          <cell r="AB145" t="str">
            <v>POSITIVO</v>
          </cell>
          <cell r="BA145" t="str">
            <v>POSITIVO</v>
          </cell>
        </row>
        <row r="146">
          <cell r="K146" t="str">
            <v>Consumo de combustibles</v>
          </cell>
          <cell r="L146" t="str">
            <v>Emisión de gases efecto invernadero (-)</v>
          </cell>
          <cell r="AB146" t="str">
            <v>Negativo BAJO</v>
          </cell>
          <cell r="BA146" t="str">
            <v>Negativo BAJO</v>
          </cell>
        </row>
        <row r="147">
          <cell r="K147" t="str">
            <v>Generación de emisiones atmosféricas fuentes móviles</v>
          </cell>
          <cell r="L147" t="str">
            <v>Contaminación del aire (-)</v>
          </cell>
          <cell r="AB147" t="str">
            <v>Negativo MODERADO</v>
          </cell>
          <cell r="BA147" t="str">
            <v>Negativo MODERADO</v>
          </cell>
        </row>
        <row r="148">
          <cell r="K148" t="str">
            <v>Consumo de energía eléctrica</v>
          </cell>
          <cell r="L148" t="str">
            <v>Agotamiento de los recursos naturales (-)</v>
          </cell>
          <cell r="AB148" t="str">
            <v>Negativo MODERADO</v>
          </cell>
          <cell r="BA148" t="str">
            <v>Negativo BAJO</v>
          </cell>
        </row>
        <row r="149">
          <cell r="K149" t="str">
            <v>Consumo de papel</v>
          </cell>
          <cell r="L149" t="str">
            <v>Agotamiento de los recursos naturales (-)</v>
          </cell>
          <cell r="AB149" t="str">
            <v>Negativo MODERADO</v>
          </cell>
          <cell r="BA149" t="str">
            <v>Negativo BAJO</v>
          </cell>
        </row>
        <row r="150">
          <cell r="K150" t="str">
            <v>Conversión a medios tecnológicos</v>
          </cell>
          <cell r="L150" t="str">
            <v>Disminución de consumo de papel (+)</v>
          </cell>
          <cell r="AB150" t="str">
            <v>POSITIVO</v>
          </cell>
          <cell r="BA150" t="str">
            <v>POSITIVO</v>
          </cell>
        </row>
        <row r="151">
          <cell r="K151" t="str">
            <v>Generación de residuos aprovechables (PAPEL)</v>
          </cell>
          <cell r="L151" t="str">
            <v>Disminución de carga en los rellenos sanitarios (+)</v>
          </cell>
          <cell r="AB151" t="str">
            <v>POSITIVO</v>
          </cell>
          <cell r="BA151" t="str">
            <v>POSITIVO</v>
          </cell>
        </row>
        <row r="152">
          <cell r="K152" t="str">
            <v>Aprovechamiento del suelo</v>
          </cell>
          <cell r="L152" t="str">
            <v>Aporte a la economía del país (+)</v>
          </cell>
          <cell r="AB152" t="str">
            <v>POSITIVO</v>
          </cell>
          <cell r="BA152" t="str">
            <v>POSITIVO</v>
          </cell>
        </row>
        <row r="153">
          <cell r="K153" t="str">
            <v>Consumo de combustibles</v>
          </cell>
          <cell r="L153" t="str">
            <v>Emisión de gases efecto invernadero (-)</v>
          </cell>
          <cell r="AB153" t="str">
            <v>Negativo BAJO</v>
          </cell>
          <cell r="BA153" t="str">
            <v>Negativo BAJO</v>
          </cell>
        </row>
        <row r="154">
          <cell r="K154" t="str">
            <v>Generación de emisiones atmosféricas fuentes móviles</v>
          </cell>
          <cell r="L154" t="str">
            <v>Contaminación del aire (-)</v>
          </cell>
          <cell r="AB154" t="str">
            <v>Negativo MODERADO</v>
          </cell>
          <cell r="BA154" t="str">
            <v>Negativo MODERADO</v>
          </cell>
        </row>
        <row r="155">
          <cell r="K155" t="str">
            <v>Consumo de agua</v>
          </cell>
          <cell r="L155" t="str">
            <v>Afectación a la salud humana (-)</v>
          </cell>
          <cell r="AB155" t="str">
            <v>Negativo MODERADO</v>
          </cell>
          <cell r="BA155" t="str">
            <v>Negativo BAJO</v>
          </cell>
        </row>
        <row r="156">
          <cell r="K156" t="str">
            <v>Consumo de energía eléctrica</v>
          </cell>
          <cell r="L156" t="str">
            <v>Agotamiento de los recursos naturales (-)</v>
          </cell>
          <cell r="AB156" t="str">
            <v>Negativo MODERADO</v>
          </cell>
          <cell r="BA156" t="str">
            <v>Negativo BAJO</v>
          </cell>
        </row>
        <row r="157">
          <cell r="K157" t="str">
            <v>Consumo de papel</v>
          </cell>
          <cell r="L157" t="str">
            <v>Agotamiento de los recursos naturales (-)</v>
          </cell>
          <cell r="AB157" t="str">
            <v>Negativo MODERADO</v>
          </cell>
          <cell r="BA157" t="str">
            <v>Negativo BAJO</v>
          </cell>
        </row>
        <row r="158">
          <cell r="K158" t="str">
            <v>Conversión a medios tecnológicos</v>
          </cell>
          <cell r="L158" t="str">
            <v>Disminución de consumo de papel (+)</v>
          </cell>
          <cell r="AB158" t="str">
            <v>POSITIVO</v>
          </cell>
          <cell r="BA158" t="str">
            <v>POSITIVO</v>
          </cell>
        </row>
        <row r="159">
          <cell r="K159" t="str">
            <v>Generación de residuos aprovechables (PAPEL)</v>
          </cell>
          <cell r="L159" t="str">
            <v>Disminución de carga en los rellenos sanitarios (+)</v>
          </cell>
          <cell r="AB159" t="str">
            <v>POSITIVO</v>
          </cell>
          <cell r="BA159" t="str">
            <v>POSITIVO</v>
          </cell>
        </row>
        <row r="160">
          <cell r="K160" t="str">
            <v>Consumo de combustibles</v>
          </cell>
          <cell r="L160" t="str">
            <v>Emisión de gases efecto invernadero (-)</v>
          </cell>
          <cell r="AB160" t="str">
            <v>Negativo BAJO</v>
          </cell>
          <cell r="BA160" t="str">
            <v>Negativo BAJO</v>
          </cell>
        </row>
        <row r="161">
          <cell r="K161" t="str">
            <v>Generación de emisiones atmosféricas fuentes móviles</v>
          </cell>
          <cell r="L161" t="str">
            <v>Contaminación del aire (-)</v>
          </cell>
          <cell r="AB161" t="str">
            <v>Negativo MODERADO</v>
          </cell>
          <cell r="BA161" t="str">
            <v>Negativo MODERADO</v>
          </cell>
        </row>
        <row r="162">
          <cell r="K162" t="str">
            <v>Consumo de energía eléctrica</v>
          </cell>
          <cell r="L162" t="str">
            <v>Agotamiento de los recursos naturales (-)</v>
          </cell>
          <cell r="AB162" t="str">
            <v>Negativo MODERADO</v>
          </cell>
          <cell r="BA162" t="str">
            <v>Negativo BAJO</v>
          </cell>
        </row>
        <row r="163">
          <cell r="K163" t="str">
            <v>Consumo de papel</v>
          </cell>
          <cell r="L163" t="str">
            <v>Agotamiento de los recursos naturales (-)</v>
          </cell>
          <cell r="AB163" t="str">
            <v>Negativo MODERADO</v>
          </cell>
          <cell r="BA163" t="str">
            <v>Negativo BAJO</v>
          </cell>
        </row>
        <row r="164">
          <cell r="K164" t="str">
            <v>Conversión a medios tecnológicos</v>
          </cell>
          <cell r="L164" t="str">
            <v>Disminución de consumo de papel (+)</v>
          </cell>
          <cell r="AB164" t="str">
            <v>POSITIVO</v>
          </cell>
          <cell r="BA164" t="str">
            <v>POSITIVO</v>
          </cell>
        </row>
        <row r="165">
          <cell r="K165" t="str">
            <v>Generación de residuos aprovechables (PAPEL)</v>
          </cell>
          <cell r="L165" t="str">
            <v>Disminución de carga en los rellenos sanitarios (+)</v>
          </cell>
          <cell r="AB165" t="str">
            <v>POSITIVO</v>
          </cell>
          <cell r="BA165" t="str">
            <v>POSITIVO</v>
          </cell>
        </row>
        <row r="166">
          <cell r="K166" t="str">
            <v>Consumo de energía eléctrica</v>
          </cell>
          <cell r="L166" t="str">
            <v>Agotamiento de los recursos naturales (-)</v>
          </cell>
          <cell r="AB166" t="str">
            <v>Negativo MODERADO</v>
          </cell>
          <cell r="BA166" t="str">
            <v>Negativo BAJO</v>
          </cell>
        </row>
        <row r="167">
          <cell r="K167" t="str">
            <v>Consumo de papel</v>
          </cell>
          <cell r="L167" t="str">
            <v>Agotamiento de los recursos naturales (-)</v>
          </cell>
          <cell r="AB167" t="str">
            <v>Negativo MODERADO</v>
          </cell>
          <cell r="BA167" t="str">
            <v>Negativo BAJO</v>
          </cell>
        </row>
        <row r="168">
          <cell r="K168" t="str">
            <v>Conversión a medios tecnológicos</v>
          </cell>
          <cell r="L168" t="str">
            <v>Disminución de consumo de papel (+)</v>
          </cell>
          <cell r="AB168" t="str">
            <v>POSITIVO</v>
          </cell>
          <cell r="BA168" t="str">
            <v>POSITIVO</v>
          </cell>
        </row>
        <row r="169">
          <cell r="K169" t="str">
            <v>Generación de residuos aprovechables (PAPEL)</v>
          </cell>
          <cell r="L169" t="str">
            <v>Disminución de carga en los rellenos sanitarios (+)</v>
          </cell>
          <cell r="AB169" t="str">
            <v>POSITIVO</v>
          </cell>
          <cell r="BA169" t="str">
            <v>POSITIVO</v>
          </cell>
        </row>
        <row r="170">
          <cell r="K170" t="str">
            <v>Consumo de energía eléctrica</v>
          </cell>
          <cell r="L170" t="str">
            <v>Agotamiento de los recursos naturales (-)</v>
          </cell>
          <cell r="AB170" t="str">
            <v>Negativo MODERADO</v>
          </cell>
          <cell r="BA170" t="str">
            <v>Negativo BAJO</v>
          </cell>
        </row>
        <row r="171">
          <cell r="K171" t="str">
            <v>Consumo de papel</v>
          </cell>
          <cell r="L171" t="str">
            <v>Agotamiento de los recursos naturales (-)</v>
          </cell>
          <cell r="AB171" t="str">
            <v>Negativo MODERADO</v>
          </cell>
          <cell r="BA171" t="str">
            <v>Negativo BAJO</v>
          </cell>
        </row>
        <row r="172">
          <cell r="K172" t="str">
            <v>Conversión a medios tecnológicos</v>
          </cell>
          <cell r="L172" t="str">
            <v>Disminución de consumo de papel (+)</v>
          </cell>
          <cell r="AB172" t="str">
            <v>POSITIVO</v>
          </cell>
          <cell r="BA172" t="str">
            <v>POSITIVO</v>
          </cell>
        </row>
        <row r="173">
          <cell r="K173" t="str">
            <v>Generación de residuos aprovechables (PAPEL)</v>
          </cell>
          <cell r="L173" t="str">
            <v>Disminución de carga en los rellenos sanitarios (+)</v>
          </cell>
          <cell r="AB173" t="str">
            <v>POSITIVO</v>
          </cell>
          <cell r="BA173" t="str">
            <v>POSITIVO</v>
          </cell>
        </row>
        <row r="174">
          <cell r="K174" t="str">
            <v>Consumo de energía eléctrica</v>
          </cell>
          <cell r="L174" t="str">
            <v>Agotamiento de los recursos naturales (-)</v>
          </cell>
          <cell r="AB174" t="str">
            <v>Negativo MODERADO</v>
          </cell>
          <cell r="BA174" t="str">
            <v>Negativo BAJO</v>
          </cell>
        </row>
        <row r="175">
          <cell r="K175" t="str">
            <v>Consumo de papel</v>
          </cell>
          <cell r="L175" t="str">
            <v>Agotamiento de los recursos naturales (-)</v>
          </cell>
          <cell r="AB175" t="str">
            <v>Negativo MODERADO</v>
          </cell>
          <cell r="BA175" t="str">
            <v>Negativo BAJO</v>
          </cell>
        </row>
        <row r="176">
          <cell r="K176" t="str">
            <v>Conversión a medios tecnológicos</v>
          </cell>
          <cell r="L176" t="str">
            <v>Disminución de consumo de papel (+)</v>
          </cell>
          <cell r="AB176" t="str">
            <v>POSITIVO</v>
          </cell>
          <cell r="BA176" t="str">
            <v>POSITIVO</v>
          </cell>
        </row>
        <row r="177">
          <cell r="K177" t="str">
            <v>Generación de residuos aprovechables (PAPEL)</v>
          </cell>
          <cell r="L177" t="str">
            <v>Disminución de carga en los rellenos sanitarios (+)</v>
          </cell>
          <cell r="AB177" t="str">
            <v>POSITIVO</v>
          </cell>
          <cell r="BA177" t="str">
            <v>POSITIVO</v>
          </cell>
        </row>
        <row r="178">
          <cell r="K178" t="str">
            <v>Consumo de energía eléctrica</v>
          </cell>
          <cell r="L178" t="str">
            <v>Agotamiento de los recursos naturales (-)</v>
          </cell>
          <cell r="AB178" t="str">
            <v>Negativo MODERADO</v>
          </cell>
          <cell r="BA178" t="str">
            <v>Negativo BAJO</v>
          </cell>
        </row>
        <row r="179">
          <cell r="K179" t="str">
            <v>Consumo de papel</v>
          </cell>
          <cell r="L179" t="str">
            <v>Agotamiento de los recursos naturales (-)</v>
          </cell>
          <cell r="AB179" t="str">
            <v>Negativo MODERADO</v>
          </cell>
          <cell r="BA179" t="str">
            <v>Negativo BAJO</v>
          </cell>
        </row>
        <row r="180">
          <cell r="K180" t="str">
            <v>Conversión a medios tecnológicos</v>
          </cell>
          <cell r="L180" t="str">
            <v>Disminución de consumo de papel (+)</v>
          </cell>
          <cell r="AB180" t="str">
            <v>POSITIVO</v>
          </cell>
          <cell r="BA180" t="str">
            <v>POSITIVO</v>
          </cell>
        </row>
        <row r="181">
          <cell r="K181" t="str">
            <v>Generación de residuos aprovechables (PAPEL)</v>
          </cell>
          <cell r="L181" t="str">
            <v>Disminución de carga en los rellenos sanitarios (+)</v>
          </cell>
          <cell r="AB181" t="str">
            <v>POSITIVO</v>
          </cell>
          <cell r="BA181" t="str">
            <v>POSITIVO</v>
          </cell>
        </row>
        <row r="182">
          <cell r="K182" t="str">
            <v>Consumo de energía eléctrica</v>
          </cell>
          <cell r="L182" t="str">
            <v>Agotamiento de los recursos naturales (-)</v>
          </cell>
          <cell r="AB182" t="str">
            <v>Negativo MODERADO</v>
          </cell>
          <cell r="BA182" t="str">
            <v>Negativo BAJO</v>
          </cell>
        </row>
        <row r="183">
          <cell r="K183" t="str">
            <v>Consumo de energía eléctrica</v>
          </cell>
          <cell r="L183" t="str">
            <v>Agotamiento de los recursos naturales (-)</v>
          </cell>
          <cell r="AB183" t="str">
            <v>Negativo MODERADO</v>
          </cell>
          <cell r="BA183" t="str">
            <v>Negativo BAJO</v>
          </cell>
        </row>
        <row r="184">
          <cell r="K184" t="str">
            <v>Consumo de energía eléctrica</v>
          </cell>
          <cell r="L184" t="str">
            <v>Emisión de gases efecto invernadero (-)</v>
          </cell>
          <cell r="AB184" t="str">
            <v>Negativo MODERADO</v>
          </cell>
          <cell r="BA184" t="str">
            <v>Negativo BAJO</v>
          </cell>
        </row>
        <row r="185">
          <cell r="K185" t="str">
            <v>Consumo de papel</v>
          </cell>
          <cell r="L185" t="str">
            <v>Agotamiento de los recursos naturales (-)</v>
          </cell>
          <cell r="AB185" t="str">
            <v>Negativo MODERADO</v>
          </cell>
          <cell r="BA185" t="str">
            <v>Negativo BAJO</v>
          </cell>
        </row>
        <row r="186">
          <cell r="K186" t="str">
            <v>Consumo de tóner</v>
          </cell>
          <cell r="L186" t="str">
            <v>Agotamiento de los recursos naturales (-)</v>
          </cell>
          <cell r="AB186" t="str">
            <v>Negativo BAJO</v>
          </cell>
          <cell r="BA186" t="str">
            <v>Negativo BAJO</v>
          </cell>
        </row>
        <row r="187">
          <cell r="K187" t="str">
            <v>Conversión a medios tecnológicos</v>
          </cell>
          <cell r="L187" t="str">
            <v>Disminución de consumo de papel (+)</v>
          </cell>
          <cell r="AB187" t="str">
            <v>POSITIVO</v>
          </cell>
          <cell r="BA187" t="str">
            <v>POSITIVO</v>
          </cell>
        </row>
        <row r="188">
          <cell r="K188" t="str">
            <v>Generación de residuos aprovechables (PAPEL)</v>
          </cell>
          <cell r="L188" t="str">
            <v>Disminución de carga en los rellenos sanitarios (+)</v>
          </cell>
          <cell r="AB188" t="str">
            <v>POSITIVO</v>
          </cell>
          <cell r="BA188" t="str">
            <v>POSITIVO</v>
          </cell>
        </row>
        <row r="189">
          <cell r="K189" t="str">
            <v xml:space="preserve">Generación de residuos peligrosos (TÓNERES) </v>
          </cell>
          <cell r="L189" t="str">
            <v>Contaminación del suelo (-)</v>
          </cell>
          <cell r="AB189" t="str">
            <v>Negativo MODERADO</v>
          </cell>
          <cell r="BA189" t="str">
            <v>Negativo BAJO</v>
          </cell>
        </row>
        <row r="190">
          <cell r="K190" t="str">
            <v>Consumo de energía eléctrica</v>
          </cell>
          <cell r="L190" t="str">
            <v>Agotamiento de los recursos naturales (-)</v>
          </cell>
          <cell r="AB190" t="str">
            <v>Negativo MODERADO</v>
          </cell>
          <cell r="BA190" t="str">
            <v>Negativo BAJO</v>
          </cell>
        </row>
        <row r="191">
          <cell r="K191" t="str">
            <v>Consumo de papel</v>
          </cell>
          <cell r="L191" t="str">
            <v>Agotamiento de los recursos naturales (-)</v>
          </cell>
          <cell r="AB191" t="str">
            <v>Negativo MODERADO</v>
          </cell>
          <cell r="BA191" t="str">
            <v>Negativo BAJO</v>
          </cell>
        </row>
        <row r="192">
          <cell r="K192" t="str">
            <v>Consumo de tóner</v>
          </cell>
          <cell r="L192" t="str">
            <v>Agotamiento de los recursos naturales (-)</v>
          </cell>
          <cell r="AB192" t="str">
            <v>Negativo BAJO</v>
          </cell>
          <cell r="BA192" t="str">
            <v>Negativo BAJO</v>
          </cell>
        </row>
        <row r="193">
          <cell r="K193" t="str">
            <v>Conversión a medios tecnológicos</v>
          </cell>
          <cell r="L193" t="str">
            <v>Disminución de consumo de papel (+)</v>
          </cell>
          <cell r="AB193" t="str">
            <v>POSITIVO</v>
          </cell>
          <cell r="BA193" t="str">
            <v>POSITIVO</v>
          </cell>
        </row>
        <row r="194">
          <cell r="K194" t="str">
            <v>Generación de residuos aprovechables (PAPEL)</v>
          </cell>
          <cell r="L194" t="str">
            <v>Disminución de carga en los rellenos sanitarios (+)</v>
          </cell>
          <cell r="AB194" t="str">
            <v>POSITIVO</v>
          </cell>
          <cell r="BA194" t="str">
            <v>POSITIVO</v>
          </cell>
        </row>
        <row r="195">
          <cell r="K195" t="str">
            <v xml:space="preserve">Generación de residuos peligrosos (TÓNERES) </v>
          </cell>
          <cell r="L195" t="str">
            <v>Contaminación del suelo (-)</v>
          </cell>
          <cell r="AB195" t="str">
            <v>Negativo MODERADO</v>
          </cell>
          <cell r="BA195" t="str">
            <v>Negativo BAJO</v>
          </cell>
        </row>
        <row r="196">
          <cell r="K196" t="str">
            <v>Consumo de energía eléctrica</v>
          </cell>
          <cell r="L196" t="str">
            <v>Agotamiento de los recursos naturales (-)</v>
          </cell>
          <cell r="AB196" t="str">
            <v>Negativo MODERADO</v>
          </cell>
          <cell r="BA196" t="str">
            <v>Negativo BAJO</v>
          </cell>
        </row>
        <row r="197">
          <cell r="K197" t="str">
            <v>Consumo de papel</v>
          </cell>
          <cell r="L197" t="str">
            <v>Agotamiento de los recursos naturales (-)</v>
          </cell>
          <cell r="AB197" t="str">
            <v>Negativo MODERADO</v>
          </cell>
          <cell r="BA197" t="str">
            <v>Negativo BAJO</v>
          </cell>
        </row>
        <row r="198">
          <cell r="K198" t="str">
            <v>Consumo de tóner</v>
          </cell>
          <cell r="L198" t="str">
            <v>Agotamiento de los recursos naturales (-)</v>
          </cell>
          <cell r="AB198" t="str">
            <v>Negativo BAJO</v>
          </cell>
          <cell r="BA198" t="str">
            <v>Negativo BAJO</v>
          </cell>
        </row>
        <row r="199">
          <cell r="K199" t="str">
            <v>Conversión a medios tecnológicos</v>
          </cell>
          <cell r="L199" t="str">
            <v>Disminución de consumo de papel (+)</v>
          </cell>
          <cell r="AB199" t="str">
            <v>POSITIVO</v>
          </cell>
          <cell r="BA199" t="str">
            <v>POSITIVO</v>
          </cell>
        </row>
        <row r="200">
          <cell r="K200" t="str">
            <v>Generación de residuos aprovechables (PAPEL)</v>
          </cell>
          <cell r="L200" t="str">
            <v>Disminución de carga en los rellenos sanitarios (+)</v>
          </cell>
          <cell r="AB200" t="str">
            <v>POSITIVO</v>
          </cell>
          <cell r="BA200" t="str">
            <v>POSITIVO</v>
          </cell>
        </row>
        <row r="201">
          <cell r="K201" t="str">
            <v xml:space="preserve">Generación de residuos peligrosos (TÓNERES) </v>
          </cell>
          <cell r="L201" t="str">
            <v>Contaminación del suelo (-)</v>
          </cell>
          <cell r="AB201" t="str">
            <v>Negativo MODERADO</v>
          </cell>
          <cell r="BA201" t="str">
            <v>Negativo BAJO</v>
          </cell>
        </row>
        <row r="202">
          <cell r="K202" t="str">
            <v>Consumo de combustibles</v>
          </cell>
          <cell r="L202" t="str">
            <v>Agotamiento de los recursos naturales (-)</v>
          </cell>
          <cell r="AB202" t="str">
            <v>Negativo BAJO</v>
          </cell>
          <cell r="BA202" t="str">
            <v>Negativo BAJO</v>
          </cell>
        </row>
        <row r="203">
          <cell r="K203" t="str">
            <v>Consumo de combustibles</v>
          </cell>
          <cell r="L203" t="str">
            <v>Disminución de huella de carbono (+)</v>
          </cell>
          <cell r="AB203" t="str">
            <v>POSITIVO</v>
          </cell>
          <cell r="BA203" t="str">
            <v>POSITIVO</v>
          </cell>
        </row>
        <row r="204">
          <cell r="K204" t="str">
            <v>Consumo de energía eléctrica</v>
          </cell>
          <cell r="L204" t="str">
            <v>Agotamiento de los recursos naturales (-)</v>
          </cell>
          <cell r="AB204" t="str">
            <v>Negativo MODERADO</v>
          </cell>
          <cell r="BA204" t="str">
            <v>Negativo BAJO</v>
          </cell>
        </row>
        <row r="205">
          <cell r="K205" t="str">
            <v>Consumo de papel</v>
          </cell>
          <cell r="L205" t="str">
            <v>Agotamiento de los recursos naturales (-)</v>
          </cell>
          <cell r="AB205" t="str">
            <v>Negativo MODERADO</v>
          </cell>
          <cell r="BA205" t="str">
            <v>Negativo BAJO</v>
          </cell>
        </row>
        <row r="206">
          <cell r="K206" t="str">
            <v>Consumo de tóner</v>
          </cell>
          <cell r="L206" t="str">
            <v>Agotamiento de los recursos naturales (-)</v>
          </cell>
          <cell r="AB206" t="str">
            <v>Negativo BAJO</v>
          </cell>
          <cell r="BA206" t="str">
            <v>Negativo BAJO</v>
          </cell>
        </row>
        <row r="207">
          <cell r="K207" t="str">
            <v>Conversión a medios tecnológicos</v>
          </cell>
          <cell r="L207" t="str">
            <v>Disminución de consumo de papel (+)</v>
          </cell>
          <cell r="AB207" t="str">
            <v>POSITIVO</v>
          </cell>
          <cell r="BA207" t="str">
            <v>POSITIVO</v>
          </cell>
        </row>
        <row r="208">
          <cell r="K208" t="str">
            <v>Generación de residuos aprovechables (PAPEL)</v>
          </cell>
          <cell r="L208" t="str">
            <v>Disminución de carga en los rellenos sanitarios (+)</v>
          </cell>
          <cell r="AB208" t="str">
            <v>POSITIVO</v>
          </cell>
          <cell r="BA208" t="str">
            <v>POSITIVO</v>
          </cell>
        </row>
        <row r="209">
          <cell r="K209" t="str">
            <v xml:space="preserve">Generación de residuos peligrosos (TÓNERES) </v>
          </cell>
          <cell r="L209" t="str">
            <v>Contaminación del suelo (-)</v>
          </cell>
          <cell r="AB209" t="str">
            <v>Negativo MODERADO</v>
          </cell>
          <cell r="BA209" t="str">
            <v>Negativo BAJO</v>
          </cell>
        </row>
        <row r="210">
          <cell r="K210" t="str">
            <v>Consumo de energía eléctrica</v>
          </cell>
          <cell r="L210" t="str">
            <v>Agotamiento de los recursos naturales (-)</v>
          </cell>
          <cell r="AB210" t="str">
            <v>Negativo MODERADO</v>
          </cell>
          <cell r="BA210" t="str">
            <v>Negativo BAJO</v>
          </cell>
        </row>
        <row r="211">
          <cell r="K211" t="str">
            <v>Conversión a medios tecnológicos</v>
          </cell>
          <cell r="L211" t="str">
            <v>Disminución de consumo de papel (+)</v>
          </cell>
          <cell r="AB211" t="str">
            <v>POSITIVO</v>
          </cell>
          <cell r="BA211" t="str">
            <v>POSITIVO</v>
          </cell>
        </row>
        <row r="212">
          <cell r="K212" t="str">
            <v>Consumo de energía eléctrica</v>
          </cell>
          <cell r="L212" t="str">
            <v>Agotamiento de los recursos naturales (-)</v>
          </cell>
          <cell r="AB212" t="str">
            <v>Negativo MODERADO</v>
          </cell>
          <cell r="BA212" t="str">
            <v>Negativo BAJO</v>
          </cell>
        </row>
        <row r="213">
          <cell r="K213" t="str">
            <v>Consumo de papel</v>
          </cell>
          <cell r="L213" t="str">
            <v>Agotamiento de los recursos naturales (-)</v>
          </cell>
          <cell r="AB213" t="str">
            <v>Negativo MODERADO</v>
          </cell>
          <cell r="BA213" t="str">
            <v>Negativo BAJO</v>
          </cell>
        </row>
        <row r="214">
          <cell r="K214" t="str">
            <v>Conversión a medios tecnológicos</v>
          </cell>
          <cell r="L214" t="str">
            <v>Disminución de consumo de papel (+)</v>
          </cell>
          <cell r="AB214" t="str">
            <v>POSITIVO</v>
          </cell>
          <cell r="BA214" t="str">
            <v>POSITIVO</v>
          </cell>
        </row>
        <row r="215">
          <cell r="K215" t="str">
            <v>Consumo de energía eléctrica</v>
          </cell>
          <cell r="L215" t="str">
            <v>Agotamiento de los recursos naturales (-)</v>
          </cell>
          <cell r="AB215" t="str">
            <v>Negativo MODERADO</v>
          </cell>
          <cell r="BA215" t="str">
            <v>Negativo BAJO</v>
          </cell>
        </row>
        <row r="216">
          <cell r="K216" t="str">
            <v>Consumo de papel</v>
          </cell>
          <cell r="L216" t="str">
            <v>Agotamiento de los recursos naturales (-)</v>
          </cell>
          <cell r="AB216" t="str">
            <v>Negativo MODERADO</v>
          </cell>
          <cell r="BA216" t="str">
            <v>Negativo BAJO</v>
          </cell>
        </row>
        <row r="217">
          <cell r="K217" t="str">
            <v>Consumo de tóner</v>
          </cell>
          <cell r="L217" t="str">
            <v>Agotamiento de los recursos naturales (-)</v>
          </cell>
          <cell r="AB217" t="str">
            <v>Negativo BAJO</v>
          </cell>
          <cell r="BA217" t="str">
            <v>Negativo BAJO</v>
          </cell>
        </row>
        <row r="218">
          <cell r="K218" t="str">
            <v>Conversión a medios tecnológicos</v>
          </cell>
          <cell r="L218" t="str">
            <v>Disminución de consumo de papel (+)</v>
          </cell>
          <cell r="AB218" t="str">
            <v>POSITIVO</v>
          </cell>
          <cell r="BA218" t="str">
            <v>POSITIVO</v>
          </cell>
        </row>
        <row r="219">
          <cell r="K219" t="str">
            <v>Generación de residuos aprovechables (PAPEL)</v>
          </cell>
          <cell r="L219" t="str">
            <v>Disminución de carga en los rellenos sanitarios (+)</v>
          </cell>
          <cell r="AB219" t="str">
            <v>POSITIVO</v>
          </cell>
          <cell r="BA219" t="str">
            <v>POSITIVO</v>
          </cell>
        </row>
        <row r="220">
          <cell r="K220" t="str">
            <v xml:space="preserve">Generación de residuos peligrosos (TÓNERES) </v>
          </cell>
          <cell r="L220" t="str">
            <v>Contaminación del suelo (-)</v>
          </cell>
          <cell r="AB220" t="str">
            <v>Negativo MODERADO</v>
          </cell>
          <cell r="BA220" t="str">
            <v>Negativo BAJO</v>
          </cell>
        </row>
        <row r="221">
          <cell r="K221" t="str">
            <v>Consumo de energía eléctrica</v>
          </cell>
          <cell r="L221" t="str">
            <v>Agotamiento de los recursos naturales (-)</v>
          </cell>
          <cell r="AB221" t="str">
            <v>Negativo MODERADO</v>
          </cell>
          <cell r="BA221" t="str">
            <v>Negativo BAJO</v>
          </cell>
        </row>
        <row r="222">
          <cell r="K222" t="str">
            <v>Consumo de combustibles</v>
          </cell>
          <cell r="L222" t="str">
            <v>Contaminación del aire (-)</v>
          </cell>
          <cell r="AB222" t="str">
            <v>Negativo MODERADO</v>
          </cell>
          <cell r="BA222" t="str">
            <v>Negativo BAJO</v>
          </cell>
        </row>
        <row r="223">
          <cell r="K223" t="str">
            <v>Consumo de papel</v>
          </cell>
          <cell r="L223" t="str">
            <v>Agotamiento de los recursos naturales (-)</v>
          </cell>
          <cell r="AB223" t="str">
            <v>Negativo MODERADO</v>
          </cell>
          <cell r="BA223" t="str">
            <v>Negativo BAJO</v>
          </cell>
        </row>
        <row r="224">
          <cell r="K224" t="str">
            <v>Consumo de tóner</v>
          </cell>
          <cell r="L224" t="str">
            <v>Agotamiento de los recursos naturales (-)</v>
          </cell>
          <cell r="AB224" t="str">
            <v>Negativo BAJO</v>
          </cell>
          <cell r="BA224" t="str">
            <v>Negativo BAJO</v>
          </cell>
        </row>
        <row r="225">
          <cell r="K225" t="str">
            <v>Conversión a medios tecnológicos</v>
          </cell>
          <cell r="L225" t="str">
            <v>Disminución de consumo de papel (+)</v>
          </cell>
          <cell r="AB225" t="str">
            <v>POSITIVO</v>
          </cell>
          <cell r="BA225" t="str">
            <v>POSITIVO</v>
          </cell>
        </row>
        <row r="226">
          <cell r="K226" t="str">
            <v>Generación de residuos aprovechables (PAPEL)</v>
          </cell>
          <cell r="L226" t="str">
            <v>Disminución de carga en los rellenos sanitarios (+)</v>
          </cell>
          <cell r="AB226" t="str">
            <v>POSITIVO</v>
          </cell>
          <cell r="BA226" t="str">
            <v>POSITIVO</v>
          </cell>
        </row>
        <row r="227">
          <cell r="K227" t="str">
            <v xml:space="preserve">Generación de residuos peligrosos (TÓNERES) </v>
          </cell>
          <cell r="L227" t="str">
            <v>Contaminación del suelo (-)</v>
          </cell>
          <cell r="AB227" t="str">
            <v>Negativo MODERADO</v>
          </cell>
          <cell r="BA227" t="str">
            <v>Negativo BAJO</v>
          </cell>
        </row>
        <row r="228">
          <cell r="K228" t="str">
            <v>Intervención a comunidades Étnicas</v>
          </cell>
          <cell r="L228" t="str">
            <v>Conservación de las costumbres étnicas (+)</v>
          </cell>
          <cell r="AB228" t="str">
            <v>POSITIVO</v>
          </cell>
          <cell r="BA228" t="str">
            <v>POSITIVO</v>
          </cell>
        </row>
        <row r="229">
          <cell r="K229" t="str">
            <v>Consumo de energía eléctrica</v>
          </cell>
          <cell r="L229" t="str">
            <v>Agotamiento de los recursos naturales (-)</v>
          </cell>
          <cell r="AB229" t="str">
            <v>Negativo MODERADO</v>
          </cell>
          <cell r="BA229" t="str">
            <v>Negativo BAJO</v>
          </cell>
        </row>
        <row r="230">
          <cell r="K230" t="str">
            <v>Consumo de papel</v>
          </cell>
          <cell r="L230" t="str">
            <v>Agotamiento de los recursos naturales (-)</v>
          </cell>
          <cell r="AB230" t="str">
            <v>Negativo MODERADO</v>
          </cell>
          <cell r="BA230" t="str">
            <v>Negativo BAJO</v>
          </cell>
        </row>
        <row r="231">
          <cell r="K231" t="str">
            <v>Consumo de tóner</v>
          </cell>
          <cell r="L231" t="str">
            <v>Agotamiento de los recursos naturales (-)</v>
          </cell>
          <cell r="AB231" t="str">
            <v>Negativo BAJO</v>
          </cell>
          <cell r="BA231" t="str">
            <v>Negativo BAJO</v>
          </cell>
        </row>
        <row r="232">
          <cell r="K232" t="str">
            <v>Generación de residuos aprovechables (PAPEL)</v>
          </cell>
          <cell r="L232" t="str">
            <v>Disminución de carga en los rellenos sanitarios (+)</v>
          </cell>
          <cell r="AB232" t="str">
            <v>POSITIVO</v>
          </cell>
          <cell r="BA232" t="str">
            <v>POSITIVO</v>
          </cell>
        </row>
        <row r="233">
          <cell r="K233" t="str">
            <v xml:space="preserve">Generación de residuos peligrosos (TÓNERES) </v>
          </cell>
          <cell r="L233" t="str">
            <v>Contaminación del suelo (-)</v>
          </cell>
          <cell r="AB233" t="str">
            <v>Negativo MODERADO</v>
          </cell>
          <cell r="BA233" t="str">
            <v>Negativo BAJO</v>
          </cell>
        </row>
        <row r="234">
          <cell r="K234" t="str">
            <v>Consumo de energía eléctrica</v>
          </cell>
          <cell r="L234" t="str">
            <v>Agotamiento de los recursos naturales (-)</v>
          </cell>
          <cell r="AB234" t="str">
            <v>Negativo MODERADO</v>
          </cell>
          <cell r="BA234" t="str">
            <v>Negativo BAJO</v>
          </cell>
        </row>
        <row r="235">
          <cell r="K235" t="str">
            <v>Consumo de energía eléctrica</v>
          </cell>
          <cell r="L235" t="str">
            <v>Disminución de huella de carbono (+)</v>
          </cell>
          <cell r="AB235" t="str">
            <v>Negativo MODERADO</v>
          </cell>
          <cell r="BA235" t="str">
            <v>Negativo BAJO</v>
          </cell>
        </row>
        <row r="236">
          <cell r="K236" t="str">
            <v>Conversión a medios tecnológicos</v>
          </cell>
          <cell r="L236" t="str">
            <v>Disminución de consumo de papel (+)</v>
          </cell>
          <cell r="AB236" t="str">
            <v>POSITIVO</v>
          </cell>
          <cell r="BA236" t="str">
            <v>POSITIVO</v>
          </cell>
        </row>
        <row r="237">
          <cell r="K237" t="str">
            <v>Intervención a comunidades Étnicas</v>
          </cell>
          <cell r="L237" t="str">
            <v>Conservación de las costumbres étnicas (+)</v>
          </cell>
          <cell r="AB237" t="str">
            <v>POSITIVO</v>
          </cell>
          <cell r="BA237" t="str">
            <v>POSITIVO</v>
          </cell>
        </row>
        <row r="238">
          <cell r="K238" t="str">
            <v>Consumo de energía eléctrica</v>
          </cell>
          <cell r="L238" t="str">
            <v>Agotamiento de los recursos naturales (-)</v>
          </cell>
          <cell r="AB238" t="str">
            <v>Negativo MODERADO</v>
          </cell>
          <cell r="BA238" t="str">
            <v>Negativo BAJO</v>
          </cell>
        </row>
        <row r="239">
          <cell r="K239" t="str">
            <v>Conversión a medios tecnológicos</v>
          </cell>
          <cell r="L239" t="str">
            <v>Disminución de consumo de papel (+)</v>
          </cell>
          <cell r="AB239" t="str">
            <v>POSITIVO</v>
          </cell>
          <cell r="BA239" t="str">
            <v>POSITIVO</v>
          </cell>
        </row>
        <row r="240">
          <cell r="K240" t="str">
            <v>Intervención a comunidades Étnicas</v>
          </cell>
          <cell r="L240" t="str">
            <v>Conservación de las costumbres étnicas (+)</v>
          </cell>
          <cell r="AB240" t="str">
            <v>POSITIVO</v>
          </cell>
          <cell r="BA240" t="str">
            <v>POSITIVO</v>
          </cell>
        </row>
        <row r="241">
          <cell r="K241" t="str">
            <v>Consumo de papel</v>
          </cell>
          <cell r="L241" t="str">
            <v>Conservación de flora (+)</v>
          </cell>
          <cell r="AB241" t="str">
            <v>POSITIVO</v>
          </cell>
          <cell r="BA241" t="str">
            <v>POSITIVO</v>
          </cell>
        </row>
        <row r="242">
          <cell r="K242" t="str">
            <v>Consumo de energía eléctrica</v>
          </cell>
          <cell r="L242" t="str">
            <v>Agotamiento de los recursos naturales (-)</v>
          </cell>
          <cell r="AB242" t="str">
            <v>Negativo MODERADO</v>
          </cell>
          <cell r="BA242" t="str">
            <v>Negativo BAJO</v>
          </cell>
        </row>
        <row r="243">
          <cell r="K243" t="str">
            <v>Consumo de papel</v>
          </cell>
          <cell r="L243" t="str">
            <v>Agotamiento de los recursos naturales (-)</v>
          </cell>
          <cell r="AB243" t="str">
            <v>Negativo MODERADO</v>
          </cell>
          <cell r="BA243" t="str">
            <v>Negativo BAJO</v>
          </cell>
        </row>
        <row r="244">
          <cell r="K244" t="str">
            <v>Consumo de papel</v>
          </cell>
          <cell r="L244" t="str">
            <v>Conservación de flora (+)</v>
          </cell>
          <cell r="AB244" t="str">
            <v>POSITIVO</v>
          </cell>
          <cell r="BA244" t="str">
            <v>POSITIVO</v>
          </cell>
        </row>
        <row r="245">
          <cell r="K245" t="str">
            <v>Consumo de tóner</v>
          </cell>
          <cell r="L245" t="str">
            <v>Agotamiento de los recursos naturales (-)</v>
          </cell>
          <cell r="AB245" t="str">
            <v>Negativo BAJO</v>
          </cell>
          <cell r="BA245" t="str">
            <v>Negativo BAJO</v>
          </cell>
        </row>
        <row r="246">
          <cell r="K246" t="str">
            <v>Conversión a medios tecnológicos</v>
          </cell>
          <cell r="L246" t="str">
            <v>Disminución de consumo de papel (+)</v>
          </cell>
          <cell r="AB246" t="str">
            <v>POSITIVO</v>
          </cell>
          <cell r="BA246" t="str">
            <v>POSITIVO</v>
          </cell>
        </row>
        <row r="247">
          <cell r="K247" t="str">
            <v>Generación de residuos aprovechables (PAPEL)</v>
          </cell>
          <cell r="L247" t="str">
            <v>Disminución de carga en los rellenos sanitarios (+)</v>
          </cell>
          <cell r="AB247" t="str">
            <v>POSITIVO</v>
          </cell>
          <cell r="BA247" t="str">
            <v>POSITIVO</v>
          </cell>
        </row>
        <row r="248">
          <cell r="K248" t="str">
            <v xml:space="preserve">Generación de residuos peligrosos (TÓNERES) </v>
          </cell>
          <cell r="L248" t="str">
            <v>Contaminación del suelo (-)</v>
          </cell>
          <cell r="AB248" t="str">
            <v>Negativo MODERADO</v>
          </cell>
          <cell r="BA248" t="str">
            <v>Negativo BAJO</v>
          </cell>
        </row>
        <row r="249">
          <cell r="K249" t="str">
            <v>Intervención a comunidades Étnicas</v>
          </cell>
          <cell r="L249" t="str">
            <v>Conservación de las costumbres étnicas (+)</v>
          </cell>
          <cell r="AB249" t="str">
            <v>POSITIVO</v>
          </cell>
          <cell r="BA249" t="str">
            <v>POSITIVO</v>
          </cell>
        </row>
        <row r="250">
          <cell r="K250" t="str">
            <v>Consumo de energía eléctrica</v>
          </cell>
          <cell r="L250" t="str">
            <v>Agotamiento de los recursos naturales (-)</v>
          </cell>
          <cell r="AB250" t="str">
            <v>Negativo MODERADO</v>
          </cell>
          <cell r="BA250" t="str">
            <v>Negativo BAJO</v>
          </cell>
        </row>
        <row r="251">
          <cell r="K251" t="str">
            <v>Consumo de papel</v>
          </cell>
          <cell r="L251" t="str">
            <v>Agotamiento de los recursos naturales (-)</v>
          </cell>
          <cell r="AB251" t="str">
            <v>Negativo MODERADO</v>
          </cell>
          <cell r="BA251" t="str">
            <v>Negativo BAJO</v>
          </cell>
        </row>
        <row r="252">
          <cell r="K252" t="str">
            <v>Consumo de tóner</v>
          </cell>
          <cell r="L252" t="str">
            <v>Agotamiento de los recursos naturales (-)</v>
          </cell>
          <cell r="AB252" t="str">
            <v>Negativo BAJO</v>
          </cell>
          <cell r="BA252" t="str">
            <v>Negativo BAJO</v>
          </cell>
        </row>
        <row r="253">
          <cell r="K253" t="str">
            <v>Conversión a medios tecnológicos</v>
          </cell>
          <cell r="L253" t="str">
            <v>Disminución de consumo de papel (+)</v>
          </cell>
          <cell r="AB253" t="str">
            <v>POSITIVO</v>
          </cell>
          <cell r="BA253" t="str">
            <v>POSITIVO</v>
          </cell>
        </row>
        <row r="254">
          <cell r="K254" t="str">
            <v>Generación de residuos aprovechables (PAPEL)</v>
          </cell>
          <cell r="L254" t="str">
            <v>Disminución de carga en los rellenos sanitarios (+)</v>
          </cell>
          <cell r="AB254" t="str">
            <v>POSITIVO</v>
          </cell>
          <cell r="BA254" t="str">
            <v>POSITIVO</v>
          </cell>
        </row>
        <row r="255">
          <cell r="K255" t="str">
            <v xml:space="preserve">Generación de residuos peligrosos (TÓNERES) </v>
          </cell>
          <cell r="L255" t="str">
            <v>Contaminación del suelo (-)</v>
          </cell>
          <cell r="AB255" t="str">
            <v>Negativo MODERADO</v>
          </cell>
          <cell r="BA255" t="str">
            <v>Negativo BAJO</v>
          </cell>
        </row>
        <row r="256">
          <cell r="K256" t="str">
            <v>Intervención a comunidades Étnicas</v>
          </cell>
          <cell r="L256" t="str">
            <v>Conservación de las costumbres étnicas (+)</v>
          </cell>
          <cell r="AB256" t="str">
            <v>POSITIVO</v>
          </cell>
          <cell r="BA256" t="str">
            <v>POSITIVO</v>
          </cell>
        </row>
        <row r="257">
          <cell r="K257" t="str">
            <v>Consumo de energía eléctrica</v>
          </cell>
          <cell r="L257" t="str">
            <v>Agotamiento de los recursos naturales (-)</v>
          </cell>
          <cell r="AB257" t="str">
            <v>Negativo MODERADO</v>
          </cell>
          <cell r="BA257" t="str">
            <v>Negativo BAJO</v>
          </cell>
        </row>
        <row r="258">
          <cell r="K258" t="str">
            <v>Consumo de papel</v>
          </cell>
          <cell r="L258" t="str">
            <v>Agotamiento de los recursos naturales (-)</v>
          </cell>
          <cell r="AB258" t="str">
            <v>Negativo MODERADO</v>
          </cell>
          <cell r="BA258" t="str">
            <v>Negativo BAJO</v>
          </cell>
        </row>
        <row r="259">
          <cell r="K259" t="str">
            <v>Consumo de papel</v>
          </cell>
          <cell r="L259" t="str">
            <v>Disminución de consumo de papel (+)</v>
          </cell>
          <cell r="AB259" t="str">
            <v>POSITIVO</v>
          </cell>
          <cell r="BA259" t="str">
            <v>POSITIVO</v>
          </cell>
        </row>
        <row r="260">
          <cell r="K260" t="str">
            <v>Consumo de tóner</v>
          </cell>
          <cell r="L260" t="str">
            <v>Agotamiento de los recursos naturales (-)</v>
          </cell>
          <cell r="AB260" t="str">
            <v>Negativo BAJO</v>
          </cell>
          <cell r="BA260" t="str">
            <v>Negativo BAJO</v>
          </cell>
        </row>
        <row r="261">
          <cell r="K261" t="str">
            <v>Conversión a medios tecnológicos</v>
          </cell>
          <cell r="L261" t="str">
            <v>Disminución de consumo de papel (+)</v>
          </cell>
          <cell r="AB261" t="str">
            <v>POSITIVO</v>
          </cell>
          <cell r="BA261" t="str">
            <v>POSITIVO</v>
          </cell>
        </row>
        <row r="262">
          <cell r="K262" t="str">
            <v>Generación de residuos aprovechables (PAPEL)</v>
          </cell>
          <cell r="L262" t="str">
            <v>Disminución de carga en los rellenos sanitarios (+)</v>
          </cell>
          <cell r="AB262" t="str">
            <v>POSITIVO</v>
          </cell>
          <cell r="BA262" t="str">
            <v>POSITIVO</v>
          </cell>
        </row>
        <row r="263">
          <cell r="K263" t="str">
            <v xml:space="preserve">Generación de residuos peligrosos (TÓNERES) </v>
          </cell>
          <cell r="L263" t="str">
            <v>Contaminación del suelo (-)</v>
          </cell>
          <cell r="AB263" t="str">
            <v>Negativo MODERADO</v>
          </cell>
          <cell r="BA263" t="str">
            <v>Negativo BAJO</v>
          </cell>
        </row>
        <row r="264">
          <cell r="K264" t="str">
            <v>Intervención a comunidades Étnicas</v>
          </cell>
          <cell r="L264" t="str">
            <v>Conservación de las costumbres étnicas (+)</v>
          </cell>
          <cell r="AB264" t="str">
            <v>POSITIVO</v>
          </cell>
          <cell r="BA264" t="str">
            <v>POSITIVO</v>
          </cell>
        </row>
        <row r="265">
          <cell r="K265" t="str">
            <v>Consumo de energía eléctrica</v>
          </cell>
          <cell r="L265" t="str">
            <v>Agotamiento de los recursos naturales (-)</v>
          </cell>
          <cell r="AB265" t="str">
            <v>Negativo MODERADO</v>
          </cell>
          <cell r="BA265" t="str">
            <v>Negativo BAJO</v>
          </cell>
        </row>
        <row r="266">
          <cell r="K266" t="str">
            <v>Consumo de papel</v>
          </cell>
          <cell r="L266" t="str">
            <v>Agotamiento de los recursos naturales (-)</v>
          </cell>
          <cell r="AB266" t="str">
            <v>Negativo MODERADO</v>
          </cell>
          <cell r="BA266" t="str">
            <v>Negativo BAJO</v>
          </cell>
        </row>
        <row r="267">
          <cell r="K267" t="str">
            <v>Consumo de papel</v>
          </cell>
          <cell r="L267" t="str">
            <v>Disminución de consumo de papel (+)</v>
          </cell>
          <cell r="AB267" t="str">
            <v>POSITIVO</v>
          </cell>
          <cell r="BA267" t="str">
            <v>POSITIVO</v>
          </cell>
        </row>
        <row r="268">
          <cell r="K268" t="str">
            <v>Consumo de tóner</v>
          </cell>
          <cell r="L268" t="str">
            <v>Agotamiento de los recursos naturales (-)</v>
          </cell>
          <cell r="AB268" t="str">
            <v>Negativo BAJO</v>
          </cell>
          <cell r="BA268" t="str">
            <v>Negativo BAJO</v>
          </cell>
        </row>
        <row r="269">
          <cell r="K269" t="str">
            <v>Conversión a medios tecnológicos</v>
          </cell>
          <cell r="L269" t="str">
            <v>Disminución de consumo de papel (+)</v>
          </cell>
          <cell r="AB269" t="str">
            <v>POSITIVO</v>
          </cell>
          <cell r="BA269" t="str">
            <v>POSITIVO</v>
          </cell>
        </row>
        <row r="270">
          <cell r="K270" t="str">
            <v>Generación de residuos aprovechables (PAPEL)</v>
          </cell>
          <cell r="L270" t="str">
            <v>Disminución de carga en los rellenos sanitarios (+)</v>
          </cell>
          <cell r="AB270" t="str">
            <v>POSITIVO</v>
          </cell>
          <cell r="BA270" t="str">
            <v>POSITIVO</v>
          </cell>
        </row>
        <row r="271">
          <cell r="K271" t="str">
            <v xml:space="preserve">Generación de residuos peligrosos (TÓNERES) </v>
          </cell>
          <cell r="L271" t="str">
            <v>Contaminación del suelo (-)</v>
          </cell>
          <cell r="AB271" t="str">
            <v>Negativo MODERADO</v>
          </cell>
          <cell r="BA271" t="str">
            <v>Negativo BAJO</v>
          </cell>
        </row>
        <row r="272">
          <cell r="K272" t="str">
            <v>Intervención a comunidades Étnicas</v>
          </cell>
          <cell r="L272" t="str">
            <v>Conservación de las costumbres étnicas (+)</v>
          </cell>
          <cell r="AB272" t="str">
            <v>POSITIVO</v>
          </cell>
          <cell r="BA272" t="str">
            <v>POSITIVO</v>
          </cell>
        </row>
        <row r="273">
          <cell r="K273" t="str">
            <v>Consumo de agua</v>
          </cell>
          <cell r="L273" t="str">
            <v>Agotamiento de los recursos naturales (-)</v>
          </cell>
          <cell r="AB273" t="str">
            <v>Negativo MODERADO</v>
          </cell>
          <cell r="BA273" t="str">
            <v>Negativo BAJO</v>
          </cell>
        </row>
        <row r="274">
          <cell r="K274" t="str">
            <v>Vertimiento de aguas residuales domésticas a sistemas de alcantarillado</v>
          </cell>
          <cell r="L274" t="str">
            <v>Contaminación de cuerpos hídricos (-)</v>
          </cell>
          <cell r="AB274" t="str">
            <v>Negativo MODERADO</v>
          </cell>
          <cell r="BA274" t="str">
            <v>Negativo BAJO</v>
          </cell>
        </row>
        <row r="275">
          <cell r="K275" t="str">
            <v>Consumo de bolsas plásticas para almacenamiento de residuos</v>
          </cell>
          <cell r="L275" t="str">
            <v>Agotamiento de los recursos naturales (-)</v>
          </cell>
          <cell r="AB275" t="str">
            <v>Negativo MODERADO</v>
          </cell>
          <cell r="BA275" t="str">
            <v>Negativo BAJO</v>
          </cell>
        </row>
        <row r="276">
          <cell r="K276" t="str">
            <v>Generación de residuos ordinarios</v>
          </cell>
          <cell r="L276" t="str">
            <v>Aumento de carga de rellenos sanitarios (-)</v>
          </cell>
          <cell r="AB276" t="str">
            <v>Negativo MODERADO</v>
          </cell>
          <cell r="BA276" t="str">
            <v>Negativo BAJO</v>
          </cell>
        </row>
        <row r="277">
          <cell r="K277" t="str">
            <v>Generación de residuos ordinarios</v>
          </cell>
          <cell r="L277" t="str">
            <v>Contaminación del suelo (-)</v>
          </cell>
          <cell r="AB277" t="str">
            <v>Negativo MODERADO</v>
          </cell>
          <cell r="BA277" t="str">
            <v>Negativo BAJO</v>
          </cell>
        </row>
        <row r="278">
          <cell r="K278" t="str">
            <v>Consumo de sustancias químicas</v>
          </cell>
          <cell r="L278" t="str">
            <v>Contaminación del suelo (-)</v>
          </cell>
          <cell r="AB278" t="str">
            <v>Negativo MODERADO</v>
          </cell>
          <cell r="BA278" t="str">
            <v>Negativo BAJO</v>
          </cell>
        </row>
        <row r="279">
          <cell r="K279" t="str">
            <v>Consumo de sustancias químicas</v>
          </cell>
          <cell r="L279" t="str">
            <v>Contaminación del suelo (-)</v>
          </cell>
          <cell r="AB279" t="str">
            <v>Negativo MODERADO</v>
          </cell>
          <cell r="BA279" t="str">
            <v>Negativo BAJO</v>
          </cell>
        </row>
        <row r="280">
          <cell r="K280" t="str">
            <v>Generación de residuos orgánicos</v>
          </cell>
          <cell r="L280" t="str">
            <v>Aumento de carga de rellenos sanitarios (-)</v>
          </cell>
          <cell r="AB280" t="str">
            <v>Negativo MODERADO</v>
          </cell>
          <cell r="BA280" t="str">
            <v>Negativo BAJO</v>
          </cell>
        </row>
        <row r="281">
          <cell r="K281" t="str">
            <v>Generación de residuos orgánicos</v>
          </cell>
          <cell r="L281" t="str">
            <v>Contaminación del suelo (-)</v>
          </cell>
          <cell r="AB281" t="str">
            <v>Negativo MODERADO</v>
          </cell>
          <cell r="BA281" t="str">
            <v>Negativo BAJO</v>
          </cell>
        </row>
        <row r="282">
          <cell r="K282" t="str">
            <v>Generación de residuos aprovechables (PLÁSTICO)</v>
          </cell>
          <cell r="L282" t="str">
            <v>Disminución de carga en los rellenos sanitarios (+)</v>
          </cell>
          <cell r="AB282" t="str">
            <v>POSITIVO</v>
          </cell>
          <cell r="BA282" t="str">
            <v>POSITIVO</v>
          </cell>
        </row>
        <row r="283">
          <cell r="K283" t="str">
            <v>Consumo de energía eléctrica</v>
          </cell>
          <cell r="L283" t="str">
            <v>Agotamiento de los recursos naturales (-)</v>
          </cell>
          <cell r="AB283" t="str">
            <v>Negativo MODERADO</v>
          </cell>
          <cell r="BA283" t="str">
            <v>Negativo BAJO</v>
          </cell>
        </row>
        <row r="284">
          <cell r="K284" t="str">
            <v>Consumo de agua</v>
          </cell>
          <cell r="L284" t="str">
            <v>Agotamiento de los recursos naturales (-)</v>
          </cell>
          <cell r="AB284" t="str">
            <v>Negativo MODERADO</v>
          </cell>
          <cell r="BA284" t="str">
            <v>Negativo BAJO</v>
          </cell>
        </row>
        <row r="285">
          <cell r="K285" t="str">
            <v>Consumo de papel</v>
          </cell>
          <cell r="L285" t="str">
            <v>Agotamiento de los recursos naturales (-)</v>
          </cell>
          <cell r="AB285" t="str">
            <v>Negativo MODERADO</v>
          </cell>
          <cell r="BA285" t="str">
            <v>Negativo BAJO</v>
          </cell>
        </row>
        <row r="286">
          <cell r="K286" t="str">
            <v>Consumo de bolsas plásticas para almacenamiento de residuos</v>
          </cell>
          <cell r="L286" t="str">
            <v>Agotamiento de los recursos naturales (-)</v>
          </cell>
          <cell r="AB286" t="str">
            <v>Negativo MODERADO</v>
          </cell>
          <cell r="BA286" t="str">
            <v>Negativo BAJO</v>
          </cell>
        </row>
        <row r="287">
          <cell r="K287" t="str">
            <v>Consumo de tóner</v>
          </cell>
          <cell r="L287" t="str">
            <v>Agotamiento de los recursos naturales (-)</v>
          </cell>
          <cell r="AB287" t="str">
            <v>Negativo BAJO</v>
          </cell>
          <cell r="BA287" t="str">
            <v>Negativo BAJO</v>
          </cell>
        </row>
        <row r="288">
          <cell r="K288" t="str">
            <v>Generación de residuos ordinarios</v>
          </cell>
          <cell r="L288" t="str">
            <v>Aumento de carga de rellenos sanitarios (-)</v>
          </cell>
          <cell r="AB288" t="str">
            <v>Negativo MODERADO</v>
          </cell>
          <cell r="BA288" t="str">
            <v>Negativo BAJO</v>
          </cell>
        </row>
        <row r="289">
          <cell r="K289" t="str">
            <v>Generación de residuos ordinarios</v>
          </cell>
          <cell r="L289" t="str">
            <v>Contaminación del suelo (-)</v>
          </cell>
          <cell r="AB289" t="str">
            <v>Negativo MODERADO</v>
          </cell>
          <cell r="BA289" t="str">
            <v>Negativo BAJO</v>
          </cell>
        </row>
        <row r="290">
          <cell r="K290" t="str">
            <v>Generación de residuos de manejo especial (RAEE´S)</v>
          </cell>
          <cell r="L290" t="str">
            <v>Contaminación del suelo (-)</v>
          </cell>
          <cell r="AB290" t="str">
            <v>Negativo MODERADO</v>
          </cell>
          <cell r="BA290" t="str">
            <v>Negativo BAJO</v>
          </cell>
        </row>
        <row r="291">
          <cell r="K291" t="str">
            <v>Generación de residuos de manejo especial (PILAS O BATERÍAS)</v>
          </cell>
          <cell r="L291" t="str">
            <v>Contaminación del suelo (-)</v>
          </cell>
          <cell r="AB291" t="str">
            <v>Negativo MODERADO</v>
          </cell>
          <cell r="BA291" t="str">
            <v>Negativo BAJO</v>
          </cell>
        </row>
        <row r="292">
          <cell r="K292" t="str">
            <v xml:space="preserve">Generación de residuos peligrosos (TÓNERES) </v>
          </cell>
          <cell r="L292" t="str">
            <v>Contaminación del suelo (-)</v>
          </cell>
          <cell r="AB292" t="str">
            <v>Negativo MODERADO</v>
          </cell>
          <cell r="BA292" t="str">
            <v>Negativo BAJO</v>
          </cell>
        </row>
        <row r="293">
          <cell r="K293" t="str">
            <v>Generación de ruido</v>
          </cell>
          <cell r="L293" t="str">
            <v>Contaminación del aire (-)</v>
          </cell>
          <cell r="AB293" t="str">
            <v>Negativo MODERADO</v>
          </cell>
          <cell r="BA293" t="str">
            <v>Negativo BAJO</v>
          </cell>
        </row>
        <row r="294">
          <cell r="K294" t="str">
            <v>Generación de residuos aprovechables (PAPEL)</v>
          </cell>
          <cell r="L294" t="str">
            <v>Disminución de carga en los rellenos sanitarios (+)</v>
          </cell>
          <cell r="AB294" t="str">
            <v>POSITIVO</v>
          </cell>
          <cell r="BA294" t="str">
            <v>POSITIVO</v>
          </cell>
        </row>
        <row r="295">
          <cell r="K295" t="str">
            <v>Generación de residuos aprovechables (PLÁSTICO)</v>
          </cell>
          <cell r="L295" t="str">
            <v>Disminución de carga en los rellenos sanitarios (+)</v>
          </cell>
          <cell r="AB295" t="str">
            <v>POSITIVO</v>
          </cell>
          <cell r="BA295" t="str">
            <v>POSITIVO</v>
          </cell>
        </row>
        <row r="296">
          <cell r="K296" t="str">
            <v>Generación de residuos aprovechables (VIDRIO)</v>
          </cell>
          <cell r="L296" t="str">
            <v>Disminución de carga en los rellenos sanitarios (+)</v>
          </cell>
          <cell r="AB296" t="str">
            <v>POSITIVO</v>
          </cell>
          <cell r="BA296" t="str">
            <v>POSITIVO</v>
          </cell>
        </row>
        <row r="297">
          <cell r="K297" t="str">
            <v>Generación de residuos aprovechables (CARTÓN)</v>
          </cell>
          <cell r="L297" t="str">
            <v>Disminución de carga en los rellenos sanitarios (+)</v>
          </cell>
          <cell r="AB297" t="str">
            <v>POSITIVO</v>
          </cell>
          <cell r="BA297" t="str">
            <v>POSITIVO</v>
          </cell>
        </row>
        <row r="298">
          <cell r="K298" t="str">
            <v>Generación de residuos aprovechables (METAL)</v>
          </cell>
          <cell r="L298" t="str">
            <v>Disminución de carga en los rellenos sanitarios (+)</v>
          </cell>
          <cell r="AB298" t="str">
            <v>POSITIVO</v>
          </cell>
          <cell r="BA298" t="str">
            <v>POSITIVO</v>
          </cell>
        </row>
        <row r="299">
          <cell r="K299" t="str">
            <v>Generación de residuos orgánicos</v>
          </cell>
          <cell r="L299" t="str">
            <v>Aumento de carga de rellenos sanitarios (-)</v>
          </cell>
          <cell r="AB299" t="str">
            <v>Negativo MODERADO</v>
          </cell>
          <cell r="BA299" t="str">
            <v>Negativo BAJO</v>
          </cell>
        </row>
        <row r="300">
          <cell r="K300" t="str">
            <v>Generación de residuos orgánicos</v>
          </cell>
          <cell r="L300" t="str">
            <v>Contaminación del suelo (-)</v>
          </cell>
          <cell r="AB300" t="str">
            <v>Negativo MODERADO</v>
          </cell>
          <cell r="BA300" t="str">
            <v>Negativo BAJO</v>
          </cell>
        </row>
        <row r="301">
          <cell r="K301" t="str">
            <v>Vertimiento de aguas residuales domésticas a sistemas de alcantarillado</v>
          </cell>
          <cell r="L301" t="str">
            <v>Contaminación de cuerpos hídricos (-)</v>
          </cell>
          <cell r="AB301" t="str">
            <v>Negativo MODERADO</v>
          </cell>
          <cell r="BA301" t="str">
            <v>Negativo BAJO</v>
          </cell>
        </row>
        <row r="302">
          <cell r="K302" t="str">
            <v>Conversión a medios tecnológicos</v>
          </cell>
          <cell r="L302" t="str">
            <v>Disminución de consumo de papel (+)</v>
          </cell>
          <cell r="AB302" t="str">
            <v>POSITIVO</v>
          </cell>
          <cell r="BA302" t="str">
            <v>POSITIVO</v>
          </cell>
        </row>
        <row r="303">
          <cell r="K303" t="str">
            <v>Consumo de energía eléctrica</v>
          </cell>
          <cell r="L303" t="str">
            <v>Agotamiento de los recursos naturales (-)</v>
          </cell>
          <cell r="AB303" t="str">
            <v>Negativo MODERADO</v>
          </cell>
          <cell r="BA303" t="str">
            <v>Negativo BAJO</v>
          </cell>
        </row>
        <row r="304">
          <cell r="K304" t="str">
            <v>Consumo de agua</v>
          </cell>
          <cell r="L304" t="str">
            <v>Agotamiento de los recursos naturales (-)</v>
          </cell>
          <cell r="AB304" t="str">
            <v>Negativo MODERADO</v>
          </cell>
          <cell r="BA304" t="str">
            <v>Negativo BAJO</v>
          </cell>
        </row>
        <row r="305">
          <cell r="K305" t="str">
            <v>Consumo de bolsas plásticas para almacenamiento de residuos</v>
          </cell>
          <cell r="L305" t="str">
            <v>Agotamiento de los recursos naturales (-)</v>
          </cell>
          <cell r="AB305" t="str">
            <v>Negativo MODERADO</v>
          </cell>
          <cell r="BA305" t="str">
            <v>Negativo BAJO</v>
          </cell>
        </row>
        <row r="306">
          <cell r="K306" t="str">
            <v xml:space="preserve">Consumo de insumos no comestibles de cafetería </v>
          </cell>
          <cell r="L306" t="str">
            <v>Agotamiento de los recursos naturales (-)</v>
          </cell>
          <cell r="AB306" t="str">
            <v>Negativo MODERADO</v>
          </cell>
          <cell r="BA306" t="str">
            <v>Negativo BAJO</v>
          </cell>
        </row>
        <row r="307">
          <cell r="K307" t="str">
            <v xml:space="preserve">Consumo de insumos comestibles de cafetería </v>
          </cell>
          <cell r="L307" t="str">
            <v>Agotamiento de los recursos naturales (-)</v>
          </cell>
          <cell r="AB307" t="str">
            <v>Negativo BAJO</v>
          </cell>
          <cell r="BA307" t="str">
            <v>Negativo BAJO</v>
          </cell>
        </row>
        <row r="308">
          <cell r="K308" t="str">
            <v>Generación de residuos ordinarios</v>
          </cell>
          <cell r="L308" t="str">
            <v>Aumento de carga de rellenos sanitarios (-)</v>
          </cell>
          <cell r="AB308" t="str">
            <v>Negativo MODERADO</v>
          </cell>
          <cell r="BA308" t="str">
            <v>Negativo BAJO</v>
          </cell>
        </row>
        <row r="309">
          <cell r="K309" t="str">
            <v>Generación de residuos ordinarios</v>
          </cell>
          <cell r="L309" t="str">
            <v>Contaminación del suelo (-)</v>
          </cell>
          <cell r="AB309" t="str">
            <v>Negativo MODERADO</v>
          </cell>
          <cell r="BA309" t="str">
            <v>Negativo BAJO</v>
          </cell>
        </row>
        <row r="310">
          <cell r="K310" t="str">
            <v>Generación de residuos aprovechables (PLÁSTICO)</v>
          </cell>
          <cell r="L310" t="str">
            <v>Disminución de carga en los rellenos sanitarios (+)</v>
          </cell>
          <cell r="AB310" t="str">
            <v>POSITIVO</v>
          </cell>
          <cell r="BA310" t="str">
            <v>POSITIVO</v>
          </cell>
        </row>
        <row r="311">
          <cell r="K311" t="str">
            <v>Generación de residuos aprovechables (CARTÓN)</v>
          </cell>
          <cell r="L311" t="str">
            <v>Disminución de carga en los rellenos sanitarios (+)</v>
          </cell>
          <cell r="AB311" t="str">
            <v>POSITIVO</v>
          </cell>
          <cell r="BA311" t="str">
            <v>POSITIVO</v>
          </cell>
        </row>
        <row r="312">
          <cell r="K312" t="str">
            <v>Generación de residuos orgánicos</v>
          </cell>
          <cell r="L312" t="str">
            <v>Aumento de carga de rellenos sanitarios (-)</v>
          </cell>
          <cell r="AB312" t="str">
            <v>Negativo MODERADO</v>
          </cell>
          <cell r="BA312" t="str">
            <v>Negativo BAJO</v>
          </cell>
        </row>
        <row r="313">
          <cell r="K313" t="str">
            <v>Generación de residuos orgánicos</v>
          </cell>
          <cell r="L313" t="str">
            <v>Contaminación del suelo (-)</v>
          </cell>
          <cell r="AB313" t="str">
            <v>Negativo MODERADO</v>
          </cell>
          <cell r="BA313" t="str">
            <v>Negativo BAJO</v>
          </cell>
        </row>
        <row r="314">
          <cell r="K314" t="str">
            <v>Vertimiento de aguas residuales domésticas a sistemas de alcantarillado</v>
          </cell>
          <cell r="L314" t="str">
            <v>Contaminación de cuerpos hídricos (-)</v>
          </cell>
          <cell r="AB314" t="str">
            <v>Negativo MODERADO</v>
          </cell>
          <cell r="BA314" t="str">
            <v>Negativo BAJO</v>
          </cell>
        </row>
        <row r="315">
          <cell r="K315" t="str">
            <v>Consumo de energía eléctrica</v>
          </cell>
          <cell r="L315" t="str">
            <v>Agotamiento de los recursos naturales (-)</v>
          </cell>
          <cell r="AB315" t="str">
            <v>Negativo MODERADO</v>
          </cell>
          <cell r="BA315" t="str">
            <v>Negativo BAJO</v>
          </cell>
        </row>
        <row r="316">
          <cell r="K316" t="str">
            <v>Consumo de papel</v>
          </cell>
          <cell r="L316" t="str">
            <v>Agotamiento de los recursos naturales (-)</v>
          </cell>
          <cell r="AB316" t="str">
            <v>Negativo MODERADO</v>
          </cell>
          <cell r="BA316" t="str">
            <v>Negativo BAJO</v>
          </cell>
        </row>
        <row r="317">
          <cell r="K317" t="str">
            <v>Consumo de tóner</v>
          </cell>
          <cell r="L317" t="str">
            <v>Agotamiento de los recursos naturales (-)</v>
          </cell>
          <cell r="AB317" t="str">
            <v>Negativo BAJO</v>
          </cell>
          <cell r="BA317" t="str">
            <v>Negativo BAJO</v>
          </cell>
        </row>
        <row r="318">
          <cell r="K318" t="str">
            <v xml:space="preserve">Generación de residuos peligrosos (TÓNERES) </v>
          </cell>
          <cell r="L318" t="str">
            <v>Contaminación del suelo (-)</v>
          </cell>
          <cell r="AB318" t="str">
            <v>Negativo MODERADO</v>
          </cell>
          <cell r="BA318" t="str">
            <v>Negativo BAJO</v>
          </cell>
        </row>
        <row r="319">
          <cell r="K319" t="str">
            <v>Generación de residuos aprovechables (PAPEL)</v>
          </cell>
          <cell r="L319" t="str">
            <v>Disminución de carga en los rellenos sanitarios (+)</v>
          </cell>
          <cell r="AB319" t="str">
            <v>POSITIVO</v>
          </cell>
          <cell r="BA319" t="str">
            <v>POSITIVO</v>
          </cell>
        </row>
        <row r="320">
          <cell r="K320" t="str">
            <v>Conversión a medios tecnológicos</v>
          </cell>
          <cell r="L320" t="str">
            <v>Disminución de consumo de papel (+)</v>
          </cell>
          <cell r="AB320" t="str">
            <v>POSITIVO</v>
          </cell>
          <cell r="BA320" t="str">
            <v>POSITIVO</v>
          </cell>
        </row>
        <row r="321">
          <cell r="K321" t="str">
            <v>Consumo de agua</v>
          </cell>
          <cell r="L321" t="str">
            <v>Agotamiento de los recursos naturales (-)</v>
          </cell>
          <cell r="AB321" t="str">
            <v>Negativo MODERADO</v>
          </cell>
          <cell r="BA321" t="str">
            <v>Negativo BAJO</v>
          </cell>
        </row>
        <row r="322">
          <cell r="K322" t="str">
            <v>Vertimiento de aguas residuales domésticas a sistemas de alcantarillado</v>
          </cell>
          <cell r="L322" t="str">
            <v>Contaminación de cuerpos hídricos (-)</v>
          </cell>
          <cell r="AB322" t="str">
            <v>Negativo MODERADO</v>
          </cell>
          <cell r="BA322" t="str">
            <v>Negativo BAJO</v>
          </cell>
        </row>
        <row r="323">
          <cell r="K323" t="str">
            <v>Generación de residuos ordinarios</v>
          </cell>
          <cell r="L323" t="str">
            <v>Aumento de carga de rellenos sanitarios (-)</v>
          </cell>
          <cell r="AB323" t="str">
            <v>Negativo MODERADO</v>
          </cell>
          <cell r="BA323" t="str">
            <v>Negativo BAJO</v>
          </cell>
        </row>
        <row r="324">
          <cell r="K324" t="str">
            <v>Generación de residuos ordinarios</v>
          </cell>
          <cell r="L324" t="str">
            <v>Contaminación del suelo (-)</v>
          </cell>
          <cell r="AB324" t="str">
            <v>Negativo MODERADO</v>
          </cell>
          <cell r="BA324" t="str">
            <v>Negativo BAJO</v>
          </cell>
        </row>
        <row r="325">
          <cell r="K325" t="str">
            <v>Consumo de energía eléctrica</v>
          </cell>
          <cell r="L325" t="str">
            <v>Agotamiento de los recursos naturales (-)</v>
          </cell>
          <cell r="AB325" t="str">
            <v>Negativo MODERADO</v>
          </cell>
          <cell r="BA325" t="str">
            <v>Negativo BAJO</v>
          </cell>
        </row>
        <row r="326">
          <cell r="K326" t="str">
            <v>Consumo de papel</v>
          </cell>
          <cell r="L326" t="str">
            <v>Agotamiento de los recursos naturales (-)</v>
          </cell>
          <cell r="AB326" t="str">
            <v>Negativo MODERADO</v>
          </cell>
          <cell r="BA326" t="str">
            <v>Negativo BAJO</v>
          </cell>
        </row>
        <row r="327">
          <cell r="K327" t="str">
            <v>Consumo de tóner</v>
          </cell>
          <cell r="L327" t="str">
            <v>Agotamiento de los recursos naturales (-)</v>
          </cell>
          <cell r="AB327" t="str">
            <v>Negativo BAJO</v>
          </cell>
          <cell r="BA327" t="str">
            <v>Negativo BAJO</v>
          </cell>
        </row>
        <row r="328">
          <cell r="K328" t="str">
            <v>Generación de residuos de manejo especial (RAEE´S)</v>
          </cell>
          <cell r="L328" t="str">
            <v>Contaminación del suelo (-)</v>
          </cell>
          <cell r="AB328" t="str">
            <v>Negativo MODERADO</v>
          </cell>
          <cell r="BA328" t="str">
            <v>Negativo BAJO</v>
          </cell>
        </row>
        <row r="329">
          <cell r="K329" t="str">
            <v>Generación de residuos de manejo especial (PILAS O BATERÍAS)</v>
          </cell>
          <cell r="L329" t="str">
            <v>Contaminación del suelo (-)</v>
          </cell>
          <cell r="AB329" t="str">
            <v>Negativo MODERADO</v>
          </cell>
          <cell r="BA329" t="str">
            <v>Negativo BAJO</v>
          </cell>
        </row>
        <row r="330">
          <cell r="K330" t="str">
            <v xml:space="preserve">Generación de residuos peligrosos (TÓNERES) </v>
          </cell>
          <cell r="L330" t="str">
            <v>Contaminación del suelo (-)</v>
          </cell>
          <cell r="AB330" t="str">
            <v>Negativo MODERADO</v>
          </cell>
          <cell r="BA330" t="str">
            <v>Negativo BAJO</v>
          </cell>
        </row>
        <row r="331">
          <cell r="K331" t="str">
            <v>Generación de residuos aprovechables (PAPEL)</v>
          </cell>
          <cell r="L331" t="str">
            <v>Disminución de carga en los rellenos sanitarios (+)</v>
          </cell>
          <cell r="AB331" t="str">
            <v>POSITIVO</v>
          </cell>
          <cell r="BA331" t="str">
            <v>POSITIVO</v>
          </cell>
        </row>
        <row r="332">
          <cell r="K332" t="str">
            <v>Generación de residuos aprovechables (PAPEL)</v>
          </cell>
          <cell r="L332" t="str">
            <v>Disminución de consumo de papel (+)</v>
          </cell>
          <cell r="AB332" t="str">
            <v>POSITIVO</v>
          </cell>
          <cell r="BA332" t="str">
            <v>POSITIVO</v>
          </cell>
        </row>
        <row r="333">
          <cell r="K333" t="str">
            <v>Generación de residuos ordinarios</v>
          </cell>
          <cell r="L333" t="str">
            <v>Aumento de carga de rellenos sanitarios (-)</v>
          </cell>
          <cell r="AB333" t="str">
            <v>Negativo MODERADO</v>
          </cell>
          <cell r="BA333" t="str">
            <v>Negativo BAJO</v>
          </cell>
        </row>
        <row r="334">
          <cell r="K334" t="str">
            <v>Generación de residuos ordinarios</v>
          </cell>
          <cell r="L334" t="str">
            <v>Contaminación del suelo (-)</v>
          </cell>
          <cell r="AB334" t="str">
            <v>Negativo MODERADO</v>
          </cell>
          <cell r="BA334" t="str">
            <v>Negativo BAJO</v>
          </cell>
        </row>
        <row r="335">
          <cell r="K335" t="str">
            <v>Consumo de energía eléctrica</v>
          </cell>
          <cell r="L335" t="str">
            <v>Agotamiento de los recursos naturales (-)</v>
          </cell>
          <cell r="AB335" t="str">
            <v>Negativo MODERADO</v>
          </cell>
          <cell r="BA335" t="str">
            <v>Negativo BAJO</v>
          </cell>
        </row>
        <row r="336">
          <cell r="K336" t="str">
            <v>Consumo de papel</v>
          </cell>
          <cell r="L336" t="str">
            <v>Agotamiento de los recursos naturales (-)</v>
          </cell>
          <cell r="AB336" t="str">
            <v>Negativo MODERADO</v>
          </cell>
          <cell r="BA336" t="str">
            <v>Negativo BAJO</v>
          </cell>
        </row>
        <row r="337">
          <cell r="K337" t="str">
            <v>Consumo de tóner</v>
          </cell>
          <cell r="L337" t="str">
            <v>Agotamiento de los recursos naturales (-)</v>
          </cell>
          <cell r="AB337" t="str">
            <v>Negativo BAJO</v>
          </cell>
          <cell r="BA337" t="str">
            <v>Negativo BAJO</v>
          </cell>
        </row>
        <row r="338">
          <cell r="K338" t="str">
            <v xml:space="preserve">Generación de residuos peligrosos (TÓNERES) </v>
          </cell>
          <cell r="L338" t="str">
            <v>Contaminación del suelo (-)</v>
          </cell>
          <cell r="AB338" t="str">
            <v>Negativo MODERADO</v>
          </cell>
          <cell r="BA338" t="str">
            <v>Negativo BAJO</v>
          </cell>
        </row>
        <row r="339">
          <cell r="K339" t="str">
            <v>Generación de residuos aprovechables (PAPEL)</v>
          </cell>
          <cell r="L339" t="str">
            <v>Disminución de carga en los rellenos sanitarios (+)</v>
          </cell>
          <cell r="AB339" t="str">
            <v>POSITIVO</v>
          </cell>
          <cell r="BA339" t="str">
            <v>POSITIVO</v>
          </cell>
        </row>
        <row r="340">
          <cell r="K340" t="str">
            <v>Conversión a medios tecnológicos</v>
          </cell>
          <cell r="L340" t="str">
            <v>Disminución de consumo de papel (+)</v>
          </cell>
          <cell r="AB340" t="str">
            <v>POSITIVO</v>
          </cell>
          <cell r="BA340" t="str">
            <v>POSITIVO</v>
          </cell>
        </row>
        <row r="341">
          <cell r="K341" t="str">
            <v>Definición de criterios ambientales para adquisición de productos y/o servicios</v>
          </cell>
          <cell r="L341" t="str">
            <v>Generación / Fomento de educación  y conciencia ambiental (+)</v>
          </cell>
          <cell r="AB341" t="str">
            <v>POSITIVO</v>
          </cell>
          <cell r="BA341" t="str">
            <v>POSITIVO</v>
          </cell>
        </row>
        <row r="342">
          <cell r="K342" t="str">
            <v>Definición de criterios ambientales para adquisición de productos y/o servicios</v>
          </cell>
          <cell r="L342" t="str">
            <v>Reducción de afectación al medio ambiente (+)</v>
          </cell>
          <cell r="AB342" t="str">
            <v>POSITIVO</v>
          </cell>
          <cell r="BA342" t="str">
            <v>POSITIVO</v>
          </cell>
        </row>
        <row r="343">
          <cell r="K343" t="str">
            <v>Identificación de requisitos legales ambientales y otros requisitos</v>
          </cell>
          <cell r="L343" t="str">
            <v>Reducción de afectación al medio ambiente (+)</v>
          </cell>
          <cell r="AB343" t="str">
            <v>POSITIVO</v>
          </cell>
          <cell r="BA343" t="str">
            <v>POSITIVO</v>
          </cell>
        </row>
        <row r="344">
          <cell r="K344" t="str">
            <v>Consumo de energía eléctrica</v>
          </cell>
          <cell r="L344" t="str">
            <v>Agotamiento de los recursos naturales (-)</v>
          </cell>
          <cell r="AB344" t="str">
            <v>Negativo MODERADO</v>
          </cell>
          <cell r="BA344" t="str">
            <v>Negativo BAJO</v>
          </cell>
        </row>
        <row r="345">
          <cell r="K345" t="str">
            <v>Consumo de papel</v>
          </cell>
          <cell r="L345" t="str">
            <v>Agotamiento de los recursos naturales (-)</v>
          </cell>
          <cell r="AB345" t="str">
            <v>Negativo MODERADO</v>
          </cell>
          <cell r="BA345" t="str">
            <v>Negativo BAJO</v>
          </cell>
        </row>
        <row r="346">
          <cell r="K346" t="str">
            <v>Consumo de tóner</v>
          </cell>
          <cell r="L346" t="str">
            <v>Agotamiento de los recursos naturales (-)</v>
          </cell>
          <cell r="AB346" t="str">
            <v>Negativo BAJO</v>
          </cell>
          <cell r="BA346" t="str">
            <v>Negativo BAJO</v>
          </cell>
        </row>
        <row r="347">
          <cell r="K347" t="str">
            <v>Generación de residuos aprovechables (PAPEL)</v>
          </cell>
          <cell r="L347" t="str">
            <v>Disminución de carga en los rellenos sanitarios (+)</v>
          </cell>
          <cell r="AB347" t="str">
            <v>POSITIVO</v>
          </cell>
          <cell r="BA347" t="str">
            <v>POSITIVO</v>
          </cell>
        </row>
        <row r="348">
          <cell r="K348" t="str">
            <v>Generación de residuos ordinarios</v>
          </cell>
          <cell r="L348" t="str">
            <v>Aumento de carga de rellenos sanitarios (-)</v>
          </cell>
          <cell r="AB348" t="str">
            <v>Negativo MODERADO</v>
          </cell>
          <cell r="BA348" t="str">
            <v>Negativo BAJO</v>
          </cell>
        </row>
        <row r="349">
          <cell r="K349" t="str">
            <v>Generación de residuos ordinarios</v>
          </cell>
          <cell r="L349" t="str">
            <v>Aumento de carga de rellenos sanitarios (-)</v>
          </cell>
          <cell r="AB349" t="str">
            <v>Negativo MODERADO</v>
          </cell>
          <cell r="BA349" t="str">
            <v>Negativo BAJO</v>
          </cell>
        </row>
        <row r="350">
          <cell r="K350" t="str">
            <v xml:space="preserve">Generación de residuos peligrosos (TÓNERES) </v>
          </cell>
          <cell r="L350" t="str">
            <v>Contaminación del suelo (-)</v>
          </cell>
          <cell r="AB350" t="str">
            <v>Negativo MODERADO</v>
          </cell>
          <cell r="BA350" t="str">
            <v>Negativo BAJO</v>
          </cell>
        </row>
        <row r="351">
          <cell r="K351" t="str">
            <v>Consumo de bolsas plásticas para almacenamiento de residuos</v>
          </cell>
          <cell r="L351" t="str">
            <v>Agotamiento de los recursos naturales (-)</v>
          </cell>
          <cell r="AB351" t="str">
            <v>Negativo MODERADO</v>
          </cell>
          <cell r="BA351" t="str">
            <v>Negativo BAJO</v>
          </cell>
        </row>
        <row r="352">
          <cell r="K352" t="str">
            <v>Consumo de papel</v>
          </cell>
          <cell r="L352" t="str">
            <v>Agotamiento de los recursos naturales (-)</v>
          </cell>
          <cell r="AB352" t="str">
            <v>Negativo MODERADO</v>
          </cell>
          <cell r="BA352" t="str">
            <v>Negativo BAJO</v>
          </cell>
        </row>
        <row r="353">
          <cell r="K353" t="str">
            <v>Consumo de tóner</v>
          </cell>
          <cell r="L353" t="str">
            <v>Agotamiento de los recursos naturales (-)</v>
          </cell>
          <cell r="AB353" t="str">
            <v>Negativo BAJO</v>
          </cell>
          <cell r="BA353" t="str">
            <v>Negativo BAJO</v>
          </cell>
        </row>
        <row r="354">
          <cell r="K354" t="str">
            <v>Consumo de energía eléctrica</v>
          </cell>
          <cell r="L354" t="str">
            <v>Agotamiento de los recursos naturales (-)</v>
          </cell>
          <cell r="AB354" t="str">
            <v>Negativo MODERADO</v>
          </cell>
          <cell r="BA354" t="str">
            <v>Negativo BAJO</v>
          </cell>
        </row>
        <row r="355">
          <cell r="K355" t="str">
            <v>Definición de criterios ambientales para adquisición de productos y/o servicios</v>
          </cell>
          <cell r="L355" t="str">
            <v>Reducción de afectación al medio ambiente (+)</v>
          </cell>
          <cell r="AB355" t="str">
            <v>POSITIVO</v>
          </cell>
          <cell r="BA355" t="str">
            <v>POSITIVO</v>
          </cell>
        </row>
        <row r="356">
          <cell r="K356" t="str">
            <v>Definición de criterios ambientales para adquisición de productos y/o servicios</v>
          </cell>
          <cell r="L356" t="str">
            <v>Generación / Fomento de educación  y conciencia ambiental (+)</v>
          </cell>
          <cell r="AB356" t="str">
            <v>POSITIVO</v>
          </cell>
          <cell r="BA356" t="str">
            <v>POSITIVO</v>
          </cell>
        </row>
        <row r="357">
          <cell r="K357" t="str">
            <v>Generación de residuos aprovechables (CARTÓN)</v>
          </cell>
          <cell r="L357" t="str">
            <v>Disminución de carga en los rellenos sanitarios (+)</v>
          </cell>
          <cell r="AB357" t="str">
            <v>POSITIVO</v>
          </cell>
          <cell r="BA357" t="str">
            <v>POSITIVO</v>
          </cell>
        </row>
        <row r="358">
          <cell r="K358" t="str">
            <v>Generación de residuos aprovechables (PAPEL)</v>
          </cell>
          <cell r="L358" t="str">
            <v>Disminución de carga en los rellenos sanitarios (+)</v>
          </cell>
          <cell r="AB358" t="str">
            <v>POSITIVO</v>
          </cell>
          <cell r="BA358" t="str">
            <v>POSITIVO</v>
          </cell>
        </row>
        <row r="359">
          <cell r="K359" t="str">
            <v>Generación de residuos aprovechables (PLÁSTICO)</v>
          </cell>
          <cell r="L359" t="str">
            <v>Disminución de carga en los rellenos sanitarios (+)</v>
          </cell>
          <cell r="AB359" t="str">
            <v>POSITIVO</v>
          </cell>
          <cell r="BA359" t="str">
            <v>POSITIVO</v>
          </cell>
        </row>
        <row r="360">
          <cell r="K360" t="str">
            <v>Generación de residuos ordinarios</v>
          </cell>
          <cell r="L360" t="str">
            <v>Aumento de carga de rellenos sanitarios (-)</v>
          </cell>
          <cell r="AB360" t="str">
            <v>Negativo MODERADO</v>
          </cell>
          <cell r="BA360" t="str">
            <v>Negativo BAJO</v>
          </cell>
        </row>
        <row r="361">
          <cell r="K361" t="str">
            <v>Generación de residuos ordinarios</v>
          </cell>
          <cell r="L361" t="str">
            <v>Contaminación del suelo (-)</v>
          </cell>
          <cell r="AB361" t="str">
            <v>Negativo MODERADO</v>
          </cell>
          <cell r="BA361" t="str">
            <v>Negativo BAJO</v>
          </cell>
        </row>
        <row r="362">
          <cell r="K362" t="str">
            <v>Generación de residuos orgánicos</v>
          </cell>
          <cell r="L362" t="str">
            <v>Aumento de carga de rellenos sanitarios (-)</v>
          </cell>
          <cell r="AB362" t="str">
            <v>Negativo MODERADO</v>
          </cell>
          <cell r="BA362" t="str">
            <v>Negativo BAJO</v>
          </cell>
        </row>
        <row r="363">
          <cell r="K363" t="str">
            <v>Generación de residuos orgánicos</v>
          </cell>
          <cell r="L363" t="str">
            <v>Contaminación del suelo (-)</v>
          </cell>
          <cell r="AB363" t="str">
            <v>Negativo MODERADO</v>
          </cell>
          <cell r="BA363" t="str">
            <v>Negativo BAJO</v>
          </cell>
        </row>
        <row r="364">
          <cell r="K364" t="str">
            <v xml:space="preserve">Generación de residuos peligrosos (TÓNERES) </v>
          </cell>
          <cell r="L364" t="str">
            <v>Contaminación del suelo (-)</v>
          </cell>
          <cell r="AB364" t="str">
            <v>Negativo MODERADO</v>
          </cell>
          <cell r="BA364" t="str">
            <v>Negativo BAJO</v>
          </cell>
        </row>
        <row r="365">
          <cell r="K365" t="str">
            <v>Consumo de bolsas plásticas para almacenamiento de residuos</v>
          </cell>
          <cell r="L365" t="str">
            <v>Agotamiento de los recursos naturales (-)</v>
          </cell>
          <cell r="AB365" t="str">
            <v>Negativo MODERADO</v>
          </cell>
          <cell r="BA365" t="str">
            <v>Negativo BAJO</v>
          </cell>
        </row>
        <row r="366">
          <cell r="K366" t="str">
            <v>Educación ambiental</v>
          </cell>
          <cell r="L366" t="str">
            <v>Disminución de carga en los rellenos sanitarios (+)</v>
          </cell>
          <cell r="AB366" t="str">
            <v>POSITIVO</v>
          </cell>
          <cell r="BA366" t="str">
            <v>POSITIVO</v>
          </cell>
        </row>
        <row r="367">
          <cell r="K367" t="str">
            <v>Educación ambiental</v>
          </cell>
          <cell r="L367" t="str">
            <v>Disminución de contaminación al suelo (+)</v>
          </cell>
          <cell r="AB367" t="str">
            <v>POSITIVO</v>
          </cell>
          <cell r="BA367" t="str">
            <v>POSITIVO</v>
          </cell>
        </row>
        <row r="368">
          <cell r="K368" t="str">
            <v>Educación ambiental</v>
          </cell>
          <cell r="L368" t="str">
            <v>Fomento de buenas prácticas ambientales (+)</v>
          </cell>
          <cell r="AB368" t="str">
            <v>POSITIVO</v>
          </cell>
          <cell r="BA368" t="str">
            <v>POSITIVO</v>
          </cell>
        </row>
        <row r="369">
          <cell r="K369" t="str">
            <v>Educación ambiental</v>
          </cell>
          <cell r="L369" t="str">
            <v>Generación / Fomento de educación  y conciencia ambiental (+)</v>
          </cell>
          <cell r="AB369" t="str">
            <v>POSITIVO</v>
          </cell>
          <cell r="BA369" t="str">
            <v>POSITIVO</v>
          </cell>
        </row>
        <row r="370">
          <cell r="K370" t="str">
            <v>Educación ambiental</v>
          </cell>
          <cell r="L370" t="str">
            <v>Generación de empleo (+)</v>
          </cell>
          <cell r="AB370" t="str">
            <v>POSITIVO</v>
          </cell>
          <cell r="BA370" t="str">
            <v>POSITIVO</v>
          </cell>
        </row>
        <row r="371">
          <cell r="K371" t="str">
            <v>Educación ambiental</v>
          </cell>
          <cell r="L371" t="str">
            <v>Manejo integral de residuos sólidos (+)</v>
          </cell>
          <cell r="AB371" t="str">
            <v>POSITIVO</v>
          </cell>
          <cell r="BA371" t="str">
            <v>POSITIVO</v>
          </cell>
        </row>
        <row r="372">
          <cell r="K372" t="str">
            <v>Educación ambiental</v>
          </cell>
          <cell r="L372" t="str">
            <v>Reducción de afectación al medio ambiente (+)</v>
          </cell>
          <cell r="AB372" t="str">
            <v>POSITIVO</v>
          </cell>
          <cell r="BA372" t="str">
            <v>POSITIVO</v>
          </cell>
        </row>
        <row r="373">
          <cell r="K373" t="str">
            <v>Uso de publicidad exterior visual</v>
          </cell>
          <cell r="L373" t="str">
            <v>Alteración al medio ambiente laboral (-)</v>
          </cell>
          <cell r="AB373" t="str">
            <v>Negativo MODERADO</v>
          </cell>
          <cell r="BA373" t="str">
            <v>Negativo BAJO</v>
          </cell>
        </row>
        <row r="374">
          <cell r="K374" t="str">
            <v>Consumo de combustibles</v>
          </cell>
          <cell r="L374" t="str">
            <v>Agotamiento de los recursos naturales (-)</v>
          </cell>
          <cell r="AB374" t="str">
            <v>Negativo MODERADO</v>
          </cell>
          <cell r="BA374" t="str">
            <v>Negativo BAJO</v>
          </cell>
        </row>
        <row r="375">
          <cell r="K375" t="str">
            <v>Consumo de combustibles</v>
          </cell>
          <cell r="L375" t="str">
            <v>Contaminación del aire (-)</v>
          </cell>
          <cell r="AB375" t="str">
            <v>Negativo MODERADO</v>
          </cell>
          <cell r="BA375" t="str">
            <v>Negativo MODERADO</v>
          </cell>
        </row>
        <row r="376">
          <cell r="K376" t="str">
            <v>Consumo de combustibles</v>
          </cell>
          <cell r="L376" t="str">
            <v>Emisión de gases efecto invernadero (-)</v>
          </cell>
          <cell r="AB376" t="str">
            <v>Negativo MODERADO</v>
          </cell>
          <cell r="BA376" t="str">
            <v>Negativo BAJO</v>
          </cell>
        </row>
        <row r="377">
          <cell r="K377" t="str">
            <v>Generación de emisiones atmosféricas fuentes móviles</v>
          </cell>
          <cell r="L377" t="str">
            <v>Contaminación del aire (-)</v>
          </cell>
          <cell r="AB377" t="str">
            <v>Negativo MODERADO</v>
          </cell>
          <cell r="BA377" t="str">
            <v>Negativo MODERADO</v>
          </cell>
        </row>
        <row r="378">
          <cell r="K378" t="str">
            <v>Generación de residuos de manejo especial (LLANTAS USADAS)</v>
          </cell>
          <cell r="L378" t="str">
            <v>Contaminación del suelo (-)</v>
          </cell>
          <cell r="AB378" t="str">
            <v>Negativo MODERADO</v>
          </cell>
          <cell r="BA378" t="str">
            <v>Negativo BAJO</v>
          </cell>
        </row>
        <row r="379">
          <cell r="K379" t="str">
            <v>Generación de residuos peligrosos (ACEITES USADOS)</v>
          </cell>
          <cell r="L379" t="str">
            <v>Contaminación del suelo (-)</v>
          </cell>
          <cell r="AB379" t="str">
            <v>Negativo MODERADO</v>
          </cell>
          <cell r="BA379" t="str">
            <v>Negativo BAJO</v>
          </cell>
        </row>
        <row r="380">
          <cell r="K380" t="str">
            <v>Generación de ruido</v>
          </cell>
          <cell r="L380" t="str">
            <v>Contaminación del aire (-)</v>
          </cell>
          <cell r="AB380" t="str">
            <v>Negativo MODERADO</v>
          </cell>
          <cell r="BA380" t="str">
            <v>Negativo MODERADO</v>
          </cell>
        </row>
        <row r="381">
          <cell r="K381" t="str">
            <v>Identificación de requisitos legales ambientales y otros requisitos</v>
          </cell>
          <cell r="L381" t="str">
            <v>Reducción de afectación al medio ambiente (+)</v>
          </cell>
          <cell r="AB381" t="str">
            <v>POSITIVO</v>
          </cell>
          <cell r="BA381" t="str">
            <v>POSITIVO</v>
          </cell>
        </row>
        <row r="382">
          <cell r="K382" t="str">
            <v>Definición de criterios ambientales para adquisición de productos y/o servicios</v>
          </cell>
          <cell r="L382" t="str">
            <v>Preservación de la calidad del aire (+)</v>
          </cell>
          <cell r="AB382" t="str">
            <v>POSITIVO</v>
          </cell>
          <cell r="BA382" t="str">
            <v>POSITIVO</v>
          </cell>
        </row>
        <row r="383">
          <cell r="K383" t="str">
            <v>Definición de criterios ambientales para adquisición de productos y/o servicios</v>
          </cell>
          <cell r="L383" t="str">
            <v>Reducción de afectación al medio ambiente (+)</v>
          </cell>
          <cell r="AB383" t="str">
            <v>POSITIVO</v>
          </cell>
          <cell r="BA383" t="str">
            <v>POSITIVO</v>
          </cell>
        </row>
        <row r="384">
          <cell r="K384" t="str">
            <v xml:space="preserve">Generación de residuos peligrosos (RESIDUOS QUÍMICOS) </v>
          </cell>
          <cell r="L384" t="str">
            <v>Contaminación del suelo (-)</v>
          </cell>
          <cell r="AB384" t="str">
            <v>Negativo MODERADO</v>
          </cell>
          <cell r="BA384" t="str">
            <v>Negativo BAJO</v>
          </cell>
        </row>
        <row r="385">
          <cell r="K385" t="str">
            <v>Consumo de agua</v>
          </cell>
          <cell r="L385" t="str">
            <v>Agotamiento de los recursos naturales (-)</v>
          </cell>
          <cell r="AB385" t="str">
            <v>Negativo BAJO</v>
          </cell>
          <cell r="BA385" t="str">
            <v>Negativo BAJO</v>
          </cell>
        </row>
        <row r="386">
          <cell r="K386" t="str">
            <v>N/A</v>
          </cell>
          <cell r="L386" t="str">
            <v>N/A</v>
          </cell>
          <cell r="AB386" t="str">
            <v>SIN IMPACTO</v>
          </cell>
          <cell r="BA386" t="str">
            <v>SIN IMPACTO</v>
          </cell>
        </row>
        <row r="387">
          <cell r="K387" t="str">
            <v>N/A</v>
          </cell>
          <cell r="L387" t="str">
            <v>N/A</v>
          </cell>
          <cell r="AB387" t="str">
            <v>SIN IMPACTO</v>
          </cell>
          <cell r="BA387" t="str">
            <v>SIN IMPACTO</v>
          </cell>
        </row>
        <row r="388">
          <cell r="K388" t="str">
            <v>N/A</v>
          </cell>
          <cell r="L388" t="str">
            <v>N/A</v>
          </cell>
          <cell r="AB388" t="str">
            <v>SIN IMPACTO</v>
          </cell>
          <cell r="BA388" t="str">
            <v>SIN IMPACTO</v>
          </cell>
        </row>
        <row r="389">
          <cell r="K389" t="str">
            <v>Consumo de energía eléctrica</v>
          </cell>
          <cell r="L389" t="str">
            <v>Disminución de consumo de energía (+)</v>
          </cell>
          <cell r="AB389" t="str">
            <v>POSITIVO</v>
          </cell>
          <cell r="BA389" t="str">
            <v>POSITIVO</v>
          </cell>
        </row>
        <row r="390">
          <cell r="K390" t="str">
            <v>Consumo de agua</v>
          </cell>
          <cell r="L390" t="str">
            <v>Incremento de la oferta hídrica para consumo humano (-)</v>
          </cell>
          <cell r="AB390" t="str">
            <v>Negativo MODERADO</v>
          </cell>
          <cell r="BA390" t="str">
            <v>Negativo BAJO</v>
          </cell>
        </row>
        <row r="391">
          <cell r="K391" t="str">
            <v>Consumo de agua</v>
          </cell>
          <cell r="L391" t="str">
            <v>Incremento de la oferta hídrica para consumo humano (-)</v>
          </cell>
          <cell r="AB391" t="str">
            <v>Negativo MODERADO</v>
          </cell>
          <cell r="BA391" t="str">
            <v>Negativo BAJO</v>
          </cell>
        </row>
        <row r="392">
          <cell r="K392" t="str">
            <v>N/A</v>
          </cell>
          <cell r="L392" t="str">
            <v>N/A</v>
          </cell>
          <cell r="AB392" t="str">
            <v>SIN IMPACTO</v>
          </cell>
          <cell r="BA392" t="str">
            <v>SIN IMPACTO</v>
          </cell>
        </row>
        <row r="393">
          <cell r="K393" t="str">
            <v>N/A</v>
          </cell>
          <cell r="L393" t="str">
            <v>N/A</v>
          </cell>
          <cell r="AB393" t="str">
            <v>SIN IMPACTO</v>
          </cell>
          <cell r="BA393" t="str">
            <v>SIN IMPACTO</v>
          </cell>
        </row>
        <row r="394">
          <cell r="K394" t="str">
            <v>N/A</v>
          </cell>
          <cell r="L394" t="str">
            <v>N/A</v>
          </cell>
          <cell r="AB394" t="str">
            <v>SIN IMPACTO</v>
          </cell>
          <cell r="BA394" t="str">
            <v>SIN IMPACTO</v>
          </cell>
        </row>
        <row r="395">
          <cell r="K395" t="str">
            <v>Consumo de agua</v>
          </cell>
          <cell r="L395" t="str">
            <v>Agotamiento de los recursos naturales (-)</v>
          </cell>
          <cell r="AB395" t="str">
            <v>Negativo MODERADO</v>
          </cell>
          <cell r="BA395" t="str">
            <v>Negativo BAJO</v>
          </cell>
        </row>
        <row r="396">
          <cell r="K396" t="str">
            <v>Uso de refrigerantes</v>
          </cell>
          <cell r="L396" t="str">
            <v>Agotamiento de los recursos naturales (-)</v>
          </cell>
          <cell r="AB396" t="str">
            <v>Negativo BAJO</v>
          </cell>
          <cell r="BA396" t="str">
            <v>Negativo BAJO</v>
          </cell>
        </row>
        <row r="397">
          <cell r="K397" t="str">
            <v>Otro</v>
          </cell>
          <cell r="L397" t="str">
            <v>Disminución de contaminación al suelo (+)</v>
          </cell>
          <cell r="AB397" t="str">
            <v>POSITIVO</v>
          </cell>
          <cell r="BA397" t="str">
            <v>POSITIVO</v>
          </cell>
        </row>
        <row r="398">
          <cell r="K398" t="str">
            <v>Consumo de plaguicidas</v>
          </cell>
          <cell r="L398" t="str">
            <v>Contaminación del suelo (-)</v>
          </cell>
          <cell r="AB398" t="str">
            <v>Negativo MODERADO</v>
          </cell>
          <cell r="BA398" t="str">
            <v>Negativo BAJO</v>
          </cell>
        </row>
        <row r="399">
          <cell r="K399" t="str">
            <v>Consumo de combustibles</v>
          </cell>
          <cell r="L399" t="str">
            <v>Agotamiento de los recursos naturales (-)</v>
          </cell>
          <cell r="AB399" t="str">
            <v>Negativo BAJO</v>
          </cell>
          <cell r="BA399" t="str">
            <v>Negativo BAJO</v>
          </cell>
        </row>
        <row r="400">
          <cell r="K400" t="str">
            <v>Consumo de agua</v>
          </cell>
          <cell r="L400" t="str">
            <v>Agotamiento de los recursos naturales (-)</v>
          </cell>
          <cell r="AB400" t="str">
            <v>Negativo MODERADO</v>
          </cell>
          <cell r="BA400" t="str">
            <v>Negativo BAJO</v>
          </cell>
        </row>
        <row r="401">
          <cell r="K401" t="str">
            <v>N/A</v>
          </cell>
          <cell r="L401" t="str">
            <v>N/A</v>
          </cell>
          <cell r="AB401" t="str">
            <v>SIN IMPACTO</v>
          </cell>
          <cell r="BA401" t="str">
            <v>SIN IMPACTO</v>
          </cell>
        </row>
        <row r="402">
          <cell r="K402" t="str">
            <v>N/A</v>
          </cell>
          <cell r="L402" t="str">
            <v>N/A</v>
          </cell>
          <cell r="AB402" t="str">
            <v>SIN IMPACTO</v>
          </cell>
          <cell r="BA402" t="str">
            <v>SIN IMPACTO</v>
          </cell>
        </row>
        <row r="403">
          <cell r="K403" t="str">
            <v>Generación de carga visual</v>
          </cell>
          <cell r="L403" t="str">
            <v>Afectación a la salud humana (-)</v>
          </cell>
          <cell r="AB403" t="str">
            <v>Negativo MODERADO</v>
          </cell>
          <cell r="BA403" t="str">
            <v>Negativo BAJO</v>
          </cell>
        </row>
        <row r="404">
          <cell r="K404" t="str">
            <v xml:space="preserve">Generación de residuos peligrosos (RESIDUOS QUÍMICOS) </v>
          </cell>
          <cell r="L404" t="str">
            <v>Contaminación del suelo (-)</v>
          </cell>
          <cell r="AB404" t="str">
            <v>Negativo MODERADO</v>
          </cell>
          <cell r="BA404" t="str">
            <v>Negativo BAJO</v>
          </cell>
        </row>
        <row r="405">
          <cell r="K405" t="str">
            <v>Consumo de agua</v>
          </cell>
          <cell r="L405" t="str">
            <v>Agotamiento de los recursos naturales (-)</v>
          </cell>
          <cell r="AB405" t="str">
            <v>Negativo BAJO</v>
          </cell>
          <cell r="BA405" t="str">
            <v>Negativo BAJO</v>
          </cell>
        </row>
        <row r="406">
          <cell r="K406" t="str">
            <v>N/A</v>
          </cell>
          <cell r="L406" t="str">
            <v>N/A</v>
          </cell>
          <cell r="AB406" t="str">
            <v>SIN IMPACTO</v>
          </cell>
          <cell r="BA406" t="str">
            <v>SIN IMPACTO</v>
          </cell>
        </row>
        <row r="407">
          <cell r="K407" t="str">
            <v>N/A</v>
          </cell>
          <cell r="L407" t="str">
            <v>N/A</v>
          </cell>
          <cell r="AB407" t="str">
            <v>SIN IMPACTO</v>
          </cell>
          <cell r="BA407" t="str">
            <v>SIN IMPACTO</v>
          </cell>
        </row>
        <row r="408">
          <cell r="K408" t="str">
            <v>N/A</v>
          </cell>
          <cell r="L408" t="str">
            <v>N/A</v>
          </cell>
          <cell r="AB408" t="str">
            <v>SIN IMPACTO</v>
          </cell>
          <cell r="BA408" t="str">
            <v>SIN IMPACTO</v>
          </cell>
        </row>
        <row r="409">
          <cell r="K409" t="str">
            <v>N/A</v>
          </cell>
          <cell r="L409" t="str">
            <v>N/A</v>
          </cell>
          <cell r="AB409" t="str">
            <v>SIN IMPACTO</v>
          </cell>
          <cell r="BA409" t="str">
            <v>SIN IMPACTO</v>
          </cell>
        </row>
        <row r="410">
          <cell r="K410" t="str">
            <v>N/A</v>
          </cell>
          <cell r="L410" t="str">
            <v>N/A</v>
          </cell>
          <cell r="AB410" t="str">
            <v>SIN IMPACTO</v>
          </cell>
          <cell r="BA410" t="str">
            <v>SIN IMPACTO</v>
          </cell>
        </row>
        <row r="411">
          <cell r="K411" t="str">
            <v>Consumo de agua</v>
          </cell>
          <cell r="L411" t="str">
            <v>Agotamiento de los recursos naturales (-)</v>
          </cell>
          <cell r="AB411" t="str">
            <v>Negativo MODERADO</v>
          </cell>
          <cell r="BA411" t="str">
            <v>Negativo BAJO</v>
          </cell>
        </row>
        <row r="412">
          <cell r="K412" t="str">
            <v>Uso de refrigerantes</v>
          </cell>
          <cell r="L412" t="str">
            <v>Agotamiento de los recursos naturales (-)</v>
          </cell>
          <cell r="AB412" t="str">
            <v>Negativo BAJO</v>
          </cell>
          <cell r="BA412" t="str">
            <v>Negativo BAJO</v>
          </cell>
        </row>
        <row r="413">
          <cell r="K413" t="str">
            <v>Otro</v>
          </cell>
          <cell r="L413" t="str">
            <v>Disminución de contaminación al suelo (+)</v>
          </cell>
          <cell r="AB413" t="str">
            <v>POSITIVO</v>
          </cell>
          <cell r="BA413" t="str">
            <v>POSITIVO</v>
          </cell>
        </row>
        <row r="414">
          <cell r="K414" t="str">
            <v>Consumo de plaguicidas</v>
          </cell>
          <cell r="L414" t="str">
            <v>Contaminación del suelo (-)</v>
          </cell>
          <cell r="AB414" t="str">
            <v>Negativo MODERADO</v>
          </cell>
          <cell r="BA414" t="str">
            <v>Negativo BAJO</v>
          </cell>
        </row>
        <row r="415">
          <cell r="K415" t="str">
            <v>Consumo de combustibles</v>
          </cell>
          <cell r="L415" t="str">
            <v>Agotamiento de los recursos naturales (-)</v>
          </cell>
          <cell r="AB415" t="str">
            <v>Negativo BAJO</v>
          </cell>
          <cell r="BA415" t="str">
            <v>Negativo BAJO</v>
          </cell>
        </row>
        <row r="416">
          <cell r="K416" t="str">
            <v>N/A</v>
          </cell>
          <cell r="L416" t="str">
            <v>N/A</v>
          </cell>
          <cell r="AB416" t="str">
            <v>SIN IMPACTO</v>
          </cell>
          <cell r="BA416" t="str">
            <v>SIN IMPACTO</v>
          </cell>
        </row>
        <row r="417">
          <cell r="K417" t="str">
            <v>Generación de enfermedades de interes en salud pública</v>
          </cell>
          <cell r="L417" t="str">
            <v>Afectación a la salud humana (-)</v>
          </cell>
          <cell r="AB417" t="str">
            <v>Negativo MODERADO</v>
          </cell>
          <cell r="BA417" t="str">
            <v>Negativo BAJO</v>
          </cell>
        </row>
        <row r="418">
          <cell r="K418" t="str">
            <v xml:space="preserve">Generación de residuos peligrosos (RESIDUOS QUÍMICOS) </v>
          </cell>
          <cell r="L418" t="str">
            <v>Contaminación del suelo (-)</v>
          </cell>
          <cell r="AB418" t="str">
            <v>Negativo MODERADO</v>
          </cell>
          <cell r="BA418" t="str">
            <v>Negativo BAJO</v>
          </cell>
        </row>
        <row r="419">
          <cell r="K419" t="str">
            <v>Consumo de agua</v>
          </cell>
          <cell r="L419" t="str">
            <v>Agotamiento de los recursos naturales (-)</v>
          </cell>
          <cell r="AB419" t="str">
            <v>Negativo MODERADO</v>
          </cell>
          <cell r="BA419" t="str">
            <v>Negativo BAJO</v>
          </cell>
        </row>
        <row r="420">
          <cell r="K420" t="str">
            <v>Consumo de agua</v>
          </cell>
          <cell r="L420" t="str">
            <v>Agotamiento de los recursos naturales (-)</v>
          </cell>
          <cell r="AB420" t="str">
            <v>Negativo BAJO</v>
          </cell>
          <cell r="BA420" t="str">
            <v>Negativo BAJO</v>
          </cell>
        </row>
        <row r="421">
          <cell r="K421" t="str">
            <v>N/A</v>
          </cell>
          <cell r="L421" t="str">
            <v>N/A</v>
          </cell>
          <cell r="AB421" t="str">
            <v>SIN IMPACTO</v>
          </cell>
          <cell r="BA421" t="str">
            <v>SIN IMPACTO</v>
          </cell>
        </row>
        <row r="422">
          <cell r="K422" t="str">
            <v>N/A</v>
          </cell>
          <cell r="L422" t="str">
            <v>N/A</v>
          </cell>
          <cell r="AB422" t="str">
            <v>SIN IMPACTO</v>
          </cell>
          <cell r="BA422" t="str">
            <v>SIN IMPACTO</v>
          </cell>
        </row>
        <row r="423">
          <cell r="K423" t="str">
            <v>Consumo de energía eléctrica</v>
          </cell>
          <cell r="L423" t="str">
            <v>Agotamiento de los recursos naturales (-)</v>
          </cell>
          <cell r="AB423" t="str">
            <v>Negativo MODERADO</v>
          </cell>
          <cell r="BA423" t="str">
            <v>Negativo BAJO</v>
          </cell>
        </row>
        <row r="424">
          <cell r="K424" t="str">
            <v>Generación de residuos ordinarios</v>
          </cell>
          <cell r="L424" t="str">
            <v>Contaminación del suelo (-)</v>
          </cell>
          <cell r="AB424" t="str">
            <v>Negativo MODERADO</v>
          </cell>
          <cell r="BA424" t="str">
            <v>Negativo BAJO</v>
          </cell>
        </row>
        <row r="425">
          <cell r="K425" t="str">
            <v>N/A</v>
          </cell>
          <cell r="L425" t="str">
            <v>N/A</v>
          </cell>
          <cell r="AB425" t="str">
            <v>SIN IMPACTO</v>
          </cell>
          <cell r="BA425" t="str">
            <v>SIN IMPACTO</v>
          </cell>
        </row>
        <row r="426">
          <cell r="K426" t="str">
            <v>Consumo de agua</v>
          </cell>
          <cell r="L426" t="str">
            <v>Agotamiento de los recursos naturales (-)</v>
          </cell>
          <cell r="AB426" t="str">
            <v>Negativo MODERADO</v>
          </cell>
          <cell r="BA426" t="str">
            <v>Negativo BAJO</v>
          </cell>
        </row>
        <row r="427">
          <cell r="K427" t="str">
            <v>Consumo de agua</v>
          </cell>
          <cell r="L427" t="str">
            <v>Agotamiento de los recursos naturales (-)</v>
          </cell>
          <cell r="AB427" t="str">
            <v>Negativo MODERADO</v>
          </cell>
          <cell r="BA427" t="str">
            <v>Negativo BAJO</v>
          </cell>
        </row>
        <row r="428">
          <cell r="K428" t="str">
            <v>Generación de emisiones atmosféricas fuentes fijas</v>
          </cell>
          <cell r="L428" t="str">
            <v>Contaminación del aire (-)</v>
          </cell>
          <cell r="AB428" t="str">
            <v>Negativo MODERADO</v>
          </cell>
          <cell r="BA428" t="str">
            <v>Negativo BAJO</v>
          </cell>
        </row>
        <row r="429">
          <cell r="K429" t="str">
            <v>Uso de refrigerantes</v>
          </cell>
          <cell r="L429" t="str">
            <v>Agotamiento de los recursos naturales (-)</v>
          </cell>
          <cell r="AB429" t="str">
            <v>Negativo BAJO</v>
          </cell>
          <cell r="BA429" t="str">
            <v>Negativo BAJO</v>
          </cell>
        </row>
        <row r="430">
          <cell r="K430" t="str">
            <v>Educación ambiental</v>
          </cell>
          <cell r="L430" t="str">
            <v>Generación / Fomento de educación  y conciencia ambiental (+)</v>
          </cell>
          <cell r="AB430" t="str">
            <v>POSITIVO</v>
          </cell>
          <cell r="BA430" t="str">
            <v>POSITIVO</v>
          </cell>
        </row>
        <row r="431">
          <cell r="K431" t="str">
            <v>Otro</v>
          </cell>
          <cell r="L431" t="str">
            <v>Disminución de contaminación al suelo (+)</v>
          </cell>
          <cell r="AB431" t="str">
            <v>POSITIVO</v>
          </cell>
          <cell r="BA431" t="str">
            <v>POSITIVO</v>
          </cell>
        </row>
        <row r="432">
          <cell r="K432" t="str">
            <v>Emisiones de olores ofensivos</v>
          </cell>
          <cell r="L432" t="str">
            <v>Afectación a la salud humana (-)</v>
          </cell>
          <cell r="AB432" t="str">
            <v>Negativo MODERADO</v>
          </cell>
          <cell r="BA432" t="str">
            <v>Negativo BAJO</v>
          </cell>
        </row>
        <row r="433">
          <cell r="K433" t="str">
            <v>Consumo de plaguicidas</v>
          </cell>
          <cell r="L433" t="str">
            <v>Contaminación del suelo (-)</v>
          </cell>
          <cell r="AB433" t="str">
            <v>Negativo MODERADO</v>
          </cell>
          <cell r="BA433" t="str">
            <v>Negativo BAJO</v>
          </cell>
        </row>
        <row r="434">
          <cell r="K434" t="str">
            <v>N/A</v>
          </cell>
          <cell r="L434" t="str">
            <v>N/A</v>
          </cell>
          <cell r="AB434" t="str">
            <v>SIN IMPACTO</v>
          </cell>
          <cell r="BA434" t="str">
            <v>SIN IMPACTO</v>
          </cell>
        </row>
        <row r="435">
          <cell r="K435" t="str">
            <v>Consumo de agua</v>
          </cell>
          <cell r="L435" t="str">
            <v>Agotamiento de los recursos naturales (-)</v>
          </cell>
          <cell r="AB435" t="str">
            <v>Negativo MODERADO</v>
          </cell>
          <cell r="BA435" t="str">
            <v>Negativo BAJO</v>
          </cell>
        </row>
        <row r="436">
          <cell r="K436" t="str">
            <v>Consumo de agua</v>
          </cell>
          <cell r="L436" t="str">
            <v>Afectación a la salud humana (-)</v>
          </cell>
          <cell r="AB436" t="str">
            <v>Negativo MODERADO</v>
          </cell>
          <cell r="BA436" t="str">
            <v>Negativo MODERADO</v>
          </cell>
        </row>
        <row r="437">
          <cell r="K437" t="str">
            <v xml:space="preserve">Generación de residuos peligrosos (RESIDUOS QUÍMICOS) </v>
          </cell>
          <cell r="L437" t="str">
            <v>Contaminación del suelo (-)</v>
          </cell>
          <cell r="AB437" t="str">
            <v>Negativo MODERADO</v>
          </cell>
          <cell r="BA437" t="str">
            <v>Negativo BAJO</v>
          </cell>
        </row>
        <row r="438">
          <cell r="K438" t="str">
            <v>Consumo de agua</v>
          </cell>
          <cell r="L438" t="str">
            <v>Agotamiento de los recursos naturales (-)</v>
          </cell>
          <cell r="AB438" t="str">
            <v>Negativo BAJO</v>
          </cell>
          <cell r="BA438" t="str">
            <v>Negativo BAJO</v>
          </cell>
        </row>
        <row r="439">
          <cell r="K439" t="str">
            <v>N/A</v>
          </cell>
          <cell r="L439" t="str">
            <v>N/A</v>
          </cell>
          <cell r="AB439" t="str">
            <v>SIN IMPACTO</v>
          </cell>
          <cell r="BA439" t="str">
            <v>SIN IMPACTO</v>
          </cell>
        </row>
        <row r="440">
          <cell r="K440" t="str">
            <v>N/A</v>
          </cell>
          <cell r="L440" t="str">
            <v>N/A</v>
          </cell>
          <cell r="AB440" t="str">
            <v>SIN IMPACTO</v>
          </cell>
          <cell r="BA440" t="str">
            <v>SIN IMPACTO</v>
          </cell>
        </row>
        <row r="441">
          <cell r="K441" t="str">
            <v>N/A</v>
          </cell>
          <cell r="L441" t="str">
            <v>N/A</v>
          </cell>
          <cell r="AB441" t="str">
            <v>SIN IMPACTO</v>
          </cell>
          <cell r="BA441" t="str">
            <v>SIN IMPACTO</v>
          </cell>
        </row>
        <row r="442">
          <cell r="K442" t="str">
            <v>Consumo de agua</v>
          </cell>
          <cell r="L442" t="str">
            <v>Agotamiento de los recursos naturales (-)</v>
          </cell>
          <cell r="AB442" t="str">
            <v>Negativo MODERADO</v>
          </cell>
          <cell r="BA442" t="str">
            <v>Negativo BAJO</v>
          </cell>
        </row>
        <row r="443">
          <cell r="K443" t="str">
            <v>Consumo de agua</v>
          </cell>
          <cell r="L443" t="str">
            <v>Agotamiento de los recursos naturales (-)</v>
          </cell>
          <cell r="AB443" t="str">
            <v>Negativo MODERADO</v>
          </cell>
          <cell r="BA443" t="str">
            <v>Negativo MODERADO</v>
          </cell>
        </row>
        <row r="444">
          <cell r="K444" t="str">
            <v>Uso de refrigerantes</v>
          </cell>
          <cell r="L444" t="str">
            <v>Agotamiento de los recursos naturales (-)</v>
          </cell>
          <cell r="AB444" t="str">
            <v>Negativo BAJO</v>
          </cell>
          <cell r="BA444" t="str">
            <v>Negativo BAJO</v>
          </cell>
        </row>
        <row r="445">
          <cell r="K445" t="str">
            <v>Otro</v>
          </cell>
          <cell r="L445" t="str">
            <v>Disminución de contaminación al suelo (+)</v>
          </cell>
          <cell r="AB445" t="str">
            <v>POSITIVO</v>
          </cell>
          <cell r="BA445" t="str">
            <v>POSITIVO</v>
          </cell>
        </row>
        <row r="446">
          <cell r="K446" t="str">
            <v>Consumo de plaguicidas</v>
          </cell>
          <cell r="L446" t="str">
            <v>Contaminación del suelo (-)</v>
          </cell>
          <cell r="AB446" t="str">
            <v>Negativo MODERADO</v>
          </cell>
          <cell r="BA446" t="str">
            <v>Negativo BAJO</v>
          </cell>
        </row>
        <row r="447">
          <cell r="K447" t="str">
            <v>N/A</v>
          </cell>
          <cell r="L447" t="str">
            <v>N/A</v>
          </cell>
          <cell r="AB447" t="str">
            <v>SIN IMPACTO</v>
          </cell>
          <cell r="BA447" t="str">
            <v>SIN IMPACTO</v>
          </cell>
        </row>
        <row r="448">
          <cell r="K448" t="str">
            <v>N/A</v>
          </cell>
          <cell r="L448" t="str">
            <v>N/A</v>
          </cell>
          <cell r="AB448" t="str">
            <v>SIN IMPACTO</v>
          </cell>
          <cell r="BA448" t="str">
            <v>SIN IMPACTO</v>
          </cell>
        </row>
        <row r="449">
          <cell r="K449" t="str">
            <v>Consumo de agua</v>
          </cell>
          <cell r="L449" t="str">
            <v>Afectación a la salud humana (-)</v>
          </cell>
          <cell r="AB449" t="str">
            <v>Negativo MODERADO</v>
          </cell>
          <cell r="BA449" t="str">
            <v>Negativo MODERADO</v>
          </cell>
        </row>
        <row r="450">
          <cell r="K450" t="str">
            <v>Generación de carga visual</v>
          </cell>
          <cell r="L450" t="str">
            <v>Afectación a la salud humana (-)</v>
          </cell>
          <cell r="AB450" t="str">
            <v>Negativo MODERADO</v>
          </cell>
          <cell r="BA450" t="str">
            <v>Negativo BAJO</v>
          </cell>
        </row>
        <row r="451">
          <cell r="K451" t="str">
            <v xml:space="preserve">Generación de residuos peligrosos (RESIDUOS QUÍMICOS) </v>
          </cell>
          <cell r="L451" t="str">
            <v>Contaminación del suelo (-)</v>
          </cell>
          <cell r="AB451" t="str">
            <v>Negativo MODERADO</v>
          </cell>
          <cell r="BA451" t="str">
            <v>Negativo BAJO</v>
          </cell>
        </row>
        <row r="452">
          <cell r="K452" t="str">
            <v>Consumo de agua</v>
          </cell>
          <cell r="L452" t="str">
            <v>Agotamiento de los recursos naturales (-)</v>
          </cell>
          <cell r="AB452" t="str">
            <v>Negativo BAJO</v>
          </cell>
          <cell r="BA452" t="str">
            <v>Negativo BAJO</v>
          </cell>
        </row>
        <row r="453">
          <cell r="K453" t="str">
            <v>Generación de ruido</v>
          </cell>
          <cell r="L453" t="str">
            <v>Aumento en los niveles de ruido (-)</v>
          </cell>
          <cell r="AB453" t="str">
            <v>Negativo MODERADO</v>
          </cell>
          <cell r="BA453" t="str">
            <v>Negativo BAJO</v>
          </cell>
        </row>
        <row r="454">
          <cell r="K454" t="str">
            <v>N/A</v>
          </cell>
          <cell r="L454" t="str">
            <v>N/A</v>
          </cell>
          <cell r="AB454" t="str">
            <v>SIN IMPACTO</v>
          </cell>
          <cell r="BA454" t="str">
            <v>SIN IMPACTO</v>
          </cell>
        </row>
        <row r="455">
          <cell r="K455" t="str">
            <v>N/A</v>
          </cell>
          <cell r="L455" t="str">
            <v>N/A</v>
          </cell>
          <cell r="AB455" t="str">
            <v>SIN IMPACTO</v>
          </cell>
          <cell r="BA455" t="str">
            <v>SIN IMPACTO</v>
          </cell>
        </row>
        <row r="456">
          <cell r="K456" t="str">
            <v>N/A</v>
          </cell>
          <cell r="L456" t="str">
            <v>N/A</v>
          </cell>
          <cell r="AB456" t="str">
            <v>SIN IMPACTO</v>
          </cell>
          <cell r="BA456" t="str">
            <v>SIN IMPACTO</v>
          </cell>
        </row>
        <row r="457">
          <cell r="K457" t="str">
            <v>N/A</v>
          </cell>
          <cell r="L457" t="str">
            <v>N/A</v>
          </cell>
          <cell r="AB457" t="str">
            <v>SIN IMPACTO</v>
          </cell>
          <cell r="BA457" t="str">
            <v>SIN IMPACTO</v>
          </cell>
        </row>
        <row r="458">
          <cell r="K458" t="str">
            <v>N/A</v>
          </cell>
          <cell r="L458" t="str">
            <v>N/A</v>
          </cell>
          <cell r="AB458" t="str">
            <v>SIN IMPACTO</v>
          </cell>
          <cell r="BA458" t="str">
            <v>SIN IMPACTO</v>
          </cell>
        </row>
        <row r="459">
          <cell r="K459" t="str">
            <v>N/A</v>
          </cell>
          <cell r="L459" t="str">
            <v>N/A</v>
          </cell>
          <cell r="AB459" t="str">
            <v>SIN IMPACTO</v>
          </cell>
          <cell r="BA459" t="str">
            <v>SIN IMPACTO</v>
          </cell>
        </row>
        <row r="460">
          <cell r="K460" t="str">
            <v>Consumo de energía eléctrica</v>
          </cell>
          <cell r="L460" t="str">
            <v>Agotamiento de los recursos naturales (-)</v>
          </cell>
          <cell r="AB460" t="str">
            <v>Negativo MODERADO</v>
          </cell>
          <cell r="BA460" t="str">
            <v>Negativo BAJO</v>
          </cell>
        </row>
        <row r="461">
          <cell r="K461" t="str">
            <v>Consumo de energía eléctrica</v>
          </cell>
          <cell r="L461" t="str">
            <v>Agotamiento de los recursos naturales (-)</v>
          </cell>
          <cell r="AB461" t="str">
            <v>Negativo MODERADO</v>
          </cell>
          <cell r="BA461" t="str">
            <v>Negativo BAJO</v>
          </cell>
        </row>
        <row r="462">
          <cell r="K462" t="str">
            <v>Consumo de agua</v>
          </cell>
          <cell r="L462" t="str">
            <v>Agotamiento de los recursos naturales (-)</v>
          </cell>
          <cell r="AB462" t="str">
            <v>Negativo MODERADO</v>
          </cell>
          <cell r="BA462" t="str">
            <v>Negativo BAJO</v>
          </cell>
        </row>
        <row r="463">
          <cell r="K463" t="str">
            <v>Uso de refrigerantes</v>
          </cell>
          <cell r="L463" t="str">
            <v>Agotamiento de los recursos naturales (-)</v>
          </cell>
          <cell r="AB463" t="str">
            <v>Negativo BAJO</v>
          </cell>
          <cell r="BA463" t="str">
            <v>Negativo BAJO</v>
          </cell>
        </row>
        <row r="464">
          <cell r="K464" t="str">
            <v>Otro</v>
          </cell>
          <cell r="L464" t="str">
            <v>Disminución de contaminación al suelo (+)</v>
          </cell>
          <cell r="AB464" t="str">
            <v>POSITIVO</v>
          </cell>
          <cell r="BA464" t="str">
            <v>POSITIVO</v>
          </cell>
        </row>
        <row r="465">
          <cell r="K465" t="str">
            <v>Consumo de plaguicidas</v>
          </cell>
          <cell r="L465" t="str">
            <v>Contaminación del suelo (-)</v>
          </cell>
          <cell r="AB465" t="str">
            <v>Negativo MODERADO</v>
          </cell>
          <cell r="BA465" t="str">
            <v>Negativo BAJO</v>
          </cell>
        </row>
        <row r="466">
          <cell r="K466" t="str">
            <v>Consumo de combustibles</v>
          </cell>
          <cell r="L466" t="str">
            <v>Agotamiento de los recursos naturales (-)</v>
          </cell>
          <cell r="AB466" t="str">
            <v>Negativo BAJO</v>
          </cell>
          <cell r="BA466" t="str">
            <v>Negativo BAJO</v>
          </cell>
        </row>
        <row r="467">
          <cell r="K467" t="str">
            <v>N/A</v>
          </cell>
          <cell r="L467" t="str">
            <v>N/A</v>
          </cell>
          <cell r="AB467" t="str">
            <v>SIN IMPACTO</v>
          </cell>
          <cell r="BA467" t="str">
            <v>SIN IMPACTO</v>
          </cell>
        </row>
        <row r="468">
          <cell r="K468" t="str">
            <v>Captación de aguas (superficiales - subterráneas)</v>
          </cell>
          <cell r="L468" t="str">
            <v>Afectación a la salud humana (-)</v>
          </cell>
          <cell r="AB468" t="str">
            <v>Negativo MODERADO</v>
          </cell>
          <cell r="BA468" t="str">
            <v>Negativo MODERADO</v>
          </cell>
        </row>
        <row r="469">
          <cell r="K469" t="str">
            <v>Consumo de agua</v>
          </cell>
          <cell r="L469" t="str">
            <v>Afectación a la salud humana (-)</v>
          </cell>
          <cell r="AB469" t="str">
            <v>Negativo MODERADO</v>
          </cell>
          <cell r="BA469" t="str">
            <v>Negativo MODERADO</v>
          </cell>
        </row>
        <row r="470">
          <cell r="K470" t="str">
            <v>Consumo de agua</v>
          </cell>
          <cell r="L470" t="str">
            <v>Afectación a la salud humana (-)</v>
          </cell>
          <cell r="AB470" t="str">
            <v>Negativo MODERADO</v>
          </cell>
          <cell r="BA470" t="str">
            <v>Negativo MODERADO</v>
          </cell>
        </row>
        <row r="471">
          <cell r="K471" t="str">
            <v>Generación de enfermedades de interes en salud pública</v>
          </cell>
          <cell r="L471" t="str">
            <v>Afectación a la salud humana (-)</v>
          </cell>
          <cell r="AB471" t="str">
            <v>Negativo MODERADO</v>
          </cell>
          <cell r="BA471" t="str">
            <v>Negativo BAJO</v>
          </cell>
        </row>
        <row r="472">
          <cell r="K472" t="str">
            <v xml:space="preserve">Generación de residuos peligrosos (RESIDUOS QUÍMICOS) </v>
          </cell>
          <cell r="L472" t="str">
            <v>Contaminación del suelo (-)</v>
          </cell>
          <cell r="AB472" t="str">
            <v>Negativo MODERADO</v>
          </cell>
          <cell r="BA472" t="str">
            <v>Negativo BAJO</v>
          </cell>
        </row>
        <row r="473">
          <cell r="K473" t="str">
            <v>Consumo de agua</v>
          </cell>
          <cell r="L473" t="str">
            <v>Agotamiento de los recursos naturales (-)</v>
          </cell>
          <cell r="AB473" t="str">
            <v>Negativo BAJO</v>
          </cell>
          <cell r="BA473" t="str">
            <v>Negativo BAJO</v>
          </cell>
        </row>
        <row r="474">
          <cell r="K474" t="str">
            <v>N/A</v>
          </cell>
          <cell r="L474" t="str">
            <v>N/A</v>
          </cell>
          <cell r="AB474" t="str">
            <v>SIN IMPACTO</v>
          </cell>
          <cell r="BA474" t="str">
            <v>SIN IMPACTO</v>
          </cell>
        </row>
        <row r="475">
          <cell r="K475" t="str">
            <v>N/A</v>
          </cell>
          <cell r="L475" t="str">
            <v>N/A</v>
          </cell>
          <cell r="AB475" t="str">
            <v>SIN IMPACTO</v>
          </cell>
          <cell r="BA475" t="str">
            <v>SIN IMPACTO</v>
          </cell>
        </row>
        <row r="476">
          <cell r="K476" t="str">
            <v>N/A</v>
          </cell>
          <cell r="L476" t="str">
            <v>N/A</v>
          </cell>
          <cell r="AB476" t="str">
            <v>SIN IMPACTO</v>
          </cell>
          <cell r="BA476" t="str">
            <v>SIN IMPACTO</v>
          </cell>
        </row>
        <row r="477">
          <cell r="K477" t="str">
            <v>Generación de emisiones atmosféricas fuentes fijas</v>
          </cell>
          <cell r="L477" t="str">
            <v>Contaminación del aire (-)</v>
          </cell>
          <cell r="AB477" t="str">
            <v>Negativo MODERADO</v>
          </cell>
          <cell r="BA477" t="str">
            <v>Negativo BAJO</v>
          </cell>
        </row>
        <row r="478">
          <cell r="K478" t="str">
            <v>Generación de emisiones atmosféricas fuentes fijas</v>
          </cell>
          <cell r="L478" t="str">
            <v>Contaminación del aire (-)</v>
          </cell>
          <cell r="AB478" t="str">
            <v>Negativo MODERADO</v>
          </cell>
          <cell r="BA478" t="str">
            <v>Negativo BAJO</v>
          </cell>
        </row>
        <row r="479">
          <cell r="K479" t="str">
            <v>N/A</v>
          </cell>
          <cell r="L479" t="str">
            <v>N/A</v>
          </cell>
          <cell r="AB479" t="str">
            <v>SIN IMPACTO</v>
          </cell>
          <cell r="BA479" t="str">
            <v>SIN IMPACTO</v>
          </cell>
        </row>
        <row r="480">
          <cell r="K480" t="str">
            <v>N/A</v>
          </cell>
          <cell r="L480" t="str">
            <v>N/A</v>
          </cell>
          <cell r="AB480" t="str">
            <v>SIN IMPACTO</v>
          </cell>
          <cell r="BA480" t="str">
            <v>SIN IMPACTO</v>
          </cell>
        </row>
        <row r="481">
          <cell r="K481" t="str">
            <v>Consumo de energía eléctrica</v>
          </cell>
          <cell r="L481" t="str">
            <v>Agotamiento de los recursos naturales (-)</v>
          </cell>
          <cell r="AB481" t="str">
            <v>Negativo MODERADO</v>
          </cell>
          <cell r="BA481" t="str">
            <v>Negativo BAJO</v>
          </cell>
        </row>
        <row r="482">
          <cell r="K482" t="str">
            <v>Consumo de agua</v>
          </cell>
          <cell r="L482" t="str">
            <v>Agotamiento de los recursos naturales (-)</v>
          </cell>
          <cell r="AB482" t="str">
            <v>Negativo MODERADO</v>
          </cell>
          <cell r="BA482" t="str">
            <v>Negativo BAJO</v>
          </cell>
        </row>
        <row r="483">
          <cell r="K483" t="str">
            <v>N/A</v>
          </cell>
          <cell r="L483" t="str">
            <v>N/A</v>
          </cell>
          <cell r="AB483" t="str">
            <v>SIN IMPACTO</v>
          </cell>
          <cell r="BA483" t="str">
            <v>SIN IMPACTO</v>
          </cell>
        </row>
        <row r="484">
          <cell r="K484" t="str">
            <v>Uso de refrigerantes</v>
          </cell>
          <cell r="L484" t="str">
            <v>Agotamiento de los recursos naturales (-)</v>
          </cell>
          <cell r="AB484" t="str">
            <v>Negativo BAJO</v>
          </cell>
          <cell r="BA484" t="str">
            <v>Negativo BAJO</v>
          </cell>
        </row>
        <row r="485">
          <cell r="K485" t="str">
            <v>Otro</v>
          </cell>
          <cell r="L485" t="str">
            <v>Disminución de contaminación al suelo (+)</v>
          </cell>
          <cell r="AB485" t="str">
            <v>POSITIVO</v>
          </cell>
          <cell r="BA485" t="str">
            <v>POSITIVO</v>
          </cell>
        </row>
        <row r="486">
          <cell r="K486" t="str">
            <v>Consumo de plaguicidas</v>
          </cell>
          <cell r="L486" t="str">
            <v>Contaminación del suelo (-)</v>
          </cell>
          <cell r="AB486" t="str">
            <v>Negativo MODERADO</v>
          </cell>
          <cell r="BA486" t="str">
            <v>Negativo BAJO</v>
          </cell>
        </row>
        <row r="487">
          <cell r="K487" t="str">
            <v>Consumo de combustibles</v>
          </cell>
          <cell r="L487" t="str">
            <v>Agotamiento de los recursos naturales (-)</v>
          </cell>
          <cell r="AB487" t="str">
            <v>Negativo BAJO</v>
          </cell>
          <cell r="BA487" t="str">
            <v>Negativo BAJO</v>
          </cell>
        </row>
        <row r="488">
          <cell r="K488" t="str">
            <v>N/A</v>
          </cell>
          <cell r="L488" t="str">
            <v>N/A</v>
          </cell>
          <cell r="AB488" t="str">
            <v>SIN IMPACTO</v>
          </cell>
          <cell r="BA488" t="str">
            <v>SIN IMPACTO</v>
          </cell>
        </row>
        <row r="489">
          <cell r="K489" t="str">
            <v>Consumo de agua</v>
          </cell>
          <cell r="L489" t="str">
            <v>Agotamiento de los recursos naturales (-)</v>
          </cell>
          <cell r="AB489" t="str">
            <v>Negativo MODERADO</v>
          </cell>
          <cell r="BA489" t="str">
            <v>Negativo BAJO</v>
          </cell>
        </row>
        <row r="490">
          <cell r="K490" t="str">
            <v>Generación de carga visual</v>
          </cell>
          <cell r="L490" t="str">
            <v>Afectación a la salud humana (-)</v>
          </cell>
          <cell r="AB490" t="str">
            <v>Negativo MODERADO</v>
          </cell>
          <cell r="BA490" t="str">
            <v>Negativo BAJO</v>
          </cell>
        </row>
        <row r="491">
          <cell r="K491" t="str">
            <v>Otro</v>
          </cell>
          <cell r="L491" t="str">
            <v>Afectación a la salud humana (-)</v>
          </cell>
          <cell r="AB491" t="str">
            <v>Negativo MODERADO</v>
          </cell>
          <cell r="BA491" t="str">
            <v>Negativo MODERADO</v>
          </cell>
        </row>
        <row r="492">
          <cell r="K492" t="str">
            <v xml:space="preserve">Generación de residuos peligrosos (RESIDUOS QUÍMICOS) </v>
          </cell>
          <cell r="L492" t="str">
            <v>Contaminación del suelo (-)</v>
          </cell>
          <cell r="AB492" t="str">
            <v>Negativo MODERADO</v>
          </cell>
          <cell r="BA492" t="str">
            <v>Negativo BAJO</v>
          </cell>
        </row>
        <row r="493">
          <cell r="K493" t="str">
            <v>N/A</v>
          </cell>
          <cell r="L493" t="str">
            <v>N/A</v>
          </cell>
          <cell r="AB493" t="str">
            <v>SIN IMPACTO</v>
          </cell>
          <cell r="BA493" t="str">
            <v>SIN IMPACTO</v>
          </cell>
        </row>
        <row r="494">
          <cell r="K494" t="str">
            <v>N/A</v>
          </cell>
          <cell r="L494" t="str">
            <v>N/A</v>
          </cell>
          <cell r="AB494" t="str">
            <v>SIN IMPACTO</v>
          </cell>
          <cell r="BA494" t="str">
            <v>SIN IMPACTO</v>
          </cell>
        </row>
        <row r="495">
          <cell r="K495" t="str">
            <v>N/A</v>
          </cell>
          <cell r="L495" t="str">
            <v>N/A</v>
          </cell>
          <cell r="AB495" t="str">
            <v>SIN IMPACTO</v>
          </cell>
          <cell r="BA495" t="str">
            <v>SIN IMPACTO</v>
          </cell>
        </row>
        <row r="496">
          <cell r="K496" t="str">
            <v>Generación de emisiones atmosféricas fuentes móviles</v>
          </cell>
          <cell r="L496" t="str">
            <v>Contaminación del aire (-)</v>
          </cell>
          <cell r="AB496" t="str">
            <v>Negativo MODERADO</v>
          </cell>
          <cell r="BA496" t="str">
            <v>Negativo BAJO</v>
          </cell>
        </row>
        <row r="497">
          <cell r="K497" t="str">
            <v>Consumo de agua</v>
          </cell>
          <cell r="L497" t="str">
            <v>Agotamiento de los recursos naturales (-)</v>
          </cell>
          <cell r="AB497" t="str">
            <v>Negativo MODERADO</v>
          </cell>
          <cell r="BA497" t="str">
            <v>Negativo BAJO</v>
          </cell>
        </row>
        <row r="498">
          <cell r="K498" t="str">
            <v>Uso de refrigerantes</v>
          </cell>
          <cell r="L498" t="str">
            <v>Agotamiento de los recursos naturales (-)</v>
          </cell>
          <cell r="AB498" t="str">
            <v>Negativo BAJO</v>
          </cell>
          <cell r="BA498" t="str">
            <v>Negativo BAJO</v>
          </cell>
        </row>
        <row r="499">
          <cell r="K499" t="str">
            <v>Otro</v>
          </cell>
          <cell r="L499" t="str">
            <v>Disminución de contaminación al suelo (+)</v>
          </cell>
          <cell r="AB499" t="str">
            <v>POSITIVO</v>
          </cell>
          <cell r="BA499" t="str">
            <v>POSITIVO</v>
          </cell>
        </row>
        <row r="500">
          <cell r="K500" t="str">
            <v>Consumo de plaguicidas</v>
          </cell>
          <cell r="L500" t="str">
            <v>Contaminación del suelo (-)</v>
          </cell>
          <cell r="AB500" t="str">
            <v>Negativo MODERADO</v>
          </cell>
          <cell r="BA500" t="str">
            <v>Negativo BAJO</v>
          </cell>
        </row>
        <row r="501">
          <cell r="K501" t="str">
            <v>Consumo de combustibles</v>
          </cell>
          <cell r="L501" t="str">
            <v>Agotamiento de los recursos naturales (-)</v>
          </cell>
          <cell r="AB501" t="str">
            <v>Negativo BAJO</v>
          </cell>
          <cell r="BA501" t="str">
            <v>Negativo BAJO</v>
          </cell>
        </row>
        <row r="502">
          <cell r="K502" t="str">
            <v>Consumo de combustibles</v>
          </cell>
          <cell r="L502" t="str">
            <v>Agotamiento de los recursos naturales (-)</v>
          </cell>
          <cell r="AB502" t="str">
            <v>Negativo BAJO</v>
          </cell>
          <cell r="BA502" t="str">
            <v>Negativo BAJO</v>
          </cell>
        </row>
        <row r="503">
          <cell r="K503" t="str">
            <v>Consumo de combustibles</v>
          </cell>
          <cell r="L503" t="str">
            <v>Agotamiento de los recursos naturales (-)</v>
          </cell>
          <cell r="AB503" t="str">
            <v>Negativo BAJO</v>
          </cell>
          <cell r="BA503" t="str">
            <v>Negativo BAJO</v>
          </cell>
        </row>
        <row r="504">
          <cell r="K504" t="str">
            <v>N/A</v>
          </cell>
          <cell r="L504" t="str">
            <v>N/A</v>
          </cell>
          <cell r="AB504" t="str">
            <v>SIN IMPACTO</v>
          </cell>
          <cell r="BA504" t="str">
            <v>SIN IMPACTO</v>
          </cell>
        </row>
        <row r="505">
          <cell r="K505" t="str">
            <v>Consumo de agua</v>
          </cell>
          <cell r="L505" t="str">
            <v>Agotamiento de los recursos naturales (-)</v>
          </cell>
          <cell r="AB505" t="str">
            <v>Negativo MODERADO</v>
          </cell>
          <cell r="BA505" t="str">
            <v>Negativo BAJO</v>
          </cell>
        </row>
        <row r="506">
          <cell r="K506" t="str">
            <v>Consumo de energía eléctrica</v>
          </cell>
          <cell r="L506" t="str">
            <v>Agotamiento de los recursos naturales (-)</v>
          </cell>
          <cell r="AB506" t="str">
            <v>Negativo MODERADO</v>
          </cell>
          <cell r="BA506" t="str">
            <v>Negativo BAJO</v>
          </cell>
        </row>
        <row r="507">
          <cell r="K507" t="str">
            <v>Generación de emisiones atmosféricas fuentes fijas</v>
          </cell>
          <cell r="L507" t="str">
            <v>Contaminación del aire (-)</v>
          </cell>
          <cell r="AB507" t="str">
            <v>Negativo MODERADO</v>
          </cell>
          <cell r="BA507" t="str">
            <v>Negativo BAJO</v>
          </cell>
        </row>
        <row r="508">
          <cell r="K508"/>
          <cell r="L508"/>
          <cell r="AB508" t="str">
            <v>SIN IMPACTO</v>
          </cell>
          <cell r="BA508" t="str">
            <v>SIN IMPACTO</v>
          </cell>
        </row>
      </sheetData>
      <sheetData sheetId="70"/>
      <sheetData sheetId="71"/>
      <sheetData sheetId="72"/>
      <sheetData sheetId="73"/>
      <sheetData sheetId="74">
        <row r="12">
          <cell r="K12" t="str">
            <v>Consumo de energía eléctrica</v>
          </cell>
          <cell r="L12" t="str">
            <v>Agotamiento de los recursos naturales (-)</v>
          </cell>
          <cell r="AB12" t="str">
            <v>Negativo MODERADO</v>
          </cell>
          <cell r="BA12" t="str">
            <v>Negativo BAJO</v>
          </cell>
        </row>
        <row r="13">
          <cell r="K13" t="str">
            <v>Consumo de papel</v>
          </cell>
          <cell r="L13" t="str">
            <v>Agotamiento de los recursos naturales (-)</v>
          </cell>
          <cell r="AB13" t="str">
            <v>Negativo MODERADO</v>
          </cell>
          <cell r="BA13" t="str">
            <v>Negativo BAJO</v>
          </cell>
        </row>
        <row r="14">
          <cell r="K14" t="str">
            <v>Consumo de tóner</v>
          </cell>
          <cell r="L14" t="str">
            <v>Agotamiento de los recursos naturales (-)</v>
          </cell>
          <cell r="AB14" t="str">
            <v>Negativo BAJO</v>
          </cell>
          <cell r="BA14" t="str">
            <v>Negativo BAJO</v>
          </cell>
        </row>
        <row r="15">
          <cell r="K15" t="str">
            <v>Educación ambiental</v>
          </cell>
          <cell r="L15" t="str">
            <v>Fomento de buenas prácticas ambientales (+)</v>
          </cell>
          <cell r="AB15" t="str">
            <v>POSITIVO</v>
          </cell>
          <cell r="BA15" t="str">
            <v>POSITIVO</v>
          </cell>
        </row>
        <row r="16">
          <cell r="K16" t="str">
            <v>Generación de residuos aprovechables (PAPEL)</v>
          </cell>
          <cell r="L16" t="str">
            <v>Disminución de carga en los rellenos sanitarios (+)</v>
          </cell>
          <cell r="AB16" t="str">
            <v>POSITIVO</v>
          </cell>
          <cell r="BA16" t="str">
            <v>POSITIVO</v>
          </cell>
        </row>
        <row r="17">
          <cell r="K17" t="str">
            <v xml:space="preserve">Generación de residuos peligrosos (TÓNERES) </v>
          </cell>
          <cell r="L17" t="str">
            <v>Contaminación del suelo (-)</v>
          </cell>
          <cell r="AB17" t="str">
            <v>Negativo MODERADO</v>
          </cell>
          <cell r="BA17" t="str">
            <v>Negativo BAJO</v>
          </cell>
        </row>
        <row r="18">
          <cell r="K18" t="str">
            <v>Consumo de energía eléctrica</v>
          </cell>
          <cell r="L18" t="str">
            <v>Agotamiento de los recursos naturales (-)</v>
          </cell>
          <cell r="AB18" t="str">
            <v>Negativo MODERADO</v>
          </cell>
          <cell r="BA18" t="str">
            <v>Negativo BAJO</v>
          </cell>
        </row>
        <row r="19">
          <cell r="K19" t="str">
            <v>Generación de residuos de manejo especial (RAEE´S)</v>
          </cell>
          <cell r="L19" t="str">
            <v>Contaminación del suelo (-)</v>
          </cell>
          <cell r="AB19" t="str">
            <v>Negativo MODERADO</v>
          </cell>
          <cell r="BA19" t="str">
            <v>Negativo BAJO</v>
          </cell>
        </row>
        <row r="20">
          <cell r="K20" t="str">
            <v>Generación de residuos de manejo especial (PILAS O BATERÍAS)</v>
          </cell>
          <cell r="L20" t="str">
            <v>Contaminación del suelo (-)</v>
          </cell>
          <cell r="AB20" t="str">
            <v>Negativo MODERADO</v>
          </cell>
          <cell r="BA20" t="str">
            <v>Negativo BAJO</v>
          </cell>
        </row>
        <row r="21">
          <cell r="K21" t="str">
            <v>Consumo de energía eléctrica</v>
          </cell>
          <cell r="L21" t="str">
            <v>Agotamiento de los recursos naturales (-)</v>
          </cell>
          <cell r="AB21" t="str">
            <v>Negativo MODERADO</v>
          </cell>
          <cell r="BA21" t="str">
            <v>Negativo BAJO</v>
          </cell>
        </row>
        <row r="22">
          <cell r="K22" t="str">
            <v>Generación de residuos de manejo especial (RAEE´S)</v>
          </cell>
          <cell r="L22" t="str">
            <v>Contaminación del suelo (-)</v>
          </cell>
          <cell r="AB22" t="str">
            <v>Negativo MODERADO</v>
          </cell>
          <cell r="BA22" t="str">
            <v>Negativo BAJO</v>
          </cell>
        </row>
        <row r="23">
          <cell r="K23" t="str">
            <v>Educación ambiental</v>
          </cell>
          <cell r="L23" t="str">
            <v>Fomento de buenas prácticas ambientales (+)</v>
          </cell>
          <cell r="AB23" t="str">
            <v>POSITIVO</v>
          </cell>
          <cell r="BA23" t="str">
            <v>POSITIVO</v>
          </cell>
        </row>
        <row r="24">
          <cell r="K24" t="str">
            <v>Consumo de energía eléctrica</v>
          </cell>
          <cell r="L24" t="str">
            <v>Agotamiento de los recursos naturales (-)</v>
          </cell>
          <cell r="AB24" t="str">
            <v>Negativo MODERADO</v>
          </cell>
          <cell r="BA24" t="str">
            <v>Negativo BAJO</v>
          </cell>
        </row>
        <row r="25">
          <cell r="K25" t="str">
            <v>Generación de residuos de manejo especial (RAEE´S)</v>
          </cell>
          <cell r="L25" t="str">
            <v>Contaminación del suelo (-)</v>
          </cell>
          <cell r="AB25" t="str">
            <v>Negativo MODERADO</v>
          </cell>
          <cell r="BA25" t="str">
            <v>Negativo BAJO</v>
          </cell>
        </row>
        <row r="26">
          <cell r="K26" t="str">
            <v>Educación ambiental</v>
          </cell>
          <cell r="L26" t="str">
            <v>Fomento de buenas prácticas ambientales (+)</v>
          </cell>
          <cell r="AB26" t="str">
            <v>POSITIVO</v>
          </cell>
          <cell r="BA26" t="str">
            <v>POSITIVO</v>
          </cell>
        </row>
        <row r="27">
          <cell r="K27" t="str">
            <v>Educación ambiental</v>
          </cell>
          <cell r="L27" t="str">
            <v>Fomento de buenas prácticas ambientales (+)</v>
          </cell>
          <cell r="AB27" t="str">
            <v>POSITIVO</v>
          </cell>
          <cell r="BA27" t="str">
            <v>POSITIVO</v>
          </cell>
        </row>
        <row r="28">
          <cell r="K28" t="str">
            <v>Educación ambiental</v>
          </cell>
          <cell r="L28" t="str">
            <v>Reducción de afectación al medio ambiente (+)</v>
          </cell>
          <cell r="AB28" t="str">
            <v>POSITIVO</v>
          </cell>
          <cell r="BA28" t="str">
            <v>POSITIVO</v>
          </cell>
        </row>
        <row r="29">
          <cell r="K29" t="str">
            <v>Educación ambiental</v>
          </cell>
          <cell r="L29" t="str">
            <v>Generación / Fomento de educación  y conciencia ambiental (+)</v>
          </cell>
          <cell r="AB29" t="str">
            <v>POSITIVO</v>
          </cell>
          <cell r="BA29" t="str">
            <v>POSITIVO</v>
          </cell>
        </row>
        <row r="30">
          <cell r="K30" t="str">
            <v>Educación ambiental</v>
          </cell>
          <cell r="L30" t="str">
            <v>Disminución de consumo de papel (+)</v>
          </cell>
          <cell r="AB30" t="str">
            <v>POSITIVO</v>
          </cell>
          <cell r="BA30" t="str">
            <v>POSITIVO</v>
          </cell>
        </row>
        <row r="31">
          <cell r="K31" t="str">
            <v>Educación ambiental</v>
          </cell>
          <cell r="L31" t="str">
            <v>Disminución de consumo de energía (+)</v>
          </cell>
          <cell r="AB31" t="str">
            <v>POSITIVO</v>
          </cell>
          <cell r="BA31" t="str">
            <v>POSITIVO</v>
          </cell>
        </row>
        <row r="32">
          <cell r="K32" t="str">
            <v>Educación ambiental</v>
          </cell>
          <cell r="L32" t="str">
            <v>Disminución de consumo de agua (+)</v>
          </cell>
          <cell r="AB32" t="str">
            <v>POSITIVO</v>
          </cell>
          <cell r="BA32" t="str">
            <v>POSITIVO</v>
          </cell>
        </row>
        <row r="33">
          <cell r="K33" t="str">
            <v>Educación ambiental</v>
          </cell>
          <cell r="L33" t="str">
            <v>Manejo integral de residuos sólidos (+)</v>
          </cell>
          <cell r="AB33" t="str">
            <v>POSITIVO</v>
          </cell>
          <cell r="BA33" t="str">
            <v>POSITIVO</v>
          </cell>
        </row>
        <row r="34">
          <cell r="K34" t="str">
            <v>Educación ambiental</v>
          </cell>
          <cell r="L34" t="str">
            <v>Conservación de fauna (+)</v>
          </cell>
          <cell r="AB34" t="str">
            <v>POSITIVO</v>
          </cell>
          <cell r="BA34" t="str">
            <v>POSITIVO</v>
          </cell>
        </row>
        <row r="35">
          <cell r="K35" t="str">
            <v>Educación ambiental</v>
          </cell>
          <cell r="L35" t="str">
            <v>Conservación de flora (+)</v>
          </cell>
          <cell r="AB35" t="str">
            <v>POSITIVO</v>
          </cell>
          <cell r="BA35" t="str">
            <v>POSITIVO</v>
          </cell>
        </row>
        <row r="36">
          <cell r="K36" t="str">
            <v>Conversión a medios tecnológicos</v>
          </cell>
          <cell r="L36" t="str">
            <v>Disminución de consumo de papel (+)</v>
          </cell>
          <cell r="AB36" t="str">
            <v>POSITIVO</v>
          </cell>
          <cell r="BA36" t="str">
            <v>POSITIVO</v>
          </cell>
        </row>
        <row r="37">
          <cell r="K37" t="str">
            <v>Realización de actividades de compensación ambiental</v>
          </cell>
          <cell r="L37" t="str">
            <v>Reducción de afectación al medio ambiente (+)</v>
          </cell>
          <cell r="AB37" t="str">
            <v>POSITIVO</v>
          </cell>
          <cell r="BA37" t="str">
            <v>POSITIVO</v>
          </cell>
        </row>
        <row r="38">
          <cell r="K38" t="str">
            <v>Realización de actividades de compensación ambiental</v>
          </cell>
          <cell r="L38" t="str">
            <v>Generación / Fomento de educación  y conciencia ambiental (+)</v>
          </cell>
          <cell r="AB38" t="str">
            <v>POSITIVO</v>
          </cell>
          <cell r="BA38" t="str">
            <v>POSITIVO</v>
          </cell>
        </row>
        <row r="39">
          <cell r="K39" t="str">
            <v>Consumo de energía eléctrica</v>
          </cell>
          <cell r="L39" t="str">
            <v>Agotamiento de los recursos naturales (-)</v>
          </cell>
          <cell r="AB39" t="str">
            <v>Negativo MODERADO</v>
          </cell>
          <cell r="BA39" t="str">
            <v>Negativo BAJO</v>
          </cell>
        </row>
        <row r="40">
          <cell r="K40" t="str">
            <v>Consumo de papel</v>
          </cell>
          <cell r="L40" t="str">
            <v>Agotamiento de los recursos naturales (-)</v>
          </cell>
          <cell r="AB40" t="str">
            <v>Negativo MODERADO</v>
          </cell>
          <cell r="BA40" t="str">
            <v>Negativo BAJO</v>
          </cell>
        </row>
        <row r="41">
          <cell r="K41" t="str">
            <v>Consumo de tóner</v>
          </cell>
          <cell r="L41" t="str">
            <v>Agotamiento de los recursos naturales (-)</v>
          </cell>
          <cell r="AB41" t="str">
            <v>Negativo BAJO</v>
          </cell>
          <cell r="BA41" t="str">
            <v>Negativo BAJO</v>
          </cell>
        </row>
        <row r="42">
          <cell r="K42" t="str">
            <v>Conversión a medios tecnológicos</v>
          </cell>
          <cell r="L42" t="str">
            <v>Disminución de consumo de papel (+)</v>
          </cell>
          <cell r="AB42" t="str">
            <v>POSITIVO</v>
          </cell>
          <cell r="BA42" t="str">
            <v>POSITIVO</v>
          </cell>
        </row>
        <row r="43">
          <cell r="K43" t="str">
            <v>Generación de residuos aprovechables (PAPEL)</v>
          </cell>
          <cell r="L43" t="str">
            <v>Disminución de carga en los rellenos sanitarios (+)</v>
          </cell>
          <cell r="AB43" t="str">
            <v>POSITIVO</v>
          </cell>
          <cell r="BA43" t="str">
            <v>POSITIVO</v>
          </cell>
        </row>
        <row r="44">
          <cell r="K44" t="str">
            <v xml:space="preserve">Generación de residuos peligrosos (TÓNERES) </v>
          </cell>
          <cell r="L44" t="str">
            <v>Contaminación del suelo (-)</v>
          </cell>
          <cell r="AB44" t="str">
            <v>Negativo MODERADO</v>
          </cell>
          <cell r="BA44" t="str">
            <v>Negativo BAJO</v>
          </cell>
        </row>
        <row r="45">
          <cell r="K45" t="str">
            <v>Generación de residuos de manejo especial (RAEE´S)</v>
          </cell>
          <cell r="L45" t="str">
            <v>Contaminación del suelo (-)</v>
          </cell>
          <cell r="AB45" t="str">
            <v>Negativo MODERADO</v>
          </cell>
          <cell r="BA45" t="str">
            <v>Negativo BAJO</v>
          </cell>
        </row>
        <row r="46">
          <cell r="K46" t="str">
            <v>Generación de residuos de manejo especial (PILAS O BATERÍAS)</v>
          </cell>
          <cell r="L46" t="str">
            <v>Contaminación del suelo (-)</v>
          </cell>
          <cell r="AB46" t="str">
            <v>Negativo MODERADO</v>
          </cell>
          <cell r="BA46" t="str">
            <v>Negativo BAJO</v>
          </cell>
        </row>
        <row r="47">
          <cell r="K47" t="str">
            <v xml:space="preserve">Generación de residuos peligrosos (TÓNERES) </v>
          </cell>
          <cell r="L47" t="str">
            <v>Contaminación del suelo (-)</v>
          </cell>
          <cell r="AB47" t="str">
            <v>Negativo MODERADO</v>
          </cell>
          <cell r="BA47" t="str">
            <v>Negativo BAJO</v>
          </cell>
        </row>
        <row r="48">
          <cell r="K48" t="str">
            <v>Consumo de sustancias químicas</v>
          </cell>
          <cell r="L48" t="str">
            <v>Agotamiento de los recursos naturales (-)</v>
          </cell>
          <cell r="AB48" t="str">
            <v>Negativo MODERADO</v>
          </cell>
          <cell r="BA48" t="str">
            <v>Negativo BAJO</v>
          </cell>
        </row>
        <row r="49">
          <cell r="K49" t="str">
            <v>Mantenimiento de aparatos eléctricos y/o electrónicos</v>
          </cell>
          <cell r="L49" t="str">
            <v>Alteración al medio ambiente laboral (-)</v>
          </cell>
          <cell r="AB49" t="str">
            <v>Negativo MODERADO</v>
          </cell>
          <cell r="BA49" t="str">
            <v>Negativo BAJO</v>
          </cell>
        </row>
        <row r="50">
          <cell r="K50" t="str">
            <v>Consumo de energía eléctrica</v>
          </cell>
          <cell r="L50" t="str">
            <v>Agotamiento de los recursos naturales (-)</v>
          </cell>
          <cell r="AB50" t="str">
            <v>Negativo MODERADO</v>
          </cell>
          <cell r="BA50" t="str">
            <v>Negativo BAJO</v>
          </cell>
        </row>
        <row r="51">
          <cell r="K51" t="str">
            <v>Consumo de energía eléctrica</v>
          </cell>
          <cell r="L51" t="str">
            <v>Agotamiento de los recursos naturales (-)</v>
          </cell>
          <cell r="AB51" t="str">
            <v>Negativo MODERADO</v>
          </cell>
          <cell r="BA51" t="str">
            <v>Negativo BAJO</v>
          </cell>
        </row>
        <row r="52">
          <cell r="K52" t="str">
            <v>Consumo de papel</v>
          </cell>
          <cell r="L52" t="str">
            <v>Agotamiento de los recursos naturales (-)</v>
          </cell>
          <cell r="AB52" t="str">
            <v>Negativo MODERADO</v>
          </cell>
          <cell r="BA52" t="str">
            <v>Negativo BAJO</v>
          </cell>
        </row>
        <row r="53">
          <cell r="K53" t="str">
            <v>Consumo de tóner</v>
          </cell>
          <cell r="L53" t="str">
            <v>Agotamiento de los recursos naturales (-)</v>
          </cell>
          <cell r="AB53" t="str">
            <v>Negativo BAJO</v>
          </cell>
          <cell r="BA53" t="str">
            <v>Negativo BAJO</v>
          </cell>
        </row>
        <row r="54">
          <cell r="K54" t="str">
            <v>Conversión a medios tecnológicos</v>
          </cell>
          <cell r="L54" t="str">
            <v>Disminución de consumo de papel (+)</v>
          </cell>
          <cell r="AB54" t="str">
            <v>POSITIVO</v>
          </cell>
          <cell r="BA54" t="str">
            <v>POSITIVO</v>
          </cell>
        </row>
        <row r="55">
          <cell r="K55" t="str">
            <v>Generación de residuos aprovechables (PAPEL)</v>
          </cell>
          <cell r="L55" t="str">
            <v>Disminución de carga en los rellenos sanitarios (+)</v>
          </cell>
          <cell r="AB55" t="str">
            <v>POSITIVO</v>
          </cell>
          <cell r="BA55" t="str">
            <v>POSITIVO</v>
          </cell>
        </row>
        <row r="56">
          <cell r="K56" t="str">
            <v xml:space="preserve">Generación de residuos peligrosos (TÓNERES) </v>
          </cell>
          <cell r="L56" t="str">
            <v>Contaminación del suelo (-)</v>
          </cell>
          <cell r="AB56" t="str">
            <v>Negativo MODERADO</v>
          </cell>
          <cell r="BA56" t="str">
            <v>Negativo BAJO</v>
          </cell>
        </row>
        <row r="57">
          <cell r="K57" t="str">
            <v>Consumo de energía eléctrica</v>
          </cell>
          <cell r="L57" t="str">
            <v>Agotamiento de los recursos naturales (-)</v>
          </cell>
          <cell r="AB57" t="str">
            <v>Negativo MODERADO</v>
          </cell>
          <cell r="BA57" t="str">
            <v>Negativo BAJO</v>
          </cell>
        </row>
        <row r="58">
          <cell r="K58" t="str">
            <v>Consumo de materiales de construcción</v>
          </cell>
          <cell r="L58" t="str">
            <v>Agotamiento de los recursos naturales (-)</v>
          </cell>
          <cell r="AB58" t="str">
            <v>Negativo BAJO</v>
          </cell>
          <cell r="BA58" t="str">
            <v>Negativo BAJO</v>
          </cell>
        </row>
        <row r="59">
          <cell r="K59" t="str">
            <v>Generación de residuos aprovechables (METAL)</v>
          </cell>
          <cell r="L59" t="str">
            <v>Disminución de carga en los rellenos sanitarios (+)</v>
          </cell>
          <cell r="AB59" t="str">
            <v>POSITIVO</v>
          </cell>
          <cell r="BA59" t="str">
            <v>POSITIVO</v>
          </cell>
        </row>
        <row r="60">
          <cell r="K60" t="str">
            <v>Generación de residuos aprovechables (PAPEL)</v>
          </cell>
          <cell r="L60" t="str">
            <v>Disminución de carga en los rellenos sanitarios (+)</v>
          </cell>
          <cell r="AB60" t="str">
            <v>POSITIVO</v>
          </cell>
          <cell r="BA60" t="str">
            <v>POSITIVO</v>
          </cell>
        </row>
        <row r="61">
          <cell r="K61" t="str">
            <v>Generación de residuos aprovechables (PLÁSTICO)</v>
          </cell>
          <cell r="L61" t="str">
            <v>Disminución de carga en los rellenos sanitarios (+)</v>
          </cell>
          <cell r="AB61" t="str">
            <v>POSITIVO</v>
          </cell>
          <cell r="BA61" t="str">
            <v>POSITIVO</v>
          </cell>
        </row>
        <row r="62">
          <cell r="K62" t="str">
            <v>Generación de residuos de manejo especial (RCD´S)</v>
          </cell>
          <cell r="L62" t="str">
            <v>Contaminación del suelo (-)</v>
          </cell>
          <cell r="AB62" t="str">
            <v>Negativo MODERADO</v>
          </cell>
          <cell r="BA62" t="str">
            <v>Negativo BAJO</v>
          </cell>
        </row>
        <row r="63">
          <cell r="K63" t="str">
            <v>Generación de residuos de manejo especial  (LUMINARIAS)</v>
          </cell>
          <cell r="L63" t="str">
            <v>Contaminación del suelo (-)</v>
          </cell>
          <cell r="AB63" t="str">
            <v>Negativo MODERADO</v>
          </cell>
          <cell r="BA63" t="str">
            <v>Negativo BAJO</v>
          </cell>
        </row>
        <row r="64">
          <cell r="K64" t="str">
            <v>Consumo de sustancias químicas</v>
          </cell>
          <cell r="L64" t="str">
            <v>Agotamiento de los recursos naturales (-)</v>
          </cell>
          <cell r="AB64" t="str">
            <v>Negativo MODERADO</v>
          </cell>
          <cell r="BA64" t="str">
            <v>Negativo BAJO</v>
          </cell>
        </row>
        <row r="65">
          <cell r="K65" t="str">
            <v>Consumo de agua</v>
          </cell>
          <cell r="L65" t="str">
            <v>Agotamiento de los recursos naturales (-)</v>
          </cell>
          <cell r="AB65" t="str">
            <v>Negativo MODERADO</v>
          </cell>
          <cell r="BA65" t="str">
            <v>Negativo BAJO</v>
          </cell>
        </row>
        <row r="66">
          <cell r="K66" t="str">
            <v>Generación de residuos ordinarios</v>
          </cell>
          <cell r="L66" t="str">
            <v>Aumento de carga de rellenos sanitarios (-)</v>
          </cell>
          <cell r="AB66" t="str">
            <v>Negativo MODERADO</v>
          </cell>
          <cell r="BA66" t="str">
            <v>Negativo BAJO</v>
          </cell>
        </row>
        <row r="67">
          <cell r="K67" t="str">
            <v xml:space="preserve">Consumo de insumos no comestibles de cafetería </v>
          </cell>
          <cell r="L67" t="str">
            <v>Aumento de carga de rellenos sanitarios (-)</v>
          </cell>
          <cell r="AB67" t="str">
            <v>Negativo MODERADO</v>
          </cell>
          <cell r="BA67" t="str">
            <v>Negativo BAJO</v>
          </cell>
        </row>
        <row r="68">
          <cell r="K68" t="str">
            <v>Vertimiento de aguas residuales domésticas a sistemas de alcantarillado</v>
          </cell>
          <cell r="L68" t="str">
            <v>Contaminación de cuerpos hídricos (-)</v>
          </cell>
          <cell r="AB68" t="str">
            <v>Negativo MODERADO</v>
          </cell>
          <cell r="BA68" t="str">
            <v>Negativo BAJO</v>
          </cell>
        </row>
        <row r="69">
          <cell r="K69" t="str">
            <v>Consumo de energía eléctrica</v>
          </cell>
          <cell r="L69" t="str">
            <v>Agotamiento de los recursos naturales (-)</v>
          </cell>
          <cell r="AB69" t="str">
            <v>Negativo MODERADO</v>
          </cell>
          <cell r="BA69" t="str">
            <v>Negativo BAJO</v>
          </cell>
        </row>
        <row r="70">
          <cell r="K70" t="str">
            <v>Consumo de agua</v>
          </cell>
          <cell r="L70" t="str">
            <v>Agotamiento de los recursos naturales (-)</v>
          </cell>
          <cell r="AB70" t="str">
            <v>Negativo MODERADO</v>
          </cell>
          <cell r="BA70" t="str">
            <v>Negativo BAJO</v>
          </cell>
        </row>
        <row r="71">
          <cell r="K71" t="str">
            <v>Consumo de fertilizantes</v>
          </cell>
          <cell r="L71" t="str">
            <v>Agotamiento de los recursos naturales (-)</v>
          </cell>
          <cell r="AB71" t="str">
            <v>Negativo MODERADO</v>
          </cell>
          <cell r="BA71" t="str">
            <v>Negativo BAJO</v>
          </cell>
        </row>
        <row r="72">
          <cell r="K72" t="str">
            <v>Generación de residuos aprovechables (CARTÓN)</v>
          </cell>
          <cell r="L72" t="str">
            <v>Disminución de carga en los rellenos sanitarios (+)</v>
          </cell>
          <cell r="AB72" t="str">
            <v>POSITIVO</v>
          </cell>
          <cell r="BA72" t="str">
            <v>POSITIVO</v>
          </cell>
        </row>
        <row r="73">
          <cell r="K73" t="str">
            <v>Generación de residuos aprovechables (PAPEL)</v>
          </cell>
          <cell r="L73" t="str">
            <v>Disminución de carga en los rellenos sanitarios (+)</v>
          </cell>
          <cell r="AB73" t="str">
            <v>POSITIVO</v>
          </cell>
          <cell r="BA73" t="str">
            <v>POSITIVO</v>
          </cell>
        </row>
        <row r="74">
          <cell r="K74" t="str">
            <v>Generación de residuos aprovechables (PLÁSTICO)</v>
          </cell>
          <cell r="L74" t="str">
            <v>Disminución de carga en los rellenos sanitarios (+)</v>
          </cell>
          <cell r="AB74" t="str">
            <v>POSITIVO</v>
          </cell>
          <cell r="BA74" t="str">
            <v>POSITIVO</v>
          </cell>
        </row>
        <row r="75">
          <cell r="K75" t="str">
            <v>Generación de residuos ordinarios</v>
          </cell>
          <cell r="L75" t="str">
            <v>Aumento de carga de rellenos sanitarios (-)</v>
          </cell>
          <cell r="AB75" t="str">
            <v>Negativo MODERADO</v>
          </cell>
          <cell r="BA75" t="str">
            <v>Negativo BAJO</v>
          </cell>
        </row>
        <row r="76">
          <cell r="K76" t="str">
            <v>Generación de residuos orgánicos</v>
          </cell>
          <cell r="L76" t="str">
            <v>Aumento de carga de rellenos sanitarios (-)</v>
          </cell>
          <cell r="AB76" t="str">
            <v>Negativo MODERADO</v>
          </cell>
          <cell r="BA76" t="str">
            <v>Negativo BAJO</v>
          </cell>
        </row>
        <row r="77">
          <cell r="K77" t="str">
            <v>Consumo de sustancias químicas</v>
          </cell>
          <cell r="L77" t="str">
            <v>Agotamiento de los recursos naturales (-)</v>
          </cell>
          <cell r="AB77" t="str">
            <v>Negativo MODERADO</v>
          </cell>
          <cell r="BA77" t="str">
            <v>Negativo BAJO</v>
          </cell>
        </row>
        <row r="78">
          <cell r="K78" t="str">
            <v xml:space="preserve">Generación de residuos peligrosos (RESIDUOS QUÍMICOS) </v>
          </cell>
          <cell r="L78" t="str">
            <v>Contaminación del suelo (-)</v>
          </cell>
          <cell r="AB78" t="str">
            <v>Negativo MODERADO</v>
          </cell>
          <cell r="BA78" t="str">
            <v>Negativo BAJO</v>
          </cell>
        </row>
        <row r="79">
          <cell r="K79" t="str">
            <v>Consumo de plaguicidas</v>
          </cell>
          <cell r="L79" t="str">
            <v>Agotamiento de los recursos naturales (-)</v>
          </cell>
          <cell r="AB79" t="str">
            <v>Negativo MODERADO</v>
          </cell>
          <cell r="BA79" t="str">
            <v>Negativo BAJO</v>
          </cell>
        </row>
        <row r="80">
          <cell r="K80" t="str">
            <v>Generación de residuos peligrosos (PLAGUICIDAS)</v>
          </cell>
          <cell r="L80" t="str">
            <v>Contaminación del suelo (-)</v>
          </cell>
          <cell r="AB80" t="str">
            <v>Negativo MODERADO</v>
          </cell>
          <cell r="BA80" t="str">
            <v>Negativo BAJO</v>
          </cell>
        </row>
        <row r="81">
          <cell r="K81" t="str">
            <v>Generación de residuos de manejo especial (MEDICAMENTOS VENCIDOS)</v>
          </cell>
          <cell r="L81" t="str">
            <v>Contaminación del suelo (-)</v>
          </cell>
          <cell r="AB81" t="str">
            <v>Negativo MODERADO</v>
          </cell>
          <cell r="BA81" t="str">
            <v>Negativo BAJO</v>
          </cell>
        </row>
        <row r="82">
          <cell r="K82" t="str">
            <v>Consumo de energía eléctrica</v>
          </cell>
          <cell r="L82" t="str">
            <v>Agotamiento de los recursos naturales (-)</v>
          </cell>
          <cell r="AB82" t="str">
            <v>Negativo MODERADO</v>
          </cell>
          <cell r="BA82" t="str">
            <v>Negativo BAJO</v>
          </cell>
        </row>
        <row r="83">
          <cell r="K83" t="str">
            <v>Consumo de papel</v>
          </cell>
          <cell r="L83" t="str">
            <v>Agotamiento de los recursos naturales (-)</v>
          </cell>
          <cell r="AB83" t="str">
            <v>Negativo MODERADO</v>
          </cell>
          <cell r="BA83" t="str">
            <v>Negativo BAJO</v>
          </cell>
        </row>
        <row r="84">
          <cell r="K84" t="str">
            <v>Consumo de tóner</v>
          </cell>
          <cell r="L84" t="str">
            <v>Agotamiento de los recursos naturales (-)</v>
          </cell>
          <cell r="AB84" t="str">
            <v>Negativo BAJO</v>
          </cell>
          <cell r="BA84" t="str">
            <v>Negativo BAJO</v>
          </cell>
        </row>
        <row r="85">
          <cell r="K85" t="str">
            <v>Conversión a medios tecnológicos</v>
          </cell>
          <cell r="L85" t="str">
            <v>Disminución de consumo de papel (+)</v>
          </cell>
          <cell r="AB85" t="str">
            <v>POSITIVO</v>
          </cell>
          <cell r="BA85" t="str">
            <v>POSITIVO</v>
          </cell>
        </row>
        <row r="86">
          <cell r="K86" t="str">
            <v>Generación de residuos aprovechables (PAPEL)</v>
          </cell>
          <cell r="L86" t="str">
            <v>Disminución de carga en los rellenos sanitarios (+)</v>
          </cell>
          <cell r="AB86" t="str">
            <v>POSITIVO</v>
          </cell>
          <cell r="BA86" t="str">
            <v>POSITIVO</v>
          </cell>
        </row>
        <row r="87">
          <cell r="K87" t="str">
            <v xml:space="preserve">Generación de residuos peligrosos (TÓNERES) </v>
          </cell>
          <cell r="L87" t="str">
            <v>Contaminación del suelo (-)</v>
          </cell>
          <cell r="AB87" t="str">
            <v>Negativo MODERADO</v>
          </cell>
          <cell r="BA87" t="str">
            <v>Negativo BAJO</v>
          </cell>
        </row>
        <row r="88">
          <cell r="K88" t="str">
            <v>Educación ambiental</v>
          </cell>
          <cell r="L88" t="str">
            <v>Fomento de buenas prácticas ambientales (+)</v>
          </cell>
          <cell r="AB88" t="str">
            <v>POSITIVO</v>
          </cell>
          <cell r="BA88" t="str">
            <v>POSITIVO</v>
          </cell>
        </row>
        <row r="89">
          <cell r="K89" t="str">
            <v>Educación ambiental</v>
          </cell>
          <cell r="L89" t="str">
            <v>Generación / Fomento de educación  y conciencia ambiental (+)</v>
          </cell>
          <cell r="AB89" t="str">
            <v>POSITIVO</v>
          </cell>
          <cell r="BA89" t="str">
            <v>POSITIVO</v>
          </cell>
        </row>
        <row r="90">
          <cell r="K90" t="str">
            <v>Consumo de energía eléctrica</v>
          </cell>
          <cell r="L90" t="str">
            <v>Agotamiento de los recursos naturales (-)</v>
          </cell>
          <cell r="AB90" t="str">
            <v>POSITIVO</v>
          </cell>
          <cell r="BA90" t="str">
            <v>POSITIVO</v>
          </cell>
        </row>
        <row r="91">
          <cell r="K91" t="str">
            <v>Consumo de papel</v>
          </cell>
          <cell r="L91" t="str">
            <v>Agotamiento de los recursos naturales (-)</v>
          </cell>
          <cell r="AB91" t="str">
            <v>Negativo MODERADO</v>
          </cell>
          <cell r="BA91" t="str">
            <v>Negativo BAJO</v>
          </cell>
        </row>
        <row r="92">
          <cell r="K92" t="str">
            <v>Generación de residuos ordinarios</v>
          </cell>
          <cell r="L92" t="str">
            <v>Contaminación del suelo (-)</v>
          </cell>
          <cell r="AB92" t="str">
            <v>Negativo MODERADO</v>
          </cell>
          <cell r="BA92" t="str">
            <v>Negativo BAJO</v>
          </cell>
        </row>
        <row r="93">
          <cell r="K93" t="str">
            <v xml:space="preserve">Consumo de insumos comestibles de cafetería </v>
          </cell>
          <cell r="L93" t="str">
            <v>Agotamiento de los recursos naturales (-)</v>
          </cell>
          <cell r="AB93" t="str">
            <v>Negativo BAJO</v>
          </cell>
          <cell r="BA93" t="str">
            <v>Negativo BAJO</v>
          </cell>
        </row>
        <row r="94">
          <cell r="K94" t="str">
            <v>Generación de residuos orgánicos</v>
          </cell>
          <cell r="L94" t="str">
            <v>Contaminación del suelo (-)</v>
          </cell>
          <cell r="AB94" t="str">
            <v>Negativo MODERADO</v>
          </cell>
          <cell r="BA94" t="str">
            <v>Negativo BAJO</v>
          </cell>
        </row>
        <row r="95">
          <cell r="K95" t="str">
            <v>Generación de residuos aprovechables (PAPEL)</v>
          </cell>
          <cell r="L95" t="str">
            <v>Disminución de carga en los rellenos sanitarios (+)</v>
          </cell>
          <cell r="AB95" t="str">
            <v>POSITIVO</v>
          </cell>
          <cell r="BA95" t="str">
            <v>POSITIVO</v>
          </cell>
        </row>
        <row r="96">
          <cell r="K96" t="str">
            <v>Consumo de energía eléctrica</v>
          </cell>
          <cell r="L96" t="str">
            <v>Agotamiento de los recursos naturales (-)</v>
          </cell>
          <cell r="AB96" t="str">
            <v>Negativo MODERADO</v>
          </cell>
          <cell r="BA96" t="str">
            <v>Negativo BAJO</v>
          </cell>
        </row>
        <row r="97">
          <cell r="K97" t="str">
            <v>Consumo de papel</v>
          </cell>
          <cell r="L97" t="str">
            <v>Agotamiento de los recursos naturales (-)</v>
          </cell>
          <cell r="AB97" t="str">
            <v>Negativo MODERADO</v>
          </cell>
          <cell r="BA97" t="str">
            <v>Negativo BAJO</v>
          </cell>
        </row>
        <row r="98">
          <cell r="K98" t="str">
            <v>Consumo de tóner</v>
          </cell>
          <cell r="L98" t="str">
            <v>Agotamiento de los recursos naturales (-)</v>
          </cell>
          <cell r="AB98" t="str">
            <v>Negativo BAJO</v>
          </cell>
          <cell r="BA98" t="str">
            <v>Negativo BAJO</v>
          </cell>
        </row>
        <row r="99">
          <cell r="K99" t="str">
            <v>Conversión a medios tecnológicos</v>
          </cell>
          <cell r="L99" t="str">
            <v>Disminución de consumo de papel (+)</v>
          </cell>
          <cell r="AB99" t="str">
            <v>POSITIVO</v>
          </cell>
          <cell r="BA99" t="str">
            <v>POSITIVO</v>
          </cell>
        </row>
        <row r="100">
          <cell r="K100" t="str">
            <v>Generación de residuos aprovechables (PAPEL)</v>
          </cell>
          <cell r="L100" t="str">
            <v>Disminución de carga en los rellenos sanitarios (+)</v>
          </cell>
          <cell r="AB100" t="str">
            <v>POSITIVO</v>
          </cell>
          <cell r="BA100" t="str">
            <v>POSITIVO</v>
          </cell>
        </row>
        <row r="101">
          <cell r="K101" t="str">
            <v>Generación de residuos aprovechables (CARTÓN)</v>
          </cell>
          <cell r="L101" t="str">
            <v>Disminución de carga en los rellenos sanitarios (+)</v>
          </cell>
          <cell r="AB101" t="str">
            <v>POSITIVO</v>
          </cell>
          <cell r="BA101" t="str">
            <v>POSITIVO</v>
          </cell>
        </row>
        <row r="102">
          <cell r="K102" t="str">
            <v xml:space="preserve">Generación de residuos peligrosos (TÓNERES) </v>
          </cell>
          <cell r="L102" t="str">
            <v>Contaminación del suelo (-)</v>
          </cell>
          <cell r="AB102" t="str">
            <v>Negativo MODERADO</v>
          </cell>
          <cell r="BA102" t="str">
            <v>Negativo BAJO</v>
          </cell>
        </row>
        <row r="103">
          <cell r="K103" t="str">
            <v>Consumo de energía eléctrica</v>
          </cell>
          <cell r="L103" t="str">
            <v>Agotamiento de los recursos naturales (-)</v>
          </cell>
          <cell r="AB103" t="str">
            <v>Negativo MODERADO</v>
          </cell>
          <cell r="BA103" t="str">
            <v>Negativo BAJO</v>
          </cell>
        </row>
        <row r="104">
          <cell r="K104" t="str">
            <v>Consumo de papel</v>
          </cell>
          <cell r="L104" t="str">
            <v>Agotamiento de los recursos naturales (-)</v>
          </cell>
          <cell r="AB104" t="str">
            <v>Negativo MODERADO</v>
          </cell>
          <cell r="BA104" t="str">
            <v>Negativo BAJO</v>
          </cell>
        </row>
        <row r="105">
          <cell r="K105" t="str">
            <v>Consumo de tóner</v>
          </cell>
          <cell r="L105" t="str">
            <v>Agotamiento de los recursos naturales (-)</v>
          </cell>
          <cell r="AB105" t="str">
            <v>Negativo BAJO</v>
          </cell>
          <cell r="BA105" t="str">
            <v>Negativo BAJO</v>
          </cell>
        </row>
        <row r="106">
          <cell r="K106" t="str">
            <v>Conversión a medios tecnológicos</v>
          </cell>
          <cell r="L106" t="str">
            <v>Disminución de consumo de papel (+)</v>
          </cell>
          <cell r="AB106" t="str">
            <v>POSITIVO</v>
          </cell>
          <cell r="BA106" t="str">
            <v>POSITIVO</v>
          </cell>
        </row>
        <row r="107">
          <cell r="K107" t="str">
            <v>Generación de residuos aprovechables (PAPEL)</v>
          </cell>
          <cell r="L107" t="str">
            <v>Disminución de carga en los rellenos sanitarios (+)</v>
          </cell>
          <cell r="AB107" t="str">
            <v>POSITIVO</v>
          </cell>
          <cell r="BA107" t="str">
            <v>POSITIVO</v>
          </cell>
        </row>
        <row r="108">
          <cell r="K108" t="str">
            <v xml:space="preserve">Generación de residuos peligrosos (TÓNERES) </v>
          </cell>
          <cell r="L108" t="str">
            <v>Contaminación del suelo (-)</v>
          </cell>
          <cell r="AB108" t="str">
            <v>Negativo MODERADO</v>
          </cell>
          <cell r="BA108" t="str">
            <v>Negativo BAJO</v>
          </cell>
        </row>
        <row r="109">
          <cell r="K109" t="str">
            <v>Consumo de energía eléctrica</v>
          </cell>
          <cell r="L109" t="str">
            <v>Agotamiento de los recursos naturales (-)</v>
          </cell>
          <cell r="AB109" t="str">
            <v>Negativo MODERADO</v>
          </cell>
          <cell r="BA109" t="str">
            <v>Negativo BAJO</v>
          </cell>
        </row>
        <row r="110">
          <cell r="K110" t="str">
            <v>Consumo de papel</v>
          </cell>
          <cell r="L110" t="str">
            <v>Agotamiento de los recursos naturales (-)</v>
          </cell>
          <cell r="AB110" t="str">
            <v>Negativo MODERADO</v>
          </cell>
          <cell r="BA110" t="str">
            <v>Negativo BAJO</v>
          </cell>
        </row>
        <row r="111">
          <cell r="K111" t="str">
            <v>Consumo de tóner</v>
          </cell>
          <cell r="L111" t="str">
            <v>Agotamiento de los recursos naturales (-)</v>
          </cell>
          <cell r="AB111" t="str">
            <v>Negativo BAJO</v>
          </cell>
          <cell r="BA111" t="str">
            <v>Negativo BAJO</v>
          </cell>
        </row>
        <row r="112">
          <cell r="K112" t="str">
            <v>Conversión a medios tecnológicos</v>
          </cell>
          <cell r="L112" t="str">
            <v>Disminución de consumo de papel (+)</v>
          </cell>
          <cell r="AB112" t="str">
            <v>POSITIVO</v>
          </cell>
          <cell r="BA112" t="str">
            <v>POSITIVO</v>
          </cell>
        </row>
        <row r="113">
          <cell r="K113" t="str">
            <v>Generación de residuos aprovechables (PAPEL)</v>
          </cell>
          <cell r="L113" t="str">
            <v>Disminución de carga en los rellenos sanitarios (+)</v>
          </cell>
          <cell r="AB113" t="str">
            <v>POSITIVO</v>
          </cell>
          <cell r="BA113" t="str">
            <v>POSITIVO</v>
          </cell>
        </row>
        <row r="114">
          <cell r="K114" t="str">
            <v xml:space="preserve">Generación de residuos peligrosos (TÓNERES) </v>
          </cell>
          <cell r="L114" t="str">
            <v>Contaminación del suelo (-)</v>
          </cell>
          <cell r="AB114" t="str">
            <v>Negativo MODERADO</v>
          </cell>
          <cell r="BA114" t="str">
            <v>Negativo BAJO</v>
          </cell>
        </row>
        <row r="115">
          <cell r="K115" t="str">
            <v>Generación de ruido</v>
          </cell>
          <cell r="L115" t="str">
            <v>Alteración al medio ambiente laboral (-)</v>
          </cell>
          <cell r="AB115"/>
          <cell r="BA115"/>
        </row>
        <row r="116">
          <cell r="K116" t="str">
            <v>Consumo de energía eléctrica</v>
          </cell>
          <cell r="L116" t="str">
            <v>Agotamiento de los recursos naturales (-)</v>
          </cell>
          <cell r="AB116" t="str">
            <v>Negativo MODERADO</v>
          </cell>
          <cell r="BA116" t="str">
            <v>Negativo BAJO</v>
          </cell>
        </row>
        <row r="117">
          <cell r="K117" t="str">
            <v>Consumo de energía eléctrica</v>
          </cell>
          <cell r="L117" t="str">
            <v>Agotamiento de los recursos naturales (-)</v>
          </cell>
          <cell r="AB117" t="str">
            <v>Negativo MODERADO</v>
          </cell>
          <cell r="BA117" t="str">
            <v>Negativo BAJO</v>
          </cell>
        </row>
        <row r="118">
          <cell r="K118" t="str">
            <v>Conversión a medios tecnológicos</v>
          </cell>
          <cell r="L118" t="str">
            <v>Disminución de consumo de papel (+)</v>
          </cell>
          <cell r="AB118" t="str">
            <v>POSITIVO</v>
          </cell>
          <cell r="BA118" t="str">
            <v>POSITIVO</v>
          </cell>
        </row>
        <row r="119">
          <cell r="K119" t="str">
            <v>Consumo de energía eléctrica</v>
          </cell>
          <cell r="L119" t="str">
            <v>Agotamiento de los recursos naturales (-)</v>
          </cell>
          <cell r="AB119" t="str">
            <v>Negativo MODERADO</v>
          </cell>
          <cell r="BA119" t="str">
            <v>Negativo BAJO</v>
          </cell>
        </row>
        <row r="120">
          <cell r="K120" t="str">
            <v>Conversión a medios tecnológicos</v>
          </cell>
          <cell r="L120" t="str">
            <v>Disminución de consumo de papel (+)</v>
          </cell>
          <cell r="AB120" t="str">
            <v>POSITIVO</v>
          </cell>
          <cell r="BA120" t="str">
            <v>POSITIVO</v>
          </cell>
        </row>
        <row r="121">
          <cell r="K121" t="str">
            <v>Consumo de energía eléctrica</v>
          </cell>
          <cell r="L121" t="str">
            <v>Agotamiento de los recursos naturales (-)</v>
          </cell>
          <cell r="AB121" t="str">
            <v>Negativo MODERADO</v>
          </cell>
          <cell r="BA121" t="str">
            <v>Negativo BAJO</v>
          </cell>
        </row>
        <row r="122">
          <cell r="K122" t="str">
            <v>Conversión a medios tecnológicos</v>
          </cell>
          <cell r="L122" t="str">
            <v>Disminución de consumo de papel (+)</v>
          </cell>
          <cell r="AB122" t="str">
            <v>POSITIVO</v>
          </cell>
          <cell r="BA122" t="str">
            <v>POSITIVO</v>
          </cell>
        </row>
        <row r="123">
          <cell r="K123" t="str">
            <v>Consumo de energía eléctrica</v>
          </cell>
          <cell r="L123" t="str">
            <v>Agotamiento de los recursos naturales (-)</v>
          </cell>
          <cell r="AB123" t="str">
            <v>Negativo MODERADO</v>
          </cell>
          <cell r="BA123" t="str">
            <v>Negativo BAJO</v>
          </cell>
        </row>
        <row r="124">
          <cell r="K124" t="str">
            <v>Consumo de papel</v>
          </cell>
          <cell r="L124" t="str">
            <v>Agotamiento de los recursos naturales (-)</v>
          </cell>
          <cell r="AB124" t="str">
            <v>Negativo MODERADO</v>
          </cell>
          <cell r="BA124" t="str">
            <v>Negativo BAJO</v>
          </cell>
        </row>
        <row r="125">
          <cell r="K125" t="str">
            <v>Conversión a medios tecnológicos</v>
          </cell>
          <cell r="L125" t="str">
            <v>Disminución de consumo de papel (+)</v>
          </cell>
          <cell r="AB125" t="str">
            <v>POSITIVO</v>
          </cell>
          <cell r="BA125" t="str">
            <v>POSITIVO</v>
          </cell>
        </row>
        <row r="126">
          <cell r="K126" t="str">
            <v>Generación de residuos aprovechables (PAPEL)</v>
          </cell>
          <cell r="L126" t="str">
            <v>Disminución de carga en los rellenos sanitarios (+)</v>
          </cell>
          <cell r="AB126" t="str">
            <v>POSITIVO</v>
          </cell>
          <cell r="BA126" t="str">
            <v>POSITIVO</v>
          </cell>
        </row>
        <row r="127">
          <cell r="K127" t="str">
            <v>Consumo de combustibles</v>
          </cell>
          <cell r="L127" t="str">
            <v>Emisión de gases efecto invernadero (-)</v>
          </cell>
          <cell r="AB127" t="str">
            <v>Negativo BAJO</v>
          </cell>
          <cell r="BA127" t="str">
            <v>Negativo BAJO</v>
          </cell>
        </row>
        <row r="128">
          <cell r="K128" t="str">
            <v>Generación de emisiones atmosféricas fuentes móviles</v>
          </cell>
          <cell r="L128" t="str">
            <v>Contaminación del aire (-)</v>
          </cell>
          <cell r="AB128" t="str">
            <v>Negativo MODERADO</v>
          </cell>
          <cell r="BA128" t="str">
            <v>Negativo MODERADO</v>
          </cell>
        </row>
        <row r="129">
          <cell r="K129" t="str">
            <v>Consumo de energía eléctrica</v>
          </cell>
          <cell r="L129" t="str">
            <v>Agotamiento de los recursos naturales (-)</v>
          </cell>
          <cell r="AB129" t="str">
            <v>Negativo MODERADO</v>
          </cell>
          <cell r="BA129" t="str">
            <v>Negativo BAJO</v>
          </cell>
        </row>
        <row r="130">
          <cell r="K130" t="str">
            <v>Consumo de papel</v>
          </cell>
          <cell r="L130" t="str">
            <v>Agotamiento de los recursos naturales (-)</v>
          </cell>
          <cell r="AB130" t="str">
            <v>Negativo MODERADO</v>
          </cell>
          <cell r="BA130" t="str">
            <v>Negativo BAJO</v>
          </cell>
        </row>
        <row r="131">
          <cell r="K131" t="str">
            <v>Conversión a medios tecnológicos</v>
          </cell>
          <cell r="L131" t="str">
            <v>Disminución de consumo de papel (+)</v>
          </cell>
          <cell r="AB131" t="str">
            <v>POSITIVO</v>
          </cell>
          <cell r="BA131" t="str">
            <v>POSITIVO</v>
          </cell>
        </row>
        <row r="132">
          <cell r="K132" t="str">
            <v>Generación de residuos aprovechables (PAPEL)</v>
          </cell>
          <cell r="L132" t="str">
            <v>Disminución de carga en los rellenos sanitarios (+)</v>
          </cell>
          <cell r="AB132" t="str">
            <v>POSITIVO</v>
          </cell>
          <cell r="BA132" t="str">
            <v>POSITIVO</v>
          </cell>
        </row>
        <row r="133">
          <cell r="K133" t="str">
            <v>Consumo de combustibles</v>
          </cell>
          <cell r="L133" t="str">
            <v>Emisión de gases efecto invernadero (-)</v>
          </cell>
          <cell r="AB133" t="str">
            <v>Negativo BAJO</v>
          </cell>
          <cell r="BA133" t="str">
            <v>Negativo BAJO</v>
          </cell>
        </row>
        <row r="134">
          <cell r="K134" t="str">
            <v>Generación de emisiones atmosféricas fuentes móviles</v>
          </cell>
          <cell r="L134" t="str">
            <v>Contaminación del aire (-)</v>
          </cell>
          <cell r="AB134" t="str">
            <v>Negativo MODERADO</v>
          </cell>
          <cell r="BA134" t="str">
            <v>Negativo MODERADO</v>
          </cell>
        </row>
        <row r="135">
          <cell r="K135" t="str">
            <v>Consumo de energía eléctrica</v>
          </cell>
          <cell r="L135" t="str">
            <v>Agotamiento de los recursos naturales (-)</v>
          </cell>
          <cell r="AB135" t="str">
            <v>Negativo MODERADO</v>
          </cell>
          <cell r="BA135" t="str">
            <v>Negativo BAJO</v>
          </cell>
        </row>
        <row r="136">
          <cell r="K136" t="str">
            <v>Consumo de papel</v>
          </cell>
          <cell r="L136" t="str">
            <v>Agotamiento de los recursos naturales (-)</v>
          </cell>
          <cell r="AB136" t="str">
            <v>Negativo MODERADO</v>
          </cell>
          <cell r="BA136" t="str">
            <v>Negativo BAJO</v>
          </cell>
        </row>
        <row r="137">
          <cell r="K137" t="str">
            <v>Conversión a medios tecnológicos</v>
          </cell>
          <cell r="L137" t="str">
            <v>Disminución de consumo de papel (+)</v>
          </cell>
          <cell r="AB137" t="str">
            <v>POSITIVO</v>
          </cell>
          <cell r="BA137" t="str">
            <v>POSITIVO</v>
          </cell>
        </row>
        <row r="138">
          <cell r="K138" t="str">
            <v>Generación de residuos aprovechables (PAPEL)</v>
          </cell>
          <cell r="L138" t="str">
            <v>Disminución de carga en los rellenos sanitarios (+)</v>
          </cell>
          <cell r="AB138" t="str">
            <v>POSITIVO</v>
          </cell>
          <cell r="BA138" t="str">
            <v>POSITIVO</v>
          </cell>
        </row>
        <row r="139">
          <cell r="K139" t="str">
            <v>Consumo de combustibles</v>
          </cell>
          <cell r="L139" t="str">
            <v>Emisión de gases efecto invernadero (-)</v>
          </cell>
          <cell r="AB139" t="str">
            <v>Negativo BAJO</v>
          </cell>
          <cell r="BA139" t="str">
            <v>Negativo BAJO</v>
          </cell>
        </row>
        <row r="140">
          <cell r="K140" t="str">
            <v>Generación de emisiones atmosféricas fuentes móviles</v>
          </cell>
          <cell r="L140" t="str">
            <v>Contaminación del aire (-)</v>
          </cell>
          <cell r="AB140" t="str">
            <v>Negativo MODERADO</v>
          </cell>
          <cell r="BA140" t="str">
            <v>Negativo MODERADO</v>
          </cell>
        </row>
        <row r="141">
          <cell r="K141" t="str">
            <v>Consumo de energía eléctrica</v>
          </cell>
          <cell r="L141" t="str">
            <v>Agotamiento de los recursos naturales (-)</v>
          </cell>
          <cell r="AB141" t="str">
            <v>Negativo MODERADO</v>
          </cell>
          <cell r="BA141" t="str">
            <v>Negativo BAJO</v>
          </cell>
        </row>
        <row r="142">
          <cell r="K142" t="str">
            <v>Consumo de papel</v>
          </cell>
          <cell r="L142" t="str">
            <v>Agotamiento de los recursos naturales (-)</v>
          </cell>
          <cell r="AB142" t="str">
            <v>Negativo MODERADO</v>
          </cell>
          <cell r="BA142" t="str">
            <v>Negativo BAJO</v>
          </cell>
        </row>
        <row r="143">
          <cell r="K143" t="str">
            <v>Conversión a medios tecnológicos</v>
          </cell>
          <cell r="L143" t="str">
            <v>Disminución de consumo de papel (+)</v>
          </cell>
          <cell r="AB143" t="str">
            <v>POSITIVO</v>
          </cell>
          <cell r="BA143" t="str">
            <v>POSITIVO</v>
          </cell>
        </row>
        <row r="144">
          <cell r="K144" t="str">
            <v>Generación de residuos aprovechables (PAPEL)</v>
          </cell>
          <cell r="L144" t="str">
            <v>Disminución de carga en los rellenos sanitarios (+)</v>
          </cell>
          <cell r="AB144" t="str">
            <v>POSITIVO</v>
          </cell>
          <cell r="BA144" t="str">
            <v>POSITIVO</v>
          </cell>
        </row>
        <row r="145">
          <cell r="K145" t="str">
            <v>Consumo de energía eléctrica</v>
          </cell>
          <cell r="L145" t="str">
            <v>Agotamiento de los recursos naturales (-)</v>
          </cell>
          <cell r="AB145" t="str">
            <v>Negativo MODERADO</v>
          </cell>
          <cell r="BA145" t="str">
            <v>Negativo BAJO</v>
          </cell>
        </row>
        <row r="146">
          <cell r="K146" t="str">
            <v>Consumo de papel</v>
          </cell>
          <cell r="L146" t="str">
            <v>Agotamiento de los recursos naturales (-)</v>
          </cell>
          <cell r="AB146" t="str">
            <v>Negativo MODERADO</v>
          </cell>
          <cell r="BA146" t="str">
            <v>Negativo BAJO</v>
          </cell>
        </row>
        <row r="147">
          <cell r="K147" t="str">
            <v>Conversión a medios tecnológicos</v>
          </cell>
          <cell r="L147" t="str">
            <v>Disminución de consumo de papel (+)</v>
          </cell>
          <cell r="AB147" t="str">
            <v>POSITIVO</v>
          </cell>
          <cell r="BA147" t="str">
            <v>POSITIVO</v>
          </cell>
        </row>
        <row r="148">
          <cell r="K148" t="str">
            <v>Generación de residuos aprovechables (PAPEL)</v>
          </cell>
          <cell r="L148" t="str">
            <v>Disminución de carga en los rellenos sanitarios (+)</v>
          </cell>
          <cell r="AB148" t="str">
            <v>POSITIVO</v>
          </cell>
          <cell r="BA148" t="str">
            <v>POSITIVO</v>
          </cell>
        </row>
        <row r="149">
          <cell r="K149" t="str">
            <v>Consumo de energía eléctrica</v>
          </cell>
          <cell r="L149" t="str">
            <v>Agotamiento de los recursos naturales (-)</v>
          </cell>
          <cell r="AB149" t="str">
            <v>Negativo MODERADO</v>
          </cell>
          <cell r="BA149" t="str">
            <v>Negativo BAJO</v>
          </cell>
        </row>
        <row r="150">
          <cell r="K150" t="str">
            <v>Consumo de papel</v>
          </cell>
          <cell r="L150" t="str">
            <v>Agotamiento de los recursos naturales (-)</v>
          </cell>
          <cell r="AB150" t="str">
            <v>Negativo MODERADO</v>
          </cell>
          <cell r="BA150" t="str">
            <v>Negativo BAJO</v>
          </cell>
        </row>
        <row r="151">
          <cell r="K151" t="str">
            <v>Conversión a medios tecnológicos</v>
          </cell>
          <cell r="L151" t="str">
            <v>Disminución de consumo de papel (+)</v>
          </cell>
          <cell r="AB151" t="str">
            <v>POSITIVO</v>
          </cell>
          <cell r="BA151" t="str">
            <v>POSITIVO</v>
          </cell>
        </row>
        <row r="152">
          <cell r="K152" t="str">
            <v>Generación de residuos aprovechables (PAPEL)</v>
          </cell>
          <cell r="L152" t="str">
            <v>Disminución de carga en los rellenos sanitarios (+)</v>
          </cell>
          <cell r="AB152" t="str">
            <v>POSITIVO</v>
          </cell>
          <cell r="BA152" t="str">
            <v>POSITIVO</v>
          </cell>
        </row>
        <row r="153">
          <cell r="K153" t="str">
            <v>Consumo de energía eléctrica</v>
          </cell>
          <cell r="L153" t="str">
            <v>Agotamiento de los recursos naturales (-)</v>
          </cell>
          <cell r="AB153" t="str">
            <v>Negativo MODERADO</v>
          </cell>
          <cell r="BA153" t="str">
            <v>Negativo BAJO</v>
          </cell>
        </row>
        <row r="154">
          <cell r="K154" t="str">
            <v>Consumo de papel</v>
          </cell>
          <cell r="L154" t="str">
            <v>Agotamiento de los recursos naturales (-)</v>
          </cell>
          <cell r="AB154" t="str">
            <v>Negativo MODERADO</v>
          </cell>
          <cell r="BA154" t="str">
            <v>Negativo BAJO</v>
          </cell>
        </row>
        <row r="155">
          <cell r="K155" t="str">
            <v>Conversión a medios tecnológicos</v>
          </cell>
          <cell r="L155" t="str">
            <v>Disminución de consumo de papel (+)</v>
          </cell>
          <cell r="AB155" t="str">
            <v>POSITIVO</v>
          </cell>
          <cell r="BA155" t="str">
            <v>POSITIVO</v>
          </cell>
        </row>
        <row r="156">
          <cell r="K156" t="str">
            <v>Generación de residuos aprovechables (PAPEL)</v>
          </cell>
          <cell r="L156" t="str">
            <v>Disminución de carga en los rellenos sanitarios (+)</v>
          </cell>
          <cell r="AB156" t="str">
            <v>POSITIVO</v>
          </cell>
          <cell r="BA156" t="str">
            <v>POSITIVO</v>
          </cell>
        </row>
        <row r="157">
          <cell r="K157" t="str">
            <v>Consumo de energía eléctrica</v>
          </cell>
          <cell r="L157" t="str">
            <v>Agotamiento de los recursos naturales (-)</v>
          </cell>
          <cell r="AB157" t="str">
            <v>Negativo MODERADO</v>
          </cell>
          <cell r="BA157" t="str">
            <v>Negativo BAJO</v>
          </cell>
        </row>
        <row r="158">
          <cell r="K158" t="str">
            <v>Consumo de papel</v>
          </cell>
          <cell r="L158" t="str">
            <v>Agotamiento de los recursos naturales (-)</v>
          </cell>
          <cell r="AB158" t="str">
            <v>Negativo MODERADO</v>
          </cell>
          <cell r="BA158" t="str">
            <v>Negativo BAJO</v>
          </cell>
        </row>
        <row r="159">
          <cell r="K159" t="str">
            <v>Conversión a medios tecnológicos</v>
          </cell>
          <cell r="L159" t="str">
            <v>Disminución de consumo de papel (+)</v>
          </cell>
          <cell r="AB159" t="str">
            <v>POSITIVO</v>
          </cell>
          <cell r="BA159" t="str">
            <v>POSITIVO</v>
          </cell>
        </row>
        <row r="160">
          <cell r="K160" t="str">
            <v>Generación de residuos aprovechables (PAPEL)</v>
          </cell>
          <cell r="L160" t="str">
            <v>Disminución de carga en los rellenos sanitarios (+)</v>
          </cell>
          <cell r="AB160" t="str">
            <v>POSITIVO</v>
          </cell>
          <cell r="BA160" t="str">
            <v>POSITIVO</v>
          </cell>
        </row>
        <row r="161">
          <cell r="K161" t="str">
            <v>Consumo de energía eléctrica</v>
          </cell>
          <cell r="L161" t="str">
            <v>Agotamiento de los recursos naturales (-)</v>
          </cell>
          <cell r="AB161" t="str">
            <v>Negativo MODERADO</v>
          </cell>
          <cell r="BA161" t="str">
            <v>Negativo BAJO</v>
          </cell>
        </row>
        <row r="162">
          <cell r="K162" t="str">
            <v>Consumo de papel</v>
          </cell>
          <cell r="L162" t="str">
            <v>Agotamiento de los recursos naturales (-)</v>
          </cell>
          <cell r="AB162" t="str">
            <v>Negativo MODERADO</v>
          </cell>
          <cell r="BA162" t="str">
            <v>Negativo BAJO</v>
          </cell>
        </row>
        <row r="163">
          <cell r="K163" t="str">
            <v>Consumo de tóner</v>
          </cell>
          <cell r="L163" t="str">
            <v>Agotamiento de los recursos naturales (-)</v>
          </cell>
          <cell r="AB163" t="str">
            <v>Negativo BAJO</v>
          </cell>
          <cell r="BA163" t="str">
            <v>Negativo BAJO</v>
          </cell>
        </row>
        <row r="164">
          <cell r="K164" t="str">
            <v>Conversión a medios tecnológicos</v>
          </cell>
          <cell r="L164" t="str">
            <v>Disminución de consumo de papel (+)</v>
          </cell>
          <cell r="AB164" t="str">
            <v>POSITIVO</v>
          </cell>
          <cell r="BA164" t="str">
            <v>POSITIVO</v>
          </cell>
        </row>
        <row r="165">
          <cell r="K165" t="str">
            <v>Generación de residuos aprovechables (PAPEL)</v>
          </cell>
          <cell r="L165" t="str">
            <v>Disminución de carga en los rellenos sanitarios (+)</v>
          </cell>
          <cell r="AB165" t="str">
            <v>POSITIVO</v>
          </cell>
          <cell r="BA165" t="str">
            <v>POSITIVO</v>
          </cell>
        </row>
        <row r="166">
          <cell r="K166" t="str">
            <v xml:space="preserve">Generación de residuos peligrosos (TÓNERES) </v>
          </cell>
          <cell r="L166" t="str">
            <v>Contaminación del suelo (-)</v>
          </cell>
          <cell r="AB166" t="str">
            <v>Negativo MODERADO</v>
          </cell>
          <cell r="BA166" t="str">
            <v>Negativo BAJO</v>
          </cell>
        </row>
        <row r="167">
          <cell r="K167" t="str">
            <v>Consumo de energía eléctrica</v>
          </cell>
          <cell r="L167" t="str">
            <v>Agotamiento de los recursos naturales (-)</v>
          </cell>
          <cell r="AB167" t="str">
            <v>Negativo MODERADO</v>
          </cell>
          <cell r="BA167" t="str">
            <v>Negativo BAJO</v>
          </cell>
        </row>
        <row r="168">
          <cell r="K168" t="str">
            <v>Consumo de papel</v>
          </cell>
          <cell r="L168" t="str">
            <v>Agotamiento de los recursos naturales (-)</v>
          </cell>
          <cell r="AB168" t="str">
            <v>Negativo MODERADO</v>
          </cell>
          <cell r="BA168" t="str">
            <v>Negativo BAJO</v>
          </cell>
        </row>
        <row r="169">
          <cell r="K169" t="str">
            <v>Consumo de tóner</v>
          </cell>
          <cell r="L169" t="str">
            <v>Agotamiento de los recursos naturales (-)</v>
          </cell>
          <cell r="AB169" t="str">
            <v>Negativo BAJO</v>
          </cell>
          <cell r="BA169" t="str">
            <v>Negativo BAJO</v>
          </cell>
        </row>
        <row r="170">
          <cell r="K170" t="str">
            <v>Conversión a medios tecnológicos</v>
          </cell>
          <cell r="L170" t="str">
            <v>Disminución de consumo de papel (+)</v>
          </cell>
          <cell r="AB170" t="str">
            <v>POSITIVO</v>
          </cell>
          <cell r="BA170" t="str">
            <v>POSITIVO</v>
          </cell>
        </row>
        <row r="171">
          <cell r="K171" t="str">
            <v>Generación de residuos aprovechables (PAPEL)</v>
          </cell>
          <cell r="L171" t="str">
            <v>Disminución de carga en los rellenos sanitarios (+)</v>
          </cell>
          <cell r="AB171" t="str">
            <v>POSITIVO</v>
          </cell>
          <cell r="BA171" t="str">
            <v>POSITIVO</v>
          </cell>
        </row>
        <row r="172">
          <cell r="K172" t="str">
            <v xml:space="preserve">Generación de residuos peligrosos (TÓNERES) </v>
          </cell>
          <cell r="L172" t="str">
            <v>Contaminación del suelo (-)</v>
          </cell>
          <cell r="AB172" t="str">
            <v>Negativo MODERADO</v>
          </cell>
          <cell r="BA172" t="str">
            <v>Negativo BAJO</v>
          </cell>
        </row>
        <row r="173">
          <cell r="K173" t="str">
            <v>Generación de residuos aprovechables (CARTÓN)</v>
          </cell>
          <cell r="L173" t="str">
            <v>Contaminación del suelo (-)</v>
          </cell>
          <cell r="AB173" t="str">
            <v>Negativo MODERADO</v>
          </cell>
          <cell r="BA173" t="str">
            <v>Negativo BAJO</v>
          </cell>
        </row>
        <row r="174">
          <cell r="K174" t="str">
            <v>Generación de residuos orgánicos</v>
          </cell>
          <cell r="L174" t="str">
            <v>Contaminación del suelo (-)</v>
          </cell>
          <cell r="AB174" t="str">
            <v>Negativo MODERADO</v>
          </cell>
          <cell r="BA174" t="str">
            <v>Negativo BAJO</v>
          </cell>
        </row>
        <row r="175">
          <cell r="K175" t="str">
            <v>Generación de residuos ordinarios</v>
          </cell>
          <cell r="L175" t="str">
            <v>Contaminación del suelo (-)</v>
          </cell>
          <cell r="AB175" t="str">
            <v>Negativo MODERADO</v>
          </cell>
          <cell r="BA175" t="str">
            <v>Negativo BAJO</v>
          </cell>
        </row>
        <row r="176">
          <cell r="K176" t="str">
            <v>Generación de residuos aprovechables (PLÁSTICO)</v>
          </cell>
          <cell r="L176" t="str">
            <v>Contaminación del suelo (-)</v>
          </cell>
          <cell r="AB176" t="str">
            <v>Negativo MODERADO</v>
          </cell>
          <cell r="BA176" t="str">
            <v>Negativo BAJO</v>
          </cell>
        </row>
        <row r="177">
          <cell r="K177" t="str">
            <v>Otro</v>
          </cell>
          <cell r="L177" t="str">
            <v>Otro</v>
          </cell>
          <cell r="AB177" t="str">
            <v>SIN IMPACTO</v>
          </cell>
          <cell r="BA177" t="str">
            <v>SIN IMPACTO</v>
          </cell>
        </row>
        <row r="178">
          <cell r="K178" t="str">
            <v>Consumo de energía eléctrica</v>
          </cell>
          <cell r="L178" t="str">
            <v>Agotamiento de los recursos naturales (-)</v>
          </cell>
          <cell r="AB178" t="str">
            <v>Negativo MODERADO</v>
          </cell>
          <cell r="BA178" t="str">
            <v>Negativo BAJO</v>
          </cell>
        </row>
        <row r="179">
          <cell r="K179" t="str">
            <v>Consumo de papel</v>
          </cell>
          <cell r="L179" t="str">
            <v>Agotamiento de los recursos naturales (-)</v>
          </cell>
          <cell r="AB179" t="str">
            <v>Negativo MODERADO</v>
          </cell>
          <cell r="BA179" t="str">
            <v>Negativo BAJO</v>
          </cell>
        </row>
        <row r="180">
          <cell r="K180" t="str">
            <v>Consumo de tóner</v>
          </cell>
          <cell r="L180" t="str">
            <v>Agotamiento de los recursos naturales (-)</v>
          </cell>
          <cell r="AB180" t="str">
            <v>Negativo BAJO</v>
          </cell>
          <cell r="BA180" t="str">
            <v>Negativo BAJO</v>
          </cell>
        </row>
        <row r="181">
          <cell r="K181" t="str">
            <v>Conversión a medios tecnológicos</v>
          </cell>
          <cell r="L181" t="str">
            <v>Disminución de consumo de papel (+)</v>
          </cell>
          <cell r="AB181" t="str">
            <v>POSITIVO</v>
          </cell>
          <cell r="BA181" t="str">
            <v>POSITIVO</v>
          </cell>
        </row>
        <row r="182">
          <cell r="K182" t="str">
            <v>Generación de residuos aprovechables (PAPEL)</v>
          </cell>
          <cell r="L182" t="str">
            <v>Disminución de carga en los rellenos sanitarios (+)</v>
          </cell>
          <cell r="AB182" t="str">
            <v>POSITIVO</v>
          </cell>
          <cell r="BA182" t="str">
            <v>POSITIVO</v>
          </cell>
        </row>
        <row r="183">
          <cell r="K183" t="str">
            <v xml:space="preserve">Generación de residuos peligrosos (TÓNERES) </v>
          </cell>
          <cell r="L183" t="str">
            <v>Contaminación del suelo (-)</v>
          </cell>
          <cell r="AB183" t="str">
            <v>Negativo MODERADO</v>
          </cell>
          <cell r="BA183" t="str">
            <v>Negativo BAJO</v>
          </cell>
        </row>
        <row r="184">
          <cell r="K184" t="str">
            <v>Consumo de energía eléctrica</v>
          </cell>
          <cell r="L184" t="str">
            <v>Agotamiento de los recursos naturales (-)</v>
          </cell>
          <cell r="AB184" t="str">
            <v>Negativo MODERADO</v>
          </cell>
          <cell r="BA184" t="str">
            <v>Negativo BAJO</v>
          </cell>
        </row>
        <row r="185">
          <cell r="K185" t="str">
            <v>Consumo de papel</v>
          </cell>
          <cell r="L185" t="str">
            <v>Agotamiento de los recursos naturales (-)</v>
          </cell>
          <cell r="AB185" t="str">
            <v>Negativo MODERADO</v>
          </cell>
          <cell r="BA185" t="str">
            <v>Negativo BAJO</v>
          </cell>
        </row>
        <row r="186">
          <cell r="K186" t="str">
            <v>Consumo de tóner</v>
          </cell>
          <cell r="L186" t="str">
            <v>Agotamiento de los recursos naturales (-)</v>
          </cell>
          <cell r="AB186" t="str">
            <v>Negativo BAJO</v>
          </cell>
          <cell r="BA186" t="str">
            <v>Negativo BAJO</v>
          </cell>
        </row>
        <row r="187">
          <cell r="K187" t="str">
            <v>Conversión a medios tecnológicos</v>
          </cell>
          <cell r="L187" t="str">
            <v>Disminución de consumo de papel (+)</v>
          </cell>
          <cell r="AB187" t="str">
            <v>POSITIVO</v>
          </cell>
          <cell r="BA187" t="str">
            <v>POSITIVO</v>
          </cell>
        </row>
        <row r="188">
          <cell r="K188" t="str">
            <v>Generación de residuos aprovechables (PAPEL)</v>
          </cell>
          <cell r="L188" t="str">
            <v>Disminución de carga en los rellenos sanitarios (+)</v>
          </cell>
          <cell r="AB188" t="str">
            <v>POSITIVO</v>
          </cell>
          <cell r="BA188" t="str">
            <v>POSITIVO</v>
          </cell>
        </row>
        <row r="189">
          <cell r="K189" t="str">
            <v xml:space="preserve">Generación de residuos peligrosos (TÓNERES) </v>
          </cell>
          <cell r="L189" t="str">
            <v>Contaminación del suelo (-)</v>
          </cell>
          <cell r="AB189" t="str">
            <v>Negativo MODERADO</v>
          </cell>
          <cell r="BA189" t="str">
            <v>Negativo BAJO</v>
          </cell>
        </row>
        <row r="190">
          <cell r="K190" t="str">
            <v>Consumo de energía eléctrica</v>
          </cell>
          <cell r="L190" t="str">
            <v>Agotamiento de los recursos naturales (-)</v>
          </cell>
          <cell r="AB190" t="str">
            <v>Negativo MODERADO</v>
          </cell>
          <cell r="BA190" t="str">
            <v>Negativo BAJO</v>
          </cell>
        </row>
        <row r="191">
          <cell r="K191" t="str">
            <v>Conversión a medios tecnológicos</v>
          </cell>
          <cell r="L191" t="str">
            <v>Disminución de consumo de papel (+)</v>
          </cell>
          <cell r="AB191" t="str">
            <v>POSITIVO</v>
          </cell>
          <cell r="BA191" t="str">
            <v>POSITIVO</v>
          </cell>
        </row>
        <row r="192">
          <cell r="K192" t="str">
            <v>Consumo de energía eléctrica</v>
          </cell>
          <cell r="L192" t="str">
            <v>Agotamiento de los recursos naturales (-)</v>
          </cell>
          <cell r="AB192" t="str">
            <v>Negativo MODERADO</v>
          </cell>
          <cell r="BA192" t="str">
            <v>Negativo BAJO</v>
          </cell>
        </row>
        <row r="193">
          <cell r="K193" t="str">
            <v>Consumo de papel</v>
          </cell>
          <cell r="L193" t="str">
            <v>Agotamiento de los recursos naturales (-)</v>
          </cell>
          <cell r="AB193" t="str">
            <v>Negativo MODERADO</v>
          </cell>
          <cell r="BA193" t="str">
            <v>Negativo BAJO</v>
          </cell>
        </row>
        <row r="194">
          <cell r="K194" t="str">
            <v>Conversión a medios tecnológicos</v>
          </cell>
          <cell r="L194" t="str">
            <v>Disminución de consumo de papel (+)</v>
          </cell>
          <cell r="AB194" t="str">
            <v>POSITIVO</v>
          </cell>
          <cell r="BA194" t="str">
            <v>POSITIVO</v>
          </cell>
        </row>
        <row r="195">
          <cell r="K195" t="str">
            <v>Consumo de energía eléctrica</v>
          </cell>
          <cell r="L195" t="str">
            <v>Agotamiento de los recursos naturales (-)</v>
          </cell>
          <cell r="AB195" t="str">
            <v>Negativo MODERADO</v>
          </cell>
          <cell r="BA195" t="str">
            <v>Negativo BAJO</v>
          </cell>
        </row>
        <row r="196">
          <cell r="K196" t="str">
            <v>Consumo de papel</v>
          </cell>
          <cell r="L196" t="str">
            <v>Agotamiento de los recursos naturales (-)</v>
          </cell>
          <cell r="AB196" t="str">
            <v>Negativo MODERADO</v>
          </cell>
          <cell r="BA196" t="str">
            <v>Negativo BAJO</v>
          </cell>
        </row>
        <row r="197">
          <cell r="K197" t="str">
            <v>Consumo de tóner</v>
          </cell>
          <cell r="L197" t="str">
            <v>Agotamiento de los recursos naturales (-)</v>
          </cell>
          <cell r="AB197" t="str">
            <v>Negativo BAJO</v>
          </cell>
          <cell r="BA197" t="str">
            <v>Negativo BAJO</v>
          </cell>
        </row>
        <row r="198">
          <cell r="K198" t="str">
            <v>Conversión a medios tecnológicos</v>
          </cell>
          <cell r="L198" t="str">
            <v>Disminución de consumo de papel (+)</v>
          </cell>
          <cell r="AB198" t="str">
            <v>POSITIVO</v>
          </cell>
          <cell r="BA198" t="str">
            <v>POSITIVO</v>
          </cell>
        </row>
        <row r="199">
          <cell r="K199" t="str">
            <v>Generación de residuos aprovechables (PAPEL)</v>
          </cell>
          <cell r="L199" t="str">
            <v>Disminución de carga en los rellenos sanitarios (+)</v>
          </cell>
          <cell r="AB199" t="str">
            <v>POSITIVO</v>
          </cell>
          <cell r="BA199" t="str">
            <v>POSITIVO</v>
          </cell>
        </row>
        <row r="200">
          <cell r="K200" t="str">
            <v xml:space="preserve">Generación de residuos peligrosos (TÓNERES) </v>
          </cell>
          <cell r="L200" t="str">
            <v>Contaminación del suelo (-)</v>
          </cell>
          <cell r="AB200" t="str">
            <v>Negativo MODERADO</v>
          </cell>
          <cell r="BA200" t="str">
            <v>Negativo BAJO</v>
          </cell>
        </row>
        <row r="201">
          <cell r="K201" t="str">
            <v>Consumo de energía eléctrica</v>
          </cell>
          <cell r="L201" t="str">
            <v>Agotamiento de los recursos naturales (-)</v>
          </cell>
          <cell r="AB201" t="str">
            <v>Negativo MODERADO</v>
          </cell>
          <cell r="BA201" t="str">
            <v>Negativo BAJO</v>
          </cell>
        </row>
        <row r="202">
          <cell r="K202" t="str">
            <v>Consumo de papel</v>
          </cell>
          <cell r="L202" t="str">
            <v>Agotamiento de los recursos naturales (-)</v>
          </cell>
          <cell r="AB202" t="str">
            <v>Negativo MODERADO</v>
          </cell>
          <cell r="BA202" t="str">
            <v>Negativo BAJO</v>
          </cell>
        </row>
        <row r="203">
          <cell r="K203" t="str">
            <v>Consumo de tóner</v>
          </cell>
          <cell r="L203" t="str">
            <v>Agotamiento de los recursos naturales (-)</v>
          </cell>
          <cell r="AB203" t="str">
            <v>Negativo BAJO</v>
          </cell>
          <cell r="BA203" t="str">
            <v>Negativo BAJO</v>
          </cell>
        </row>
        <row r="204">
          <cell r="K204" t="str">
            <v>Conversión a medios tecnológicos</v>
          </cell>
          <cell r="L204" t="str">
            <v>Disminución de consumo de papel (+)</v>
          </cell>
          <cell r="AB204" t="str">
            <v>POSITIVO</v>
          </cell>
          <cell r="BA204" t="str">
            <v>POSITIVO</v>
          </cell>
        </row>
        <row r="205">
          <cell r="K205" t="str">
            <v>Generación de residuos aprovechables (PAPEL)</v>
          </cell>
          <cell r="L205" t="str">
            <v>Disminución de carga en los rellenos sanitarios (+)</v>
          </cell>
          <cell r="AB205" t="str">
            <v>POSITIVO</v>
          </cell>
          <cell r="BA205" t="str">
            <v>POSITIVO</v>
          </cell>
        </row>
        <row r="206">
          <cell r="K206" t="str">
            <v xml:space="preserve">Generación de residuos peligrosos (TÓNERES) </v>
          </cell>
          <cell r="L206" t="str">
            <v>Contaminación del suelo (-)</v>
          </cell>
          <cell r="AB206" t="str">
            <v>Negativo MODERADO</v>
          </cell>
          <cell r="BA206" t="str">
            <v>Negativo BAJO</v>
          </cell>
        </row>
        <row r="207">
          <cell r="K207" t="str">
            <v>Intervención a comunidades Étnicas</v>
          </cell>
          <cell r="L207" t="str">
            <v>Conservación de las costumbres étnicas (+)</v>
          </cell>
          <cell r="AB207" t="str">
            <v>POSITIVO</v>
          </cell>
          <cell r="BA207" t="str">
            <v>POSITIVO</v>
          </cell>
        </row>
        <row r="208">
          <cell r="K208" t="str">
            <v>Consumo de energía eléctrica</v>
          </cell>
          <cell r="L208" t="str">
            <v>Agotamiento de los recursos naturales (-)</v>
          </cell>
          <cell r="AB208" t="str">
            <v>Negativo MODERADO</v>
          </cell>
          <cell r="BA208" t="str">
            <v>Negativo BAJO</v>
          </cell>
        </row>
        <row r="209">
          <cell r="K209" t="str">
            <v>Consumo de papel</v>
          </cell>
          <cell r="L209" t="str">
            <v>Agotamiento de los recursos naturales (-)</v>
          </cell>
          <cell r="AB209" t="str">
            <v>Negativo MODERADO</v>
          </cell>
          <cell r="BA209" t="str">
            <v>Negativo MODERADO</v>
          </cell>
        </row>
        <row r="210">
          <cell r="K210" t="str">
            <v>Consumo de tóner</v>
          </cell>
          <cell r="L210" t="str">
            <v>Agotamiento de los recursos naturales (-)</v>
          </cell>
          <cell r="AB210" t="str">
            <v>Negativo BAJO</v>
          </cell>
          <cell r="BA210" t="str">
            <v>Negativo BAJO</v>
          </cell>
        </row>
        <row r="211">
          <cell r="K211" t="str">
            <v>Generación de residuos aprovechables (PAPEL)</v>
          </cell>
          <cell r="L211" t="str">
            <v>Disminución de carga en los rellenos sanitarios (+)</v>
          </cell>
          <cell r="AB211" t="str">
            <v>POSITIVO</v>
          </cell>
          <cell r="BA211" t="str">
            <v>POSITIVO</v>
          </cell>
        </row>
        <row r="212">
          <cell r="K212" t="str">
            <v xml:space="preserve">Generación de residuos peligrosos (TÓNERES) </v>
          </cell>
          <cell r="L212" t="str">
            <v>Contaminación del suelo (-)</v>
          </cell>
          <cell r="AB212" t="str">
            <v>Negativo MODERADO</v>
          </cell>
          <cell r="BA212" t="str">
            <v>Negativo BAJO</v>
          </cell>
        </row>
        <row r="213">
          <cell r="K213" t="str">
            <v>Consumo de energía eléctrica</v>
          </cell>
          <cell r="L213" t="str">
            <v>Agotamiento de los recursos naturales (-)</v>
          </cell>
          <cell r="AB213" t="str">
            <v>Negativo MODERADO</v>
          </cell>
          <cell r="BA213" t="str">
            <v>Negativo BAJO</v>
          </cell>
        </row>
        <row r="214">
          <cell r="K214" t="str">
            <v>Conversión a medios tecnológicos</v>
          </cell>
          <cell r="L214" t="str">
            <v>Disminución de consumo de papel (+)</v>
          </cell>
          <cell r="AB214" t="str">
            <v>POSITIVO</v>
          </cell>
          <cell r="BA214" t="str">
            <v>POSITIVO</v>
          </cell>
        </row>
        <row r="215">
          <cell r="K215" t="str">
            <v>Generación de residuos aprovechables (PAPEL)</v>
          </cell>
          <cell r="L215" t="str">
            <v>Agotamiento de los recursos naturales (-)</v>
          </cell>
          <cell r="AB215" t="str">
            <v>Negativo MODERADO</v>
          </cell>
          <cell r="BA215" t="str">
            <v>Negativo BAJO</v>
          </cell>
        </row>
        <row r="216">
          <cell r="K216" t="str">
            <v>Intervención a comunidades Étnicas</v>
          </cell>
          <cell r="L216" t="str">
            <v>Conservación de las costumbres étnicas (+)</v>
          </cell>
          <cell r="AB216" t="str">
            <v>POSITIVO</v>
          </cell>
          <cell r="BA216" t="str">
            <v>POSITIVO</v>
          </cell>
        </row>
        <row r="217">
          <cell r="K217" t="str">
            <v>Consumo de energía eléctrica</v>
          </cell>
          <cell r="L217" t="str">
            <v>Agotamiento de los recursos naturales (-)</v>
          </cell>
          <cell r="AB217" t="str">
            <v>Negativo MODERADO</v>
          </cell>
          <cell r="BA217" t="str">
            <v>Negativo BAJO</v>
          </cell>
        </row>
        <row r="218">
          <cell r="K218" t="str">
            <v>Conversión a medios tecnológicos</v>
          </cell>
          <cell r="L218" t="str">
            <v>Disminución de consumo de papel (+)</v>
          </cell>
          <cell r="AB218" t="str">
            <v>POSITIVO</v>
          </cell>
          <cell r="BA218" t="str">
            <v>POSITIVO</v>
          </cell>
        </row>
        <row r="219">
          <cell r="K219" t="str">
            <v>Intervención a comunidades Étnicas</v>
          </cell>
          <cell r="L219" t="str">
            <v>Conservación de las costumbres étnicas (+)</v>
          </cell>
          <cell r="AB219" t="str">
            <v>POSITIVO</v>
          </cell>
          <cell r="BA219" t="str">
            <v>POSITIVO</v>
          </cell>
        </row>
        <row r="220">
          <cell r="K220" t="str">
            <v>Consumo de energía eléctrica</v>
          </cell>
          <cell r="L220" t="str">
            <v>Agotamiento de los recursos naturales (-)</v>
          </cell>
          <cell r="AB220" t="str">
            <v>Negativo MODERADO</v>
          </cell>
          <cell r="BA220" t="str">
            <v>Negativo BAJO</v>
          </cell>
        </row>
        <row r="221">
          <cell r="K221" t="str">
            <v>Consumo de papel</v>
          </cell>
          <cell r="L221" t="str">
            <v>Agotamiento de los recursos naturales (-)</v>
          </cell>
          <cell r="AB221" t="str">
            <v>Negativo MODERADO</v>
          </cell>
          <cell r="BA221" t="str">
            <v>Negativo BAJO</v>
          </cell>
        </row>
        <row r="222">
          <cell r="K222" t="str">
            <v>Consumo de tóner</v>
          </cell>
          <cell r="L222" t="str">
            <v>Agotamiento de los recursos naturales (-)</v>
          </cell>
          <cell r="AB222" t="str">
            <v>Negativo BAJO</v>
          </cell>
          <cell r="BA222" t="str">
            <v>Negativo BAJO</v>
          </cell>
        </row>
        <row r="223">
          <cell r="K223" t="str">
            <v>Conversión a medios tecnológicos</v>
          </cell>
          <cell r="L223" t="str">
            <v>Disminución de consumo de papel (+)</v>
          </cell>
          <cell r="AB223" t="str">
            <v>POSITIVO</v>
          </cell>
          <cell r="BA223" t="str">
            <v>POSITIVO</v>
          </cell>
        </row>
        <row r="224">
          <cell r="K224" t="str">
            <v>Generación de residuos aprovechables (PAPEL)</v>
          </cell>
          <cell r="L224" t="str">
            <v>Disminución de carga en los rellenos sanitarios (+)</v>
          </cell>
          <cell r="AB224" t="str">
            <v>POSITIVO</v>
          </cell>
          <cell r="BA224" t="str">
            <v>POSITIVO</v>
          </cell>
        </row>
        <row r="225">
          <cell r="K225" t="str">
            <v xml:space="preserve">Generación de residuos peligrosos (TÓNERES) </v>
          </cell>
          <cell r="L225" t="str">
            <v>Contaminación del suelo (-)</v>
          </cell>
          <cell r="AB225" t="str">
            <v>Negativo MODERADO</v>
          </cell>
          <cell r="BA225" t="str">
            <v>Negativo BAJO</v>
          </cell>
        </row>
        <row r="226">
          <cell r="K226" t="str">
            <v>Intervención a comunidades Étnicas</v>
          </cell>
          <cell r="L226" t="str">
            <v>Conservación de las costumbres étnicas (+)</v>
          </cell>
          <cell r="AB226" t="str">
            <v>POSITIVO</v>
          </cell>
          <cell r="BA226" t="str">
            <v>POSITIVO</v>
          </cell>
        </row>
        <row r="227">
          <cell r="K227" t="str">
            <v>Consumo de energía eléctrica</v>
          </cell>
          <cell r="L227" t="str">
            <v>Agotamiento de los recursos naturales (-)</v>
          </cell>
          <cell r="AB227" t="str">
            <v>Negativo MODERADO</v>
          </cell>
          <cell r="BA227" t="str">
            <v>Negativo BAJO</v>
          </cell>
        </row>
        <row r="228">
          <cell r="K228" t="str">
            <v>Consumo de papel</v>
          </cell>
          <cell r="L228" t="str">
            <v>Agotamiento de los recursos naturales (-)</v>
          </cell>
          <cell r="AB228" t="str">
            <v>Negativo MODERADO</v>
          </cell>
          <cell r="BA228" t="str">
            <v>Negativo BAJO</v>
          </cell>
        </row>
        <row r="229">
          <cell r="K229" t="str">
            <v>Consumo de tóner</v>
          </cell>
          <cell r="L229" t="str">
            <v>Agotamiento de los recursos naturales (-)</v>
          </cell>
          <cell r="AB229" t="str">
            <v>Negativo BAJO</v>
          </cell>
          <cell r="BA229" t="str">
            <v>Negativo BAJO</v>
          </cell>
        </row>
        <row r="230">
          <cell r="K230" t="str">
            <v>Conversión a medios tecnológicos</v>
          </cell>
          <cell r="L230" t="str">
            <v>Disminución de consumo de papel (+)</v>
          </cell>
          <cell r="AB230" t="str">
            <v>POSITIVO</v>
          </cell>
          <cell r="BA230" t="str">
            <v>POSITIVO</v>
          </cell>
        </row>
        <row r="231">
          <cell r="K231" t="str">
            <v>Generación de residuos aprovechables (PAPEL)</v>
          </cell>
          <cell r="L231" t="str">
            <v>Disminución de carga en los rellenos sanitarios (+)</v>
          </cell>
          <cell r="AB231" t="str">
            <v>POSITIVO</v>
          </cell>
          <cell r="BA231" t="str">
            <v>POSITIVO</v>
          </cell>
        </row>
        <row r="232">
          <cell r="K232" t="str">
            <v xml:space="preserve">Generación de residuos peligrosos (TÓNERES) </v>
          </cell>
          <cell r="L232" t="str">
            <v>Contaminación del suelo (-)</v>
          </cell>
          <cell r="AB232" t="str">
            <v>Negativo MODERADO</v>
          </cell>
          <cell r="BA232" t="str">
            <v>Negativo BAJO</v>
          </cell>
        </row>
        <row r="233">
          <cell r="K233" t="str">
            <v>Intervención a comunidades Étnicas</v>
          </cell>
          <cell r="L233" t="str">
            <v>Conservación de las costumbres étnicas (+)</v>
          </cell>
          <cell r="AB233" t="str">
            <v>POSITIVO</v>
          </cell>
          <cell r="BA233" t="str">
            <v>POSITIVO</v>
          </cell>
        </row>
        <row r="234">
          <cell r="K234" t="str">
            <v>Consumo de energía eléctrica</v>
          </cell>
          <cell r="L234" t="str">
            <v>Agotamiento de los recursos naturales (-)</v>
          </cell>
          <cell r="AB234" t="str">
            <v>Negativo MODERADO</v>
          </cell>
          <cell r="BA234" t="str">
            <v>Negativo BAJO</v>
          </cell>
        </row>
        <row r="235">
          <cell r="K235" t="str">
            <v>Consumo de papel</v>
          </cell>
          <cell r="L235" t="str">
            <v>Agotamiento de los recursos naturales (-)</v>
          </cell>
          <cell r="AB235" t="str">
            <v>Negativo MODERADO</v>
          </cell>
          <cell r="BA235" t="str">
            <v>Negativo BAJO</v>
          </cell>
        </row>
        <row r="236">
          <cell r="K236" t="str">
            <v>Consumo de tóner</v>
          </cell>
          <cell r="L236" t="str">
            <v>Agotamiento de los recursos naturales (-)</v>
          </cell>
          <cell r="AB236" t="str">
            <v>Negativo BAJO</v>
          </cell>
          <cell r="BA236" t="str">
            <v>Negativo BAJO</v>
          </cell>
        </row>
        <row r="237">
          <cell r="K237" t="str">
            <v>Conversión a medios tecnológicos</v>
          </cell>
          <cell r="L237" t="str">
            <v>Disminución de consumo de papel (+)</v>
          </cell>
          <cell r="AB237" t="str">
            <v>POSITIVO</v>
          </cell>
          <cell r="BA237" t="str">
            <v>POSITIVO</v>
          </cell>
        </row>
        <row r="238">
          <cell r="K238" t="str">
            <v>Generación de residuos aprovechables (PAPEL)</v>
          </cell>
          <cell r="L238" t="str">
            <v>Disminución de carga en los rellenos sanitarios (+)</v>
          </cell>
          <cell r="AB238" t="str">
            <v>POSITIVO</v>
          </cell>
          <cell r="BA238" t="str">
            <v>POSITIVO</v>
          </cell>
        </row>
        <row r="239">
          <cell r="K239" t="str">
            <v xml:space="preserve">Generación de residuos peligrosos (TÓNERES) </v>
          </cell>
          <cell r="L239" t="str">
            <v>Contaminación del suelo (-)</v>
          </cell>
          <cell r="AB239" t="str">
            <v>Negativo MODERADO</v>
          </cell>
          <cell r="BA239" t="str">
            <v>Negativo BAJO</v>
          </cell>
        </row>
        <row r="240">
          <cell r="K240" t="str">
            <v>Intervención a comunidades Étnicas</v>
          </cell>
          <cell r="L240" t="str">
            <v>Conservación de las costumbres étnicas (+)</v>
          </cell>
          <cell r="AB240" t="str">
            <v>POSITIVO</v>
          </cell>
          <cell r="BA240" t="str">
            <v>POSITIVO</v>
          </cell>
        </row>
        <row r="241">
          <cell r="K241" t="str">
            <v>Consumo de energía eléctrica</v>
          </cell>
          <cell r="L241" t="str">
            <v>Agotamiento de los recursos naturales (-)</v>
          </cell>
          <cell r="AB241" t="str">
            <v>Negativo MODERADO</v>
          </cell>
          <cell r="BA241" t="str">
            <v>Negativo BAJO</v>
          </cell>
        </row>
        <row r="242">
          <cell r="K242" t="str">
            <v>Consumo de papel</v>
          </cell>
          <cell r="L242" t="str">
            <v>Agotamiento de los recursos naturales (-)</v>
          </cell>
          <cell r="AB242" t="str">
            <v>Negativo MODERADO</v>
          </cell>
          <cell r="BA242" t="str">
            <v>Negativo BAJO</v>
          </cell>
        </row>
        <row r="243">
          <cell r="K243" t="str">
            <v>Consumo de tóner</v>
          </cell>
          <cell r="L243" t="str">
            <v>Agotamiento de los recursos naturales (-)</v>
          </cell>
          <cell r="AB243" t="str">
            <v>Negativo BAJO</v>
          </cell>
          <cell r="BA243" t="str">
            <v>Negativo BAJO</v>
          </cell>
        </row>
        <row r="244">
          <cell r="K244" t="str">
            <v>Conversión a medios tecnológicos</v>
          </cell>
          <cell r="L244" t="str">
            <v>Disminución de consumo de papel (+)</v>
          </cell>
          <cell r="AB244" t="str">
            <v>POSITIVO</v>
          </cell>
          <cell r="BA244" t="str">
            <v>POSITIVO</v>
          </cell>
        </row>
        <row r="245">
          <cell r="K245" t="str">
            <v>Generación de residuos aprovechables (PAPEL)</v>
          </cell>
          <cell r="L245" t="str">
            <v>Disminución de carga en los rellenos sanitarios (+)</v>
          </cell>
          <cell r="AB245" t="str">
            <v>POSITIVO</v>
          </cell>
          <cell r="BA245" t="str">
            <v>POSITIVO</v>
          </cell>
        </row>
        <row r="246">
          <cell r="K246" t="str">
            <v xml:space="preserve">Generación de residuos peligrosos (TÓNERES) </v>
          </cell>
          <cell r="L246" t="str">
            <v>Contaminación del suelo (-)</v>
          </cell>
          <cell r="AB246" t="str">
            <v>Negativo MODERADO</v>
          </cell>
          <cell r="BA246" t="str">
            <v>Negativo BAJO</v>
          </cell>
        </row>
        <row r="247">
          <cell r="K247" t="str">
            <v>Intervención a comunidades Étnicas</v>
          </cell>
          <cell r="L247" t="str">
            <v>Conservación de las costumbres étnicas (+)</v>
          </cell>
          <cell r="AB247" t="str">
            <v>POSITIVO</v>
          </cell>
          <cell r="BA247" t="str">
            <v>POSITIVO</v>
          </cell>
        </row>
        <row r="248">
          <cell r="K248" t="str">
            <v>Consumo de agua</v>
          </cell>
          <cell r="L248" t="str">
            <v>Agotamiento de los recursos naturales (-)</v>
          </cell>
          <cell r="AB248" t="str">
            <v>Negativo MODERADO</v>
          </cell>
          <cell r="BA248" t="str">
            <v>Negativo BAJO</v>
          </cell>
        </row>
        <row r="249">
          <cell r="K249" t="str">
            <v>Vertimiento de aguas residuales domésticas a sistemas de alcantarillado</v>
          </cell>
          <cell r="L249" t="str">
            <v>Contaminación de cuerpos hídricos (-)</v>
          </cell>
          <cell r="AB249" t="str">
            <v>Negativo MODERADO</v>
          </cell>
          <cell r="BA249" t="str">
            <v>Negativo BAJO</v>
          </cell>
        </row>
        <row r="250">
          <cell r="K250" t="str">
            <v>Consumo de bolsas plásticas para almacenamiento de residuos</v>
          </cell>
          <cell r="L250" t="str">
            <v>Agotamiento de los recursos naturales (-)</v>
          </cell>
          <cell r="AB250" t="str">
            <v>Negativo MODERADO</v>
          </cell>
          <cell r="BA250" t="str">
            <v>Negativo BAJO</v>
          </cell>
        </row>
        <row r="251">
          <cell r="K251" t="str">
            <v>Generación de residuos ordinarios</v>
          </cell>
          <cell r="L251" t="str">
            <v>Aumento de carga de rellenos sanitarios (-)</v>
          </cell>
          <cell r="AB251" t="str">
            <v>Negativo MODERADO</v>
          </cell>
          <cell r="BA251" t="str">
            <v>Negativo BAJO</v>
          </cell>
        </row>
        <row r="252">
          <cell r="K252" t="str">
            <v>Generación de residuos ordinarios</v>
          </cell>
          <cell r="L252" t="str">
            <v>Contaminación del suelo (-)</v>
          </cell>
          <cell r="AB252" t="str">
            <v>Negativo MODERADO</v>
          </cell>
          <cell r="BA252" t="str">
            <v>Negativo BAJO</v>
          </cell>
        </row>
        <row r="253">
          <cell r="K253" t="str">
            <v>Consumo de sustancias químicas</v>
          </cell>
          <cell r="L253" t="str">
            <v>Contaminación del suelo (-)</v>
          </cell>
          <cell r="AB253" t="str">
            <v>Negativo MODERADO</v>
          </cell>
          <cell r="BA253" t="str">
            <v>Negativo BAJO</v>
          </cell>
        </row>
        <row r="254">
          <cell r="K254" t="str">
            <v>Consumo de sustancias químicas</v>
          </cell>
          <cell r="L254" t="str">
            <v>Contaminación del suelo (-)</v>
          </cell>
          <cell r="AB254" t="str">
            <v>Negativo MODERADO</v>
          </cell>
          <cell r="BA254" t="str">
            <v>Negativo BAJO</v>
          </cell>
        </row>
        <row r="255">
          <cell r="K255" t="str">
            <v>Generación de residuos orgánicos</v>
          </cell>
          <cell r="L255" t="str">
            <v>Aumento de carga de rellenos sanitarios (-)</v>
          </cell>
          <cell r="AB255" t="str">
            <v>Negativo MODERADO</v>
          </cell>
          <cell r="BA255" t="str">
            <v>Negativo BAJO</v>
          </cell>
        </row>
        <row r="256">
          <cell r="K256" t="str">
            <v>Generación de residuos orgánicos</v>
          </cell>
          <cell r="L256" t="str">
            <v>Contaminación del suelo (-)</v>
          </cell>
          <cell r="AB256" t="str">
            <v>Negativo MODERADO</v>
          </cell>
          <cell r="BA256" t="str">
            <v>Negativo BAJO</v>
          </cell>
        </row>
        <row r="257">
          <cell r="K257" t="str">
            <v>Generación de residuos aprovechables (PLÁSTICO)</v>
          </cell>
          <cell r="L257" t="str">
            <v>Disminución de carga en los rellenos sanitarios (+)</v>
          </cell>
          <cell r="AB257" t="str">
            <v>POSITIVO</v>
          </cell>
          <cell r="BA257" t="str">
            <v>POSITIVO</v>
          </cell>
        </row>
        <row r="258">
          <cell r="K258" t="str">
            <v>Consumo de energía eléctrica</v>
          </cell>
          <cell r="L258" t="str">
            <v>Agotamiento de los recursos naturales (-)</v>
          </cell>
          <cell r="AB258" t="str">
            <v>Negativo MODERADO</v>
          </cell>
          <cell r="BA258" t="str">
            <v>Negativo BAJO</v>
          </cell>
        </row>
        <row r="259">
          <cell r="K259" t="str">
            <v>Consumo de energía eléctrica</v>
          </cell>
          <cell r="L259" t="str">
            <v>Agotamiento de los recursos naturales (-)</v>
          </cell>
          <cell r="AB259" t="str">
            <v>Negativo MODERADO</v>
          </cell>
          <cell r="BA259" t="str">
            <v>Negativo BAJO</v>
          </cell>
        </row>
        <row r="260">
          <cell r="K260" t="str">
            <v>Consumo de agua</v>
          </cell>
          <cell r="L260" t="str">
            <v>Agotamiento de los recursos naturales (-)</v>
          </cell>
          <cell r="AB260" t="str">
            <v>Negativo MODERADO</v>
          </cell>
          <cell r="BA260" t="str">
            <v>Negativo BAJO</v>
          </cell>
        </row>
        <row r="261">
          <cell r="K261" t="str">
            <v>Consumo de papel</v>
          </cell>
          <cell r="L261" t="str">
            <v>Agotamiento de los recursos naturales (-)</v>
          </cell>
          <cell r="AB261" t="str">
            <v>Negativo MODERADO</v>
          </cell>
          <cell r="BA261" t="str">
            <v>Negativo BAJO</v>
          </cell>
        </row>
        <row r="262">
          <cell r="K262" t="str">
            <v>Consumo de bolsas plásticas para almacenamiento de residuos</v>
          </cell>
          <cell r="L262" t="str">
            <v>Agotamiento de los recursos naturales (-)</v>
          </cell>
          <cell r="AB262" t="str">
            <v>Negativo MODERADO</v>
          </cell>
          <cell r="BA262" t="str">
            <v>Negativo BAJO</v>
          </cell>
        </row>
        <row r="263">
          <cell r="K263" t="str">
            <v>Consumo de tóner</v>
          </cell>
          <cell r="L263" t="str">
            <v>Agotamiento de los recursos naturales (-)</v>
          </cell>
          <cell r="AB263" t="str">
            <v>Negativo BAJO</v>
          </cell>
          <cell r="BA263" t="str">
            <v>Negativo BAJO</v>
          </cell>
        </row>
        <row r="264">
          <cell r="K264" t="str">
            <v>Generación de residuos ordinarios</v>
          </cell>
          <cell r="L264" t="str">
            <v>Aumento de carga de rellenos sanitarios (-)</v>
          </cell>
          <cell r="AB264" t="str">
            <v>Negativo MODERADO</v>
          </cell>
          <cell r="BA264" t="str">
            <v>Negativo BAJO</v>
          </cell>
        </row>
        <row r="265">
          <cell r="K265" t="str">
            <v>Generación de residuos ordinarios</v>
          </cell>
          <cell r="L265" t="str">
            <v>Contaminación del suelo (-)</v>
          </cell>
          <cell r="AB265" t="str">
            <v>Negativo MODERADO</v>
          </cell>
          <cell r="BA265" t="str">
            <v>Negativo BAJO</v>
          </cell>
        </row>
        <row r="266">
          <cell r="K266" t="str">
            <v>Generación de residuos de manejo especial (RAEE´S)</v>
          </cell>
          <cell r="L266" t="str">
            <v>Contaminación del suelo (-)</v>
          </cell>
          <cell r="AB266" t="str">
            <v>Negativo MODERADO</v>
          </cell>
          <cell r="BA266" t="str">
            <v>Negativo BAJO</v>
          </cell>
        </row>
        <row r="267">
          <cell r="K267" t="str">
            <v>Generación de residuos de manejo especial (PILAS O BATERÍAS)</v>
          </cell>
          <cell r="L267" t="str">
            <v>Contaminación del suelo (-)</v>
          </cell>
          <cell r="AB267" t="str">
            <v>Negativo MODERADO</v>
          </cell>
          <cell r="BA267" t="str">
            <v>Negativo BAJO</v>
          </cell>
        </row>
        <row r="268">
          <cell r="K268" t="str">
            <v xml:space="preserve">Generación de residuos peligrosos (TÓNERES) </v>
          </cell>
          <cell r="L268" t="str">
            <v>Contaminación del suelo (-)</v>
          </cell>
          <cell r="AB268" t="str">
            <v>Negativo MODERADO</v>
          </cell>
          <cell r="BA268" t="str">
            <v>Negativo BAJO</v>
          </cell>
        </row>
        <row r="269">
          <cell r="K269" t="str">
            <v>Generación de ruido</v>
          </cell>
          <cell r="L269" t="str">
            <v>Contaminación del aire (-)</v>
          </cell>
          <cell r="AB269" t="str">
            <v>Negativo MODERADO</v>
          </cell>
          <cell r="BA269" t="str">
            <v>Negativo BAJO</v>
          </cell>
        </row>
        <row r="270">
          <cell r="K270" t="str">
            <v>Generación de residuos aprovechables (PAPEL)</v>
          </cell>
          <cell r="L270" t="str">
            <v>Disminución de carga en los rellenos sanitarios (+)</v>
          </cell>
          <cell r="AB270" t="str">
            <v>POSITIVO</v>
          </cell>
          <cell r="BA270" t="str">
            <v>POSITIVO</v>
          </cell>
        </row>
        <row r="271">
          <cell r="K271" t="str">
            <v>Generación de residuos aprovechables (PLÁSTICO)</v>
          </cell>
          <cell r="L271" t="str">
            <v>Disminución de carga en los rellenos sanitarios (+)</v>
          </cell>
          <cell r="AB271" t="str">
            <v>POSITIVO</v>
          </cell>
          <cell r="BA271" t="str">
            <v>POSITIVO</v>
          </cell>
        </row>
        <row r="272">
          <cell r="K272" t="str">
            <v>Generación de residuos aprovechables (VIDRIO)</v>
          </cell>
          <cell r="L272" t="str">
            <v>Disminución de carga en los rellenos sanitarios (+)</v>
          </cell>
          <cell r="AB272" t="str">
            <v>POSITIVO</v>
          </cell>
          <cell r="BA272" t="str">
            <v>POSITIVO</v>
          </cell>
        </row>
        <row r="273">
          <cell r="K273" t="str">
            <v>Generación de residuos aprovechables (CARTÓN)</v>
          </cell>
          <cell r="L273" t="str">
            <v>Disminución de carga en los rellenos sanitarios (+)</v>
          </cell>
          <cell r="AB273" t="str">
            <v>POSITIVO</v>
          </cell>
          <cell r="BA273" t="str">
            <v>POSITIVO</v>
          </cell>
        </row>
        <row r="274">
          <cell r="K274" t="str">
            <v>Generación de residuos aprovechables (METAL)</v>
          </cell>
          <cell r="L274" t="str">
            <v>Disminución de carga en los rellenos sanitarios (+)</v>
          </cell>
          <cell r="AB274" t="str">
            <v>POSITIVO</v>
          </cell>
          <cell r="BA274" t="str">
            <v>POSITIVO</v>
          </cell>
        </row>
        <row r="275">
          <cell r="K275" t="str">
            <v>Generación de residuos orgánicos</v>
          </cell>
          <cell r="L275" t="str">
            <v>Aumento de carga de rellenos sanitarios (-)</v>
          </cell>
          <cell r="AB275" t="str">
            <v>Negativo MODERADO</v>
          </cell>
          <cell r="BA275" t="str">
            <v>Negativo BAJO</v>
          </cell>
        </row>
        <row r="276">
          <cell r="K276" t="str">
            <v>Generación de residuos orgánicos</v>
          </cell>
          <cell r="L276" t="str">
            <v>Contaminación del suelo (-)</v>
          </cell>
          <cell r="AB276" t="str">
            <v>Negativo MODERADO</v>
          </cell>
          <cell r="BA276" t="str">
            <v>Negativo BAJO</v>
          </cell>
        </row>
        <row r="277">
          <cell r="K277" t="str">
            <v>Vertimiento de aguas residuales domésticas a sistemas de alcantarillado</v>
          </cell>
          <cell r="L277" t="str">
            <v>Contaminación de cuerpos hídricos (-)</v>
          </cell>
          <cell r="AB277" t="str">
            <v>Negativo MODERADO</v>
          </cell>
          <cell r="BA277" t="str">
            <v>Negativo BAJO</v>
          </cell>
        </row>
        <row r="278">
          <cell r="K278" t="str">
            <v>Conversión a medios tecnológicos</v>
          </cell>
          <cell r="L278" t="str">
            <v>Disminución de consumo de papel (+)</v>
          </cell>
          <cell r="AB278" t="str">
            <v>POSITIVO</v>
          </cell>
          <cell r="BA278" t="str">
            <v>POSITIVO</v>
          </cell>
        </row>
        <row r="279">
          <cell r="K279" t="str">
            <v>Consumo de energía eléctrica</v>
          </cell>
          <cell r="L279" t="str">
            <v>Agotamiento de los recursos naturales (-)</v>
          </cell>
          <cell r="AB279" t="str">
            <v>Negativo MODERADO</v>
          </cell>
          <cell r="BA279" t="str">
            <v>Negativo BAJO</v>
          </cell>
        </row>
        <row r="280">
          <cell r="K280" t="str">
            <v>Consumo de agua</v>
          </cell>
          <cell r="L280" t="str">
            <v>Agotamiento de los recursos naturales (-)</v>
          </cell>
          <cell r="AB280" t="str">
            <v>Negativo MODERADO</v>
          </cell>
          <cell r="BA280" t="str">
            <v>Negativo BAJO</v>
          </cell>
        </row>
        <row r="281">
          <cell r="K281" t="str">
            <v>Consumo de bolsas plásticas para almacenamiento de residuos</v>
          </cell>
          <cell r="L281" t="str">
            <v>Agotamiento de los recursos naturales (-)</v>
          </cell>
          <cell r="AB281" t="str">
            <v>Negativo MODERADO</v>
          </cell>
          <cell r="BA281" t="str">
            <v>Negativo BAJO</v>
          </cell>
        </row>
        <row r="282">
          <cell r="K282" t="str">
            <v xml:space="preserve">Consumo de insumos no comestibles de cafetería </v>
          </cell>
          <cell r="L282" t="str">
            <v>Agotamiento de los recursos naturales (-)</v>
          </cell>
          <cell r="AB282" t="str">
            <v>Negativo MODERADO</v>
          </cell>
          <cell r="BA282" t="str">
            <v>Negativo BAJO</v>
          </cell>
        </row>
        <row r="283">
          <cell r="K283" t="str">
            <v xml:space="preserve">Consumo de insumos comestibles de cafetería </v>
          </cell>
          <cell r="L283" t="str">
            <v>Contaminación del suelo (-)</v>
          </cell>
          <cell r="AB283" t="str">
            <v>Negativo MODERADO</v>
          </cell>
          <cell r="BA283" t="str">
            <v>Negativo BAJO</v>
          </cell>
        </row>
        <row r="284">
          <cell r="K284" t="str">
            <v xml:space="preserve">Consumo de insumos comestibles de cafetería </v>
          </cell>
          <cell r="L284" t="str">
            <v>Agotamiento de los recursos naturales (-)</v>
          </cell>
          <cell r="AB284" t="str">
            <v>Negativo BAJO</v>
          </cell>
          <cell r="BA284" t="str">
            <v>Negativo BAJO</v>
          </cell>
        </row>
        <row r="285">
          <cell r="K285" t="str">
            <v>Generación de residuos ordinarios</v>
          </cell>
          <cell r="L285" t="str">
            <v>Aumento de carga de rellenos sanitarios (-)</v>
          </cell>
          <cell r="AB285" t="str">
            <v>Negativo MODERADO</v>
          </cell>
          <cell r="BA285" t="str">
            <v>Negativo BAJO</v>
          </cell>
        </row>
        <row r="286">
          <cell r="K286" t="str">
            <v>Generación de residuos ordinarios</v>
          </cell>
          <cell r="L286" t="str">
            <v>Contaminación del suelo (-)</v>
          </cell>
          <cell r="AB286" t="str">
            <v>Negativo MODERADO</v>
          </cell>
          <cell r="BA286" t="str">
            <v>Negativo BAJO</v>
          </cell>
        </row>
        <row r="287">
          <cell r="K287" t="str">
            <v>Generación de residuos aprovechables (PLÁSTICO)</v>
          </cell>
          <cell r="L287" t="str">
            <v>Disminución de carga en los rellenos sanitarios (+)</v>
          </cell>
          <cell r="AB287" t="str">
            <v>POSITIVO</v>
          </cell>
          <cell r="BA287" t="str">
            <v>POSITIVO</v>
          </cell>
        </row>
        <row r="288">
          <cell r="K288" t="str">
            <v>Generación de residuos aprovechables (CARTÓN)</v>
          </cell>
          <cell r="L288" t="str">
            <v>Disminución de carga en los rellenos sanitarios (+)</v>
          </cell>
          <cell r="AB288" t="str">
            <v>POSITIVO</v>
          </cell>
          <cell r="BA288" t="str">
            <v>POSITIVO</v>
          </cell>
        </row>
        <row r="289">
          <cell r="K289" t="str">
            <v>Generación de residuos orgánicos</v>
          </cell>
          <cell r="L289" t="str">
            <v>Aumento de carga de rellenos sanitarios (-)</v>
          </cell>
          <cell r="AB289" t="str">
            <v>Negativo MODERADO</v>
          </cell>
          <cell r="BA289" t="str">
            <v>Negativo BAJO</v>
          </cell>
        </row>
        <row r="290">
          <cell r="K290" t="str">
            <v>Generación de residuos orgánicos</v>
          </cell>
          <cell r="L290" t="str">
            <v>Contaminación del suelo (-)</v>
          </cell>
          <cell r="AB290" t="str">
            <v>Negativo MODERADO</v>
          </cell>
          <cell r="BA290" t="str">
            <v>Negativo BAJO</v>
          </cell>
        </row>
        <row r="291">
          <cell r="K291" t="str">
            <v>Vertimiento de aguas residuales domésticas a sistemas de alcantarillado</v>
          </cell>
          <cell r="L291" t="str">
            <v>Contaminación de cuerpos hídricos (-)</v>
          </cell>
          <cell r="AB291" t="str">
            <v>Negativo MODERADO</v>
          </cell>
          <cell r="BA291" t="str">
            <v>Negativo BAJO</v>
          </cell>
        </row>
        <row r="292">
          <cell r="K292" t="str">
            <v>Consumo de energía eléctrica</v>
          </cell>
          <cell r="L292" t="str">
            <v>Agotamiento de los recursos naturales (-)</v>
          </cell>
          <cell r="AB292" t="str">
            <v>Negativo MODERADO</v>
          </cell>
          <cell r="BA292" t="str">
            <v>Negativo BAJO</v>
          </cell>
        </row>
        <row r="293">
          <cell r="K293" t="str">
            <v>Consumo de papel</v>
          </cell>
          <cell r="L293" t="str">
            <v>Agotamiento de los recursos naturales (-)</v>
          </cell>
          <cell r="AB293" t="str">
            <v>Negativo MODERADO</v>
          </cell>
          <cell r="BA293" t="str">
            <v>Negativo BAJO</v>
          </cell>
        </row>
        <row r="294">
          <cell r="K294" t="str">
            <v>Consumo de tóner</v>
          </cell>
          <cell r="L294" t="str">
            <v>Agotamiento de los recursos naturales (-)</v>
          </cell>
          <cell r="AB294" t="str">
            <v>Negativo BAJO</v>
          </cell>
          <cell r="BA294" t="str">
            <v>Negativo BAJO</v>
          </cell>
        </row>
        <row r="295">
          <cell r="K295" t="str">
            <v xml:space="preserve">Generación de residuos peligrosos (TÓNERES) </v>
          </cell>
          <cell r="L295" t="str">
            <v>Contaminación del suelo (-)</v>
          </cell>
          <cell r="AB295" t="str">
            <v>Negativo MODERADO</v>
          </cell>
          <cell r="BA295" t="str">
            <v>Negativo BAJO</v>
          </cell>
        </row>
        <row r="296">
          <cell r="K296" t="str">
            <v>Generación de residuos aprovechables (PAPEL)</v>
          </cell>
          <cell r="L296" t="str">
            <v>Disminución de carga en los rellenos sanitarios (+)</v>
          </cell>
          <cell r="AB296" t="str">
            <v>POSITIVO</v>
          </cell>
          <cell r="BA296" t="str">
            <v>POSITIVO</v>
          </cell>
        </row>
        <row r="297">
          <cell r="K297" t="str">
            <v>Conversión a medios tecnológicos</v>
          </cell>
          <cell r="L297" t="str">
            <v>Disminución de consumo de papel (+)</v>
          </cell>
          <cell r="AB297" t="str">
            <v>POSITIVO</v>
          </cell>
          <cell r="BA297" t="str">
            <v>POSITIVO</v>
          </cell>
        </row>
        <row r="298">
          <cell r="K298" t="str">
            <v>Consumo de agua</v>
          </cell>
          <cell r="L298" t="str">
            <v>Agotamiento de los recursos naturales (-)</v>
          </cell>
          <cell r="AB298" t="str">
            <v>Negativo MODERADO</v>
          </cell>
          <cell r="BA298" t="str">
            <v>Negativo BAJO</v>
          </cell>
        </row>
        <row r="299">
          <cell r="K299" t="str">
            <v>Vertimiento de aguas residuales domésticas a sistemas de alcantarillado</v>
          </cell>
          <cell r="L299" t="str">
            <v>Contaminación de cuerpos hídricos (-)</v>
          </cell>
          <cell r="AB299" t="str">
            <v>Negativo MODERADO</v>
          </cell>
          <cell r="BA299" t="str">
            <v>Negativo BAJO</v>
          </cell>
        </row>
        <row r="300">
          <cell r="K300" t="str">
            <v>Generación de residuos ordinarios</v>
          </cell>
          <cell r="L300" t="str">
            <v>Aumento de carga de rellenos sanitarios (-)</v>
          </cell>
          <cell r="AB300" t="str">
            <v>Negativo MODERADO</v>
          </cell>
          <cell r="BA300" t="str">
            <v>Negativo BAJO</v>
          </cell>
        </row>
        <row r="301">
          <cell r="K301" t="str">
            <v>Generación de residuos ordinarios</v>
          </cell>
          <cell r="L301" t="str">
            <v>Contaminación del suelo (-)</v>
          </cell>
          <cell r="AB301" t="str">
            <v>Negativo MODERADO</v>
          </cell>
          <cell r="BA301" t="str">
            <v>Negativo BAJO</v>
          </cell>
        </row>
        <row r="302">
          <cell r="K302" t="str">
            <v>Consumo de energía eléctrica</v>
          </cell>
          <cell r="L302" t="str">
            <v>Agotamiento de los recursos naturales (-)</v>
          </cell>
          <cell r="AB302" t="str">
            <v>Negativo MODERADO</v>
          </cell>
          <cell r="BA302" t="str">
            <v>Negativo BAJO</v>
          </cell>
        </row>
        <row r="303">
          <cell r="K303" t="str">
            <v>Consumo de papel</v>
          </cell>
          <cell r="L303" t="str">
            <v>Agotamiento de los recursos naturales (-)</v>
          </cell>
          <cell r="AB303" t="str">
            <v>Negativo MODERADO</v>
          </cell>
          <cell r="BA303" t="str">
            <v>Negativo BAJO</v>
          </cell>
        </row>
        <row r="304">
          <cell r="K304" t="str">
            <v>Consumo de tóner</v>
          </cell>
          <cell r="L304" t="str">
            <v>Agotamiento de los recursos naturales (-)</v>
          </cell>
          <cell r="AB304" t="str">
            <v>Negativo BAJO</v>
          </cell>
          <cell r="BA304" t="str">
            <v>Negativo BAJO</v>
          </cell>
        </row>
        <row r="305">
          <cell r="K305" t="str">
            <v>Generación de residuos de manejo especial (RAEE´S)</v>
          </cell>
          <cell r="L305" t="str">
            <v>Contaminación del suelo (-)</v>
          </cell>
          <cell r="AB305" t="str">
            <v>Negativo MODERADO</v>
          </cell>
          <cell r="BA305" t="str">
            <v>Negativo BAJO</v>
          </cell>
        </row>
        <row r="306">
          <cell r="K306" t="str">
            <v>Generación de residuos de manejo especial (PILAS O BATERÍAS)</v>
          </cell>
          <cell r="L306" t="str">
            <v>Contaminación del suelo (-)</v>
          </cell>
          <cell r="AB306" t="str">
            <v>Negativo MODERADO</v>
          </cell>
          <cell r="BA306" t="str">
            <v>Negativo BAJO</v>
          </cell>
        </row>
        <row r="307">
          <cell r="K307" t="str">
            <v xml:space="preserve">Generación de residuos peligrosos (TÓNERES) </v>
          </cell>
          <cell r="L307" t="str">
            <v>Contaminación del suelo (-)</v>
          </cell>
          <cell r="AB307" t="str">
            <v>Negativo MODERADO</v>
          </cell>
          <cell r="BA307" t="str">
            <v>Negativo BAJO</v>
          </cell>
        </row>
        <row r="308">
          <cell r="K308" t="str">
            <v>Generación de residuos aprovechables (PAPEL)</v>
          </cell>
          <cell r="L308" t="str">
            <v>Disminución de carga en los rellenos sanitarios (+)</v>
          </cell>
          <cell r="AB308" t="str">
            <v>POSITIVO</v>
          </cell>
          <cell r="BA308" t="str">
            <v>POSITIVO</v>
          </cell>
        </row>
        <row r="309">
          <cell r="K309" t="str">
            <v>Generación de residuos ordinarios</v>
          </cell>
          <cell r="L309" t="str">
            <v>Aumento de carga de rellenos sanitarios (-)</v>
          </cell>
          <cell r="AB309" t="str">
            <v>Negativo MODERADO</v>
          </cell>
          <cell r="BA309" t="str">
            <v>Negativo BAJO</v>
          </cell>
        </row>
        <row r="310">
          <cell r="K310" t="str">
            <v>Generación de residuos ordinarios</v>
          </cell>
          <cell r="L310" t="str">
            <v>Contaminación del suelo (-)</v>
          </cell>
          <cell r="AB310" t="str">
            <v>Negativo MODERADO</v>
          </cell>
          <cell r="BA310" t="str">
            <v>Negativo BAJO</v>
          </cell>
        </row>
        <row r="311">
          <cell r="K311" t="str">
            <v>Consumo de energía eléctrica</v>
          </cell>
          <cell r="L311" t="str">
            <v>Agotamiento de los recursos naturales (-)</v>
          </cell>
          <cell r="AB311" t="str">
            <v>Negativo MODERADO</v>
          </cell>
          <cell r="BA311" t="str">
            <v>Negativo BAJO</v>
          </cell>
        </row>
        <row r="312">
          <cell r="K312" t="str">
            <v>Consumo de papel</v>
          </cell>
          <cell r="L312" t="str">
            <v>Agotamiento de los recursos naturales (-)</v>
          </cell>
          <cell r="AB312" t="str">
            <v>Negativo MODERADO</v>
          </cell>
          <cell r="BA312" t="str">
            <v>Negativo BAJO</v>
          </cell>
        </row>
        <row r="313">
          <cell r="K313" t="str">
            <v>Consumo de tóner</v>
          </cell>
          <cell r="L313" t="str">
            <v>Agotamiento de los recursos naturales (-)</v>
          </cell>
          <cell r="AB313" t="str">
            <v>Negativo BAJO</v>
          </cell>
          <cell r="BA313" t="str">
            <v>Negativo BAJO</v>
          </cell>
        </row>
        <row r="314">
          <cell r="K314" t="str">
            <v xml:space="preserve">Generación de residuos peligrosos (TÓNERES) </v>
          </cell>
          <cell r="L314" t="str">
            <v>Contaminación del suelo (-)</v>
          </cell>
          <cell r="AB314" t="str">
            <v>Negativo MODERADO</v>
          </cell>
          <cell r="BA314" t="str">
            <v>Negativo BAJO</v>
          </cell>
        </row>
        <row r="315">
          <cell r="K315" t="str">
            <v>Generación de residuos aprovechables (PAPEL)</v>
          </cell>
          <cell r="L315" t="str">
            <v>Disminución de carga en los rellenos sanitarios (+)</v>
          </cell>
          <cell r="AB315" t="str">
            <v>POSITIVO</v>
          </cell>
          <cell r="BA315" t="str">
            <v>POSITIVO</v>
          </cell>
        </row>
        <row r="316">
          <cell r="K316" t="str">
            <v>Conversión a medios tecnológicos</v>
          </cell>
          <cell r="L316" t="str">
            <v>Disminución de consumo de papel (+)</v>
          </cell>
          <cell r="AB316" t="str">
            <v>POSITIVO</v>
          </cell>
          <cell r="BA316" t="str">
            <v>POSITIVO</v>
          </cell>
        </row>
        <row r="317">
          <cell r="K317" t="str">
            <v>Definición de criterios ambientales para adquisición de productos y/o servicios</v>
          </cell>
          <cell r="L317" t="str">
            <v>Generación / Fomento de educación  y conciencia ambiental (+)</v>
          </cell>
          <cell r="AB317" t="str">
            <v>POSITIVO</v>
          </cell>
          <cell r="BA317" t="str">
            <v>POSITIVO</v>
          </cell>
        </row>
        <row r="318">
          <cell r="K318" t="str">
            <v>Definición de criterios ambientales para adquisición de productos y/o servicios</v>
          </cell>
          <cell r="L318" t="str">
            <v>Reducción de afectación al medio ambiente (+)</v>
          </cell>
          <cell r="AB318" t="str">
            <v>POSITIVO</v>
          </cell>
          <cell r="BA318" t="str">
            <v>POSITIVO</v>
          </cell>
        </row>
        <row r="319">
          <cell r="K319" t="str">
            <v>Identificación de requisitos legales ambientales y otros requisitos</v>
          </cell>
          <cell r="L319" t="str">
            <v>Reducción de afectación al medio ambiente (+)</v>
          </cell>
          <cell r="AB319" t="str">
            <v>POSITIVO</v>
          </cell>
          <cell r="BA319" t="str">
            <v>POSITIVO</v>
          </cell>
        </row>
        <row r="320">
          <cell r="K320" t="str">
            <v>Consumo de energía eléctrica</v>
          </cell>
          <cell r="L320" t="str">
            <v>Agotamiento de los recursos naturales (-)</v>
          </cell>
          <cell r="AB320" t="str">
            <v>Negativo MODERADO</v>
          </cell>
          <cell r="BA320" t="str">
            <v>Negativo BAJO</v>
          </cell>
        </row>
        <row r="321">
          <cell r="K321" t="str">
            <v>Consumo de papel</v>
          </cell>
          <cell r="L321" t="str">
            <v>Agotamiento de los recursos naturales (-)</v>
          </cell>
          <cell r="AB321" t="str">
            <v>Negativo MODERADO</v>
          </cell>
          <cell r="BA321" t="str">
            <v>Negativo BAJO</v>
          </cell>
        </row>
        <row r="322">
          <cell r="K322" t="str">
            <v>Consumo de tóner</v>
          </cell>
          <cell r="L322" t="str">
            <v>Agotamiento de los recursos naturales (-)</v>
          </cell>
          <cell r="AB322" t="str">
            <v>Negativo BAJO</v>
          </cell>
          <cell r="BA322" t="str">
            <v>Negativo BAJO</v>
          </cell>
        </row>
        <row r="323">
          <cell r="K323" t="str">
            <v>Generación de residuos aprovechables (PAPEL)</v>
          </cell>
          <cell r="L323" t="str">
            <v>Disminución de carga en los rellenos sanitarios (+)</v>
          </cell>
          <cell r="AB323" t="str">
            <v>POSITIVO</v>
          </cell>
          <cell r="BA323" t="str">
            <v>POSITIVO</v>
          </cell>
        </row>
        <row r="324">
          <cell r="K324" t="str">
            <v>Generación de residuos ordinarios</v>
          </cell>
          <cell r="L324" t="str">
            <v>Aumento de carga de rellenos sanitarios (-)</v>
          </cell>
          <cell r="AB324" t="str">
            <v>Negativo MODERADO</v>
          </cell>
          <cell r="BA324" t="str">
            <v>Negativo BAJO</v>
          </cell>
        </row>
        <row r="325">
          <cell r="K325" t="str">
            <v>Generación de residuos ordinarios</v>
          </cell>
          <cell r="L325" t="str">
            <v>Aumento de carga de rellenos sanitarios (-)</v>
          </cell>
          <cell r="AB325" t="str">
            <v>Negativo MODERADO</v>
          </cell>
          <cell r="BA325" t="str">
            <v>Negativo BAJO</v>
          </cell>
        </row>
        <row r="326">
          <cell r="K326" t="str">
            <v xml:space="preserve">Generación de residuos peligrosos (TÓNERES) </v>
          </cell>
          <cell r="L326" t="str">
            <v>Contaminación del suelo (-)</v>
          </cell>
          <cell r="AB326" t="str">
            <v>Negativo MODERADO</v>
          </cell>
          <cell r="BA326" t="str">
            <v>Negativo BAJO</v>
          </cell>
        </row>
        <row r="327">
          <cell r="K327" t="str">
            <v>Consumo de bolsas plásticas para almacenamiento de residuos</v>
          </cell>
          <cell r="L327" t="str">
            <v>Agotamiento de los recursos naturales (-)</v>
          </cell>
          <cell r="AB327" t="str">
            <v>Negativo MODERADO</v>
          </cell>
          <cell r="BA327" t="str">
            <v>Negativo BAJO</v>
          </cell>
        </row>
        <row r="328">
          <cell r="K328" t="str">
            <v>Consumo de papel</v>
          </cell>
          <cell r="L328" t="str">
            <v>Agotamiento de los recursos naturales (-)</v>
          </cell>
          <cell r="AB328" t="str">
            <v>Negativo MODERADO</v>
          </cell>
          <cell r="BA328" t="str">
            <v>Negativo BAJO</v>
          </cell>
        </row>
        <row r="329">
          <cell r="K329" t="str">
            <v>Consumo de tóner</v>
          </cell>
          <cell r="L329" t="str">
            <v>Agotamiento de los recursos naturales (-)</v>
          </cell>
          <cell r="AB329" t="str">
            <v>Negativo BAJO</v>
          </cell>
          <cell r="BA329" t="str">
            <v>Negativo BAJO</v>
          </cell>
        </row>
        <row r="330">
          <cell r="K330" t="str">
            <v>Consumo de energía eléctrica</v>
          </cell>
          <cell r="L330" t="str">
            <v>Agotamiento de los recursos naturales (-)</v>
          </cell>
          <cell r="AB330" t="str">
            <v>Negativo MODERADO</v>
          </cell>
          <cell r="BA330" t="str">
            <v>Negativo BAJO</v>
          </cell>
        </row>
        <row r="331">
          <cell r="K331" t="str">
            <v>Definición de criterios ambientales para adquisición de productos y/o servicios</v>
          </cell>
          <cell r="L331" t="str">
            <v>Reducción de afectación al medio ambiente (+)</v>
          </cell>
          <cell r="AB331" t="str">
            <v>POSITIVO</v>
          </cell>
          <cell r="BA331" t="str">
            <v>POSITIVO</v>
          </cell>
        </row>
        <row r="332">
          <cell r="K332" t="str">
            <v>Definición de criterios ambientales para adquisición de productos y/o servicios</v>
          </cell>
          <cell r="L332" t="str">
            <v>Generación / Fomento de educación  y conciencia ambiental (+)</v>
          </cell>
          <cell r="AB332" t="str">
            <v>POSITIVO</v>
          </cell>
          <cell r="BA332" t="str">
            <v>POSITIVO</v>
          </cell>
        </row>
        <row r="333">
          <cell r="K333" t="str">
            <v>Generación de residuos aprovechables (CARTÓN)</v>
          </cell>
          <cell r="L333" t="str">
            <v>Disminución de carga en los rellenos sanitarios (+)</v>
          </cell>
          <cell r="AB333" t="str">
            <v>POSITIVO</v>
          </cell>
          <cell r="BA333" t="str">
            <v>POSITIVO</v>
          </cell>
        </row>
        <row r="334">
          <cell r="K334" t="str">
            <v>Generación de residuos aprovechables (PAPEL)</v>
          </cell>
          <cell r="L334" t="str">
            <v>Disminución de carga en los rellenos sanitarios (+)</v>
          </cell>
          <cell r="AB334" t="str">
            <v>POSITIVO</v>
          </cell>
          <cell r="BA334" t="str">
            <v>POSITIVO</v>
          </cell>
        </row>
        <row r="335">
          <cell r="K335" t="str">
            <v>Generación de residuos aprovechables (PLÁSTICO)</v>
          </cell>
          <cell r="L335" t="str">
            <v>Disminución de carga en los rellenos sanitarios (+)</v>
          </cell>
          <cell r="AB335" t="str">
            <v>POSITIVO</v>
          </cell>
          <cell r="BA335" t="str">
            <v>POSITIVO</v>
          </cell>
        </row>
        <row r="336">
          <cell r="K336" t="str">
            <v>Generación de residuos ordinarios</v>
          </cell>
          <cell r="L336" t="str">
            <v>Aumento de carga de rellenos sanitarios (-)</v>
          </cell>
          <cell r="AB336" t="str">
            <v>Negativo MODERADO</v>
          </cell>
          <cell r="BA336" t="str">
            <v>Negativo BAJO</v>
          </cell>
        </row>
        <row r="337">
          <cell r="K337" t="str">
            <v>Generación de residuos ordinarios</v>
          </cell>
          <cell r="L337" t="str">
            <v>Contaminación del suelo (-)</v>
          </cell>
          <cell r="AB337" t="str">
            <v>Negativo MODERADO</v>
          </cell>
          <cell r="BA337" t="str">
            <v>Negativo BAJO</v>
          </cell>
        </row>
        <row r="338">
          <cell r="K338" t="str">
            <v>Generación de residuos orgánicos</v>
          </cell>
          <cell r="L338" t="str">
            <v>Aumento de carga de rellenos sanitarios (-)</v>
          </cell>
          <cell r="AB338" t="str">
            <v>Negativo MODERADO</v>
          </cell>
          <cell r="BA338" t="str">
            <v>Negativo BAJO</v>
          </cell>
        </row>
        <row r="339">
          <cell r="K339" t="str">
            <v>Generación de residuos orgánicos</v>
          </cell>
          <cell r="L339" t="str">
            <v>Contaminación del suelo (-)</v>
          </cell>
          <cell r="AB339" t="str">
            <v>Negativo MODERADO</v>
          </cell>
          <cell r="BA339" t="str">
            <v>Negativo BAJO</v>
          </cell>
        </row>
        <row r="340">
          <cell r="K340" t="str">
            <v xml:space="preserve">Generación de residuos peligrosos (TÓNERES) </v>
          </cell>
          <cell r="L340" t="str">
            <v>Contaminación del suelo (-)</v>
          </cell>
          <cell r="AB340" t="str">
            <v>Negativo MODERADO</v>
          </cell>
          <cell r="BA340" t="str">
            <v>Negativo BAJO</v>
          </cell>
        </row>
        <row r="341">
          <cell r="K341" t="str">
            <v>Consumo de bolsas plásticas para almacenamiento de residuos</v>
          </cell>
          <cell r="L341" t="str">
            <v>Agotamiento de los recursos naturales (-)</v>
          </cell>
          <cell r="AB341" t="str">
            <v>Negativo MODERADO</v>
          </cell>
          <cell r="BA341" t="str">
            <v>Negativo BAJO</v>
          </cell>
        </row>
        <row r="342">
          <cell r="K342" t="str">
            <v>Educación ambiental</v>
          </cell>
          <cell r="L342" t="str">
            <v>Disminución de carga en los rellenos sanitarios (+)</v>
          </cell>
          <cell r="AB342" t="str">
            <v>POSITIVO</v>
          </cell>
          <cell r="BA342" t="str">
            <v>POSITIVO</v>
          </cell>
        </row>
        <row r="343">
          <cell r="K343" t="str">
            <v>Educación ambiental</v>
          </cell>
          <cell r="L343" t="str">
            <v>Disminución de contaminación al suelo (+)</v>
          </cell>
          <cell r="AB343" t="str">
            <v>POSITIVO</v>
          </cell>
          <cell r="BA343" t="str">
            <v>POSITIVO</v>
          </cell>
        </row>
        <row r="344">
          <cell r="K344" t="str">
            <v>Educación ambiental</v>
          </cell>
          <cell r="L344" t="str">
            <v>Fomento de buenas prácticas ambientales (+)</v>
          </cell>
          <cell r="AB344" t="str">
            <v>POSITIVO</v>
          </cell>
          <cell r="BA344" t="str">
            <v>POSITIVO</v>
          </cell>
        </row>
        <row r="345">
          <cell r="K345" t="str">
            <v>Educación ambiental</v>
          </cell>
          <cell r="L345" t="str">
            <v>Generación / Fomento de educación  y conciencia ambiental (+)</v>
          </cell>
          <cell r="AB345" t="str">
            <v>POSITIVO</v>
          </cell>
          <cell r="BA345" t="str">
            <v>POSITIVO</v>
          </cell>
        </row>
        <row r="346">
          <cell r="K346" t="str">
            <v>Educación ambiental</v>
          </cell>
          <cell r="L346" t="str">
            <v>Generación de empleo (+)</v>
          </cell>
          <cell r="AB346" t="str">
            <v>POSITIVO</v>
          </cell>
          <cell r="BA346" t="str">
            <v>POSITIVO</v>
          </cell>
        </row>
        <row r="347">
          <cell r="K347" t="str">
            <v>Educación ambiental</v>
          </cell>
          <cell r="L347" t="str">
            <v>Manejo integral de residuos sólidos (+)</v>
          </cell>
          <cell r="AB347" t="str">
            <v>POSITIVO</v>
          </cell>
          <cell r="BA347" t="str">
            <v>POSITIVO</v>
          </cell>
        </row>
        <row r="348">
          <cell r="K348" t="str">
            <v>Educación ambiental</v>
          </cell>
          <cell r="L348" t="str">
            <v>Reducción de afectación al medio ambiente (+)</v>
          </cell>
          <cell r="AB348" t="str">
            <v>POSITIVO</v>
          </cell>
          <cell r="BA348" t="str">
            <v>POSITIVO</v>
          </cell>
        </row>
        <row r="349">
          <cell r="K349" t="str">
            <v>Uso de publicidad exterior visual</v>
          </cell>
          <cell r="L349" t="str">
            <v>Alteración al medio ambiente laboral (-)</v>
          </cell>
          <cell r="AB349" t="str">
            <v>Negativo MODERADO</v>
          </cell>
          <cell r="BA349" t="str">
            <v>Negativo BAJO</v>
          </cell>
        </row>
        <row r="350">
          <cell r="K350" t="str">
            <v>Consumo de combustibles</v>
          </cell>
          <cell r="L350" t="str">
            <v>Agotamiento de los recursos naturales (-)</v>
          </cell>
          <cell r="AB350" t="str">
            <v>Negativo MODERADO</v>
          </cell>
          <cell r="BA350" t="str">
            <v>Negativo BAJO</v>
          </cell>
        </row>
        <row r="351">
          <cell r="K351" t="str">
            <v>Consumo de combustibles</v>
          </cell>
          <cell r="L351" t="str">
            <v>Emisión de gases efecto invernadero (-)</v>
          </cell>
          <cell r="AB351" t="str">
            <v>Negativo MODERADO</v>
          </cell>
          <cell r="BA351" t="str">
            <v>Negativo BAJO</v>
          </cell>
        </row>
        <row r="352">
          <cell r="K352" t="str">
            <v>Generación de emisiones atmosféricas fuentes móviles</v>
          </cell>
          <cell r="L352" t="str">
            <v>Contaminación del aire (-)</v>
          </cell>
          <cell r="AB352" t="str">
            <v>Negativo MODERADO</v>
          </cell>
          <cell r="BA352" t="str">
            <v>Negativo MODERADO</v>
          </cell>
        </row>
        <row r="353">
          <cell r="K353" t="str">
            <v>Generación de residuos de manejo especial (LLANTAS USADAS)</v>
          </cell>
          <cell r="L353" t="str">
            <v>Contaminación del suelo (-)</v>
          </cell>
          <cell r="AB353" t="str">
            <v>Negativo MODERADO</v>
          </cell>
          <cell r="BA353" t="str">
            <v>Negativo BAJO</v>
          </cell>
        </row>
        <row r="354">
          <cell r="K354" t="str">
            <v>Generación de residuos peligrosos (ACEITES USADOS)</v>
          </cell>
          <cell r="L354" t="str">
            <v>Contaminación del suelo (-)</v>
          </cell>
          <cell r="AB354" t="str">
            <v>Negativo MODERADO</v>
          </cell>
          <cell r="BA354" t="str">
            <v>Negativo BAJO</v>
          </cell>
        </row>
        <row r="355">
          <cell r="K355" t="str">
            <v>Generación de ruido</v>
          </cell>
          <cell r="L355" t="str">
            <v>Contaminación del aire (-)</v>
          </cell>
          <cell r="AB355" t="str">
            <v>Negativo MODERADO</v>
          </cell>
          <cell r="BA355" t="str">
            <v>Negativo MODERADO</v>
          </cell>
        </row>
        <row r="356">
          <cell r="K356" t="str">
            <v>Identificación de requisitos legales ambientales y otros requisitos</v>
          </cell>
          <cell r="L356" t="str">
            <v>Reducción de afectación al medio ambiente (+)</v>
          </cell>
          <cell r="AB356" t="str">
            <v>POSITIVO</v>
          </cell>
          <cell r="BA356" t="str">
            <v>POSITIVO</v>
          </cell>
        </row>
        <row r="357">
          <cell r="K357" t="str">
            <v>Definición de criterios ambientales para adquisición de productos y/o servicios</v>
          </cell>
          <cell r="L357" t="str">
            <v>Preservación de la calidad del aire (+)</v>
          </cell>
          <cell r="AB357" t="str">
            <v>POSITIVO</v>
          </cell>
          <cell r="BA357" t="str">
            <v>POSITIVO</v>
          </cell>
        </row>
        <row r="358">
          <cell r="K358" t="str">
            <v>Definición de criterios ambientales para adquisición de productos y/o servicios</v>
          </cell>
          <cell r="L358" t="str">
            <v>Reducción de afectación al medio ambiente (+)</v>
          </cell>
          <cell r="AB358" t="str">
            <v>POSITIVO</v>
          </cell>
          <cell r="BA358" t="str">
            <v>POSITIVO</v>
          </cell>
        </row>
        <row r="359">
          <cell r="K359" t="str">
            <v>N/A</v>
          </cell>
          <cell r="L359" t="str">
            <v>N/A</v>
          </cell>
          <cell r="AB359" t="str">
            <v>SIN IMPACTO</v>
          </cell>
          <cell r="BA359" t="str">
            <v>SIN IMPACTO</v>
          </cell>
        </row>
        <row r="360">
          <cell r="K360" t="str">
            <v>Generación de vibraciones</v>
          </cell>
          <cell r="L360" t="str">
            <v>Alteración al medio ambiente laboral (-)</v>
          </cell>
          <cell r="AB360" t="str">
            <v>Negativo MODERADO</v>
          </cell>
          <cell r="BA360" t="str">
            <v>Negativo BAJO</v>
          </cell>
        </row>
        <row r="361">
          <cell r="K361" t="str">
            <v>Consumo de energía eléctrica</v>
          </cell>
          <cell r="L361" t="str">
            <v>Agotamiento de los recursos naturales (-)</v>
          </cell>
          <cell r="AB361" t="str">
            <v>Negativo MODERADO</v>
          </cell>
          <cell r="BA361" t="str">
            <v>Negativo BAJO</v>
          </cell>
        </row>
        <row r="362">
          <cell r="K362" t="str">
            <v>N/A</v>
          </cell>
          <cell r="L362" t="str">
            <v>N/A</v>
          </cell>
          <cell r="AB362" t="str">
            <v>SIN IMPACTO</v>
          </cell>
          <cell r="BA362" t="str">
            <v>SIN IMPACTO</v>
          </cell>
        </row>
        <row r="363">
          <cell r="K363" t="str">
            <v>N/A</v>
          </cell>
          <cell r="L363" t="str">
            <v>N/A</v>
          </cell>
          <cell r="AB363" t="str">
            <v>SIN IMPACTO</v>
          </cell>
          <cell r="BA363" t="str">
            <v>SIN IMPACTO</v>
          </cell>
        </row>
        <row r="364">
          <cell r="K364" t="str">
            <v>N/A</v>
          </cell>
          <cell r="L364" t="str">
            <v>N/A</v>
          </cell>
          <cell r="AB364" t="str">
            <v>SIN IMPACTO</v>
          </cell>
          <cell r="BA364" t="str">
            <v>SIN IMPACTO</v>
          </cell>
        </row>
        <row r="365">
          <cell r="K365" t="str">
            <v>Uso de refrigerantes</v>
          </cell>
          <cell r="L365" t="str">
            <v>Agotamiento de los recursos naturales (-)</v>
          </cell>
          <cell r="AB365" t="str">
            <v>Negativo BAJO</v>
          </cell>
          <cell r="BA365" t="str">
            <v>Negativo BAJO</v>
          </cell>
        </row>
        <row r="366">
          <cell r="K366" t="str">
            <v>Consumo de energía eléctrica</v>
          </cell>
          <cell r="L366" t="str">
            <v>Agotamiento de los recursos naturales (-)</v>
          </cell>
          <cell r="AB366" t="str">
            <v>Negativo MODERADO</v>
          </cell>
          <cell r="BA366" t="str">
            <v>Negativo BAJO</v>
          </cell>
        </row>
        <row r="367">
          <cell r="K367" t="str">
            <v>Consumo de energía eléctrica</v>
          </cell>
          <cell r="L367" t="str">
            <v>Agotamiento de los recursos naturales (-)</v>
          </cell>
          <cell r="AB367" t="str">
            <v>Negativo MODERADO</v>
          </cell>
          <cell r="BA367" t="str">
            <v>Negativo BAJO</v>
          </cell>
        </row>
        <row r="368">
          <cell r="K368" t="str">
            <v xml:space="preserve">Generación de residuos peligrosos (RESIDUOS QUÍMICOS) </v>
          </cell>
          <cell r="L368" t="str">
            <v>Contaminación del suelo (-)</v>
          </cell>
          <cell r="AB368" t="str">
            <v>Negativo MODERADO</v>
          </cell>
          <cell r="BA368" t="str">
            <v>Negativo BAJO</v>
          </cell>
        </row>
        <row r="369">
          <cell r="K369" t="str">
            <v>Consumo de agua</v>
          </cell>
          <cell r="L369" t="str">
            <v>Agotamiento de los recursos naturales (-)</v>
          </cell>
          <cell r="AB369" t="str">
            <v>Negativo BAJO</v>
          </cell>
          <cell r="BA369" t="str">
            <v>Negativo BAJO</v>
          </cell>
        </row>
        <row r="370">
          <cell r="K370" t="str">
            <v>N/A</v>
          </cell>
          <cell r="L370" t="str">
            <v>N/A</v>
          </cell>
          <cell r="AB370" t="str">
            <v>SIN IMPACTO</v>
          </cell>
          <cell r="BA370" t="str">
            <v>SIN IMPACTO</v>
          </cell>
        </row>
        <row r="371">
          <cell r="K371" t="str">
            <v>N/A</v>
          </cell>
          <cell r="L371" t="str">
            <v>N/A</v>
          </cell>
          <cell r="AB371" t="str">
            <v>SIN IMPACTO</v>
          </cell>
          <cell r="BA371" t="str">
            <v>SIN IMPACTO</v>
          </cell>
        </row>
        <row r="372">
          <cell r="K372" t="str">
            <v>N/A</v>
          </cell>
          <cell r="L372" t="str">
            <v>N/A</v>
          </cell>
          <cell r="AB372" t="str">
            <v>SIN IMPACTO</v>
          </cell>
          <cell r="BA372" t="str">
            <v>SIN IMPACTO</v>
          </cell>
        </row>
        <row r="373">
          <cell r="K373" t="str">
            <v>N/A</v>
          </cell>
          <cell r="L373" t="str">
            <v>N/A</v>
          </cell>
          <cell r="AB373" t="str">
            <v>SIN IMPACTO</v>
          </cell>
          <cell r="BA373" t="str">
            <v>SIN IMPACTO</v>
          </cell>
        </row>
        <row r="374">
          <cell r="K374" t="str">
            <v>Generación de residuos peligrosos (PLAGUICIDAS)</v>
          </cell>
          <cell r="L374" t="str">
            <v>Contaminación del suelo (-)</v>
          </cell>
          <cell r="AB374" t="str">
            <v>Negativo MODERADO</v>
          </cell>
          <cell r="BA374" t="str">
            <v>Negativo BAJO</v>
          </cell>
        </row>
        <row r="375">
          <cell r="K375" t="str">
            <v>Consumo de combustibles</v>
          </cell>
          <cell r="L375" t="str">
            <v>Agotamiento de los recursos naturales (-)</v>
          </cell>
          <cell r="AB375" t="str">
            <v>Negativo BAJO</v>
          </cell>
          <cell r="BA375" t="str">
            <v>Negativo BAJO</v>
          </cell>
        </row>
        <row r="376">
          <cell r="K376" t="str">
            <v>N/A</v>
          </cell>
          <cell r="L376" t="str">
            <v>N/A</v>
          </cell>
          <cell r="AB376" t="str">
            <v>SIN IMPACTO</v>
          </cell>
          <cell r="BA376" t="str">
            <v>SIN IMPACTO</v>
          </cell>
        </row>
        <row r="377">
          <cell r="K377" t="str">
            <v>N/A</v>
          </cell>
          <cell r="L377" t="str">
            <v>N/A</v>
          </cell>
          <cell r="AB377" t="str">
            <v>SIN IMPACTO</v>
          </cell>
          <cell r="BA377" t="str">
            <v>SIN IMPACTO</v>
          </cell>
        </row>
        <row r="378">
          <cell r="K378" t="str">
            <v>Consumo de agua</v>
          </cell>
          <cell r="L378" t="str">
            <v>Agotamiento de los recursos naturales (-)</v>
          </cell>
          <cell r="AB378" t="str">
            <v>Negativo MODERADO</v>
          </cell>
          <cell r="BA378" t="str">
            <v>Negativo BAJO</v>
          </cell>
        </row>
        <row r="379">
          <cell r="K379" t="str">
            <v>Otro</v>
          </cell>
          <cell r="L379" t="str">
            <v>Disminución de contaminación al suelo (+)</v>
          </cell>
          <cell r="AB379" t="str">
            <v>POSITIVO</v>
          </cell>
          <cell r="BA379" t="str">
            <v>POSITIVO</v>
          </cell>
        </row>
        <row r="380">
          <cell r="K380" t="str">
            <v>Generación de residuos ordinarios</v>
          </cell>
          <cell r="L380" t="str">
            <v>Contaminación del suelo (-)</v>
          </cell>
          <cell r="AB380" t="str">
            <v>Negativo MODERADO</v>
          </cell>
          <cell r="BA380" t="str">
            <v>Negativo BAJO</v>
          </cell>
        </row>
        <row r="381">
          <cell r="K381" t="str">
            <v>Generación de residuos ordinarios</v>
          </cell>
          <cell r="L381" t="str">
            <v>Contaminación del suelo (-)</v>
          </cell>
          <cell r="AB381" t="str">
            <v>Negativo MODERADO</v>
          </cell>
          <cell r="BA381" t="str">
            <v>Negativo BAJO</v>
          </cell>
        </row>
        <row r="382">
          <cell r="K382" t="str">
            <v>Consumo de agua</v>
          </cell>
          <cell r="L382" t="str">
            <v>Disminución de consumo de agua (+)</v>
          </cell>
          <cell r="AB382" t="str">
            <v>Negativo MODERADO</v>
          </cell>
          <cell r="BA382" t="str">
            <v>Negativo BAJO</v>
          </cell>
        </row>
        <row r="383">
          <cell r="K383"/>
          <cell r="L383"/>
          <cell r="AB383" t="str">
            <v>SIN IMPACTO</v>
          </cell>
          <cell r="BA383" t="str">
            <v>SIN IMPACTO</v>
          </cell>
        </row>
      </sheetData>
      <sheetData sheetId="75"/>
      <sheetData sheetId="76"/>
      <sheetData sheetId="77"/>
      <sheetData sheetId="78"/>
      <sheetData sheetId="79">
        <row r="12">
          <cell r="K12" t="str">
            <v>Consumo de energía eléctrica</v>
          </cell>
          <cell r="L12" t="str">
            <v>Agotamiento de los recursos naturales (-)</v>
          </cell>
          <cell r="AB12" t="str">
            <v>Negativo MODERADO</v>
          </cell>
          <cell r="BA12" t="str">
            <v>Negativo BAJO</v>
          </cell>
        </row>
        <row r="13">
          <cell r="K13" t="str">
            <v>Consumo de papel</v>
          </cell>
          <cell r="L13" t="str">
            <v>Agotamiento de los recursos naturales (-)</v>
          </cell>
          <cell r="AB13" t="str">
            <v>Negativo MODERADO</v>
          </cell>
          <cell r="BA13" t="str">
            <v>Negativo BAJO</v>
          </cell>
        </row>
        <row r="14">
          <cell r="K14" t="str">
            <v>Consumo de tóner</v>
          </cell>
          <cell r="L14" t="str">
            <v>Agotamiento de los recursos naturales (-)</v>
          </cell>
          <cell r="AB14" t="str">
            <v>Negativo BAJO</v>
          </cell>
          <cell r="BA14" t="str">
            <v>Negativo BAJO</v>
          </cell>
        </row>
        <row r="15">
          <cell r="K15" t="str">
            <v>Educación ambiental</v>
          </cell>
          <cell r="L15" t="str">
            <v>Fomento de buenas prácticas ambientales (+)</v>
          </cell>
          <cell r="AB15" t="str">
            <v>POSITIVO</v>
          </cell>
          <cell r="BA15" t="str">
            <v>POSITIVO</v>
          </cell>
        </row>
        <row r="16">
          <cell r="K16" t="str">
            <v>Generación de residuos aprovechables (PAPEL)</v>
          </cell>
          <cell r="L16" t="str">
            <v>Disminución de carga en los rellenos sanitarios (+)</v>
          </cell>
          <cell r="AB16" t="str">
            <v>POSITIVO</v>
          </cell>
          <cell r="BA16" t="str">
            <v>POSITIVO</v>
          </cell>
        </row>
        <row r="17">
          <cell r="K17" t="str">
            <v xml:space="preserve">Generación de residuos peligrosos (TÓNERES) </v>
          </cell>
          <cell r="L17" t="str">
            <v>Disminución de contaminación al suelo (+)</v>
          </cell>
          <cell r="AB17" t="str">
            <v>POSITIVO</v>
          </cell>
          <cell r="BA17" t="str">
            <v>POSITIVO</v>
          </cell>
        </row>
        <row r="18">
          <cell r="K18" t="str">
            <v xml:space="preserve">Generación de residuos peligrosos (TÓNERES) </v>
          </cell>
          <cell r="L18" t="str">
            <v>Contaminación del suelo (-)</v>
          </cell>
          <cell r="AB18" t="str">
            <v>Negativo MODERADO</v>
          </cell>
          <cell r="BA18" t="str">
            <v>Negativo BAJO</v>
          </cell>
        </row>
        <row r="19">
          <cell r="K19" t="str">
            <v>Consumo de energía eléctrica</v>
          </cell>
          <cell r="L19" t="str">
            <v>Agotamiento de los recursos naturales (-)</v>
          </cell>
          <cell r="AB19" t="str">
            <v>Negativo MODERADO</v>
          </cell>
          <cell r="BA19" t="str">
            <v>Negativo BAJO</v>
          </cell>
        </row>
        <row r="20">
          <cell r="K20" t="str">
            <v>Generación de residuos de manejo especial (RAEE´S)</v>
          </cell>
          <cell r="L20" t="str">
            <v>Contaminación del suelo (-)</v>
          </cell>
          <cell r="AB20" t="str">
            <v>Negativo MODERADO</v>
          </cell>
          <cell r="BA20" t="str">
            <v>Negativo BAJO</v>
          </cell>
        </row>
        <row r="21">
          <cell r="K21" t="str">
            <v>Educación ambiental</v>
          </cell>
          <cell r="L21" t="str">
            <v>Fomento de buenas prácticas ambientales (+)</v>
          </cell>
          <cell r="AB21" t="str">
            <v>POSITIVO</v>
          </cell>
          <cell r="BA21" t="str">
            <v>POSITIVO</v>
          </cell>
        </row>
        <row r="22">
          <cell r="K22" t="str">
            <v>Consumo de energía eléctrica</v>
          </cell>
          <cell r="L22" t="str">
            <v>Agotamiento de los recursos naturales (-)</v>
          </cell>
          <cell r="AB22" t="str">
            <v>Negativo MODERADO</v>
          </cell>
          <cell r="BA22" t="str">
            <v>Negativo BAJO</v>
          </cell>
        </row>
        <row r="23">
          <cell r="K23" t="str">
            <v>Generación de residuos de manejo especial (RAEE´S)</v>
          </cell>
          <cell r="L23" t="str">
            <v>Contaminación del suelo (-)</v>
          </cell>
          <cell r="AB23" t="str">
            <v>Negativo MODERADO</v>
          </cell>
          <cell r="BA23" t="str">
            <v>Negativo BAJO</v>
          </cell>
        </row>
        <row r="24">
          <cell r="K24" t="str">
            <v>Educación ambiental</v>
          </cell>
          <cell r="L24" t="str">
            <v>Fomento de buenas prácticas ambientales (+)</v>
          </cell>
          <cell r="AB24" t="str">
            <v>POSITIVO</v>
          </cell>
          <cell r="BA24" t="str">
            <v>POSITIVO</v>
          </cell>
        </row>
        <row r="25">
          <cell r="K25" t="str">
            <v>Educación ambiental</v>
          </cell>
          <cell r="L25" t="str">
            <v>Fomento de buenas prácticas ambientales (+)</v>
          </cell>
          <cell r="AB25" t="str">
            <v>POSITIVO</v>
          </cell>
          <cell r="BA25" t="str">
            <v>POSITIVO</v>
          </cell>
        </row>
        <row r="26">
          <cell r="K26" t="str">
            <v>Educación ambiental</v>
          </cell>
          <cell r="L26" t="str">
            <v>Reducción de afectación al medio ambiente (+)</v>
          </cell>
          <cell r="AB26" t="str">
            <v>POSITIVO</v>
          </cell>
          <cell r="BA26" t="str">
            <v>POSITIVO</v>
          </cell>
        </row>
        <row r="27">
          <cell r="K27" t="str">
            <v>Educación ambiental</v>
          </cell>
          <cell r="L27" t="str">
            <v>Generación / Fomento de educación  y conciencia ambiental (+)</v>
          </cell>
          <cell r="AB27" t="str">
            <v>POSITIVO</v>
          </cell>
          <cell r="BA27" t="str">
            <v>POSITIVO</v>
          </cell>
        </row>
        <row r="28">
          <cell r="K28" t="str">
            <v>Educación ambiental</v>
          </cell>
          <cell r="L28" t="str">
            <v>Disminución de consumo de papel (+)</v>
          </cell>
          <cell r="AB28" t="str">
            <v>POSITIVO</v>
          </cell>
          <cell r="BA28" t="str">
            <v>POSITIVO</v>
          </cell>
        </row>
        <row r="29">
          <cell r="K29" t="str">
            <v>Educación ambiental</v>
          </cell>
          <cell r="L29" t="str">
            <v>Disminución de consumo de energía (+)</v>
          </cell>
          <cell r="AB29" t="str">
            <v>POSITIVO</v>
          </cell>
          <cell r="BA29" t="str">
            <v>POSITIVO</v>
          </cell>
        </row>
        <row r="30">
          <cell r="K30" t="str">
            <v>Educación ambiental</v>
          </cell>
          <cell r="L30" t="str">
            <v>Disminución de consumo de agua (+)</v>
          </cell>
          <cell r="AB30" t="str">
            <v>POSITIVO</v>
          </cell>
          <cell r="BA30" t="str">
            <v>POSITIVO</v>
          </cell>
        </row>
        <row r="31">
          <cell r="K31" t="str">
            <v>Educación ambiental</v>
          </cell>
          <cell r="L31" t="str">
            <v>Manejo integral de residuos sólidos (+)</v>
          </cell>
          <cell r="AB31" t="str">
            <v>POSITIVO</v>
          </cell>
          <cell r="BA31" t="str">
            <v>POSITIVO</v>
          </cell>
        </row>
        <row r="32">
          <cell r="K32" t="str">
            <v>Educación ambiental</v>
          </cell>
          <cell r="L32" t="str">
            <v>Conservación de fauna (+)</v>
          </cell>
          <cell r="AB32" t="str">
            <v>POSITIVO</v>
          </cell>
          <cell r="BA32" t="str">
            <v>POSITIVO</v>
          </cell>
        </row>
        <row r="33">
          <cell r="K33" t="str">
            <v>Educación ambiental</v>
          </cell>
          <cell r="L33" t="str">
            <v>Conservación de flora (+)</v>
          </cell>
          <cell r="AB33" t="str">
            <v>POSITIVO</v>
          </cell>
          <cell r="BA33" t="str">
            <v>POSITIVO</v>
          </cell>
        </row>
        <row r="34">
          <cell r="K34" t="str">
            <v>Conversión a medios tecnológicos</v>
          </cell>
          <cell r="L34" t="str">
            <v>Disminución de consumo de papel (+)</v>
          </cell>
          <cell r="AB34" t="str">
            <v>POSITIVO</v>
          </cell>
          <cell r="BA34" t="str">
            <v>POSITIVO</v>
          </cell>
        </row>
        <row r="35">
          <cell r="K35" t="str">
            <v>Realización de actividades de compensación ambiental</v>
          </cell>
          <cell r="L35" t="str">
            <v>Reducción de afectación al medio ambiente (+)</v>
          </cell>
          <cell r="AB35" t="str">
            <v>POSITIVO</v>
          </cell>
          <cell r="BA35" t="str">
            <v>POSITIVO</v>
          </cell>
        </row>
        <row r="36">
          <cell r="K36" t="str">
            <v>Realización de actividades de compensación ambiental</v>
          </cell>
          <cell r="L36" t="str">
            <v>Generación / Fomento de educación  y conciencia ambiental (+)</v>
          </cell>
          <cell r="AB36" t="str">
            <v>POSITIVO</v>
          </cell>
          <cell r="BA36" t="str">
            <v>POSITIVO</v>
          </cell>
        </row>
        <row r="37">
          <cell r="K37" t="str">
            <v>Consumo de energía eléctrica</v>
          </cell>
          <cell r="L37" t="str">
            <v>Agotamiento de los recursos naturales (-)</v>
          </cell>
          <cell r="AB37" t="str">
            <v>Negativo MODERADO</v>
          </cell>
          <cell r="BA37" t="str">
            <v>Negativo BAJO</v>
          </cell>
        </row>
        <row r="38">
          <cell r="K38" t="str">
            <v>Consumo de papel</v>
          </cell>
          <cell r="L38" t="str">
            <v>Agotamiento de los recursos naturales (-)</v>
          </cell>
          <cell r="AB38" t="str">
            <v>Negativo MODERADO</v>
          </cell>
          <cell r="BA38" t="str">
            <v>Negativo BAJO</v>
          </cell>
        </row>
        <row r="39">
          <cell r="K39" t="str">
            <v>Consumo de tóner</v>
          </cell>
          <cell r="L39" t="str">
            <v>Agotamiento de los recursos naturales (-)</v>
          </cell>
          <cell r="AB39" t="str">
            <v>Negativo BAJO</v>
          </cell>
          <cell r="BA39" t="str">
            <v>Negativo BAJO</v>
          </cell>
        </row>
        <row r="40">
          <cell r="K40" t="str">
            <v>Conversión a medios tecnológicos</v>
          </cell>
          <cell r="L40" t="str">
            <v>Disminución de consumo de papel (+)</v>
          </cell>
          <cell r="AB40" t="str">
            <v>POSITIVO</v>
          </cell>
          <cell r="BA40" t="str">
            <v>POSITIVO</v>
          </cell>
        </row>
        <row r="41">
          <cell r="K41" t="str">
            <v>Generación de residuos aprovechables (PAPEL)</v>
          </cell>
          <cell r="L41" t="str">
            <v>Disminución de carga en los rellenos sanitarios (+)</v>
          </cell>
          <cell r="AB41" t="str">
            <v>POSITIVO</v>
          </cell>
          <cell r="BA41" t="str">
            <v>POSITIVO</v>
          </cell>
        </row>
        <row r="42">
          <cell r="K42" t="str">
            <v xml:space="preserve">Generación de residuos peligrosos (TÓNERES) </v>
          </cell>
          <cell r="L42" t="str">
            <v>Contaminación del suelo (-)</v>
          </cell>
          <cell r="AB42" t="str">
            <v>Negativo MODERADO</v>
          </cell>
          <cell r="BA42" t="str">
            <v>Negativo BAJO</v>
          </cell>
        </row>
        <row r="43">
          <cell r="K43" t="str">
            <v>Generación de residuos de manejo especial (RAEE´S)</v>
          </cell>
          <cell r="L43" t="str">
            <v>Contaminación del suelo (-)</v>
          </cell>
          <cell r="AB43" t="str">
            <v>Negativo MODERADO</v>
          </cell>
          <cell r="BA43" t="str">
            <v>Negativo BAJO</v>
          </cell>
        </row>
        <row r="44">
          <cell r="K44" t="str">
            <v>Generación de residuos de manejo especial (PILAS O BATERÍAS)</v>
          </cell>
          <cell r="L44" t="str">
            <v>Contaminación del suelo (-)</v>
          </cell>
          <cell r="AB44" t="str">
            <v>Negativo MODERADO</v>
          </cell>
          <cell r="BA44" t="str">
            <v>Negativo BAJO</v>
          </cell>
        </row>
        <row r="45">
          <cell r="K45" t="str">
            <v xml:space="preserve">Generación de residuos peligrosos (TÓNERES) </v>
          </cell>
          <cell r="L45" t="str">
            <v>Contaminación del suelo (-)</v>
          </cell>
          <cell r="AB45" t="str">
            <v>Negativo MODERADO</v>
          </cell>
          <cell r="BA45" t="str">
            <v>Negativo BAJO</v>
          </cell>
        </row>
        <row r="46">
          <cell r="K46" t="str">
            <v>Consumo de sustancias químicas</v>
          </cell>
          <cell r="L46" t="str">
            <v>Agotamiento de los recursos naturales (-)</v>
          </cell>
          <cell r="AB46" t="str">
            <v>Negativo MODERADO</v>
          </cell>
          <cell r="BA46" t="str">
            <v>Negativo BAJO</v>
          </cell>
        </row>
        <row r="47">
          <cell r="K47" t="str">
            <v>Mantenimiento de aparatos eléctricos y/o electrónicos</v>
          </cell>
          <cell r="L47" t="str">
            <v>Alteración al medio ambiente laboral (-)</v>
          </cell>
          <cell r="AB47" t="str">
            <v>Negativo MODERADO</v>
          </cell>
          <cell r="BA47" t="str">
            <v>Negativo BAJO</v>
          </cell>
        </row>
        <row r="48">
          <cell r="K48" t="str">
            <v>Consumo de energía eléctrica</v>
          </cell>
          <cell r="L48" t="str">
            <v>Disminución de consumo de energía (+)</v>
          </cell>
          <cell r="AB48" t="str">
            <v>POSITIVO</v>
          </cell>
          <cell r="BA48" t="str">
            <v>POSITIVO</v>
          </cell>
        </row>
        <row r="49">
          <cell r="K49" t="str">
            <v>Consumo de energía eléctrica</v>
          </cell>
          <cell r="L49" t="str">
            <v>Agotamiento de los recursos naturales (-)</v>
          </cell>
          <cell r="AB49" t="str">
            <v>Negativo MODERADO</v>
          </cell>
          <cell r="BA49" t="str">
            <v>Negativo BAJO</v>
          </cell>
        </row>
        <row r="50">
          <cell r="K50" t="str">
            <v>Consumo de energía eléctrica</v>
          </cell>
          <cell r="L50" t="str">
            <v>Agotamiento de los recursos naturales (-)</v>
          </cell>
          <cell r="AB50" t="str">
            <v>Negativo MODERADO</v>
          </cell>
          <cell r="BA50" t="str">
            <v>Negativo BAJO</v>
          </cell>
        </row>
        <row r="51">
          <cell r="K51" t="str">
            <v>Consumo de papel</v>
          </cell>
          <cell r="L51" t="str">
            <v>Agotamiento de los recursos naturales (-)</v>
          </cell>
          <cell r="AB51" t="str">
            <v>Negativo MODERADO</v>
          </cell>
          <cell r="BA51" t="str">
            <v>Negativo BAJO</v>
          </cell>
        </row>
        <row r="52">
          <cell r="K52" t="str">
            <v>Consumo de tóner</v>
          </cell>
          <cell r="L52" t="str">
            <v>Agotamiento de los recursos naturales (-)</v>
          </cell>
          <cell r="AB52" t="str">
            <v>Negativo BAJO</v>
          </cell>
          <cell r="BA52" t="str">
            <v>Negativo BAJO</v>
          </cell>
        </row>
        <row r="53">
          <cell r="K53" t="str">
            <v>Conversión a medios tecnológicos</v>
          </cell>
          <cell r="L53" t="str">
            <v>Disminución de consumo de papel (+)</v>
          </cell>
          <cell r="AB53" t="str">
            <v>POSITIVO</v>
          </cell>
          <cell r="BA53" t="str">
            <v>POSITIVO</v>
          </cell>
        </row>
        <row r="54">
          <cell r="K54" t="str">
            <v>Generación de residuos aprovechables (PAPEL)</v>
          </cell>
          <cell r="L54" t="str">
            <v>Disminución de carga en los rellenos sanitarios (+)</v>
          </cell>
          <cell r="AB54" t="str">
            <v>POSITIVO</v>
          </cell>
          <cell r="BA54" t="str">
            <v>POSITIVO</v>
          </cell>
        </row>
        <row r="55">
          <cell r="K55" t="str">
            <v xml:space="preserve">Generación de residuos peligrosos (TÓNERES) </v>
          </cell>
          <cell r="L55" t="str">
            <v>Contaminación del suelo (-)</v>
          </cell>
          <cell r="AB55" t="str">
            <v>Negativo MODERADO</v>
          </cell>
          <cell r="BA55" t="str">
            <v>Negativo BAJO</v>
          </cell>
        </row>
        <row r="56">
          <cell r="K56" t="str">
            <v>Consumo de energía eléctrica</v>
          </cell>
          <cell r="L56" t="str">
            <v>Agotamiento de los recursos naturales (-)</v>
          </cell>
          <cell r="AB56" t="str">
            <v>Negativo MODERADO</v>
          </cell>
          <cell r="BA56" t="str">
            <v>Negativo BAJO</v>
          </cell>
        </row>
        <row r="57">
          <cell r="K57" t="str">
            <v>Consumo de materiales de construcción</v>
          </cell>
          <cell r="L57" t="str">
            <v>Agotamiento de los recursos naturales (-)</v>
          </cell>
          <cell r="AB57" t="str">
            <v>Negativo BAJO</v>
          </cell>
          <cell r="BA57" t="str">
            <v>Negativo BAJO</v>
          </cell>
        </row>
        <row r="58">
          <cell r="K58" t="str">
            <v>Generación de residuos aprovechables (METAL)</v>
          </cell>
          <cell r="L58" t="str">
            <v>Disminución de carga en los rellenos sanitarios (+)</v>
          </cell>
          <cell r="AB58" t="str">
            <v>POSITIVO</v>
          </cell>
          <cell r="BA58" t="str">
            <v>POSITIVO</v>
          </cell>
        </row>
        <row r="59">
          <cell r="K59" t="str">
            <v>Generación de residuos aprovechables (PAPEL)</v>
          </cell>
          <cell r="L59" t="str">
            <v>Disminución de carga en los rellenos sanitarios (+)</v>
          </cell>
          <cell r="AB59" t="str">
            <v>POSITIVO</v>
          </cell>
          <cell r="BA59" t="str">
            <v>POSITIVO</v>
          </cell>
        </row>
        <row r="60">
          <cell r="K60" t="str">
            <v>Generación de residuos aprovechables (PLÁSTICO)</v>
          </cell>
          <cell r="L60" t="str">
            <v>Disminución de carga en los rellenos sanitarios (+)</v>
          </cell>
          <cell r="AB60" t="str">
            <v>POSITIVO</v>
          </cell>
          <cell r="BA60" t="str">
            <v>POSITIVO</v>
          </cell>
        </row>
        <row r="61">
          <cell r="K61" t="str">
            <v>Generación de residuos de manejo especial (RCD´S)</v>
          </cell>
          <cell r="L61" t="str">
            <v>Contaminación del suelo (-)</v>
          </cell>
          <cell r="AB61" t="str">
            <v>Negativo MODERADO</v>
          </cell>
          <cell r="BA61" t="str">
            <v>Negativo BAJO</v>
          </cell>
        </row>
        <row r="62">
          <cell r="K62" t="str">
            <v>Generación de residuos de manejo especial  (LUMINARIAS)</v>
          </cell>
          <cell r="L62" t="str">
            <v>Contaminación del suelo (-)</v>
          </cell>
          <cell r="AB62" t="str">
            <v>Negativo MODERADO</v>
          </cell>
          <cell r="BA62" t="str">
            <v>Negativo BAJO</v>
          </cell>
        </row>
        <row r="63">
          <cell r="K63" t="str">
            <v>Consumo de sustancias químicas</v>
          </cell>
          <cell r="L63" t="str">
            <v>Agotamiento de los recursos naturales (-)</v>
          </cell>
          <cell r="AB63" t="str">
            <v>Negativo MODERADO</v>
          </cell>
          <cell r="BA63" t="str">
            <v>Negativo BAJO</v>
          </cell>
        </row>
        <row r="64">
          <cell r="K64" t="str">
            <v>Consumo de agua</v>
          </cell>
          <cell r="L64" t="str">
            <v>Agotamiento de los recursos naturales (-)</v>
          </cell>
          <cell r="AB64" t="str">
            <v>Negativo MODERADO</v>
          </cell>
          <cell r="BA64" t="str">
            <v>Negativo BAJO</v>
          </cell>
        </row>
        <row r="65">
          <cell r="K65" t="str">
            <v>Generación de residuos ordinarios</v>
          </cell>
          <cell r="L65" t="str">
            <v>Aumento de carga de rellenos sanitarios (-)</v>
          </cell>
          <cell r="AB65" t="str">
            <v>Negativo MODERADO</v>
          </cell>
          <cell r="BA65" t="str">
            <v>Negativo BAJO</v>
          </cell>
        </row>
        <row r="66">
          <cell r="K66" t="str">
            <v xml:space="preserve">Consumo de insumos no comestibles de cafetería </v>
          </cell>
          <cell r="L66" t="str">
            <v>Aumento de carga de rellenos sanitarios (-)</v>
          </cell>
          <cell r="AB66" t="str">
            <v>Negativo MODERADO</v>
          </cell>
          <cell r="BA66" t="str">
            <v>Negativo BAJO</v>
          </cell>
        </row>
        <row r="67">
          <cell r="K67" t="str">
            <v>Vertimiento de aguas residuales domésticas a sistemas de alcantarillado</v>
          </cell>
          <cell r="L67" t="str">
            <v>Contaminación de cuerpos hídricos (-)</v>
          </cell>
          <cell r="AB67" t="str">
            <v>Negativo MODERADO</v>
          </cell>
          <cell r="BA67" t="str">
            <v>Negativo BAJO</v>
          </cell>
        </row>
        <row r="68">
          <cell r="K68" t="str">
            <v>Consumo de sustancias químicas</v>
          </cell>
          <cell r="L68" t="str">
            <v>Agotamiento de los recursos naturales (-)</v>
          </cell>
          <cell r="AB68" t="str">
            <v>Negativo MODERADO</v>
          </cell>
          <cell r="BA68" t="str">
            <v>Negativo BAJO</v>
          </cell>
        </row>
        <row r="69">
          <cell r="K69" t="str">
            <v xml:space="preserve">Generación de residuos peligrosos (RESIDUOS QUÍMICOS) </v>
          </cell>
          <cell r="L69" t="str">
            <v>Contaminación del suelo (-)</v>
          </cell>
          <cell r="AB69" t="str">
            <v>Negativo MODERADO</v>
          </cell>
          <cell r="BA69" t="str">
            <v>Negativo BAJO</v>
          </cell>
        </row>
        <row r="70">
          <cell r="K70" t="str">
            <v>Consumo de plaguicidas</v>
          </cell>
          <cell r="L70" t="str">
            <v>Agotamiento de los recursos naturales (-)</v>
          </cell>
          <cell r="AB70" t="str">
            <v>Negativo MODERADO</v>
          </cell>
          <cell r="BA70" t="str">
            <v>Negativo BAJO</v>
          </cell>
        </row>
        <row r="71">
          <cell r="K71" t="str">
            <v>Generación de residuos peligrosos (PLAGUICIDAS)</v>
          </cell>
          <cell r="L71" t="str">
            <v>Contaminación del suelo (-)</v>
          </cell>
          <cell r="AB71" t="str">
            <v>Negativo MODERADO</v>
          </cell>
          <cell r="BA71" t="str">
            <v>Negativo BAJO</v>
          </cell>
        </row>
        <row r="72">
          <cell r="K72" t="str">
            <v>Consumo de energía eléctrica</v>
          </cell>
          <cell r="L72" t="str">
            <v>Agotamiento de los recursos naturales (-)</v>
          </cell>
          <cell r="AB72" t="str">
            <v>Negativo MODERADO</v>
          </cell>
          <cell r="BA72" t="str">
            <v>Negativo BAJO</v>
          </cell>
        </row>
        <row r="73">
          <cell r="K73" t="str">
            <v>Consumo de papel</v>
          </cell>
          <cell r="L73" t="str">
            <v>Agotamiento de los recursos naturales (-)</v>
          </cell>
          <cell r="AB73" t="str">
            <v>Negativo MODERADO</v>
          </cell>
          <cell r="BA73" t="str">
            <v>Negativo BAJO</v>
          </cell>
        </row>
        <row r="74">
          <cell r="K74" t="str">
            <v>Consumo de tóner</v>
          </cell>
          <cell r="L74" t="str">
            <v>Agotamiento de los recursos naturales (-)</v>
          </cell>
          <cell r="AB74" t="str">
            <v>Negativo BAJO</v>
          </cell>
          <cell r="BA74" t="str">
            <v>Negativo BAJO</v>
          </cell>
        </row>
        <row r="75">
          <cell r="K75" t="str">
            <v>Conversión a medios tecnológicos</v>
          </cell>
          <cell r="L75" t="str">
            <v>Disminución de consumo de papel (+)</v>
          </cell>
          <cell r="AB75" t="str">
            <v>POSITIVO</v>
          </cell>
          <cell r="BA75" t="str">
            <v>POSITIVO</v>
          </cell>
        </row>
        <row r="76">
          <cell r="K76" t="str">
            <v>Generación de residuos aprovechables (PAPEL)</v>
          </cell>
          <cell r="L76" t="str">
            <v>Disminución de carga en los rellenos sanitarios (+)</v>
          </cell>
          <cell r="AB76" t="str">
            <v>POSITIVO</v>
          </cell>
          <cell r="BA76" t="str">
            <v>POSITIVO</v>
          </cell>
        </row>
        <row r="77">
          <cell r="K77" t="str">
            <v xml:space="preserve">Generación de residuos peligrosos (TÓNERES) </v>
          </cell>
          <cell r="L77" t="str">
            <v>Contaminación del suelo (-)</v>
          </cell>
          <cell r="AB77" t="str">
            <v>Negativo MODERADO</v>
          </cell>
          <cell r="BA77" t="str">
            <v>Negativo BAJO</v>
          </cell>
        </row>
        <row r="78">
          <cell r="K78" t="str">
            <v>Educación ambiental</v>
          </cell>
          <cell r="L78" t="str">
            <v>Fomento de buenas prácticas ambientales (+)</v>
          </cell>
          <cell r="AB78" t="str">
            <v>POSITIVO</v>
          </cell>
          <cell r="BA78" t="str">
            <v>POSITIVO</v>
          </cell>
        </row>
        <row r="79">
          <cell r="K79" t="str">
            <v>Educación ambiental</v>
          </cell>
          <cell r="L79" t="str">
            <v>Generación / Fomento de educación  y conciencia ambiental (+)</v>
          </cell>
          <cell r="AB79" t="str">
            <v>POSITIVO</v>
          </cell>
          <cell r="BA79" t="str">
            <v>POSITIVO</v>
          </cell>
        </row>
        <row r="80">
          <cell r="K80" t="str">
            <v>Consumo de energía eléctrica</v>
          </cell>
          <cell r="L80" t="str">
            <v>Agotamiento de los recursos naturales (-)</v>
          </cell>
          <cell r="AB80" t="str">
            <v>POSITIVO</v>
          </cell>
          <cell r="BA80" t="str">
            <v>POSITIVO</v>
          </cell>
        </row>
        <row r="81">
          <cell r="K81" t="str">
            <v>Consumo de papel</v>
          </cell>
          <cell r="L81" t="str">
            <v>Agotamiento de los recursos naturales (-)</v>
          </cell>
          <cell r="AB81" t="str">
            <v>Negativo MODERADO</v>
          </cell>
          <cell r="BA81" t="str">
            <v>Negativo BAJO</v>
          </cell>
        </row>
        <row r="82">
          <cell r="K82" t="str">
            <v>Generación de residuos ordinarios</v>
          </cell>
          <cell r="L82" t="str">
            <v>Contaminación del suelo (-)</v>
          </cell>
          <cell r="AB82" t="str">
            <v>Negativo MODERADO</v>
          </cell>
          <cell r="BA82" t="str">
            <v>Negativo BAJO</v>
          </cell>
        </row>
        <row r="83">
          <cell r="K83" t="str">
            <v xml:space="preserve">Consumo de insumos comestibles de cafetería </v>
          </cell>
          <cell r="L83" t="str">
            <v>Agotamiento de los recursos naturales (-)</v>
          </cell>
          <cell r="AB83" t="str">
            <v>Negativo BAJO</v>
          </cell>
          <cell r="BA83" t="str">
            <v>Negativo BAJO</v>
          </cell>
        </row>
        <row r="84">
          <cell r="K84" t="str">
            <v>Generación de residuos orgánicos</v>
          </cell>
          <cell r="L84" t="str">
            <v>Contaminación del suelo (-)</v>
          </cell>
          <cell r="AB84" t="str">
            <v>Negativo MODERADO</v>
          </cell>
          <cell r="BA84" t="str">
            <v>Negativo BAJO</v>
          </cell>
        </row>
        <row r="85">
          <cell r="K85" t="str">
            <v>Generación de residuos aprovechables (PAPEL)</v>
          </cell>
          <cell r="L85" t="str">
            <v>Disminución de carga en los rellenos sanitarios (+)</v>
          </cell>
          <cell r="AB85" t="str">
            <v>POSITIVO</v>
          </cell>
          <cell r="BA85" t="str">
            <v>POSITIVO</v>
          </cell>
        </row>
        <row r="86">
          <cell r="K86" t="str">
            <v>Consumo de energía eléctrica</v>
          </cell>
          <cell r="L86" t="str">
            <v>Agotamiento de los recursos naturales (-)</v>
          </cell>
          <cell r="AB86" t="str">
            <v>Negativo MODERADO</v>
          </cell>
          <cell r="BA86" t="str">
            <v>Negativo BAJO</v>
          </cell>
        </row>
        <row r="87">
          <cell r="K87" t="str">
            <v>Consumo de papel</v>
          </cell>
          <cell r="L87" t="str">
            <v>Agotamiento de los recursos naturales (-)</v>
          </cell>
          <cell r="AB87" t="str">
            <v>Negativo MODERADO</v>
          </cell>
          <cell r="BA87" t="str">
            <v>Negativo BAJO</v>
          </cell>
        </row>
        <row r="88">
          <cell r="K88" t="str">
            <v>Consumo de papel</v>
          </cell>
          <cell r="L88" t="str">
            <v>Generación / Fomento de educación  y conciencia ambiental (+)</v>
          </cell>
          <cell r="AB88" t="str">
            <v>POSITIVO</v>
          </cell>
          <cell r="BA88" t="str">
            <v>POSITIVO</v>
          </cell>
        </row>
        <row r="89">
          <cell r="K89" t="str">
            <v>Consumo de tóner</v>
          </cell>
          <cell r="L89" t="str">
            <v>Disminución de contaminación al suelo (+)</v>
          </cell>
          <cell r="AB89" t="str">
            <v>POSITIVO</v>
          </cell>
          <cell r="BA89" t="str">
            <v>POSITIVO</v>
          </cell>
        </row>
        <row r="90">
          <cell r="K90" t="str">
            <v>Consumo de tóner</v>
          </cell>
          <cell r="L90" t="str">
            <v>Agotamiento de los recursos naturales (-)</v>
          </cell>
          <cell r="AB90" t="str">
            <v>Negativo BAJO</v>
          </cell>
          <cell r="BA90" t="str">
            <v>Negativo BAJO</v>
          </cell>
        </row>
        <row r="91">
          <cell r="K91" t="str">
            <v>Conversión a medios tecnológicos</v>
          </cell>
          <cell r="L91" t="str">
            <v>Disminución de consumo de papel (+)</v>
          </cell>
          <cell r="AB91" t="str">
            <v>POSITIVO</v>
          </cell>
          <cell r="BA91" t="str">
            <v>POSITIVO</v>
          </cell>
        </row>
        <row r="92">
          <cell r="K92" t="str">
            <v>Generación de residuos aprovechables (PAPEL)</v>
          </cell>
          <cell r="L92" t="str">
            <v>Disminución de carga en los rellenos sanitarios (+)</v>
          </cell>
          <cell r="AB92" t="str">
            <v>POSITIVO</v>
          </cell>
          <cell r="BA92" t="str">
            <v>POSITIVO</v>
          </cell>
        </row>
        <row r="93">
          <cell r="K93" t="str">
            <v>Generación de residuos aprovechables (CARTÓN)</v>
          </cell>
          <cell r="L93" t="str">
            <v>Disminución de carga en los rellenos sanitarios (+)</v>
          </cell>
          <cell r="AB93" t="str">
            <v>POSITIVO</v>
          </cell>
          <cell r="BA93" t="str">
            <v>POSITIVO</v>
          </cell>
        </row>
        <row r="94">
          <cell r="K94" t="str">
            <v xml:space="preserve">Generación de residuos peligrosos (TÓNERES) </v>
          </cell>
          <cell r="L94" t="str">
            <v>Contaminación del suelo (-)</v>
          </cell>
          <cell r="AB94" t="str">
            <v>Negativo MODERADO</v>
          </cell>
          <cell r="BA94" t="str">
            <v>Negativo BAJO</v>
          </cell>
        </row>
        <row r="95">
          <cell r="K95" t="str">
            <v>Consumo de energía eléctrica</v>
          </cell>
          <cell r="L95" t="str">
            <v>Agotamiento de los recursos naturales (-)</v>
          </cell>
          <cell r="AB95" t="str">
            <v>Negativo MODERADO</v>
          </cell>
          <cell r="BA95" t="str">
            <v>Negativo BAJO</v>
          </cell>
        </row>
        <row r="96">
          <cell r="K96" t="str">
            <v>Consumo de papel</v>
          </cell>
          <cell r="L96" t="str">
            <v>Agotamiento de los recursos naturales (-)</v>
          </cell>
          <cell r="AB96" t="str">
            <v>Negativo MODERADO</v>
          </cell>
          <cell r="BA96" t="str">
            <v>Negativo BAJO</v>
          </cell>
        </row>
        <row r="97">
          <cell r="K97" t="str">
            <v>Consumo de tóner</v>
          </cell>
          <cell r="L97" t="str">
            <v>Agotamiento de los recursos naturales (-)</v>
          </cell>
          <cell r="AB97" t="str">
            <v>Negativo BAJO</v>
          </cell>
          <cell r="BA97" t="str">
            <v>Negativo BAJO</v>
          </cell>
        </row>
        <row r="98">
          <cell r="K98" t="str">
            <v>Conversión a medios tecnológicos</v>
          </cell>
          <cell r="L98" t="str">
            <v>Disminución de consumo de papel (+)</v>
          </cell>
          <cell r="AB98" t="str">
            <v>POSITIVO</v>
          </cell>
          <cell r="BA98" t="str">
            <v>POSITIVO</v>
          </cell>
        </row>
        <row r="99">
          <cell r="K99" t="str">
            <v>Generación de residuos aprovechables (PAPEL)</v>
          </cell>
          <cell r="L99" t="str">
            <v>Disminución de carga en los rellenos sanitarios (+)</v>
          </cell>
          <cell r="AB99" t="str">
            <v>POSITIVO</v>
          </cell>
          <cell r="BA99" t="str">
            <v>POSITIVO</v>
          </cell>
        </row>
        <row r="100">
          <cell r="K100" t="str">
            <v xml:space="preserve">Generación de residuos peligrosos (TÓNERES) </v>
          </cell>
          <cell r="L100" t="str">
            <v>Contaminación del suelo (-)</v>
          </cell>
          <cell r="AB100" t="str">
            <v>Negativo MODERADO</v>
          </cell>
          <cell r="BA100" t="str">
            <v>Negativo BAJO</v>
          </cell>
        </row>
        <row r="101">
          <cell r="K101" t="str">
            <v>Consumo de energía eléctrica</v>
          </cell>
          <cell r="L101" t="str">
            <v>Agotamiento de los recursos naturales (-)</v>
          </cell>
          <cell r="AB101" t="str">
            <v>Negativo MODERADO</v>
          </cell>
          <cell r="BA101" t="str">
            <v>Negativo BAJO</v>
          </cell>
        </row>
        <row r="102">
          <cell r="K102" t="str">
            <v>Consumo de papel</v>
          </cell>
          <cell r="L102" t="str">
            <v>Agotamiento de los recursos naturales (-)</v>
          </cell>
          <cell r="AB102" t="str">
            <v>Negativo MODERADO</v>
          </cell>
          <cell r="BA102" t="str">
            <v>Negativo BAJO</v>
          </cell>
        </row>
        <row r="103">
          <cell r="K103" t="str">
            <v>Consumo de tóner</v>
          </cell>
          <cell r="L103" t="str">
            <v>Agotamiento de los recursos naturales (-)</v>
          </cell>
          <cell r="AB103" t="str">
            <v>Negativo BAJO</v>
          </cell>
          <cell r="BA103" t="str">
            <v>Negativo BAJO</v>
          </cell>
        </row>
        <row r="104">
          <cell r="K104" t="str">
            <v>Conversión a medios tecnológicos</v>
          </cell>
          <cell r="L104" t="str">
            <v>Disminución de consumo de papel (+)</v>
          </cell>
          <cell r="AB104" t="str">
            <v>POSITIVO</v>
          </cell>
          <cell r="BA104" t="str">
            <v>POSITIVO</v>
          </cell>
        </row>
        <row r="105">
          <cell r="K105" t="str">
            <v>Generación de residuos aprovechables (PAPEL)</v>
          </cell>
          <cell r="L105" t="str">
            <v>Disminución de carga en los rellenos sanitarios (+)</v>
          </cell>
          <cell r="AB105" t="str">
            <v>POSITIVO</v>
          </cell>
          <cell r="BA105" t="str">
            <v>POSITIVO</v>
          </cell>
        </row>
        <row r="106">
          <cell r="K106" t="str">
            <v xml:space="preserve">Generación de residuos peligrosos (TÓNERES) </v>
          </cell>
          <cell r="L106" t="str">
            <v>Contaminación del suelo (-)</v>
          </cell>
          <cell r="AB106" t="str">
            <v>Negativo MODERADO</v>
          </cell>
          <cell r="BA106" t="str">
            <v>Negativo BAJO</v>
          </cell>
        </row>
        <row r="107">
          <cell r="K107" t="str">
            <v>Consumo de energía eléctrica</v>
          </cell>
          <cell r="L107" t="str">
            <v>Agotamiento de los recursos naturales (-)</v>
          </cell>
          <cell r="AB107" t="str">
            <v>Negativo MODERADO</v>
          </cell>
          <cell r="BA107" t="str">
            <v>Negativo BAJO</v>
          </cell>
        </row>
        <row r="108">
          <cell r="K108" t="str">
            <v>Consumo de papel</v>
          </cell>
          <cell r="L108" t="str">
            <v>Agotamiento de los recursos naturales (-)</v>
          </cell>
          <cell r="AB108" t="str">
            <v>Negativo MODERADO</v>
          </cell>
          <cell r="BA108" t="str">
            <v>Negativo BAJO</v>
          </cell>
        </row>
        <row r="109">
          <cell r="K109" t="str">
            <v>Conversión a medios tecnológicos</v>
          </cell>
          <cell r="L109" t="str">
            <v>Disminución de consumo de papel (+)</v>
          </cell>
          <cell r="AB109" t="str">
            <v>POSITIVO</v>
          </cell>
          <cell r="BA109" t="str">
            <v>POSITIVO</v>
          </cell>
        </row>
        <row r="110">
          <cell r="K110" t="str">
            <v>Generación de residuos aprovechables (PAPEL)</v>
          </cell>
          <cell r="L110" t="str">
            <v>Disminución de carga en los rellenos sanitarios (+)</v>
          </cell>
          <cell r="AB110" t="str">
            <v>POSITIVO</v>
          </cell>
          <cell r="BA110" t="str">
            <v>POSITIVO</v>
          </cell>
        </row>
        <row r="111">
          <cell r="K111" t="str">
            <v>Consumo de energía eléctrica</v>
          </cell>
          <cell r="L111" t="str">
            <v>Agotamiento de los recursos naturales (-)</v>
          </cell>
          <cell r="AB111" t="str">
            <v>Negativo MODERADO</v>
          </cell>
          <cell r="BA111" t="str">
            <v>Negativo BAJO</v>
          </cell>
        </row>
        <row r="112">
          <cell r="K112" t="str">
            <v>Consumo de papel</v>
          </cell>
          <cell r="L112" t="str">
            <v>Agotamiento de los recursos naturales (-)</v>
          </cell>
          <cell r="AB112" t="str">
            <v>Negativo MODERADO</v>
          </cell>
          <cell r="BA112" t="str">
            <v>Negativo BAJO</v>
          </cell>
        </row>
        <row r="113">
          <cell r="K113" t="str">
            <v>Consumo de tóner</v>
          </cell>
          <cell r="L113" t="str">
            <v>Agotamiento de los recursos naturales (-)</v>
          </cell>
          <cell r="AB113" t="str">
            <v>Negativo BAJO</v>
          </cell>
          <cell r="BA113" t="str">
            <v>Negativo BAJO</v>
          </cell>
        </row>
        <row r="114">
          <cell r="K114" t="str">
            <v>Conversión a medios tecnológicos</v>
          </cell>
          <cell r="L114" t="str">
            <v>Disminución de consumo de papel (+)</v>
          </cell>
          <cell r="AB114" t="str">
            <v>POSITIVO</v>
          </cell>
          <cell r="BA114" t="str">
            <v>POSITIVO</v>
          </cell>
        </row>
        <row r="115">
          <cell r="K115" t="str">
            <v>Generación de residuos aprovechables (PAPEL)</v>
          </cell>
          <cell r="L115" t="str">
            <v>Disminución de carga en los rellenos sanitarios (+)</v>
          </cell>
          <cell r="AB115" t="str">
            <v>POSITIVO</v>
          </cell>
          <cell r="BA115" t="str">
            <v>POSITIVO</v>
          </cell>
        </row>
        <row r="116">
          <cell r="K116" t="str">
            <v xml:space="preserve">Generación de residuos peligrosos (TÓNERES) </v>
          </cell>
          <cell r="L116" t="str">
            <v>Contaminación del suelo (-)</v>
          </cell>
          <cell r="AB116" t="str">
            <v>Negativo MODERADO</v>
          </cell>
          <cell r="BA116" t="str">
            <v>Negativo BAJO</v>
          </cell>
        </row>
        <row r="117">
          <cell r="K117" t="str">
            <v>Consumo de energía eléctrica</v>
          </cell>
          <cell r="L117" t="str">
            <v>Agotamiento de los recursos naturales (-)</v>
          </cell>
          <cell r="AB117" t="str">
            <v>Negativo MODERADO</v>
          </cell>
          <cell r="BA117" t="str">
            <v>Negativo BAJO</v>
          </cell>
        </row>
        <row r="118">
          <cell r="K118" t="str">
            <v>Consumo de papel</v>
          </cell>
          <cell r="L118" t="str">
            <v>Agotamiento de los recursos naturales (-)</v>
          </cell>
          <cell r="AB118" t="str">
            <v>Negativo MODERADO</v>
          </cell>
          <cell r="BA118" t="str">
            <v>Negativo BAJO</v>
          </cell>
        </row>
        <row r="119">
          <cell r="K119" t="str">
            <v>Consumo de tóner</v>
          </cell>
          <cell r="L119" t="str">
            <v>Agotamiento de los recursos naturales (-)</v>
          </cell>
          <cell r="AB119" t="str">
            <v>Negativo BAJO</v>
          </cell>
          <cell r="BA119" t="str">
            <v>Negativo BAJO</v>
          </cell>
        </row>
        <row r="120">
          <cell r="K120" t="str">
            <v>Conversión a medios tecnológicos</v>
          </cell>
          <cell r="L120" t="str">
            <v>Disminución de consumo de papel (+)</v>
          </cell>
          <cell r="AB120" t="str">
            <v>POSITIVO</v>
          </cell>
          <cell r="BA120" t="str">
            <v>POSITIVO</v>
          </cell>
        </row>
        <row r="121">
          <cell r="K121" t="str">
            <v>Generación de residuos aprovechables (PAPEL)</v>
          </cell>
          <cell r="L121" t="str">
            <v>Disminución de carga en los rellenos sanitarios (+)</v>
          </cell>
          <cell r="AB121" t="str">
            <v>POSITIVO</v>
          </cell>
          <cell r="BA121" t="str">
            <v>POSITIVO</v>
          </cell>
        </row>
        <row r="122">
          <cell r="K122" t="str">
            <v xml:space="preserve">Generación de residuos peligrosos (TÓNERES) </v>
          </cell>
          <cell r="L122" t="str">
            <v>Contaminación del suelo (-)</v>
          </cell>
          <cell r="AB122" t="str">
            <v>Negativo MODERADO</v>
          </cell>
          <cell r="BA122" t="str">
            <v>Negativo BAJO</v>
          </cell>
        </row>
        <row r="123">
          <cell r="K123" t="str">
            <v>Consumo de energía eléctrica</v>
          </cell>
          <cell r="L123" t="str">
            <v>Agotamiento de los recursos naturales (-)</v>
          </cell>
          <cell r="AB123" t="str">
            <v>Negativo MODERADO</v>
          </cell>
          <cell r="BA123" t="str">
            <v>Negativo BAJO</v>
          </cell>
        </row>
        <row r="124">
          <cell r="K124" t="str">
            <v>Consumo de papel</v>
          </cell>
          <cell r="L124" t="str">
            <v>Agotamiento de los recursos naturales (-)</v>
          </cell>
          <cell r="AB124" t="str">
            <v>Negativo MODERADO</v>
          </cell>
          <cell r="BA124" t="str">
            <v>Negativo BAJO</v>
          </cell>
        </row>
        <row r="125">
          <cell r="K125" t="str">
            <v>Conversión a medios tecnológicos</v>
          </cell>
          <cell r="L125" t="str">
            <v>Disminución de consumo de papel (+)</v>
          </cell>
          <cell r="AB125" t="str">
            <v>POSITIVO</v>
          </cell>
          <cell r="BA125" t="str">
            <v>POSITIVO</v>
          </cell>
        </row>
        <row r="126">
          <cell r="K126" t="str">
            <v>Generación de residuos aprovechables (PAPEL)</v>
          </cell>
          <cell r="L126" t="str">
            <v>Disminución de carga en los rellenos sanitarios (+)</v>
          </cell>
          <cell r="AB126" t="str">
            <v>POSITIVO</v>
          </cell>
          <cell r="BA126" t="str">
            <v>POSITIVO</v>
          </cell>
        </row>
        <row r="127">
          <cell r="K127" t="str">
            <v>Consumo de energía eléctrica</v>
          </cell>
          <cell r="L127" t="str">
            <v>Agotamiento de los recursos naturales (-)</v>
          </cell>
          <cell r="AB127" t="str">
            <v>Negativo MODERADO</v>
          </cell>
          <cell r="BA127" t="str">
            <v>Negativo BAJO</v>
          </cell>
        </row>
        <row r="128">
          <cell r="K128" t="str">
            <v>Consumo de papel</v>
          </cell>
          <cell r="L128" t="str">
            <v>Agotamiento de los recursos naturales (-)</v>
          </cell>
          <cell r="AB128" t="str">
            <v>Negativo MODERADO</v>
          </cell>
          <cell r="BA128" t="str">
            <v>Negativo BAJO</v>
          </cell>
        </row>
        <row r="129">
          <cell r="K129" t="str">
            <v>Conversión a medios tecnológicos</v>
          </cell>
          <cell r="L129" t="str">
            <v>Disminución de consumo de papel (+)</v>
          </cell>
          <cell r="AB129" t="str">
            <v>POSITIVO</v>
          </cell>
          <cell r="BA129" t="str">
            <v>POSITIVO</v>
          </cell>
        </row>
        <row r="130">
          <cell r="K130" t="str">
            <v>Generación de residuos aprovechables (PAPEL)</v>
          </cell>
          <cell r="L130" t="str">
            <v>Disminución de carga en los rellenos sanitarios (+)</v>
          </cell>
          <cell r="AB130" t="str">
            <v>POSITIVO</v>
          </cell>
          <cell r="BA130" t="str">
            <v>POSITIVO</v>
          </cell>
        </row>
        <row r="131">
          <cell r="K131" t="str">
            <v>Consumo de combustibles</v>
          </cell>
          <cell r="L131" t="str">
            <v>Emisión de gases efecto invernadero (-)</v>
          </cell>
          <cell r="AB131" t="str">
            <v>Negativo BAJO</v>
          </cell>
          <cell r="BA131" t="str">
            <v>Negativo BAJO</v>
          </cell>
        </row>
        <row r="132">
          <cell r="K132" t="str">
            <v>Generación de emisiones atmosféricas fuentes móviles</v>
          </cell>
          <cell r="L132" t="str">
            <v>Contaminación del aire (-)</v>
          </cell>
          <cell r="AB132" t="str">
            <v>Negativo MODERADO</v>
          </cell>
          <cell r="BA132" t="str">
            <v>Negativo MODERADO</v>
          </cell>
        </row>
        <row r="133">
          <cell r="K133" t="str">
            <v>Consumo de energía eléctrica</v>
          </cell>
          <cell r="L133" t="str">
            <v>Agotamiento de los recursos naturales (-)</v>
          </cell>
          <cell r="AB133" t="str">
            <v>Negativo MODERADO</v>
          </cell>
          <cell r="BA133" t="str">
            <v>Negativo BAJO</v>
          </cell>
        </row>
        <row r="134">
          <cell r="K134" t="str">
            <v>Consumo de papel</v>
          </cell>
          <cell r="L134" t="str">
            <v>Agotamiento de los recursos naturales (-)</v>
          </cell>
          <cell r="AB134" t="str">
            <v>Negativo MODERADO</v>
          </cell>
          <cell r="BA134" t="str">
            <v>Negativo BAJO</v>
          </cell>
        </row>
        <row r="135">
          <cell r="K135" t="str">
            <v>Conversión a medios tecnológicos</v>
          </cell>
          <cell r="L135" t="str">
            <v>Disminución de consumo de papel (+)</v>
          </cell>
          <cell r="AB135" t="str">
            <v>POSITIVO</v>
          </cell>
          <cell r="BA135" t="str">
            <v>POSITIVO</v>
          </cell>
        </row>
        <row r="136">
          <cell r="K136" t="str">
            <v>Generación de residuos aprovechables (PAPEL)</v>
          </cell>
          <cell r="L136" t="str">
            <v>Disminución de carga en los rellenos sanitarios (+)</v>
          </cell>
          <cell r="AB136" t="str">
            <v>POSITIVO</v>
          </cell>
          <cell r="BA136" t="str">
            <v>POSITIVO</v>
          </cell>
        </row>
        <row r="137">
          <cell r="K137" t="str">
            <v>Consumo de combustibles</v>
          </cell>
          <cell r="L137" t="str">
            <v>Emisión de gases efecto invernadero (-)</v>
          </cell>
          <cell r="AB137" t="str">
            <v>Negativo BAJO</v>
          </cell>
          <cell r="BA137" t="str">
            <v>Negativo BAJO</v>
          </cell>
        </row>
        <row r="138">
          <cell r="K138" t="str">
            <v>Generación de emisiones atmosféricas fuentes móviles</v>
          </cell>
          <cell r="L138" t="str">
            <v>Contaminación del aire (-)</v>
          </cell>
          <cell r="AB138" t="str">
            <v>Negativo MODERADO</v>
          </cell>
          <cell r="BA138" t="str">
            <v>Negativo MODERADO</v>
          </cell>
        </row>
        <row r="139">
          <cell r="K139" t="str">
            <v>Consumo de energía eléctrica</v>
          </cell>
          <cell r="L139" t="str">
            <v>Agotamiento de los recursos naturales (-)</v>
          </cell>
          <cell r="AB139" t="str">
            <v>Negativo MODERADO</v>
          </cell>
          <cell r="BA139" t="str">
            <v>Negativo BAJO</v>
          </cell>
        </row>
        <row r="140">
          <cell r="K140" t="str">
            <v>Consumo de papel</v>
          </cell>
          <cell r="L140" t="str">
            <v>Agotamiento de los recursos naturales (-)</v>
          </cell>
          <cell r="AB140" t="str">
            <v>Negativo MODERADO</v>
          </cell>
          <cell r="BA140" t="str">
            <v>Negativo BAJO</v>
          </cell>
        </row>
        <row r="141">
          <cell r="K141" t="str">
            <v>Conversión a medios tecnológicos</v>
          </cell>
          <cell r="L141" t="str">
            <v>Disminución de consumo de papel (+)</v>
          </cell>
          <cell r="AB141" t="str">
            <v>POSITIVO</v>
          </cell>
          <cell r="BA141" t="str">
            <v>POSITIVO</v>
          </cell>
        </row>
        <row r="142">
          <cell r="K142" t="str">
            <v>Generación de residuos aprovechables (PAPEL)</v>
          </cell>
          <cell r="L142" t="str">
            <v>Disminución de carga en los rellenos sanitarios (+)</v>
          </cell>
          <cell r="AB142" t="str">
            <v>POSITIVO</v>
          </cell>
          <cell r="BA142" t="str">
            <v>POSITIVO</v>
          </cell>
        </row>
        <row r="143">
          <cell r="K143" t="str">
            <v>Consumo de combustibles</v>
          </cell>
          <cell r="L143" t="str">
            <v>Emisión de gases efecto invernadero (-)</v>
          </cell>
          <cell r="AB143" t="str">
            <v>Negativo BAJO</v>
          </cell>
          <cell r="BA143" t="str">
            <v>Negativo BAJO</v>
          </cell>
        </row>
        <row r="144">
          <cell r="K144" t="str">
            <v>Generación de emisiones atmosféricas fuentes móviles</v>
          </cell>
          <cell r="L144" t="str">
            <v>Contaminación del aire (-)</v>
          </cell>
          <cell r="AB144" t="str">
            <v>Negativo MODERADO</v>
          </cell>
          <cell r="BA144" t="str">
            <v>Negativo MODERADO</v>
          </cell>
        </row>
        <row r="145">
          <cell r="K145" t="str">
            <v>Consumo de energía eléctrica</v>
          </cell>
          <cell r="L145" t="str">
            <v>Agotamiento de los recursos naturales (-)</v>
          </cell>
          <cell r="AB145" t="str">
            <v>Negativo MODERADO</v>
          </cell>
          <cell r="BA145" t="str">
            <v>Negativo BAJO</v>
          </cell>
        </row>
        <row r="146">
          <cell r="K146" t="str">
            <v>Consumo de papel</v>
          </cell>
          <cell r="L146" t="str">
            <v>Agotamiento de los recursos naturales (-)</v>
          </cell>
          <cell r="AB146" t="str">
            <v>Negativo MODERADO</v>
          </cell>
          <cell r="BA146" t="str">
            <v>Negativo BAJO</v>
          </cell>
        </row>
        <row r="147">
          <cell r="K147" t="str">
            <v>Conversión a medios tecnológicos</v>
          </cell>
          <cell r="L147" t="str">
            <v>Disminución de consumo de papel (+)</v>
          </cell>
          <cell r="AB147" t="str">
            <v>POSITIVO</v>
          </cell>
          <cell r="BA147" t="str">
            <v>POSITIVO</v>
          </cell>
        </row>
        <row r="148">
          <cell r="K148" t="str">
            <v>Generación de residuos aprovechables (PAPEL)</v>
          </cell>
          <cell r="L148" t="str">
            <v>Disminución de carga en los rellenos sanitarios (+)</v>
          </cell>
          <cell r="AB148" t="str">
            <v>POSITIVO</v>
          </cell>
          <cell r="BA148" t="str">
            <v>POSITIVO</v>
          </cell>
        </row>
        <row r="149">
          <cell r="K149" t="str">
            <v>Consumo de energía eléctrica</v>
          </cell>
          <cell r="L149" t="str">
            <v>Agotamiento de los recursos naturales (-)</v>
          </cell>
          <cell r="AB149" t="str">
            <v>Negativo MODERADO</v>
          </cell>
          <cell r="BA149" t="str">
            <v>Negativo BAJO</v>
          </cell>
        </row>
        <row r="150">
          <cell r="K150" t="str">
            <v>Consumo de papel</v>
          </cell>
          <cell r="L150" t="str">
            <v>Agotamiento de los recursos naturales (-)</v>
          </cell>
          <cell r="AB150" t="str">
            <v>Negativo MODERADO</v>
          </cell>
          <cell r="BA150" t="str">
            <v>Negativo BAJO</v>
          </cell>
        </row>
        <row r="151">
          <cell r="K151" t="str">
            <v>Conversión a medios tecnológicos</v>
          </cell>
          <cell r="L151" t="str">
            <v>Disminución de consumo de papel (+)</v>
          </cell>
          <cell r="AB151" t="str">
            <v>POSITIVO</v>
          </cell>
          <cell r="BA151" t="str">
            <v>POSITIVO</v>
          </cell>
        </row>
        <row r="152">
          <cell r="K152" t="str">
            <v>Generación de residuos aprovechables (PAPEL)</v>
          </cell>
          <cell r="L152" t="str">
            <v>Disminución de carga en los rellenos sanitarios (+)</v>
          </cell>
          <cell r="AB152" t="str">
            <v>POSITIVO</v>
          </cell>
          <cell r="BA152" t="str">
            <v>POSITIVO</v>
          </cell>
        </row>
        <row r="153">
          <cell r="K153" t="str">
            <v>Consumo de energía eléctrica</v>
          </cell>
          <cell r="L153" t="str">
            <v>Agotamiento de los recursos naturales (-)</v>
          </cell>
          <cell r="AB153" t="str">
            <v>Negativo MODERADO</v>
          </cell>
          <cell r="BA153" t="str">
            <v>Negativo BAJO</v>
          </cell>
        </row>
        <row r="154">
          <cell r="K154" t="str">
            <v>Consumo de papel</v>
          </cell>
          <cell r="L154" t="str">
            <v>Agotamiento de los recursos naturales (-)</v>
          </cell>
          <cell r="AB154" t="str">
            <v>Negativo MODERADO</v>
          </cell>
          <cell r="BA154" t="str">
            <v>Negativo BAJO</v>
          </cell>
        </row>
        <row r="155">
          <cell r="K155" t="str">
            <v>Conversión a medios tecnológicos</v>
          </cell>
          <cell r="L155" t="str">
            <v>Disminución de consumo de papel (+)</v>
          </cell>
          <cell r="AB155" t="str">
            <v>POSITIVO</v>
          </cell>
          <cell r="BA155" t="str">
            <v>POSITIVO</v>
          </cell>
        </row>
        <row r="156">
          <cell r="K156" t="str">
            <v>Generación de residuos aprovechables (PAPEL)</v>
          </cell>
          <cell r="L156" t="str">
            <v>Disminución de carga en los rellenos sanitarios (+)</v>
          </cell>
          <cell r="AB156" t="str">
            <v>POSITIVO</v>
          </cell>
          <cell r="BA156" t="str">
            <v>POSITIVO</v>
          </cell>
        </row>
        <row r="157">
          <cell r="K157" t="str">
            <v>Consumo de energía eléctrica</v>
          </cell>
          <cell r="L157" t="str">
            <v>Agotamiento de los recursos naturales (-)</v>
          </cell>
          <cell r="AB157" t="str">
            <v>Negativo MODERADO</v>
          </cell>
          <cell r="BA157" t="str">
            <v>Negativo BAJO</v>
          </cell>
        </row>
        <row r="158">
          <cell r="K158" t="str">
            <v>Consumo de papel</v>
          </cell>
          <cell r="L158" t="str">
            <v>Agotamiento de los recursos naturales (-)</v>
          </cell>
          <cell r="AB158" t="str">
            <v>Negativo MODERADO</v>
          </cell>
          <cell r="BA158" t="str">
            <v>Negativo BAJO</v>
          </cell>
        </row>
        <row r="159">
          <cell r="K159" t="str">
            <v>Conversión a medios tecnológicos</v>
          </cell>
          <cell r="L159" t="str">
            <v>Disminución de consumo de papel (+)</v>
          </cell>
          <cell r="AB159" t="str">
            <v>POSITIVO</v>
          </cell>
          <cell r="BA159" t="str">
            <v>POSITIVO</v>
          </cell>
        </row>
        <row r="160">
          <cell r="K160" t="str">
            <v>Generación de residuos aprovechables (PAPEL)</v>
          </cell>
          <cell r="L160" t="str">
            <v>Disminución de carga en los rellenos sanitarios (+)</v>
          </cell>
          <cell r="AB160" t="str">
            <v>POSITIVO</v>
          </cell>
          <cell r="BA160" t="str">
            <v>POSITIVO</v>
          </cell>
        </row>
        <row r="161">
          <cell r="K161" t="str">
            <v>Consumo de energía eléctrica</v>
          </cell>
          <cell r="L161" t="str">
            <v>Agotamiento de los recursos naturales (-)</v>
          </cell>
          <cell r="AB161" t="str">
            <v>Negativo MODERADO</v>
          </cell>
          <cell r="BA161" t="str">
            <v>Negativo BAJO</v>
          </cell>
        </row>
        <row r="162">
          <cell r="K162" t="str">
            <v>Consumo de papel</v>
          </cell>
          <cell r="L162" t="str">
            <v>Agotamiento de los recursos naturales (-)</v>
          </cell>
          <cell r="AB162" t="str">
            <v>Negativo MODERADO</v>
          </cell>
          <cell r="BA162" t="str">
            <v>Negativo BAJO</v>
          </cell>
        </row>
        <row r="163">
          <cell r="K163" t="str">
            <v>Conversión a medios tecnológicos</v>
          </cell>
          <cell r="L163" t="str">
            <v>Disminución de consumo de papel (+)</v>
          </cell>
          <cell r="AB163" t="str">
            <v>POSITIVO</v>
          </cell>
          <cell r="BA163" t="str">
            <v>POSITIVO</v>
          </cell>
        </row>
        <row r="164">
          <cell r="K164" t="str">
            <v>Generación de residuos aprovechables (PAPEL)</v>
          </cell>
          <cell r="L164" t="str">
            <v>Disminución de carga en los rellenos sanitarios (+)</v>
          </cell>
          <cell r="AB164" t="str">
            <v>POSITIVO</v>
          </cell>
          <cell r="BA164" t="str">
            <v>POSITIVO</v>
          </cell>
        </row>
        <row r="165">
          <cell r="K165" t="str">
            <v>Consumo de energía eléctrica</v>
          </cell>
          <cell r="L165" t="str">
            <v>Agotamiento de los recursos naturales (-)</v>
          </cell>
          <cell r="AB165" t="str">
            <v>Negativo MODERADO</v>
          </cell>
          <cell r="BA165" t="str">
            <v>Negativo BAJO</v>
          </cell>
        </row>
        <row r="166">
          <cell r="K166" t="str">
            <v>Consumo de papel</v>
          </cell>
          <cell r="L166" t="str">
            <v>Agotamiento de los recursos naturales (-)</v>
          </cell>
          <cell r="AB166" t="str">
            <v>Negativo MODERADO</v>
          </cell>
          <cell r="BA166" t="str">
            <v>Negativo BAJO</v>
          </cell>
        </row>
        <row r="167">
          <cell r="K167" t="str">
            <v>Consumo de tóner</v>
          </cell>
          <cell r="L167" t="str">
            <v>Agotamiento de los recursos naturales (-)</v>
          </cell>
          <cell r="AB167" t="str">
            <v>Negativo BAJO</v>
          </cell>
          <cell r="BA167" t="str">
            <v>Negativo BAJO</v>
          </cell>
        </row>
        <row r="168">
          <cell r="K168" t="str">
            <v>Conversión a medios tecnológicos</v>
          </cell>
          <cell r="L168" t="str">
            <v>Disminución de consumo de papel (+)</v>
          </cell>
          <cell r="AB168" t="str">
            <v>POSITIVO</v>
          </cell>
          <cell r="BA168" t="str">
            <v>POSITIVO</v>
          </cell>
        </row>
        <row r="169">
          <cell r="K169" t="str">
            <v>Generación de residuos aprovechables (PAPEL)</v>
          </cell>
          <cell r="L169" t="str">
            <v>Disminución de carga en los rellenos sanitarios (+)</v>
          </cell>
          <cell r="AB169" t="str">
            <v>POSITIVO</v>
          </cell>
          <cell r="BA169" t="str">
            <v>POSITIVO</v>
          </cell>
        </row>
        <row r="170">
          <cell r="K170" t="str">
            <v xml:space="preserve">Generación de residuos peligrosos (TÓNERES) </v>
          </cell>
          <cell r="L170" t="str">
            <v>Contaminación del suelo (-)</v>
          </cell>
          <cell r="AB170" t="str">
            <v>Negativo MODERADO</v>
          </cell>
          <cell r="BA170" t="str">
            <v>Negativo BAJO</v>
          </cell>
        </row>
        <row r="171">
          <cell r="K171" t="str">
            <v>Consumo de energía eléctrica</v>
          </cell>
          <cell r="L171" t="str">
            <v>Agotamiento de los recursos naturales (-)</v>
          </cell>
          <cell r="AB171" t="str">
            <v>Negativo MODERADO</v>
          </cell>
          <cell r="BA171" t="str">
            <v>Negativo BAJO</v>
          </cell>
        </row>
        <row r="172">
          <cell r="K172" t="str">
            <v>Consumo de papel</v>
          </cell>
          <cell r="L172" t="str">
            <v>Agotamiento de los recursos naturales (-)</v>
          </cell>
          <cell r="AB172" t="str">
            <v>Negativo MODERADO</v>
          </cell>
          <cell r="BA172" t="str">
            <v>Negativo BAJO</v>
          </cell>
        </row>
        <row r="173">
          <cell r="K173" t="str">
            <v>Consumo de tóner</v>
          </cell>
          <cell r="L173" t="str">
            <v>Agotamiento de los recursos naturales (-)</v>
          </cell>
          <cell r="AB173" t="str">
            <v>Negativo BAJO</v>
          </cell>
          <cell r="BA173" t="str">
            <v>Negativo BAJO</v>
          </cell>
        </row>
        <row r="174">
          <cell r="K174" t="str">
            <v>Conversión a medios tecnológicos</v>
          </cell>
          <cell r="L174" t="str">
            <v>Disminución de consumo de papel (+)</v>
          </cell>
          <cell r="AB174" t="str">
            <v>POSITIVO</v>
          </cell>
          <cell r="BA174" t="str">
            <v>POSITIVO</v>
          </cell>
        </row>
        <row r="175">
          <cell r="K175" t="str">
            <v>Generación de residuos aprovechables (PAPEL)</v>
          </cell>
          <cell r="L175" t="str">
            <v>Disminución de carga en los rellenos sanitarios (+)</v>
          </cell>
          <cell r="AB175" t="str">
            <v>POSITIVO</v>
          </cell>
          <cell r="BA175" t="str">
            <v>POSITIVO</v>
          </cell>
        </row>
        <row r="176">
          <cell r="K176" t="str">
            <v xml:space="preserve">Generación de residuos peligrosos (TÓNERES) </v>
          </cell>
          <cell r="L176" t="str">
            <v>Contaminación del suelo (-)</v>
          </cell>
          <cell r="AB176" t="str">
            <v>Negativo MODERADO</v>
          </cell>
          <cell r="BA176" t="str">
            <v>Negativo BAJO</v>
          </cell>
        </row>
        <row r="177">
          <cell r="K177" t="str">
            <v>Consumo de energía eléctrica</v>
          </cell>
          <cell r="L177" t="str">
            <v>Agotamiento de los recursos naturales (-)</v>
          </cell>
          <cell r="AB177" t="str">
            <v>Negativo MODERADO</v>
          </cell>
          <cell r="BA177" t="str">
            <v>Negativo BAJO</v>
          </cell>
        </row>
        <row r="178">
          <cell r="K178" t="str">
            <v>Consumo de papel</v>
          </cell>
          <cell r="L178" t="str">
            <v>Agotamiento de los recursos naturales (-)</v>
          </cell>
          <cell r="AB178" t="str">
            <v>Negativo MODERADO</v>
          </cell>
          <cell r="BA178" t="str">
            <v>Negativo BAJO</v>
          </cell>
        </row>
        <row r="179">
          <cell r="K179" t="str">
            <v>Consumo de tóner</v>
          </cell>
          <cell r="L179" t="str">
            <v>Agotamiento de los recursos naturales (-)</v>
          </cell>
          <cell r="AB179" t="str">
            <v>Negativo BAJO</v>
          </cell>
          <cell r="BA179" t="str">
            <v>Negativo BAJO</v>
          </cell>
        </row>
        <row r="180">
          <cell r="K180" t="str">
            <v>Conversión a medios tecnológicos</v>
          </cell>
          <cell r="L180" t="str">
            <v>Disminución de consumo de papel (+)</v>
          </cell>
          <cell r="AB180" t="str">
            <v>POSITIVO</v>
          </cell>
          <cell r="BA180" t="str">
            <v>POSITIVO</v>
          </cell>
        </row>
        <row r="181">
          <cell r="K181" t="str">
            <v>Generación de residuos aprovechables (PAPEL)</v>
          </cell>
          <cell r="L181" t="str">
            <v>Disminución de carga en los rellenos sanitarios (+)</v>
          </cell>
          <cell r="AB181" t="str">
            <v>POSITIVO</v>
          </cell>
          <cell r="BA181" t="str">
            <v>POSITIVO</v>
          </cell>
        </row>
        <row r="182">
          <cell r="K182" t="str">
            <v xml:space="preserve">Generación de residuos peligrosos (TÓNERES) </v>
          </cell>
          <cell r="L182" t="str">
            <v>Contaminación del suelo (-)</v>
          </cell>
          <cell r="AB182" t="str">
            <v>Negativo MODERADO</v>
          </cell>
          <cell r="BA182" t="str">
            <v>Negativo BAJO</v>
          </cell>
        </row>
        <row r="183">
          <cell r="K183" t="str">
            <v>Consumo de energía eléctrica</v>
          </cell>
          <cell r="L183" t="str">
            <v>Agotamiento de los recursos naturales (-)</v>
          </cell>
          <cell r="AB183" t="str">
            <v>Negativo MODERADO</v>
          </cell>
          <cell r="BA183" t="str">
            <v>Negativo BAJO</v>
          </cell>
        </row>
        <row r="184">
          <cell r="K184" t="str">
            <v>Consumo de papel</v>
          </cell>
          <cell r="L184" t="str">
            <v>Agotamiento de los recursos naturales (-)</v>
          </cell>
          <cell r="AB184" t="str">
            <v>Negativo MODERADO</v>
          </cell>
          <cell r="BA184" t="str">
            <v>Negativo BAJO</v>
          </cell>
        </row>
        <row r="185">
          <cell r="K185" t="str">
            <v>Consumo de tóner</v>
          </cell>
          <cell r="L185" t="str">
            <v>Agotamiento de los recursos naturales (-)</v>
          </cell>
          <cell r="AB185" t="str">
            <v>Negativo BAJO</v>
          </cell>
          <cell r="BA185" t="str">
            <v>Negativo BAJO</v>
          </cell>
        </row>
        <row r="186">
          <cell r="K186" t="str">
            <v>Conversión a medios tecnológicos</v>
          </cell>
          <cell r="L186" t="str">
            <v>Disminución de consumo de papel (+)</v>
          </cell>
          <cell r="AB186" t="str">
            <v>POSITIVO</v>
          </cell>
          <cell r="BA186" t="str">
            <v>POSITIVO</v>
          </cell>
        </row>
        <row r="187">
          <cell r="K187" t="str">
            <v>Generación de residuos aprovechables (PAPEL)</v>
          </cell>
          <cell r="L187" t="str">
            <v>Disminución de carga en los rellenos sanitarios (+)</v>
          </cell>
          <cell r="AB187" t="str">
            <v>POSITIVO</v>
          </cell>
          <cell r="BA187" t="str">
            <v>POSITIVO</v>
          </cell>
        </row>
        <row r="188">
          <cell r="K188" t="str">
            <v xml:space="preserve">Generación de residuos peligrosos (TÓNERES) </v>
          </cell>
          <cell r="L188" t="str">
            <v>Contaminación del suelo (-)</v>
          </cell>
          <cell r="AB188" t="str">
            <v>Negativo MODERADO</v>
          </cell>
          <cell r="BA188" t="str">
            <v>Negativo BAJO</v>
          </cell>
        </row>
        <row r="189">
          <cell r="K189" t="str">
            <v>Consumo de energía eléctrica</v>
          </cell>
          <cell r="L189" t="str">
            <v>Agotamiento de los recursos naturales (-)</v>
          </cell>
          <cell r="AB189" t="str">
            <v>Negativo MODERADO</v>
          </cell>
          <cell r="BA189" t="str">
            <v>Negativo BAJO</v>
          </cell>
        </row>
        <row r="190">
          <cell r="K190" t="str">
            <v>Conversión a medios tecnológicos</v>
          </cell>
          <cell r="L190" t="str">
            <v>Disminución de consumo de papel (+)</v>
          </cell>
          <cell r="AB190" t="str">
            <v>POSITIVO</v>
          </cell>
          <cell r="BA190" t="str">
            <v>POSITIVO</v>
          </cell>
        </row>
        <row r="191">
          <cell r="K191" t="str">
            <v>Consumo de energía eléctrica</v>
          </cell>
          <cell r="L191" t="str">
            <v>Agotamiento de los recursos naturales (-)</v>
          </cell>
          <cell r="AB191" t="str">
            <v>Negativo MODERADO</v>
          </cell>
          <cell r="BA191" t="str">
            <v>Negativo BAJO</v>
          </cell>
        </row>
        <row r="192">
          <cell r="K192" t="str">
            <v>Consumo de papel</v>
          </cell>
          <cell r="L192" t="str">
            <v>Agotamiento de los recursos naturales (-)</v>
          </cell>
          <cell r="AB192" t="str">
            <v>Negativo MODERADO</v>
          </cell>
          <cell r="BA192" t="str">
            <v>Negativo BAJO</v>
          </cell>
        </row>
        <row r="193">
          <cell r="K193" t="str">
            <v>Consumo de tóner</v>
          </cell>
          <cell r="L193" t="str">
            <v>Agotamiento de los recursos naturales (-)</v>
          </cell>
          <cell r="AB193" t="str">
            <v>Negativo BAJO</v>
          </cell>
          <cell r="BA193" t="str">
            <v>Negativo BAJO</v>
          </cell>
        </row>
        <row r="194">
          <cell r="K194" t="str">
            <v>Conversión a medios tecnológicos</v>
          </cell>
          <cell r="L194" t="str">
            <v>Disminución de consumo de papel (+)</v>
          </cell>
          <cell r="AB194" t="str">
            <v>POSITIVO</v>
          </cell>
          <cell r="BA194" t="str">
            <v>POSITIVO</v>
          </cell>
        </row>
        <row r="195">
          <cell r="K195" t="str">
            <v>Generación de residuos aprovechables (PAPEL)</v>
          </cell>
          <cell r="L195" t="str">
            <v>Disminución de carga en los rellenos sanitarios (+)</v>
          </cell>
          <cell r="AB195" t="str">
            <v>POSITIVO</v>
          </cell>
          <cell r="BA195" t="str">
            <v>POSITIVO</v>
          </cell>
        </row>
        <row r="196">
          <cell r="K196" t="str">
            <v xml:space="preserve">Generación de residuos peligrosos (TÓNERES) </v>
          </cell>
          <cell r="L196" t="str">
            <v>Contaminación del suelo (-)</v>
          </cell>
          <cell r="AB196" t="str">
            <v>Negativo MODERADO</v>
          </cell>
          <cell r="BA196" t="str">
            <v>Negativo BAJO</v>
          </cell>
        </row>
        <row r="197">
          <cell r="K197" t="str">
            <v>Consumo de energía eléctrica</v>
          </cell>
          <cell r="L197" t="str">
            <v>Agotamiento de los recursos naturales (-)</v>
          </cell>
          <cell r="AB197" t="str">
            <v>Negativo MODERADO</v>
          </cell>
          <cell r="BA197" t="str">
            <v>Negativo BAJO</v>
          </cell>
        </row>
        <row r="198">
          <cell r="K198" t="str">
            <v>Consumo de papel</v>
          </cell>
          <cell r="L198" t="str">
            <v>Agotamiento de los recursos naturales (-)</v>
          </cell>
          <cell r="AB198" t="str">
            <v>Negativo MODERADO</v>
          </cell>
          <cell r="BA198" t="str">
            <v>Negativo BAJO</v>
          </cell>
        </row>
        <row r="199">
          <cell r="K199" t="str">
            <v>Consumo de tóner</v>
          </cell>
          <cell r="L199" t="str">
            <v>Agotamiento de los recursos naturales (-)</v>
          </cell>
          <cell r="AB199" t="str">
            <v>Negativo BAJO</v>
          </cell>
          <cell r="BA199" t="str">
            <v>Negativo BAJO</v>
          </cell>
        </row>
        <row r="200">
          <cell r="K200" t="str">
            <v>Conversión a medios tecnológicos</v>
          </cell>
          <cell r="L200" t="str">
            <v>Disminución de consumo de papel (+)</v>
          </cell>
          <cell r="AB200" t="str">
            <v>POSITIVO</v>
          </cell>
          <cell r="BA200" t="str">
            <v>POSITIVO</v>
          </cell>
        </row>
        <row r="201">
          <cell r="K201" t="str">
            <v>Generación de residuos aprovechables (PAPEL)</v>
          </cell>
          <cell r="L201" t="str">
            <v>Disminución de carga en los rellenos sanitarios (+)</v>
          </cell>
          <cell r="AB201" t="str">
            <v>POSITIVO</v>
          </cell>
          <cell r="BA201" t="str">
            <v>POSITIVO</v>
          </cell>
        </row>
        <row r="202">
          <cell r="K202" t="str">
            <v xml:space="preserve">Generación de residuos peligrosos (TÓNERES) </v>
          </cell>
          <cell r="L202" t="str">
            <v>Contaminación del suelo (-)</v>
          </cell>
          <cell r="AB202" t="str">
            <v>Negativo MODERADO</v>
          </cell>
          <cell r="BA202" t="str">
            <v>Negativo BAJO</v>
          </cell>
        </row>
        <row r="203">
          <cell r="K203" t="str">
            <v>Intervención a comunidades Étnicas</v>
          </cell>
          <cell r="L203" t="str">
            <v>Conservación de las costumbres étnicas (+)</v>
          </cell>
          <cell r="AB203" t="str">
            <v>POSITIVO</v>
          </cell>
          <cell r="BA203" t="str">
            <v>POSITIVO</v>
          </cell>
        </row>
        <row r="204">
          <cell r="K204" t="str">
            <v>Consumo de energía eléctrica</v>
          </cell>
          <cell r="L204" t="str">
            <v>Agotamiento de los recursos naturales (-)</v>
          </cell>
          <cell r="AB204" t="str">
            <v>Negativo MODERADO</v>
          </cell>
          <cell r="BA204" t="str">
            <v>Negativo BAJO</v>
          </cell>
        </row>
        <row r="205">
          <cell r="K205" t="str">
            <v>Consumo de papel</v>
          </cell>
          <cell r="L205" t="str">
            <v>Agotamiento de los recursos naturales (-)</v>
          </cell>
          <cell r="AB205" t="str">
            <v>Negativo MODERADO</v>
          </cell>
          <cell r="BA205" t="str">
            <v>Negativo BAJO</v>
          </cell>
        </row>
        <row r="206">
          <cell r="K206" t="str">
            <v>Consumo de tóner</v>
          </cell>
          <cell r="L206" t="str">
            <v>Agotamiento de los recursos naturales (-)</v>
          </cell>
          <cell r="AB206" t="str">
            <v>Negativo BAJO</v>
          </cell>
          <cell r="BA206" t="str">
            <v>Negativo BAJO</v>
          </cell>
        </row>
        <row r="207">
          <cell r="K207" t="str">
            <v>Generación de residuos aprovechables (PAPEL)</v>
          </cell>
          <cell r="L207" t="str">
            <v>Disminución de carga en los rellenos sanitarios (+)</v>
          </cell>
          <cell r="AB207" t="str">
            <v>POSITIVO</v>
          </cell>
          <cell r="BA207" t="str">
            <v>POSITIVO</v>
          </cell>
        </row>
        <row r="208">
          <cell r="K208" t="str">
            <v xml:space="preserve">Generación de residuos peligrosos (TÓNERES) </v>
          </cell>
          <cell r="L208" t="str">
            <v>Contaminación del suelo (-)</v>
          </cell>
          <cell r="AB208" t="str">
            <v>Negativo MODERADO</v>
          </cell>
          <cell r="BA208" t="str">
            <v>Negativo BAJO</v>
          </cell>
        </row>
        <row r="209">
          <cell r="K209" t="str">
            <v>Consumo de energía eléctrica</v>
          </cell>
          <cell r="L209" t="str">
            <v>Agotamiento de los recursos naturales (-)</v>
          </cell>
          <cell r="AB209" t="str">
            <v>Negativo MODERADO</v>
          </cell>
          <cell r="BA209" t="str">
            <v>Negativo BAJO</v>
          </cell>
        </row>
        <row r="210">
          <cell r="K210" t="str">
            <v>Conversión a medios tecnológicos</v>
          </cell>
          <cell r="L210" t="str">
            <v>Disminución de consumo de papel (+)</v>
          </cell>
          <cell r="AB210" t="str">
            <v>POSITIVO</v>
          </cell>
          <cell r="BA210" t="str">
            <v>POSITIVO</v>
          </cell>
        </row>
        <row r="211">
          <cell r="K211" t="str">
            <v>Intervención a comunidades Étnicas</v>
          </cell>
          <cell r="L211" t="str">
            <v>Conservación de las costumbres étnicas (+)</v>
          </cell>
          <cell r="AB211" t="str">
            <v>POSITIVO</v>
          </cell>
          <cell r="BA211" t="str">
            <v>POSITIVO</v>
          </cell>
        </row>
        <row r="212">
          <cell r="K212" t="str">
            <v>Consumo de energía eléctrica</v>
          </cell>
          <cell r="L212" t="str">
            <v>Agotamiento de los recursos naturales (-)</v>
          </cell>
          <cell r="AB212" t="str">
            <v>Negativo MODERADO</v>
          </cell>
          <cell r="BA212" t="str">
            <v>Negativo BAJO</v>
          </cell>
        </row>
        <row r="213">
          <cell r="K213" t="str">
            <v>Conversión a medios tecnológicos</v>
          </cell>
          <cell r="L213" t="str">
            <v>Disminución de consumo de papel (+)</v>
          </cell>
          <cell r="AB213" t="str">
            <v>POSITIVO</v>
          </cell>
          <cell r="BA213" t="str">
            <v>POSITIVO</v>
          </cell>
        </row>
        <row r="214">
          <cell r="K214" t="str">
            <v>Intervención a comunidades Étnicas</v>
          </cell>
          <cell r="L214" t="str">
            <v>Conservación de las costumbres étnicas (+)</v>
          </cell>
          <cell r="AB214" t="str">
            <v>POSITIVO</v>
          </cell>
          <cell r="BA214" t="str">
            <v>POSITIVO</v>
          </cell>
        </row>
        <row r="215">
          <cell r="K215" t="str">
            <v>Consumo de energía eléctrica</v>
          </cell>
          <cell r="L215" t="str">
            <v>Agotamiento de los recursos naturales (-)</v>
          </cell>
          <cell r="AB215" t="str">
            <v>Negativo MODERADO</v>
          </cell>
          <cell r="BA215" t="str">
            <v>Negativo BAJO</v>
          </cell>
        </row>
        <row r="216">
          <cell r="K216" t="str">
            <v>Consumo de papel</v>
          </cell>
          <cell r="L216" t="str">
            <v>Agotamiento de los recursos naturales (-)</v>
          </cell>
          <cell r="AB216" t="str">
            <v>Negativo MODERADO</v>
          </cell>
          <cell r="BA216" t="str">
            <v>Negativo BAJO</v>
          </cell>
        </row>
        <row r="217">
          <cell r="K217" t="str">
            <v>Consumo de tóner</v>
          </cell>
          <cell r="L217" t="str">
            <v>Agotamiento de los recursos naturales (-)</v>
          </cell>
          <cell r="AB217" t="str">
            <v>Negativo BAJO</v>
          </cell>
          <cell r="BA217" t="str">
            <v>Negativo BAJO</v>
          </cell>
        </row>
        <row r="218">
          <cell r="K218" t="str">
            <v>Conversión a medios tecnológicos</v>
          </cell>
          <cell r="L218" t="str">
            <v>Disminución de consumo de papel (+)</v>
          </cell>
          <cell r="AB218" t="str">
            <v>POSITIVO</v>
          </cell>
          <cell r="BA218" t="str">
            <v>POSITIVO</v>
          </cell>
        </row>
        <row r="219">
          <cell r="K219" t="str">
            <v>Generación de residuos aprovechables (PAPEL)</v>
          </cell>
          <cell r="L219" t="str">
            <v>Disminución de carga en los rellenos sanitarios (+)</v>
          </cell>
          <cell r="AB219" t="str">
            <v>POSITIVO</v>
          </cell>
          <cell r="BA219" t="str">
            <v>POSITIVO</v>
          </cell>
        </row>
        <row r="220">
          <cell r="K220" t="str">
            <v xml:space="preserve">Generación de residuos peligrosos (TÓNERES) </v>
          </cell>
          <cell r="L220" t="str">
            <v>Contaminación del suelo (-)</v>
          </cell>
          <cell r="AB220" t="str">
            <v>Negativo MODERADO</v>
          </cell>
          <cell r="BA220" t="str">
            <v>Negativo BAJO</v>
          </cell>
        </row>
        <row r="221">
          <cell r="K221" t="str">
            <v>Intervención a comunidades Étnicas</v>
          </cell>
          <cell r="L221" t="str">
            <v>Conservación de las costumbres étnicas (+)</v>
          </cell>
          <cell r="AB221" t="str">
            <v>POSITIVO</v>
          </cell>
          <cell r="BA221" t="str">
            <v>POSITIVO</v>
          </cell>
        </row>
        <row r="222">
          <cell r="K222" t="str">
            <v>Consumo de energía eléctrica</v>
          </cell>
          <cell r="L222" t="str">
            <v>Agotamiento de los recursos naturales (-)</v>
          </cell>
          <cell r="AB222" t="str">
            <v>Negativo MODERADO</v>
          </cell>
          <cell r="BA222" t="str">
            <v>Negativo BAJO</v>
          </cell>
        </row>
        <row r="223">
          <cell r="K223" t="str">
            <v>Consumo de papel</v>
          </cell>
          <cell r="L223" t="str">
            <v>Agotamiento de los recursos naturales (-)</v>
          </cell>
          <cell r="AB223" t="str">
            <v>Negativo MODERADO</v>
          </cell>
          <cell r="BA223" t="str">
            <v>Negativo BAJO</v>
          </cell>
        </row>
        <row r="224">
          <cell r="K224" t="str">
            <v>Consumo de tóner</v>
          </cell>
          <cell r="L224" t="str">
            <v>Agotamiento de los recursos naturales (-)</v>
          </cell>
          <cell r="AB224" t="str">
            <v>Negativo BAJO</v>
          </cell>
          <cell r="BA224" t="str">
            <v>Negativo BAJO</v>
          </cell>
        </row>
        <row r="225">
          <cell r="K225" t="str">
            <v>Conversión a medios tecnológicos</v>
          </cell>
          <cell r="L225" t="str">
            <v>Disminución de consumo de papel (+)</v>
          </cell>
          <cell r="AB225" t="str">
            <v>POSITIVO</v>
          </cell>
          <cell r="BA225" t="str">
            <v>POSITIVO</v>
          </cell>
        </row>
        <row r="226">
          <cell r="K226" t="str">
            <v>Generación de residuos aprovechables (PAPEL)</v>
          </cell>
          <cell r="L226" t="str">
            <v>Disminución de carga en los rellenos sanitarios (+)</v>
          </cell>
          <cell r="AB226" t="str">
            <v>POSITIVO</v>
          </cell>
          <cell r="BA226" t="str">
            <v>POSITIVO</v>
          </cell>
        </row>
        <row r="227">
          <cell r="K227" t="str">
            <v xml:space="preserve">Generación de residuos peligrosos (TÓNERES) </v>
          </cell>
          <cell r="L227" t="str">
            <v>Contaminación del suelo (-)</v>
          </cell>
          <cell r="AB227" t="str">
            <v>Negativo MODERADO</v>
          </cell>
          <cell r="BA227" t="str">
            <v>Negativo BAJO</v>
          </cell>
        </row>
        <row r="228">
          <cell r="K228" t="str">
            <v>Intervención a comunidades Étnicas</v>
          </cell>
          <cell r="L228" t="str">
            <v>Conservación de las costumbres étnicas (+)</v>
          </cell>
          <cell r="AB228" t="str">
            <v>POSITIVO</v>
          </cell>
          <cell r="BA228" t="str">
            <v>POSITIVO</v>
          </cell>
        </row>
        <row r="229">
          <cell r="K229" t="str">
            <v>Consumo de energía eléctrica</v>
          </cell>
          <cell r="L229" t="str">
            <v>Agotamiento de los recursos naturales (-)</v>
          </cell>
          <cell r="AB229" t="str">
            <v>Negativo MODERADO</v>
          </cell>
          <cell r="BA229" t="str">
            <v>Negativo BAJO</v>
          </cell>
        </row>
        <row r="230">
          <cell r="K230" t="str">
            <v>Consumo de papel</v>
          </cell>
          <cell r="L230" t="str">
            <v>Agotamiento de los recursos naturales (-)</v>
          </cell>
          <cell r="AB230" t="str">
            <v>Negativo MODERADO</v>
          </cell>
          <cell r="BA230" t="str">
            <v>Negativo BAJO</v>
          </cell>
        </row>
        <row r="231">
          <cell r="K231" t="str">
            <v>Consumo de tóner</v>
          </cell>
          <cell r="L231" t="str">
            <v>Agotamiento de los recursos naturales (-)</v>
          </cell>
          <cell r="AB231" t="str">
            <v>Negativo BAJO</v>
          </cell>
          <cell r="BA231" t="str">
            <v>Negativo BAJO</v>
          </cell>
        </row>
        <row r="232">
          <cell r="K232" t="str">
            <v>Conversión a medios tecnológicos</v>
          </cell>
          <cell r="L232" t="str">
            <v>Disminución de consumo de papel (+)</v>
          </cell>
          <cell r="AB232" t="str">
            <v>POSITIVO</v>
          </cell>
          <cell r="BA232" t="str">
            <v>POSITIVO</v>
          </cell>
        </row>
        <row r="233">
          <cell r="K233" t="str">
            <v>Generación de residuos aprovechables (PAPEL)</v>
          </cell>
          <cell r="L233" t="str">
            <v>Disminución de carga en los rellenos sanitarios (+)</v>
          </cell>
          <cell r="AB233" t="str">
            <v>POSITIVO</v>
          </cell>
          <cell r="BA233" t="str">
            <v>POSITIVO</v>
          </cell>
        </row>
        <row r="234">
          <cell r="K234" t="str">
            <v xml:space="preserve">Generación de residuos peligrosos (TÓNERES) </v>
          </cell>
          <cell r="L234" t="str">
            <v>Contaminación del suelo (-)</v>
          </cell>
          <cell r="AB234" t="str">
            <v>Negativo MODERADO</v>
          </cell>
          <cell r="BA234" t="str">
            <v>Negativo BAJO</v>
          </cell>
        </row>
        <row r="235">
          <cell r="K235" t="str">
            <v>Intervención a comunidades Étnicas</v>
          </cell>
          <cell r="L235" t="str">
            <v>Conservación de las costumbres étnicas (+)</v>
          </cell>
          <cell r="AB235" t="str">
            <v>POSITIVO</v>
          </cell>
          <cell r="BA235" t="str">
            <v>POSITIVO</v>
          </cell>
        </row>
        <row r="236">
          <cell r="K236" t="str">
            <v>Consumo de energía eléctrica</v>
          </cell>
          <cell r="L236" t="str">
            <v>Agotamiento de los recursos naturales (-)</v>
          </cell>
          <cell r="AB236" t="str">
            <v>Negativo MODERADO</v>
          </cell>
          <cell r="BA236" t="str">
            <v>Negativo BAJO</v>
          </cell>
        </row>
        <row r="237">
          <cell r="K237" t="str">
            <v>Consumo de papel</v>
          </cell>
          <cell r="L237" t="str">
            <v>Agotamiento de los recursos naturales (-)</v>
          </cell>
          <cell r="AB237" t="str">
            <v>Negativo MODERADO</v>
          </cell>
          <cell r="BA237" t="str">
            <v>Negativo BAJO</v>
          </cell>
        </row>
        <row r="238">
          <cell r="K238" t="str">
            <v>Consumo de tóner</v>
          </cell>
          <cell r="L238" t="str">
            <v>Agotamiento de los recursos naturales (-)</v>
          </cell>
          <cell r="AB238" t="str">
            <v>Negativo BAJO</v>
          </cell>
          <cell r="BA238" t="str">
            <v>Negativo BAJO</v>
          </cell>
        </row>
        <row r="239">
          <cell r="K239" t="str">
            <v>Conversión a medios tecnológicos</v>
          </cell>
          <cell r="L239" t="str">
            <v>Disminución de consumo de papel (+)</v>
          </cell>
          <cell r="AB239" t="str">
            <v>POSITIVO</v>
          </cell>
          <cell r="BA239" t="str">
            <v>POSITIVO</v>
          </cell>
        </row>
        <row r="240">
          <cell r="K240" t="str">
            <v>Generación de residuos aprovechables (PAPEL)</v>
          </cell>
          <cell r="L240" t="str">
            <v>Disminución de carga en los rellenos sanitarios (+)</v>
          </cell>
          <cell r="AB240" t="str">
            <v>POSITIVO</v>
          </cell>
          <cell r="BA240" t="str">
            <v>POSITIVO</v>
          </cell>
        </row>
        <row r="241">
          <cell r="K241" t="str">
            <v xml:space="preserve">Generación de residuos peligrosos (TÓNERES) </v>
          </cell>
          <cell r="L241" t="str">
            <v>Contaminación del suelo (-)</v>
          </cell>
          <cell r="AB241" t="str">
            <v>Negativo MODERADO</v>
          </cell>
          <cell r="BA241" t="str">
            <v>Negativo BAJO</v>
          </cell>
        </row>
        <row r="242">
          <cell r="K242" t="str">
            <v>Intervención a comunidades Étnicas</v>
          </cell>
          <cell r="L242" t="str">
            <v>Conservación de las costumbres étnicas (+)</v>
          </cell>
          <cell r="AB242" t="str">
            <v>POSITIVO</v>
          </cell>
          <cell r="BA242" t="str">
            <v>POSITIVO</v>
          </cell>
        </row>
        <row r="243">
          <cell r="K243" t="str">
            <v>Consumo de agua</v>
          </cell>
          <cell r="L243" t="str">
            <v>Agotamiento de los recursos naturales (-)</v>
          </cell>
          <cell r="AB243" t="str">
            <v>Negativo MODERADO</v>
          </cell>
          <cell r="BA243" t="str">
            <v>Negativo BAJO</v>
          </cell>
        </row>
        <row r="244">
          <cell r="K244" t="str">
            <v>Vertimiento de aguas residuales domésticas a sistemas de alcantarillado</v>
          </cell>
          <cell r="L244" t="str">
            <v>Agotamiento de los recursos naturales (-)</v>
          </cell>
          <cell r="AB244" t="str">
            <v>Negativo MODERADO</v>
          </cell>
          <cell r="BA244" t="str">
            <v>Negativo BAJO</v>
          </cell>
        </row>
        <row r="245">
          <cell r="K245" t="str">
            <v>Consumo de bolsas plásticas para almacenamiento de residuos</v>
          </cell>
          <cell r="L245" t="str">
            <v>Agotamiento de los recursos naturales (-)</v>
          </cell>
          <cell r="AB245" t="str">
            <v>Negativo MODERADO</v>
          </cell>
          <cell r="BA245" t="str">
            <v>Negativo BAJO</v>
          </cell>
        </row>
        <row r="246">
          <cell r="K246" t="str">
            <v>Generación de residuos ordinarios</v>
          </cell>
          <cell r="L246" t="str">
            <v>Aumento de carga de rellenos sanitarios (-)</v>
          </cell>
          <cell r="AB246" t="str">
            <v>Negativo MODERADO</v>
          </cell>
          <cell r="BA246" t="str">
            <v>Negativo BAJO</v>
          </cell>
        </row>
        <row r="247">
          <cell r="K247" t="str">
            <v>Generación de residuos ordinarios</v>
          </cell>
          <cell r="L247" t="str">
            <v>Contaminación del suelo (-)</v>
          </cell>
          <cell r="AB247" t="str">
            <v>Negativo MODERADO</v>
          </cell>
          <cell r="BA247" t="str">
            <v>Negativo BAJO</v>
          </cell>
        </row>
        <row r="248">
          <cell r="K248" t="str">
            <v>Consumo de sustancias químicas</v>
          </cell>
          <cell r="L248" t="str">
            <v>Contaminación del suelo (-)</v>
          </cell>
          <cell r="AB248" t="str">
            <v>Negativo MODERADO</v>
          </cell>
          <cell r="BA248" t="str">
            <v>Negativo BAJO</v>
          </cell>
        </row>
        <row r="249">
          <cell r="K249" t="str">
            <v>Consumo de sustancias químicas</v>
          </cell>
          <cell r="L249" t="str">
            <v>Contaminación del suelo (-)</v>
          </cell>
          <cell r="AB249" t="str">
            <v>Negativo MODERADO</v>
          </cell>
          <cell r="BA249" t="str">
            <v>Negativo BAJO</v>
          </cell>
        </row>
        <row r="250">
          <cell r="K250" t="str">
            <v>Generación de residuos orgánicos</v>
          </cell>
          <cell r="L250" t="str">
            <v>Aumento de carga de rellenos sanitarios (-)</v>
          </cell>
          <cell r="AB250" t="str">
            <v>Negativo MODERADO</v>
          </cell>
          <cell r="BA250" t="str">
            <v>Negativo BAJO</v>
          </cell>
        </row>
        <row r="251">
          <cell r="K251" t="str">
            <v>Generación de residuos orgánicos</v>
          </cell>
          <cell r="L251" t="str">
            <v>Contaminación del suelo (-)</v>
          </cell>
          <cell r="AB251" t="str">
            <v>Negativo MODERADO</v>
          </cell>
          <cell r="BA251" t="str">
            <v>Negativo BAJO</v>
          </cell>
        </row>
        <row r="252">
          <cell r="K252" t="str">
            <v>Generación de residuos aprovechables (PLÁSTICO)</v>
          </cell>
          <cell r="L252" t="str">
            <v>Disminución de carga en los rellenos sanitarios (+)</v>
          </cell>
          <cell r="AB252" t="str">
            <v>POSITIVO</v>
          </cell>
          <cell r="BA252" t="str">
            <v>POSITIVO</v>
          </cell>
        </row>
        <row r="253">
          <cell r="K253" t="str">
            <v>Consumo de energía eléctrica</v>
          </cell>
          <cell r="L253" t="str">
            <v>Agotamiento de los recursos naturales (-)</v>
          </cell>
          <cell r="AB253" t="str">
            <v>Negativo MODERADO</v>
          </cell>
          <cell r="BA253" t="str">
            <v>Negativo BAJO</v>
          </cell>
        </row>
        <row r="254">
          <cell r="K254" t="str">
            <v>Consumo de agua</v>
          </cell>
          <cell r="L254" t="str">
            <v>Agotamiento de los recursos naturales (-)</v>
          </cell>
          <cell r="AB254" t="str">
            <v>Negativo MODERADO</v>
          </cell>
          <cell r="BA254" t="str">
            <v>Negativo BAJO</v>
          </cell>
        </row>
        <row r="255">
          <cell r="K255" t="str">
            <v>Consumo de papel</v>
          </cell>
          <cell r="L255" t="str">
            <v>Agotamiento de los recursos naturales (-)</v>
          </cell>
          <cell r="AB255" t="str">
            <v>Negativo MODERADO</v>
          </cell>
          <cell r="BA255" t="str">
            <v>Negativo BAJO</v>
          </cell>
        </row>
        <row r="256">
          <cell r="K256" t="str">
            <v>Consumo de bolsas plásticas para almacenamiento de residuos</v>
          </cell>
          <cell r="L256" t="str">
            <v>Agotamiento de los recursos naturales (-)</v>
          </cell>
          <cell r="AB256" t="str">
            <v>Negativo MODERADO</v>
          </cell>
          <cell r="BA256" t="str">
            <v>Negativo BAJO</v>
          </cell>
        </row>
        <row r="257">
          <cell r="K257" t="str">
            <v>Consumo de tóner</v>
          </cell>
          <cell r="L257" t="str">
            <v>Agotamiento de los recursos naturales (-)</v>
          </cell>
          <cell r="AB257" t="str">
            <v>Negativo BAJO</v>
          </cell>
          <cell r="BA257" t="str">
            <v>Negativo BAJO</v>
          </cell>
        </row>
        <row r="258">
          <cell r="K258" t="str">
            <v>Generación de residuos ordinarios</v>
          </cell>
          <cell r="L258" t="str">
            <v>Aumento de carga de rellenos sanitarios (-)</v>
          </cell>
          <cell r="AB258" t="str">
            <v>Negativo MODERADO</v>
          </cell>
          <cell r="BA258" t="str">
            <v>Negativo BAJO</v>
          </cell>
        </row>
        <row r="259">
          <cell r="K259" t="str">
            <v>Generación de residuos ordinarios</v>
          </cell>
          <cell r="L259" t="str">
            <v>Contaminación del suelo (-)</v>
          </cell>
          <cell r="AB259" t="str">
            <v>Negativo MODERADO</v>
          </cell>
          <cell r="BA259" t="str">
            <v>Negativo BAJO</v>
          </cell>
        </row>
        <row r="260">
          <cell r="K260" t="str">
            <v>Generación de residuos de manejo especial (RAEE´S)</v>
          </cell>
          <cell r="L260" t="str">
            <v>Contaminación del suelo (-)</v>
          </cell>
          <cell r="AB260" t="str">
            <v>Negativo MODERADO</v>
          </cell>
          <cell r="BA260" t="str">
            <v>Negativo BAJO</v>
          </cell>
        </row>
        <row r="261">
          <cell r="K261" t="str">
            <v>Generación de residuos de manejo especial (PILAS O BATERÍAS)</v>
          </cell>
          <cell r="L261" t="str">
            <v>Contaminación del suelo (-)</v>
          </cell>
          <cell r="AB261" t="str">
            <v>Negativo MODERADO</v>
          </cell>
          <cell r="BA261" t="str">
            <v>Negativo BAJO</v>
          </cell>
        </row>
        <row r="262">
          <cell r="K262" t="str">
            <v xml:space="preserve">Generación de residuos peligrosos (TÓNERES) </v>
          </cell>
          <cell r="L262" t="str">
            <v>Contaminación del suelo (-)</v>
          </cell>
          <cell r="AB262" t="str">
            <v>Negativo MODERADO</v>
          </cell>
          <cell r="BA262" t="str">
            <v>Negativo BAJO</v>
          </cell>
        </row>
        <row r="263">
          <cell r="K263" t="str">
            <v>Generación de ruido</v>
          </cell>
          <cell r="L263" t="str">
            <v>Contaminación del aire (-)</v>
          </cell>
          <cell r="AB263" t="str">
            <v>Negativo MODERADO</v>
          </cell>
          <cell r="BA263" t="str">
            <v>Negativo BAJO</v>
          </cell>
        </row>
        <row r="264">
          <cell r="K264" t="str">
            <v>Generación de residuos aprovechables (PAPEL)</v>
          </cell>
          <cell r="L264" t="str">
            <v>Disminución de carga en los rellenos sanitarios (+)</v>
          </cell>
          <cell r="AB264" t="str">
            <v>POSITIVO</v>
          </cell>
          <cell r="BA264" t="str">
            <v>POSITIVO</v>
          </cell>
        </row>
        <row r="265">
          <cell r="K265" t="str">
            <v>Generación de residuos aprovechables (PLÁSTICO)</v>
          </cell>
          <cell r="L265" t="str">
            <v>Disminución de carga en los rellenos sanitarios (+)</v>
          </cell>
          <cell r="AB265" t="str">
            <v>POSITIVO</v>
          </cell>
          <cell r="BA265" t="str">
            <v>POSITIVO</v>
          </cell>
        </row>
        <row r="266">
          <cell r="K266" t="str">
            <v>Generación de residuos aprovechables (VIDRIO)</v>
          </cell>
          <cell r="L266" t="str">
            <v>Disminución de carga en los rellenos sanitarios (+)</v>
          </cell>
          <cell r="AB266" t="str">
            <v>POSITIVO</v>
          </cell>
          <cell r="BA266" t="str">
            <v>POSITIVO</v>
          </cell>
        </row>
        <row r="267">
          <cell r="K267" t="str">
            <v>Generación de residuos aprovechables (CARTÓN)</v>
          </cell>
          <cell r="L267" t="str">
            <v>Disminución de carga en los rellenos sanitarios (+)</v>
          </cell>
          <cell r="AB267" t="str">
            <v>POSITIVO</v>
          </cell>
          <cell r="BA267" t="str">
            <v>POSITIVO</v>
          </cell>
        </row>
        <row r="268">
          <cell r="K268" t="str">
            <v>Generación de residuos aprovechables (METAL)</v>
          </cell>
          <cell r="L268" t="str">
            <v>Disminución de carga en los rellenos sanitarios (+)</v>
          </cell>
          <cell r="AB268" t="str">
            <v>POSITIVO</v>
          </cell>
          <cell r="BA268" t="str">
            <v>POSITIVO</v>
          </cell>
        </row>
        <row r="269">
          <cell r="K269" t="str">
            <v>Generación de residuos orgánicos</v>
          </cell>
          <cell r="L269" t="str">
            <v>Aumento de carga de rellenos sanitarios (-)</v>
          </cell>
          <cell r="AB269" t="str">
            <v>Negativo MODERADO</v>
          </cell>
          <cell r="BA269" t="str">
            <v>Negativo BAJO</v>
          </cell>
        </row>
        <row r="270">
          <cell r="K270" t="str">
            <v>Generación de residuos orgánicos</v>
          </cell>
          <cell r="L270" t="str">
            <v>Contaminación del suelo (-)</v>
          </cell>
          <cell r="AB270" t="str">
            <v>Negativo MODERADO</v>
          </cell>
          <cell r="BA270" t="str">
            <v>Negativo BAJO</v>
          </cell>
        </row>
        <row r="271">
          <cell r="K271" t="str">
            <v>Vertimiento de aguas residuales domésticas a sistemas de alcantarillado</v>
          </cell>
          <cell r="L271" t="str">
            <v>Contaminación de cuerpos hídricos (-)</v>
          </cell>
          <cell r="AB271" t="str">
            <v>Negativo MODERADO</v>
          </cell>
          <cell r="BA271" t="str">
            <v>Negativo BAJO</v>
          </cell>
        </row>
        <row r="272">
          <cell r="K272" t="str">
            <v>Conversión a medios tecnológicos</v>
          </cell>
          <cell r="L272" t="str">
            <v>Disminución de consumo de papel (+)</v>
          </cell>
          <cell r="AB272" t="str">
            <v>POSITIVO</v>
          </cell>
          <cell r="BA272" t="str">
            <v>POSITIVO</v>
          </cell>
        </row>
        <row r="273">
          <cell r="K273" t="str">
            <v>Consumo de energía eléctrica</v>
          </cell>
          <cell r="L273" t="str">
            <v>Agotamiento de los recursos naturales (-)</v>
          </cell>
          <cell r="AB273" t="str">
            <v>Negativo MODERADO</v>
          </cell>
          <cell r="BA273" t="str">
            <v>Negativo BAJO</v>
          </cell>
        </row>
        <row r="274">
          <cell r="K274" t="str">
            <v>Consumo de agua</v>
          </cell>
          <cell r="L274" t="str">
            <v>Agotamiento de los recursos naturales (-)</v>
          </cell>
          <cell r="AB274" t="str">
            <v>Negativo MODERADO</v>
          </cell>
          <cell r="BA274" t="str">
            <v>Negativo BAJO</v>
          </cell>
        </row>
        <row r="275">
          <cell r="K275" t="str">
            <v>Consumo de bolsas plásticas para almacenamiento de residuos</v>
          </cell>
          <cell r="L275" t="str">
            <v>Agotamiento de los recursos naturales (-)</v>
          </cell>
          <cell r="AB275" t="str">
            <v>Negativo MODERADO</v>
          </cell>
          <cell r="BA275" t="str">
            <v>Negativo BAJO</v>
          </cell>
        </row>
        <row r="276">
          <cell r="K276" t="str">
            <v xml:space="preserve">Consumo de insumos no comestibles de cafetería </v>
          </cell>
          <cell r="L276" t="str">
            <v>Agotamiento de los recursos naturales (-)</v>
          </cell>
          <cell r="AB276" t="str">
            <v>Negativo MODERADO</v>
          </cell>
          <cell r="BA276" t="str">
            <v>Negativo BAJO</v>
          </cell>
        </row>
        <row r="277">
          <cell r="K277" t="str">
            <v xml:space="preserve">Consumo de insumos comestibles de cafetería </v>
          </cell>
          <cell r="L277" t="str">
            <v>Agotamiento de los recursos naturales (-)</v>
          </cell>
          <cell r="AB277" t="str">
            <v>Negativo BAJO</v>
          </cell>
          <cell r="BA277" t="str">
            <v>Negativo BAJO</v>
          </cell>
        </row>
        <row r="278">
          <cell r="K278" t="str">
            <v>Generación de residuos ordinarios</v>
          </cell>
          <cell r="L278" t="str">
            <v>Aumento de carga de rellenos sanitarios (-)</v>
          </cell>
          <cell r="AB278" t="str">
            <v>Negativo MODERADO</v>
          </cell>
          <cell r="BA278" t="str">
            <v>Negativo BAJO</v>
          </cell>
        </row>
        <row r="279">
          <cell r="K279" t="str">
            <v>Generación de residuos ordinarios</v>
          </cell>
          <cell r="L279" t="str">
            <v>Contaminación del suelo (-)</v>
          </cell>
          <cell r="AB279" t="str">
            <v>Negativo MODERADO</v>
          </cell>
          <cell r="BA279" t="str">
            <v>Negativo BAJO</v>
          </cell>
        </row>
        <row r="280">
          <cell r="K280" t="str">
            <v>Generación de residuos aprovechables (PLÁSTICO)</v>
          </cell>
          <cell r="L280" t="str">
            <v>Disminución de carga en los rellenos sanitarios (+)</v>
          </cell>
          <cell r="AB280" t="str">
            <v>POSITIVO</v>
          </cell>
          <cell r="BA280" t="str">
            <v>POSITIVO</v>
          </cell>
        </row>
        <row r="281">
          <cell r="K281" t="str">
            <v>Generación de residuos aprovechables (CARTÓN)</v>
          </cell>
          <cell r="L281" t="str">
            <v>Disminución de carga en los rellenos sanitarios (+)</v>
          </cell>
          <cell r="AB281" t="str">
            <v>POSITIVO</v>
          </cell>
          <cell r="BA281" t="str">
            <v>POSITIVO</v>
          </cell>
        </row>
        <row r="282">
          <cell r="K282" t="str">
            <v>Generación de residuos orgánicos</v>
          </cell>
          <cell r="L282" t="str">
            <v>Aumento de carga de rellenos sanitarios (-)</v>
          </cell>
          <cell r="AB282" t="str">
            <v>Negativo MODERADO</v>
          </cell>
          <cell r="BA282" t="str">
            <v>Negativo BAJO</v>
          </cell>
        </row>
        <row r="283">
          <cell r="K283" t="str">
            <v>Generación de residuos orgánicos</v>
          </cell>
          <cell r="L283" t="str">
            <v>Contaminación del suelo (-)</v>
          </cell>
          <cell r="AB283" t="str">
            <v>Negativo MODERADO</v>
          </cell>
          <cell r="BA283" t="str">
            <v>Negativo BAJO</v>
          </cell>
        </row>
        <row r="284">
          <cell r="K284" t="str">
            <v>Vertimiento de aguas residuales domésticas a sistemas de alcantarillado</v>
          </cell>
          <cell r="L284" t="str">
            <v>Contaminación de cuerpos hídricos (-)</v>
          </cell>
          <cell r="AB284" t="str">
            <v>Negativo MODERADO</v>
          </cell>
          <cell r="BA284" t="str">
            <v>Negativo BAJO</v>
          </cell>
        </row>
        <row r="285">
          <cell r="K285" t="str">
            <v>Consumo de energía eléctrica</v>
          </cell>
          <cell r="L285" t="str">
            <v>Agotamiento de los recursos naturales (-)</v>
          </cell>
          <cell r="AB285" t="str">
            <v>Negativo MODERADO</v>
          </cell>
          <cell r="BA285" t="str">
            <v>Negativo BAJO</v>
          </cell>
        </row>
        <row r="286">
          <cell r="K286" t="str">
            <v>Consumo de papel</v>
          </cell>
          <cell r="L286" t="str">
            <v>Agotamiento de los recursos naturales (-)</v>
          </cell>
          <cell r="AB286" t="str">
            <v>Negativo MODERADO</v>
          </cell>
          <cell r="BA286" t="str">
            <v>Negativo BAJO</v>
          </cell>
        </row>
        <row r="287">
          <cell r="K287" t="str">
            <v>Consumo de tóner</v>
          </cell>
          <cell r="L287" t="str">
            <v>Agotamiento de los recursos naturales (-)</v>
          </cell>
          <cell r="AB287" t="str">
            <v>Negativo BAJO</v>
          </cell>
          <cell r="BA287" t="str">
            <v>Negativo BAJO</v>
          </cell>
        </row>
        <row r="288">
          <cell r="K288" t="str">
            <v xml:space="preserve">Generación de residuos peligrosos (TÓNERES) </v>
          </cell>
          <cell r="L288" t="str">
            <v>Contaminación del suelo (-)</v>
          </cell>
          <cell r="AB288" t="str">
            <v>Negativo MODERADO</v>
          </cell>
          <cell r="BA288" t="str">
            <v>Negativo BAJO</v>
          </cell>
        </row>
        <row r="289">
          <cell r="K289" t="str">
            <v>Generación de residuos aprovechables (PAPEL)</v>
          </cell>
          <cell r="L289" t="str">
            <v>Disminución de carga en los rellenos sanitarios (+)</v>
          </cell>
          <cell r="AB289" t="str">
            <v>POSITIVO</v>
          </cell>
          <cell r="BA289" t="str">
            <v>POSITIVO</v>
          </cell>
        </row>
        <row r="290">
          <cell r="K290" t="str">
            <v>Conversión a medios tecnológicos</v>
          </cell>
          <cell r="L290" t="str">
            <v>Disminución de consumo de papel (+)</v>
          </cell>
          <cell r="AB290" t="str">
            <v>POSITIVO</v>
          </cell>
          <cell r="BA290" t="str">
            <v>POSITIVO</v>
          </cell>
        </row>
        <row r="291">
          <cell r="K291" t="str">
            <v>Consumo de agua</v>
          </cell>
          <cell r="L291" t="str">
            <v>Agotamiento de los recursos naturales (-)</v>
          </cell>
          <cell r="AB291" t="str">
            <v>Negativo MODERADO</v>
          </cell>
          <cell r="BA291" t="str">
            <v>Negativo BAJO</v>
          </cell>
        </row>
        <row r="292">
          <cell r="K292" t="str">
            <v>Vertimiento de aguas residuales domésticas a sistemas de alcantarillado</v>
          </cell>
          <cell r="L292" t="str">
            <v>Contaminación de cuerpos hídricos (-)</v>
          </cell>
          <cell r="AB292" t="str">
            <v>Negativo MODERADO</v>
          </cell>
          <cell r="BA292" t="str">
            <v>Negativo BAJO</v>
          </cell>
        </row>
        <row r="293">
          <cell r="K293" t="str">
            <v>Generación de residuos ordinarios</v>
          </cell>
          <cell r="L293" t="str">
            <v>Aumento de carga de rellenos sanitarios (-)</v>
          </cell>
          <cell r="AB293" t="str">
            <v>Negativo MODERADO</v>
          </cell>
          <cell r="BA293" t="str">
            <v>Negativo BAJO</v>
          </cell>
        </row>
        <row r="294">
          <cell r="K294" t="str">
            <v>Generación de residuos ordinarios</v>
          </cell>
          <cell r="L294" t="str">
            <v>Contaminación del suelo (-)</v>
          </cell>
          <cell r="AB294" t="str">
            <v>Negativo MODERADO</v>
          </cell>
          <cell r="BA294" t="str">
            <v>Negativo BAJO</v>
          </cell>
        </row>
        <row r="295">
          <cell r="K295" t="str">
            <v>Consumo de energía eléctrica</v>
          </cell>
          <cell r="L295" t="str">
            <v>Agotamiento de los recursos naturales (-)</v>
          </cell>
          <cell r="AB295" t="str">
            <v>Negativo MODERADO</v>
          </cell>
          <cell r="BA295" t="str">
            <v>Negativo BAJO</v>
          </cell>
        </row>
        <row r="296">
          <cell r="K296" t="str">
            <v>Consumo de papel</v>
          </cell>
          <cell r="L296" t="str">
            <v>Agotamiento de los recursos naturales (-)</v>
          </cell>
          <cell r="AB296" t="str">
            <v>Negativo MODERADO</v>
          </cell>
          <cell r="BA296" t="str">
            <v>Negativo BAJO</v>
          </cell>
        </row>
        <row r="297">
          <cell r="K297" t="str">
            <v>Consumo de tóner</v>
          </cell>
          <cell r="L297" t="str">
            <v>Agotamiento de los recursos naturales (-)</v>
          </cell>
          <cell r="AB297" t="str">
            <v>Negativo BAJO</v>
          </cell>
          <cell r="BA297" t="str">
            <v>Negativo BAJO</v>
          </cell>
        </row>
        <row r="298">
          <cell r="K298" t="str">
            <v>Generación de residuos de manejo especial (RAEE´S)</v>
          </cell>
          <cell r="L298" t="str">
            <v>Contaminación del suelo (-)</v>
          </cell>
          <cell r="AB298" t="str">
            <v>Negativo MODERADO</v>
          </cell>
          <cell r="BA298" t="str">
            <v>Negativo BAJO</v>
          </cell>
        </row>
        <row r="299">
          <cell r="K299" t="str">
            <v>Generación de residuos de manejo especial (PILAS O BATERÍAS)</v>
          </cell>
          <cell r="L299" t="str">
            <v>Contaminación del suelo (-)</v>
          </cell>
          <cell r="AB299" t="str">
            <v>Negativo MODERADO</v>
          </cell>
          <cell r="BA299" t="str">
            <v>Negativo BAJO</v>
          </cell>
        </row>
        <row r="300">
          <cell r="K300" t="str">
            <v xml:space="preserve">Generación de residuos peligrosos (TÓNERES) </v>
          </cell>
          <cell r="L300" t="str">
            <v>Contaminación del suelo (-)</v>
          </cell>
          <cell r="AB300" t="str">
            <v>Negativo MODERADO</v>
          </cell>
          <cell r="BA300" t="str">
            <v>Negativo BAJO</v>
          </cell>
        </row>
        <row r="301">
          <cell r="K301" t="str">
            <v>Generación de residuos aprovechables (PAPEL)</v>
          </cell>
          <cell r="L301" t="str">
            <v>Disminución de carga en los rellenos sanitarios (+)</v>
          </cell>
          <cell r="AB301" t="str">
            <v>POSITIVO</v>
          </cell>
          <cell r="BA301" t="str">
            <v>POSITIVO</v>
          </cell>
        </row>
        <row r="302">
          <cell r="K302" t="str">
            <v>Generación de residuos ordinarios</v>
          </cell>
          <cell r="L302" t="str">
            <v>Aumento de carga de rellenos sanitarios (-)</v>
          </cell>
          <cell r="AB302" t="str">
            <v>Negativo MODERADO</v>
          </cell>
          <cell r="BA302" t="str">
            <v>Negativo BAJO</v>
          </cell>
        </row>
        <row r="303">
          <cell r="K303" t="str">
            <v>Generación de residuos ordinarios</v>
          </cell>
          <cell r="L303" t="str">
            <v>Contaminación del suelo (-)</v>
          </cell>
          <cell r="AB303" t="str">
            <v>Negativo MODERADO</v>
          </cell>
          <cell r="BA303" t="str">
            <v>Negativo BAJO</v>
          </cell>
        </row>
        <row r="304">
          <cell r="K304" t="str">
            <v>Consumo de energía eléctrica</v>
          </cell>
          <cell r="L304" t="str">
            <v>Agotamiento de los recursos naturales (-)</v>
          </cell>
          <cell r="AB304" t="str">
            <v>Negativo MODERADO</v>
          </cell>
          <cell r="BA304" t="str">
            <v>Negativo BAJO</v>
          </cell>
        </row>
        <row r="305">
          <cell r="K305" t="str">
            <v>Consumo de papel</v>
          </cell>
          <cell r="L305" t="str">
            <v>Agotamiento de los recursos naturales (-)</v>
          </cell>
          <cell r="AB305" t="str">
            <v>Negativo MODERADO</v>
          </cell>
          <cell r="BA305" t="str">
            <v>Negativo BAJO</v>
          </cell>
        </row>
        <row r="306">
          <cell r="K306" t="str">
            <v>Consumo de tóner</v>
          </cell>
          <cell r="L306" t="str">
            <v>Agotamiento de los recursos naturales (-)</v>
          </cell>
          <cell r="AB306" t="str">
            <v>Negativo BAJO</v>
          </cell>
          <cell r="BA306" t="str">
            <v>Negativo BAJO</v>
          </cell>
        </row>
        <row r="307">
          <cell r="K307" t="str">
            <v xml:space="preserve">Generación de residuos peligrosos (TÓNERES) </v>
          </cell>
          <cell r="L307" t="str">
            <v>Contaminación del suelo (-)</v>
          </cell>
          <cell r="AB307" t="str">
            <v>Negativo MODERADO</v>
          </cell>
          <cell r="BA307" t="str">
            <v>Negativo BAJO</v>
          </cell>
        </row>
        <row r="308">
          <cell r="K308" t="str">
            <v>Generación de residuos aprovechables (PAPEL)</v>
          </cell>
          <cell r="L308" t="str">
            <v>Disminución de carga en los rellenos sanitarios (+)</v>
          </cell>
          <cell r="AB308" t="str">
            <v>POSITIVO</v>
          </cell>
          <cell r="BA308" t="str">
            <v>POSITIVO</v>
          </cell>
        </row>
        <row r="309">
          <cell r="K309" t="str">
            <v>Conversión a medios tecnológicos</v>
          </cell>
          <cell r="L309" t="str">
            <v>Disminución de consumo de papel (+)</v>
          </cell>
          <cell r="AB309" t="str">
            <v>POSITIVO</v>
          </cell>
          <cell r="BA309" t="str">
            <v>POSITIVO</v>
          </cell>
        </row>
        <row r="310">
          <cell r="K310" t="str">
            <v>Definición de criterios ambientales para adquisición de productos y/o servicios</v>
          </cell>
          <cell r="L310" t="str">
            <v>Generación / Fomento de educación  y conciencia ambiental (+)</v>
          </cell>
          <cell r="AB310" t="str">
            <v>POSITIVO</v>
          </cell>
          <cell r="BA310" t="str">
            <v>POSITIVO</v>
          </cell>
        </row>
        <row r="311">
          <cell r="K311" t="str">
            <v>Definición de criterios ambientales para adquisición de productos y/o servicios</v>
          </cell>
          <cell r="L311" t="str">
            <v>Reducción de afectación al medio ambiente (+)</v>
          </cell>
          <cell r="AB311" t="str">
            <v>POSITIVO</v>
          </cell>
          <cell r="BA311" t="str">
            <v>POSITIVO</v>
          </cell>
        </row>
        <row r="312">
          <cell r="K312" t="str">
            <v>Identificación de requisitos legales ambientales y otros requisitos</v>
          </cell>
          <cell r="L312" t="str">
            <v>Reducción de afectación al medio ambiente (+)</v>
          </cell>
          <cell r="AB312" t="str">
            <v>POSITIVO</v>
          </cell>
          <cell r="BA312" t="str">
            <v>POSITIVO</v>
          </cell>
        </row>
        <row r="313">
          <cell r="K313" t="str">
            <v>Consumo de energía eléctrica</v>
          </cell>
          <cell r="L313" t="str">
            <v>Agotamiento de los recursos naturales (-)</v>
          </cell>
          <cell r="AB313" t="str">
            <v>Negativo MODERADO</v>
          </cell>
          <cell r="BA313" t="str">
            <v>Negativo BAJO</v>
          </cell>
        </row>
        <row r="314">
          <cell r="K314" t="str">
            <v>Consumo de papel</v>
          </cell>
          <cell r="L314" t="str">
            <v>Agotamiento de los recursos naturales (-)</v>
          </cell>
          <cell r="AB314" t="str">
            <v>Negativo MODERADO</v>
          </cell>
          <cell r="BA314" t="str">
            <v>Negativo BAJO</v>
          </cell>
        </row>
        <row r="315">
          <cell r="K315" t="str">
            <v>Consumo de tóner</v>
          </cell>
          <cell r="L315" t="str">
            <v>Agotamiento de los recursos naturales (-)</v>
          </cell>
          <cell r="AB315" t="str">
            <v>Negativo BAJO</v>
          </cell>
          <cell r="BA315" t="str">
            <v>Negativo BAJO</v>
          </cell>
        </row>
        <row r="316">
          <cell r="K316" t="str">
            <v>Generación de residuos aprovechables (PAPEL)</v>
          </cell>
          <cell r="L316" t="str">
            <v>Disminución de carga en los rellenos sanitarios (+)</v>
          </cell>
          <cell r="AB316" t="str">
            <v>POSITIVO</v>
          </cell>
          <cell r="BA316" t="str">
            <v>POSITIVO</v>
          </cell>
        </row>
        <row r="317">
          <cell r="K317" t="str">
            <v>Generación de residuos ordinarios</v>
          </cell>
          <cell r="L317" t="str">
            <v>Aumento de carga de rellenos sanitarios (-)</v>
          </cell>
          <cell r="AB317" t="str">
            <v>Negativo MODERADO</v>
          </cell>
          <cell r="BA317" t="str">
            <v>Negativo BAJO</v>
          </cell>
        </row>
        <row r="318">
          <cell r="K318" t="str">
            <v>Generación de residuos ordinarios</v>
          </cell>
          <cell r="L318" t="str">
            <v>Aumento de carga de rellenos sanitarios (-)</v>
          </cell>
          <cell r="AB318" t="str">
            <v>Negativo MODERADO</v>
          </cell>
          <cell r="BA318" t="str">
            <v>Negativo BAJO</v>
          </cell>
        </row>
        <row r="319">
          <cell r="K319" t="str">
            <v xml:space="preserve">Generación de residuos peligrosos (TÓNERES) </v>
          </cell>
          <cell r="L319" t="str">
            <v>Contaminación del suelo (-)</v>
          </cell>
          <cell r="AB319" t="str">
            <v>Negativo MODERADO</v>
          </cell>
          <cell r="BA319" t="str">
            <v>Negativo BAJO</v>
          </cell>
        </row>
        <row r="320">
          <cell r="K320" t="str">
            <v>Consumo de bolsas plásticas para almacenamiento de residuos</v>
          </cell>
          <cell r="L320" t="str">
            <v>Agotamiento de los recursos naturales (-)</v>
          </cell>
          <cell r="AB320" t="str">
            <v>Negativo MODERADO</v>
          </cell>
          <cell r="BA320" t="str">
            <v>Negativo BAJO</v>
          </cell>
        </row>
        <row r="321">
          <cell r="K321" t="str">
            <v>Consumo de papel</v>
          </cell>
          <cell r="L321" t="str">
            <v>Agotamiento de los recursos naturales (-)</v>
          </cell>
          <cell r="AB321" t="str">
            <v>Negativo MODERADO</v>
          </cell>
          <cell r="BA321" t="str">
            <v>Negativo BAJO</v>
          </cell>
        </row>
        <row r="322">
          <cell r="K322" t="str">
            <v>Consumo de tóner</v>
          </cell>
          <cell r="L322" t="str">
            <v>Agotamiento de los recursos naturales (-)</v>
          </cell>
          <cell r="AB322" t="str">
            <v>Negativo BAJO</v>
          </cell>
          <cell r="BA322" t="str">
            <v>Negativo BAJO</v>
          </cell>
        </row>
        <row r="323">
          <cell r="K323" t="str">
            <v>Consumo de energía eléctrica</v>
          </cell>
          <cell r="L323" t="str">
            <v>Agotamiento de los recursos naturales (-)</v>
          </cell>
          <cell r="AB323" t="str">
            <v>Negativo MODERADO</v>
          </cell>
          <cell r="BA323" t="str">
            <v>Negativo BAJO</v>
          </cell>
        </row>
        <row r="324">
          <cell r="K324" t="str">
            <v>Definición de criterios ambientales para adquisición de productos y/o servicios</v>
          </cell>
          <cell r="L324" t="str">
            <v>Reducción de afectación al medio ambiente (+)</v>
          </cell>
          <cell r="AB324" t="str">
            <v>POSITIVO</v>
          </cell>
          <cell r="BA324" t="str">
            <v>POSITIVO</v>
          </cell>
        </row>
        <row r="325">
          <cell r="K325" t="str">
            <v>Definición de criterios ambientales para adquisición de productos y/o servicios</v>
          </cell>
          <cell r="L325" t="str">
            <v>Generación / Fomento de educación  y conciencia ambiental (+)</v>
          </cell>
          <cell r="AB325" t="str">
            <v>POSITIVO</v>
          </cell>
          <cell r="BA325" t="str">
            <v>POSITIVO</v>
          </cell>
        </row>
        <row r="326">
          <cell r="K326" t="str">
            <v>Generación de residuos aprovechables (CARTÓN)</v>
          </cell>
          <cell r="L326" t="str">
            <v>Disminución de carga en los rellenos sanitarios (+)</v>
          </cell>
          <cell r="AB326" t="str">
            <v>POSITIVO</v>
          </cell>
          <cell r="BA326" t="str">
            <v>POSITIVO</v>
          </cell>
        </row>
        <row r="327">
          <cell r="K327" t="str">
            <v>Generación de residuos aprovechables (PAPEL)</v>
          </cell>
          <cell r="L327" t="str">
            <v>Disminución de carga en los rellenos sanitarios (+)</v>
          </cell>
          <cell r="AB327" t="str">
            <v>POSITIVO</v>
          </cell>
          <cell r="BA327" t="str">
            <v>POSITIVO</v>
          </cell>
        </row>
        <row r="328">
          <cell r="K328" t="str">
            <v>Generación de residuos aprovechables (PLÁSTICO)</v>
          </cell>
          <cell r="L328" t="str">
            <v>Aumento de carga de rellenos sanitarios (-)</v>
          </cell>
          <cell r="AB328" t="str">
            <v>Negativo MODERADO</v>
          </cell>
          <cell r="BA328" t="str">
            <v>Negativo BAJO</v>
          </cell>
        </row>
        <row r="329">
          <cell r="K329" t="str">
            <v>Generación de residuos aprovechables (PLÁSTICO)</v>
          </cell>
          <cell r="L329" t="str">
            <v>Disminución de carga en los rellenos sanitarios (+)</v>
          </cell>
          <cell r="AB329" t="str">
            <v>POSITIVO</v>
          </cell>
          <cell r="BA329" t="str">
            <v>POSITIVO</v>
          </cell>
        </row>
        <row r="330">
          <cell r="K330" t="str">
            <v>Generación de residuos ordinarios</v>
          </cell>
          <cell r="L330" t="str">
            <v>Aumento de carga de rellenos sanitarios (-)</v>
          </cell>
          <cell r="AB330" t="str">
            <v>Negativo MODERADO</v>
          </cell>
          <cell r="BA330" t="str">
            <v>Negativo BAJO</v>
          </cell>
        </row>
        <row r="331">
          <cell r="K331" t="str">
            <v>Generación de residuos ordinarios</v>
          </cell>
          <cell r="L331" t="str">
            <v>Contaminación del suelo (-)</v>
          </cell>
          <cell r="AB331" t="str">
            <v>Negativo MODERADO</v>
          </cell>
          <cell r="BA331" t="str">
            <v>Negativo BAJO</v>
          </cell>
        </row>
        <row r="332">
          <cell r="K332" t="str">
            <v>Generación de residuos orgánicos</v>
          </cell>
          <cell r="L332" t="str">
            <v>Aumento de carga de rellenos sanitarios (-)</v>
          </cell>
          <cell r="AB332" t="str">
            <v>Negativo MODERADO</v>
          </cell>
          <cell r="BA332" t="str">
            <v>Negativo BAJO</v>
          </cell>
        </row>
        <row r="333">
          <cell r="K333" t="str">
            <v>Generación de residuos orgánicos</v>
          </cell>
          <cell r="L333" t="str">
            <v>Contaminación del suelo (-)</v>
          </cell>
          <cell r="AB333" t="str">
            <v>Negativo MODERADO</v>
          </cell>
          <cell r="BA333" t="str">
            <v>Negativo BAJO</v>
          </cell>
        </row>
        <row r="334">
          <cell r="K334" t="str">
            <v xml:space="preserve">Generación de residuos peligrosos (TÓNERES) </v>
          </cell>
          <cell r="L334" t="str">
            <v>Contaminación del suelo (-)</v>
          </cell>
          <cell r="AB334" t="str">
            <v>Negativo MODERADO</v>
          </cell>
          <cell r="BA334" t="str">
            <v>Negativo BAJO</v>
          </cell>
        </row>
        <row r="335">
          <cell r="K335" t="str">
            <v>Consumo de bolsas plásticas para almacenamiento de residuos</v>
          </cell>
          <cell r="L335" t="str">
            <v>Agotamiento de los recursos naturales (-)</v>
          </cell>
          <cell r="AB335" t="str">
            <v>Negativo MODERADO</v>
          </cell>
          <cell r="BA335" t="str">
            <v>Negativo BAJO</v>
          </cell>
        </row>
        <row r="336">
          <cell r="K336" t="str">
            <v>Educación ambiental</v>
          </cell>
          <cell r="L336" t="str">
            <v>Disminución de carga en los rellenos sanitarios (+)</v>
          </cell>
          <cell r="AB336" t="str">
            <v>POSITIVO</v>
          </cell>
          <cell r="BA336" t="str">
            <v>POSITIVO</v>
          </cell>
        </row>
        <row r="337">
          <cell r="K337" t="str">
            <v>Educación ambiental</v>
          </cell>
          <cell r="L337" t="str">
            <v>Disminución de contaminación al suelo (+)</v>
          </cell>
          <cell r="AB337" t="str">
            <v>POSITIVO</v>
          </cell>
          <cell r="BA337" t="str">
            <v>POSITIVO</v>
          </cell>
        </row>
        <row r="338">
          <cell r="K338" t="str">
            <v>Educación ambiental</v>
          </cell>
          <cell r="L338" t="str">
            <v>Fomento de buenas prácticas ambientales (+)</v>
          </cell>
          <cell r="AB338" t="str">
            <v>POSITIVO</v>
          </cell>
          <cell r="BA338" t="str">
            <v>POSITIVO</v>
          </cell>
        </row>
        <row r="339">
          <cell r="K339" t="str">
            <v>Educación ambiental</v>
          </cell>
          <cell r="L339" t="str">
            <v>Generación / Fomento de educación  y conciencia ambiental (+)</v>
          </cell>
          <cell r="AB339" t="str">
            <v>POSITIVO</v>
          </cell>
          <cell r="BA339" t="str">
            <v>POSITIVO</v>
          </cell>
        </row>
        <row r="340">
          <cell r="K340" t="str">
            <v>Educación ambiental</v>
          </cell>
          <cell r="L340" t="str">
            <v>Generación de empleo (+)</v>
          </cell>
          <cell r="AB340" t="str">
            <v>POSITIVO</v>
          </cell>
          <cell r="BA340" t="str">
            <v>POSITIVO</v>
          </cell>
        </row>
        <row r="341">
          <cell r="K341" t="str">
            <v>Educación ambiental</v>
          </cell>
          <cell r="L341" t="str">
            <v>Manejo integral de residuos sólidos (+)</v>
          </cell>
          <cell r="AB341" t="str">
            <v>POSITIVO</v>
          </cell>
          <cell r="BA341" t="str">
            <v>POSITIVO</v>
          </cell>
        </row>
        <row r="342">
          <cell r="K342" t="str">
            <v>Educación ambiental</v>
          </cell>
          <cell r="L342" t="str">
            <v>Reducción de afectación al medio ambiente (+)</v>
          </cell>
          <cell r="AB342" t="str">
            <v>POSITIVO</v>
          </cell>
          <cell r="BA342" t="str">
            <v>POSITIVO</v>
          </cell>
        </row>
        <row r="343">
          <cell r="K343" t="str">
            <v>Uso de publicidad exterior visual</v>
          </cell>
          <cell r="L343" t="str">
            <v>Alteración al medio ambiente laboral (-)</v>
          </cell>
          <cell r="AB343" t="str">
            <v>Negativo MODERADO</v>
          </cell>
          <cell r="BA343" t="str">
            <v>Negativo BAJO</v>
          </cell>
        </row>
        <row r="344">
          <cell r="K344" t="str">
            <v>Consumo de combustibles</v>
          </cell>
          <cell r="L344" t="str">
            <v>Agotamiento de los recursos naturales (-)</v>
          </cell>
          <cell r="AB344" t="str">
            <v>Negativo MODERADO</v>
          </cell>
          <cell r="BA344" t="str">
            <v>Negativo BAJO</v>
          </cell>
        </row>
        <row r="345">
          <cell r="K345" t="str">
            <v>Consumo de combustibles</v>
          </cell>
          <cell r="L345" t="str">
            <v>Emisión de gases efecto invernadero (-)</v>
          </cell>
          <cell r="AB345" t="str">
            <v>Negativo MODERADO</v>
          </cell>
          <cell r="BA345" t="str">
            <v>Negativo BAJO</v>
          </cell>
        </row>
        <row r="346">
          <cell r="K346" t="str">
            <v>Generación de emisiones atmosféricas fuentes móviles</v>
          </cell>
          <cell r="L346" t="str">
            <v>Contaminación del aire (-)</v>
          </cell>
          <cell r="AB346" t="str">
            <v>Negativo MODERADO</v>
          </cell>
          <cell r="BA346" t="str">
            <v>Negativo MODERADO</v>
          </cell>
        </row>
        <row r="347">
          <cell r="K347" t="str">
            <v>Generación de residuos de manejo especial (LLANTAS USADAS)</v>
          </cell>
          <cell r="L347" t="str">
            <v>Contaminación del suelo (-)</v>
          </cell>
          <cell r="AB347" t="str">
            <v>Negativo MODERADO</v>
          </cell>
          <cell r="BA347" t="str">
            <v>Negativo BAJO</v>
          </cell>
        </row>
        <row r="348">
          <cell r="K348" t="str">
            <v>Generación de residuos peligrosos (ACEITES USADOS)</v>
          </cell>
          <cell r="L348" t="str">
            <v>Contaminación del suelo (-)</v>
          </cell>
          <cell r="AB348" t="str">
            <v>Negativo MODERADO</v>
          </cell>
          <cell r="BA348" t="str">
            <v>Negativo BAJO</v>
          </cell>
        </row>
        <row r="349">
          <cell r="K349" t="str">
            <v>Generación de ruido</v>
          </cell>
          <cell r="L349" t="str">
            <v>Contaminación del aire (-)</v>
          </cell>
          <cell r="AB349" t="str">
            <v>Negativo MODERADO</v>
          </cell>
          <cell r="BA349" t="str">
            <v>Negativo MODERADO</v>
          </cell>
        </row>
        <row r="350">
          <cell r="K350" t="str">
            <v>Identificación de requisitos legales ambientales y otros requisitos</v>
          </cell>
          <cell r="L350" t="str">
            <v>Reducción de afectación al medio ambiente (+)</v>
          </cell>
          <cell r="AB350" t="str">
            <v>POSITIVO</v>
          </cell>
          <cell r="BA350" t="str">
            <v>POSITIVO</v>
          </cell>
        </row>
        <row r="351">
          <cell r="K351" t="str">
            <v>Definición de criterios ambientales para adquisición de productos y/o servicios</v>
          </cell>
          <cell r="L351" t="str">
            <v>Preservación de la calidad del aire (+)</v>
          </cell>
          <cell r="AB351" t="str">
            <v>POSITIVO</v>
          </cell>
          <cell r="BA351" t="str">
            <v>POSITIVO</v>
          </cell>
        </row>
        <row r="352">
          <cell r="K352" t="str">
            <v>Definición de criterios ambientales para adquisición de productos y/o servicios</v>
          </cell>
          <cell r="L352" t="str">
            <v>Reducción de afectación al medio ambiente (+)</v>
          </cell>
          <cell r="AB352" t="str">
            <v>POSITIVO</v>
          </cell>
          <cell r="BA352" t="str">
            <v>POSITIVO</v>
          </cell>
        </row>
        <row r="353">
          <cell r="K353" t="str">
            <v>Uso de refrigerantes</v>
          </cell>
          <cell r="L353" t="str">
            <v>Agotamiento de los recursos naturales (-)</v>
          </cell>
          <cell r="AB353" t="str">
            <v>Negativo BAJO</v>
          </cell>
          <cell r="BA353" t="str">
            <v>Negativo BAJO</v>
          </cell>
        </row>
        <row r="354">
          <cell r="K354" t="str">
            <v>N/A</v>
          </cell>
          <cell r="L354" t="str">
            <v>N/A</v>
          </cell>
          <cell r="AB354" t="str">
            <v>SIN IMPACTO</v>
          </cell>
          <cell r="BA354" t="str">
            <v>SIN IMPACTO</v>
          </cell>
        </row>
        <row r="355">
          <cell r="K355" t="str">
            <v>N/A</v>
          </cell>
          <cell r="L355" t="str">
            <v>N/A</v>
          </cell>
          <cell r="AB355" t="str">
            <v>SIN IMPACTO</v>
          </cell>
          <cell r="BA355" t="str">
            <v>SIN IMPACTO</v>
          </cell>
        </row>
        <row r="356">
          <cell r="K356" t="str">
            <v xml:space="preserve">Generación de residuos peligrosos (TÓNERES) </v>
          </cell>
          <cell r="L356" t="str">
            <v>Disminución de contaminación al suelo (+)</v>
          </cell>
          <cell r="AB356" t="str">
            <v>POSITIVO</v>
          </cell>
          <cell r="BA356" t="str">
            <v>POSITIVO</v>
          </cell>
        </row>
        <row r="357">
          <cell r="K357" t="str">
            <v xml:space="preserve">Generación de residuos peligrosos (RESIDUOS QUÍMICOS) </v>
          </cell>
          <cell r="L357" t="str">
            <v>Disminución de contaminación al suelo (+)</v>
          </cell>
          <cell r="AB357" t="str">
            <v>POSITIVO</v>
          </cell>
          <cell r="BA357" t="str">
            <v>POSITIVO</v>
          </cell>
        </row>
        <row r="358">
          <cell r="K358" t="str">
            <v>N/A</v>
          </cell>
          <cell r="L358" t="str">
            <v>N/A</v>
          </cell>
          <cell r="AB358" t="str">
            <v>SIN IMPACTO</v>
          </cell>
          <cell r="BA358" t="str">
            <v>SIN IMPACTO</v>
          </cell>
        </row>
        <row r="359">
          <cell r="K359" t="str">
            <v>Generación de residuos ordinarios</v>
          </cell>
          <cell r="L359" t="str">
            <v>Contaminación del suelo (-)</v>
          </cell>
          <cell r="AB359" t="str">
            <v>Negativo MODERADO</v>
          </cell>
          <cell r="BA359" t="str">
            <v>Negativo BAJO</v>
          </cell>
        </row>
        <row r="360">
          <cell r="K360" t="str">
            <v xml:space="preserve">Generación de residuos peligrosos (RESIDUOS QUÍMICOS) </v>
          </cell>
          <cell r="L360" t="str">
            <v>Contaminación del suelo (-)</v>
          </cell>
          <cell r="AB360" t="str">
            <v>Negativo MODERADO</v>
          </cell>
          <cell r="BA360" t="str">
            <v>Negativo BAJO</v>
          </cell>
        </row>
        <row r="361">
          <cell r="K361" t="str">
            <v>Generación de residuos peligrosos (PLAGUICIDAS)</v>
          </cell>
          <cell r="L361" t="str">
            <v>Contaminación del suelo (-)</v>
          </cell>
          <cell r="AB361" t="str">
            <v>Negativo MODERADO</v>
          </cell>
          <cell r="BA361" t="str">
            <v>Negativo BAJO</v>
          </cell>
        </row>
        <row r="362">
          <cell r="K362" t="str">
            <v>Consumo de agua</v>
          </cell>
          <cell r="L362" t="str">
            <v>Agotamiento de los recursos naturales (-)</v>
          </cell>
          <cell r="AB362" t="str">
            <v>Negativo MODERADO</v>
          </cell>
          <cell r="BA362" t="str">
            <v>Negativo BAJO</v>
          </cell>
        </row>
        <row r="363">
          <cell r="K363" t="str">
            <v xml:space="preserve">Generación de residuos peligrosos (RESIDUOS QUÍMICOS) </v>
          </cell>
          <cell r="L363" t="str">
            <v>Contaminación del suelo (-)</v>
          </cell>
          <cell r="AB363" t="str">
            <v>Negativo MODERADO</v>
          </cell>
          <cell r="BA363" t="str">
            <v>Negativo BAJO</v>
          </cell>
        </row>
        <row r="364">
          <cell r="K364" t="str">
            <v>Consumo de combustibles</v>
          </cell>
          <cell r="L364" t="str">
            <v>Agotamiento de los recursos naturales (-)</v>
          </cell>
          <cell r="AB364" t="str">
            <v>Negativo BAJO</v>
          </cell>
          <cell r="BA364" t="str">
            <v>Negativo BAJO</v>
          </cell>
        </row>
        <row r="365">
          <cell r="K365" t="str">
            <v>Consumo de agua</v>
          </cell>
          <cell r="L365" t="str">
            <v>Agotamiento de los recursos naturales (-)</v>
          </cell>
          <cell r="AB365" t="str">
            <v>Negativo BAJO</v>
          </cell>
          <cell r="BA365" t="str">
            <v>Negativo BAJO</v>
          </cell>
        </row>
        <row r="366">
          <cell r="K366" t="str">
            <v>Consumo de agua</v>
          </cell>
          <cell r="L366" t="str">
            <v>Agotamiento de los recursos naturales (-)</v>
          </cell>
          <cell r="AB366" t="str">
            <v>Negativo MODERADO</v>
          </cell>
          <cell r="BA366" t="str">
            <v>Negativo BAJO</v>
          </cell>
        </row>
        <row r="367">
          <cell r="K367" t="str">
            <v>N/A</v>
          </cell>
          <cell r="L367" t="str">
            <v>N/A</v>
          </cell>
          <cell r="AB367" t="str">
            <v>SIN IMPACTO</v>
          </cell>
          <cell r="BA367" t="str">
            <v>SIN IMPACTO</v>
          </cell>
        </row>
        <row r="368">
          <cell r="K368" t="str">
            <v>N/A</v>
          </cell>
          <cell r="L368" t="str">
            <v>N/A</v>
          </cell>
          <cell r="AB368" t="str">
            <v>SIN IMPACTO</v>
          </cell>
          <cell r="BA368" t="str">
            <v>SIN IMPACTO</v>
          </cell>
        </row>
        <row r="369">
          <cell r="K369" t="str">
            <v>N/A</v>
          </cell>
          <cell r="L369" t="str">
            <v>N/A</v>
          </cell>
          <cell r="AB369" t="str">
            <v>SIN IMPACTO</v>
          </cell>
          <cell r="BA369" t="str">
            <v>SIN IMPACTO</v>
          </cell>
        </row>
        <row r="370">
          <cell r="K370" t="str">
            <v>N/A</v>
          </cell>
          <cell r="L370" t="str">
            <v>N/A</v>
          </cell>
          <cell r="AB370" t="str">
            <v>SIN IMPACTO</v>
          </cell>
          <cell r="BA370" t="str">
            <v>SIN IMPACTO</v>
          </cell>
        </row>
        <row r="371">
          <cell r="K371" t="str">
            <v>N/A</v>
          </cell>
          <cell r="L371" t="str">
            <v>N/A</v>
          </cell>
          <cell r="AB371" t="str">
            <v>SIN IMPACTO</v>
          </cell>
          <cell r="BA371" t="str">
            <v>SIN IMPACTO</v>
          </cell>
        </row>
        <row r="372">
          <cell r="K372" t="str">
            <v>Uso de refrigerantes</v>
          </cell>
          <cell r="L372" t="str">
            <v>Agotamiento de los recursos naturales (-)</v>
          </cell>
          <cell r="AB372" t="str">
            <v>Negativo BAJO</v>
          </cell>
          <cell r="BA372" t="str">
            <v>Negativo BAJO</v>
          </cell>
        </row>
        <row r="373">
          <cell r="K373" t="str">
            <v>Consumo de energía eléctrica</v>
          </cell>
          <cell r="L373" t="str">
            <v>Agotamiento de los recursos naturales (-)</v>
          </cell>
          <cell r="AB373" t="str">
            <v>Negativo MODERADO</v>
          </cell>
          <cell r="BA373" t="str">
            <v>Negativo BAJO</v>
          </cell>
        </row>
        <row r="374">
          <cell r="K374" t="str">
            <v>Generación de residuos peligrosos (PLAGUICIDAS)</v>
          </cell>
          <cell r="L374" t="str">
            <v>Contaminación del suelo (-)</v>
          </cell>
          <cell r="AB374" t="str">
            <v>Negativo MODERADO</v>
          </cell>
          <cell r="BA374" t="str">
            <v>Negativo BAJO</v>
          </cell>
        </row>
        <row r="375">
          <cell r="K375" t="str">
            <v>Consumo de combustibles</v>
          </cell>
          <cell r="L375" t="str">
            <v>Agotamiento de los recursos naturales (-)</v>
          </cell>
          <cell r="AB375" t="str">
            <v>Negativo BAJO</v>
          </cell>
          <cell r="BA375" t="str">
            <v>Negativo BAJO</v>
          </cell>
        </row>
        <row r="376">
          <cell r="K376" t="str">
            <v>N/A</v>
          </cell>
          <cell r="L376" t="str">
            <v>N/A</v>
          </cell>
          <cell r="AB376" t="str">
            <v>SIN IMPACTO</v>
          </cell>
          <cell r="BA376" t="str">
            <v>SIN IMPACTO</v>
          </cell>
        </row>
        <row r="377">
          <cell r="K377" t="str">
            <v>Consumo de agua</v>
          </cell>
          <cell r="L377" t="str">
            <v>Agotamiento de los recursos naturales (-)</v>
          </cell>
          <cell r="AB377" t="str">
            <v>Negativo MODERADO</v>
          </cell>
          <cell r="BA377" t="str">
            <v>Negativo BAJO</v>
          </cell>
        </row>
        <row r="378">
          <cell r="K378" t="str">
            <v>Consumo de agua</v>
          </cell>
          <cell r="L378" t="str">
            <v>Agotamiento de los recursos naturales (-)</v>
          </cell>
          <cell r="AB378" t="str">
            <v>Negativo MODERADO</v>
          </cell>
          <cell r="BA378" t="str">
            <v>Negativo BAJO</v>
          </cell>
        </row>
        <row r="379">
          <cell r="K379" t="str">
            <v xml:space="preserve">Generación de residuos peligrosos (RESIDUOS QUÍMICOS) </v>
          </cell>
          <cell r="L379" t="str">
            <v>Contaminación del suelo (-)</v>
          </cell>
          <cell r="AB379" t="str">
            <v>Negativo MODERADO</v>
          </cell>
          <cell r="BA379" t="str">
            <v>Negativo BAJO</v>
          </cell>
        </row>
        <row r="380">
          <cell r="K380" t="str">
            <v>Consumo de agua</v>
          </cell>
          <cell r="L380" t="str">
            <v>Agotamiento de los recursos naturales (-)</v>
          </cell>
          <cell r="AB380" t="str">
            <v>Negativo BAJO</v>
          </cell>
          <cell r="BA380" t="str">
            <v>Negativo BAJO</v>
          </cell>
        </row>
        <row r="381">
          <cell r="K381" t="str">
            <v>N/A</v>
          </cell>
          <cell r="L381" t="str">
            <v>N/A</v>
          </cell>
          <cell r="AB381" t="str">
            <v>SIN IMPACTO</v>
          </cell>
          <cell r="BA381" t="str">
            <v>SIN IMPACTO</v>
          </cell>
        </row>
        <row r="382">
          <cell r="K382" t="str">
            <v>N/A</v>
          </cell>
          <cell r="L382" t="str">
            <v>N/A</v>
          </cell>
          <cell r="AB382" t="str">
            <v>SIN IMPACTO</v>
          </cell>
          <cell r="BA382" t="str">
            <v>SIN IMPACTO</v>
          </cell>
        </row>
        <row r="383">
          <cell r="K383" t="str">
            <v>N/A</v>
          </cell>
          <cell r="L383" t="str">
            <v>N/A</v>
          </cell>
          <cell r="AB383" t="str">
            <v>SIN IMPACTO</v>
          </cell>
          <cell r="BA383" t="str">
            <v>SIN IMPACTO</v>
          </cell>
        </row>
        <row r="384">
          <cell r="K384" t="str">
            <v xml:space="preserve">Generación de residuos peligrosos (TÓNERES) </v>
          </cell>
          <cell r="L384" t="str">
            <v>Disminución de contaminación al suelo (+)</v>
          </cell>
          <cell r="AB384" t="str">
            <v>POSITIVO</v>
          </cell>
          <cell r="BA384" t="str">
            <v>POSITIVO</v>
          </cell>
        </row>
        <row r="385">
          <cell r="K385" t="str">
            <v xml:space="preserve">Generación de residuos peligrosos (RESIDUOS QUÍMICOS) </v>
          </cell>
          <cell r="L385" t="str">
            <v>Disminución de contaminación al suelo (+)</v>
          </cell>
          <cell r="AB385" t="str">
            <v>POSITIVO</v>
          </cell>
          <cell r="BA385" t="str">
            <v>POSITIVO</v>
          </cell>
        </row>
        <row r="386">
          <cell r="K386" t="str">
            <v>Consumo de energía eléctrica</v>
          </cell>
          <cell r="L386" t="str">
            <v>Agotamiento de los recursos naturales (-)</v>
          </cell>
          <cell r="AB386" t="str">
            <v>Negativo MODERADO</v>
          </cell>
          <cell r="BA386" t="str">
            <v>Negativo BAJO</v>
          </cell>
        </row>
        <row r="387">
          <cell r="K387" t="str">
            <v>N/A</v>
          </cell>
          <cell r="L387" t="str">
            <v>N/A</v>
          </cell>
          <cell r="AB387" t="str">
            <v>SIN IMPACTO</v>
          </cell>
          <cell r="BA387" t="str">
            <v>SIN IMPACTO</v>
          </cell>
        </row>
        <row r="388">
          <cell r="K388" t="str">
            <v>N/A</v>
          </cell>
          <cell r="L388" t="str">
            <v>N/A</v>
          </cell>
          <cell r="AB388" t="str">
            <v>SIN IMPACTO</v>
          </cell>
          <cell r="BA388" t="str">
            <v>SIN IMPACTO</v>
          </cell>
        </row>
        <row r="389">
          <cell r="K389" t="str">
            <v>N/A</v>
          </cell>
          <cell r="L389" t="str">
            <v>N/A</v>
          </cell>
          <cell r="AB389" t="str">
            <v>SIN IMPACTO</v>
          </cell>
          <cell r="BA389" t="str">
            <v>SIN IMPACTO</v>
          </cell>
        </row>
        <row r="390">
          <cell r="K390"/>
          <cell r="L390"/>
          <cell r="AB390" t="str">
            <v>SIN IMPACTO</v>
          </cell>
          <cell r="BA390" t="str">
            <v>SIN IMPACTO</v>
          </cell>
        </row>
      </sheetData>
      <sheetData sheetId="80"/>
      <sheetData sheetId="81"/>
      <sheetData sheetId="82"/>
      <sheetData sheetId="83"/>
      <sheetData sheetId="84">
        <row r="12">
          <cell r="K12" t="str">
            <v>Consumo de energía eléctrica</v>
          </cell>
          <cell r="L12" t="str">
            <v>Agotamiento de los recursos naturales (-)</v>
          </cell>
          <cell r="AB12" t="str">
            <v>Negativo MODERADO</v>
          </cell>
          <cell r="BA12" t="str">
            <v>Negativo BAJO</v>
          </cell>
        </row>
        <row r="13">
          <cell r="K13" t="str">
            <v>Consumo de papel</v>
          </cell>
          <cell r="L13" t="str">
            <v>Agotamiento de los recursos naturales (-)</v>
          </cell>
          <cell r="AB13" t="str">
            <v>Negativo MODERADO</v>
          </cell>
          <cell r="BA13" t="str">
            <v>Negativo BAJO</v>
          </cell>
        </row>
        <row r="14">
          <cell r="K14" t="str">
            <v>Consumo de tóner</v>
          </cell>
          <cell r="L14" t="str">
            <v>Agotamiento de los recursos naturales (-)</v>
          </cell>
          <cell r="AB14" t="str">
            <v>Negativo BAJO</v>
          </cell>
          <cell r="BA14" t="str">
            <v>Negativo BAJO</v>
          </cell>
        </row>
        <row r="15">
          <cell r="K15" t="str">
            <v>Educación ambiental</v>
          </cell>
          <cell r="L15" t="str">
            <v>Fomento de buenas prácticas ambientales (+)</v>
          </cell>
          <cell r="AB15" t="str">
            <v>POSITIVO</v>
          </cell>
          <cell r="BA15" t="str">
            <v>POSITIVO</v>
          </cell>
        </row>
        <row r="16">
          <cell r="K16" t="str">
            <v>Generación de residuos aprovechables (PAPEL)</v>
          </cell>
          <cell r="L16" t="str">
            <v>Disminución de carga en los rellenos sanitarios (+)</v>
          </cell>
          <cell r="AB16" t="str">
            <v>POSITIVO</v>
          </cell>
          <cell r="BA16" t="str">
            <v>POSITIVO</v>
          </cell>
        </row>
        <row r="17">
          <cell r="K17" t="str">
            <v xml:space="preserve">Generación de residuos peligrosos (TÓNERES) </v>
          </cell>
          <cell r="L17" t="str">
            <v>Contaminación del suelo (-)</v>
          </cell>
          <cell r="AB17" t="str">
            <v>Negativo MODERADO</v>
          </cell>
          <cell r="BA17" t="str">
            <v>Negativo BAJO</v>
          </cell>
        </row>
        <row r="18">
          <cell r="K18" t="str">
            <v>Consumo de energía eléctrica</v>
          </cell>
          <cell r="L18" t="str">
            <v>Agotamiento de los recursos naturales (-)</v>
          </cell>
          <cell r="AB18" t="str">
            <v>Negativo MODERADO</v>
          </cell>
          <cell r="BA18" t="str">
            <v>Negativo BAJO</v>
          </cell>
        </row>
        <row r="19">
          <cell r="K19" t="str">
            <v>Generación de residuos de manejo especial (RAEE´S)</v>
          </cell>
          <cell r="L19" t="str">
            <v>Contaminación del suelo (-)</v>
          </cell>
          <cell r="AB19" t="str">
            <v>Negativo MODERADO</v>
          </cell>
          <cell r="BA19" t="str">
            <v>Negativo BAJO</v>
          </cell>
        </row>
        <row r="20">
          <cell r="K20" t="str">
            <v>Educación ambiental</v>
          </cell>
          <cell r="L20" t="str">
            <v>Fomento de buenas prácticas ambientales (+)</v>
          </cell>
          <cell r="AB20" t="str">
            <v>POSITIVO</v>
          </cell>
          <cell r="BA20" t="str">
            <v>POSITIVO</v>
          </cell>
        </row>
        <row r="21">
          <cell r="K21" t="str">
            <v>Consumo de energía eléctrica</v>
          </cell>
          <cell r="L21" t="str">
            <v>Agotamiento de los recursos naturales (-)</v>
          </cell>
          <cell r="AB21" t="str">
            <v>Negativo MODERADO</v>
          </cell>
          <cell r="BA21" t="str">
            <v>Negativo BAJO</v>
          </cell>
        </row>
        <row r="22">
          <cell r="K22" t="str">
            <v>Generación de residuos de manejo especial (RAEE´S)</v>
          </cell>
          <cell r="L22" t="str">
            <v>Contaminación del suelo (-)</v>
          </cell>
          <cell r="AB22" t="str">
            <v>Negativo MODERADO</v>
          </cell>
          <cell r="BA22" t="str">
            <v>Negativo BAJO</v>
          </cell>
        </row>
        <row r="23">
          <cell r="K23" t="str">
            <v>Educación ambiental</v>
          </cell>
          <cell r="L23" t="str">
            <v>Fomento de buenas prácticas ambientales (+)</v>
          </cell>
          <cell r="AB23" t="str">
            <v>POSITIVO</v>
          </cell>
          <cell r="BA23" t="str">
            <v>POSITIVO</v>
          </cell>
        </row>
        <row r="24">
          <cell r="K24" t="str">
            <v>Educación ambiental</v>
          </cell>
          <cell r="L24" t="str">
            <v>Fomento de buenas prácticas ambientales (+)</v>
          </cell>
          <cell r="AB24" t="str">
            <v>POSITIVO</v>
          </cell>
          <cell r="BA24" t="str">
            <v>POSITIVO</v>
          </cell>
        </row>
        <row r="25">
          <cell r="K25" t="str">
            <v>Educación ambiental</v>
          </cell>
          <cell r="L25" t="str">
            <v>Reducción de afectación al medio ambiente (+)</v>
          </cell>
          <cell r="AB25" t="str">
            <v>POSITIVO</v>
          </cell>
          <cell r="BA25" t="str">
            <v>POSITIVO</v>
          </cell>
        </row>
        <row r="26">
          <cell r="K26" t="str">
            <v>Educación ambiental</v>
          </cell>
          <cell r="L26" t="str">
            <v>Generación / Fomento de educación  y conciencia ambiental (+)</v>
          </cell>
          <cell r="AB26" t="str">
            <v>POSITIVO</v>
          </cell>
          <cell r="BA26" t="str">
            <v>POSITIVO</v>
          </cell>
        </row>
        <row r="27">
          <cell r="K27" t="str">
            <v>Educación ambiental</v>
          </cell>
          <cell r="L27" t="str">
            <v>Disminución de consumo de papel (+)</v>
          </cell>
          <cell r="AB27" t="str">
            <v>POSITIVO</v>
          </cell>
          <cell r="BA27" t="str">
            <v>POSITIVO</v>
          </cell>
        </row>
        <row r="28">
          <cell r="K28" t="str">
            <v>Educación ambiental</v>
          </cell>
          <cell r="L28" t="str">
            <v>Disminución de consumo de energía (+)</v>
          </cell>
          <cell r="AB28" t="str">
            <v>POSITIVO</v>
          </cell>
          <cell r="BA28" t="str">
            <v>POSITIVO</v>
          </cell>
        </row>
        <row r="29">
          <cell r="K29" t="str">
            <v>Educación ambiental</v>
          </cell>
          <cell r="L29" t="str">
            <v>Disminución de consumo de agua (+)</v>
          </cell>
          <cell r="AB29" t="str">
            <v>POSITIVO</v>
          </cell>
          <cell r="BA29" t="str">
            <v>POSITIVO</v>
          </cell>
        </row>
        <row r="30">
          <cell r="K30" t="str">
            <v>Educación ambiental</v>
          </cell>
          <cell r="L30" t="str">
            <v>Manejo integral de residuos sólidos (+)</v>
          </cell>
          <cell r="AB30" t="str">
            <v>POSITIVO</v>
          </cell>
          <cell r="BA30" t="str">
            <v>POSITIVO</v>
          </cell>
        </row>
        <row r="31">
          <cell r="K31" t="str">
            <v>Educación ambiental</v>
          </cell>
          <cell r="L31" t="str">
            <v>Conservación de fauna (+)</v>
          </cell>
          <cell r="AB31" t="str">
            <v>POSITIVO</v>
          </cell>
          <cell r="BA31" t="str">
            <v>POSITIVO</v>
          </cell>
        </row>
        <row r="32">
          <cell r="K32" t="str">
            <v>Educación ambiental</v>
          </cell>
          <cell r="L32" t="str">
            <v>Conservación de flora (+)</v>
          </cell>
          <cell r="AB32" t="str">
            <v>POSITIVO</v>
          </cell>
          <cell r="BA32" t="str">
            <v>POSITIVO</v>
          </cell>
        </row>
        <row r="33">
          <cell r="K33" t="str">
            <v>Conversión a medios tecnológicos</v>
          </cell>
          <cell r="L33" t="str">
            <v>Disminución de consumo de papel (+)</v>
          </cell>
          <cell r="AB33" t="str">
            <v>POSITIVO</v>
          </cell>
          <cell r="BA33" t="str">
            <v>POSITIVO</v>
          </cell>
        </row>
        <row r="34">
          <cell r="K34" t="str">
            <v>Realización de actividades de compensación ambiental</v>
          </cell>
          <cell r="L34" t="str">
            <v>Reducción de afectación al medio ambiente (+)</v>
          </cell>
          <cell r="AB34" t="str">
            <v>POSITIVO</v>
          </cell>
          <cell r="BA34" t="str">
            <v>POSITIVO</v>
          </cell>
        </row>
        <row r="35">
          <cell r="K35" t="str">
            <v>Realización de actividades de compensación ambiental</v>
          </cell>
          <cell r="L35" t="str">
            <v>Generación / Fomento de educación  y conciencia ambiental (+)</v>
          </cell>
          <cell r="AB35" t="str">
            <v>POSITIVO</v>
          </cell>
          <cell r="BA35" t="str">
            <v>POSITIVO</v>
          </cell>
        </row>
        <row r="36">
          <cell r="K36" t="str">
            <v>Consumo de energía eléctrica</v>
          </cell>
          <cell r="L36" t="str">
            <v>Agotamiento de los recursos naturales (-)</v>
          </cell>
          <cell r="AB36" t="str">
            <v>Negativo MODERADO</v>
          </cell>
          <cell r="BA36" t="str">
            <v>Negativo BAJO</v>
          </cell>
        </row>
        <row r="37">
          <cell r="K37" t="str">
            <v>Consumo de papel</v>
          </cell>
          <cell r="L37" t="str">
            <v>Agotamiento de los recursos naturales (-)</v>
          </cell>
          <cell r="AB37" t="str">
            <v>Negativo MODERADO</v>
          </cell>
          <cell r="BA37" t="str">
            <v>Negativo BAJO</v>
          </cell>
        </row>
        <row r="38">
          <cell r="K38" t="str">
            <v>Consumo de tóner</v>
          </cell>
          <cell r="L38" t="str">
            <v>Agotamiento de los recursos naturales (-)</v>
          </cell>
          <cell r="AB38" t="str">
            <v>Negativo BAJO</v>
          </cell>
          <cell r="BA38" t="str">
            <v>Negativo BAJO</v>
          </cell>
        </row>
        <row r="39">
          <cell r="K39" t="str">
            <v>Conversión a medios tecnológicos</v>
          </cell>
          <cell r="L39" t="str">
            <v>Disminución de consumo de papel (+)</v>
          </cell>
          <cell r="AB39" t="str">
            <v>POSITIVO</v>
          </cell>
          <cell r="BA39" t="str">
            <v>POSITIVO</v>
          </cell>
        </row>
        <row r="40">
          <cell r="K40" t="str">
            <v>Generación de residuos aprovechables (PAPEL)</v>
          </cell>
          <cell r="L40" t="str">
            <v>Disminución de carga en los rellenos sanitarios (+)</v>
          </cell>
          <cell r="AB40" t="str">
            <v>POSITIVO</v>
          </cell>
          <cell r="BA40" t="str">
            <v>POSITIVO</v>
          </cell>
        </row>
        <row r="41">
          <cell r="K41" t="str">
            <v xml:space="preserve">Generación de residuos peligrosos (TÓNERES) </v>
          </cell>
          <cell r="L41" t="str">
            <v>Contaminación del suelo (-)</v>
          </cell>
          <cell r="AB41" t="str">
            <v>Negativo MODERADO</v>
          </cell>
          <cell r="BA41" t="str">
            <v>Negativo BAJO</v>
          </cell>
        </row>
        <row r="42">
          <cell r="K42" t="str">
            <v>Generación de residuos de manejo especial (RAEE´S)</v>
          </cell>
          <cell r="L42" t="str">
            <v>Contaminación del suelo (-)</v>
          </cell>
          <cell r="AB42" t="str">
            <v>Negativo MODERADO</v>
          </cell>
          <cell r="BA42" t="str">
            <v>Negativo BAJO</v>
          </cell>
        </row>
        <row r="43">
          <cell r="K43" t="str">
            <v>Generación de residuos de manejo especial (PILAS O BATERÍAS)</v>
          </cell>
          <cell r="L43" t="str">
            <v>Contaminación del suelo (-)</v>
          </cell>
          <cell r="AB43" t="str">
            <v>Negativo MODERADO</v>
          </cell>
          <cell r="BA43" t="str">
            <v>Negativo BAJO</v>
          </cell>
        </row>
        <row r="44">
          <cell r="K44" t="str">
            <v xml:space="preserve">Generación de residuos peligrosos (TÓNERES) </v>
          </cell>
          <cell r="L44" t="str">
            <v>Contaminación del suelo (-)</v>
          </cell>
          <cell r="AB44" t="str">
            <v>Negativo MODERADO</v>
          </cell>
          <cell r="BA44" t="str">
            <v>Negativo BAJO</v>
          </cell>
        </row>
        <row r="45">
          <cell r="K45" t="str">
            <v>Consumo de sustancias químicas</v>
          </cell>
          <cell r="L45" t="str">
            <v>Agotamiento de los recursos naturales (-)</v>
          </cell>
          <cell r="AB45" t="str">
            <v>Negativo MODERADO</v>
          </cell>
          <cell r="BA45" t="str">
            <v>Negativo BAJO</v>
          </cell>
        </row>
        <row r="46">
          <cell r="K46" t="str">
            <v>Mantenimiento de aparatos eléctricos y/o electrónicos</v>
          </cell>
          <cell r="L46" t="str">
            <v>Alteración al medio ambiente laboral (-)</v>
          </cell>
          <cell r="AB46" t="str">
            <v>Negativo MODERADO</v>
          </cell>
          <cell r="BA46" t="str">
            <v>Negativo BAJO</v>
          </cell>
        </row>
        <row r="47">
          <cell r="K47" t="str">
            <v>Consumo de energía eléctrica</v>
          </cell>
          <cell r="L47" t="str">
            <v>Agotamiento de los recursos naturales (-)</v>
          </cell>
          <cell r="AB47" t="str">
            <v>Negativo MODERADO</v>
          </cell>
          <cell r="BA47" t="str">
            <v>Negativo BAJO</v>
          </cell>
        </row>
        <row r="48">
          <cell r="K48" t="str">
            <v>Consumo de energía eléctrica</v>
          </cell>
          <cell r="L48" t="str">
            <v>Agotamiento de los recursos naturales (-)</v>
          </cell>
          <cell r="AB48" t="str">
            <v>Negativo MODERADO</v>
          </cell>
          <cell r="BA48" t="str">
            <v>Negativo BAJO</v>
          </cell>
        </row>
        <row r="49">
          <cell r="K49" t="str">
            <v>Consumo de papel</v>
          </cell>
          <cell r="L49" t="str">
            <v>Agotamiento de los recursos naturales (-)</v>
          </cell>
          <cell r="AB49" t="str">
            <v>Negativo MODERADO</v>
          </cell>
          <cell r="BA49" t="str">
            <v>Negativo BAJO</v>
          </cell>
        </row>
        <row r="50">
          <cell r="K50" t="str">
            <v>Consumo de tóner</v>
          </cell>
          <cell r="L50" t="str">
            <v>Agotamiento de los recursos naturales (-)</v>
          </cell>
          <cell r="AB50" t="str">
            <v>Negativo BAJO</v>
          </cell>
          <cell r="BA50" t="str">
            <v>Negativo BAJO</v>
          </cell>
        </row>
        <row r="51">
          <cell r="K51" t="str">
            <v>Conversión a medios tecnológicos</v>
          </cell>
          <cell r="L51" t="str">
            <v>Disminución de consumo de papel (+)</v>
          </cell>
          <cell r="AB51" t="str">
            <v>POSITIVO</v>
          </cell>
          <cell r="BA51" t="str">
            <v>POSITIVO</v>
          </cell>
        </row>
        <row r="52">
          <cell r="K52" t="str">
            <v>Generación de residuos aprovechables (PAPEL)</v>
          </cell>
          <cell r="L52" t="str">
            <v>Disminución de carga en los rellenos sanitarios (+)</v>
          </cell>
          <cell r="AB52" t="str">
            <v>POSITIVO</v>
          </cell>
          <cell r="BA52" t="str">
            <v>POSITIVO</v>
          </cell>
        </row>
        <row r="53">
          <cell r="K53" t="str">
            <v xml:space="preserve">Generación de residuos peligrosos (TÓNERES) </v>
          </cell>
          <cell r="L53" t="str">
            <v>Contaminación del suelo (-)</v>
          </cell>
          <cell r="AB53" t="str">
            <v>Negativo MODERADO</v>
          </cell>
          <cell r="BA53" t="str">
            <v>Negativo BAJO</v>
          </cell>
        </row>
        <row r="54">
          <cell r="K54" t="str">
            <v>Consumo de energía eléctrica</v>
          </cell>
          <cell r="L54" t="str">
            <v>Agotamiento de los recursos naturales (-)</v>
          </cell>
          <cell r="AB54" t="str">
            <v>Negativo MODERADO</v>
          </cell>
          <cell r="BA54" t="str">
            <v>Negativo BAJO</v>
          </cell>
        </row>
        <row r="55">
          <cell r="K55" t="str">
            <v>Consumo de materiales de construcción</v>
          </cell>
          <cell r="L55" t="str">
            <v>Agotamiento de los recursos naturales (-)</v>
          </cell>
          <cell r="AB55" t="str">
            <v>Negativo BAJO</v>
          </cell>
          <cell r="BA55" t="str">
            <v>Negativo BAJO</v>
          </cell>
        </row>
        <row r="56">
          <cell r="K56" t="str">
            <v>Generación de residuos aprovechables (PAPEL)</v>
          </cell>
          <cell r="L56" t="str">
            <v>Disminución de carga en los rellenos sanitarios (+)</v>
          </cell>
          <cell r="AB56" t="str">
            <v>POSITIVO</v>
          </cell>
          <cell r="BA56" t="str">
            <v>POSITIVO</v>
          </cell>
        </row>
        <row r="57">
          <cell r="K57" t="str">
            <v>Generación de residuos aprovechables (PLÁSTICO)</v>
          </cell>
          <cell r="L57" t="str">
            <v>Disminución de carga en los rellenos sanitarios (+)</v>
          </cell>
          <cell r="AB57" t="str">
            <v>POSITIVO</v>
          </cell>
          <cell r="BA57" t="str">
            <v>POSITIVO</v>
          </cell>
        </row>
        <row r="58">
          <cell r="K58" t="str">
            <v>Generación de residuos de manejo especial (RCD´S)</v>
          </cell>
          <cell r="L58" t="str">
            <v>Contaminación del suelo (-)</v>
          </cell>
          <cell r="AB58" t="str">
            <v>Negativo MODERADO</v>
          </cell>
          <cell r="BA58" t="str">
            <v>Negativo BAJO</v>
          </cell>
        </row>
        <row r="59">
          <cell r="K59" t="str">
            <v>Generación de residuos de manejo especial  (LUMINARIAS)</v>
          </cell>
          <cell r="L59" t="str">
            <v>Contaminación del suelo (-)</v>
          </cell>
          <cell r="AB59" t="str">
            <v>Negativo MODERADO</v>
          </cell>
          <cell r="BA59" t="str">
            <v>Negativo BAJO</v>
          </cell>
        </row>
        <row r="60">
          <cell r="K60" t="str">
            <v>Consumo de sustancias químicas</v>
          </cell>
          <cell r="L60" t="str">
            <v>Agotamiento de los recursos naturales (-)</v>
          </cell>
          <cell r="AB60" t="str">
            <v>Negativo MODERADO</v>
          </cell>
          <cell r="BA60" t="str">
            <v>Negativo BAJO</v>
          </cell>
        </row>
        <row r="61">
          <cell r="K61" t="str">
            <v>Consumo de agua</v>
          </cell>
          <cell r="L61" t="str">
            <v>Agotamiento de los recursos naturales (-)</v>
          </cell>
          <cell r="AB61" t="str">
            <v>Negativo MODERADO</v>
          </cell>
          <cell r="BA61" t="str">
            <v>Negativo BAJO</v>
          </cell>
        </row>
        <row r="62">
          <cell r="K62" t="str">
            <v>Generación de residuos ordinarios</v>
          </cell>
          <cell r="L62" t="str">
            <v>Aumento de carga de rellenos sanitarios (-)</v>
          </cell>
          <cell r="AB62" t="str">
            <v>Negativo MODERADO</v>
          </cell>
          <cell r="BA62" t="str">
            <v>Negativo BAJO</v>
          </cell>
        </row>
        <row r="63">
          <cell r="K63" t="str">
            <v xml:space="preserve">Consumo de insumos no comestibles de cafetería </v>
          </cell>
          <cell r="L63" t="str">
            <v>Aumento de carga de rellenos sanitarios (-)</v>
          </cell>
          <cell r="AB63" t="str">
            <v>Negativo MODERADO</v>
          </cell>
          <cell r="BA63" t="str">
            <v>Negativo BAJO</v>
          </cell>
        </row>
        <row r="64">
          <cell r="K64" t="str">
            <v>Vertimiento de aguas residuales domésticas a sistemas de alcantarillado</v>
          </cell>
          <cell r="L64" t="str">
            <v>Contaminación de cuerpos hídricos (-)</v>
          </cell>
          <cell r="AB64" t="str">
            <v>Negativo MODERADO</v>
          </cell>
          <cell r="BA64" t="str">
            <v>Negativo BAJO</v>
          </cell>
        </row>
        <row r="65">
          <cell r="K65" t="str">
            <v>Consumo de energía eléctrica</v>
          </cell>
          <cell r="L65" t="str">
            <v>Agotamiento de los recursos naturales (-)</v>
          </cell>
          <cell r="AB65" t="str">
            <v>Negativo MODERADO</v>
          </cell>
          <cell r="BA65" t="str">
            <v>Negativo BAJO</v>
          </cell>
        </row>
        <row r="66">
          <cell r="K66" t="str">
            <v>Consumo de agua</v>
          </cell>
          <cell r="L66" t="str">
            <v>Agotamiento de los recursos naturales (-)</v>
          </cell>
          <cell r="AB66" t="str">
            <v>Negativo MODERADO</v>
          </cell>
          <cell r="BA66" t="str">
            <v>Negativo BAJO</v>
          </cell>
        </row>
        <row r="67">
          <cell r="K67" t="str">
            <v>Consumo de fertilizantes</v>
          </cell>
          <cell r="L67" t="str">
            <v>Agotamiento de los recursos naturales (-)</v>
          </cell>
          <cell r="AB67" t="str">
            <v>Negativo MODERADO</v>
          </cell>
          <cell r="BA67" t="str">
            <v>Negativo BAJO</v>
          </cell>
        </row>
        <row r="68">
          <cell r="K68" t="str">
            <v>Generación de residuos aprovechables (CARTÓN)</v>
          </cell>
          <cell r="L68" t="str">
            <v>Disminución de carga en los rellenos sanitarios (+)</v>
          </cell>
          <cell r="AB68" t="str">
            <v>POSITIVO</v>
          </cell>
          <cell r="BA68" t="str">
            <v>POSITIVO</v>
          </cell>
        </row>
        <row r="69">
          <cell r="K69" t="str">
            <v>Generación de residuos aprovechables (PAPEL)</v>
          </cell>
          <cell r="L69" t="str">
            <v>Disminución de carga en los rellenos sanitarios (+)</v>
          </cell>
          <cell r="AB69" t="str">
            <v>POSITIVO</v>
          </cell>
          <cell r="BA69" t="str">
            <v>POSITIVO</v>
          </cell>
        </row>
        <row r="70">
          <cell r="K70" t="str">
            <v>Generación de residuos aprovechables (PLÁSTICO)</v>
          </cell>
          <cell r="L70" t="str">
            <v>Disminución de carga en los rellenos sanitarios (+)</v>
          </cell>
          <cell r="AB70" t="str">
            <v>POSITIVO</v>
          </cell>
          <cell r="BA70" t="str">
            <v>POSITIVO</v>
          </cell>
        </row>
        <row r="71">
          <cell r="K71" t="str">
            <v>Generación de residuos ordinarios</v>
          </cell>
          <cell r="L71" t="str">
            <v>Aumento de carga de rellenos sanitarios (-)</v>
          </cell>
          <cell r="AB71" t="str">
            <v>Negativo MODERADO</v>
          </cell>
          <cell r="BA71" t="str">
            <v>Negativo BAJO</v>
          </cell>
        </row>
        <row r="72">
          <cell r="K72" t="str">
            <v>Generación de residuos orgánicos</v>
          </cell>
          <cell r="L72" t="str">
            <v>Aumento de carga de rellenos sanitarios (-)</v>
          </cell>
          <cell r="AB72" t="str">
            <v>Negativo MODERADO</v>
          </cell>
          <cell r="BA72" t="str">
            <v>Negativo BAJO</v>
          </cell>
        </row>
        <row r="73">
          <cell r="K73" t="str">
            <v>Consumo de sustancias químicas</v>
          </cell>
          <cell r="L73" t="str">
            <v>Agotamiento de los recursos naturales (-)</v>
          </cell>
          <cell r="AB73" t="str">
            <v>Negativo MODERADO</v>
          </cell>
          <cell r="BA73" t="str">
            <v>Negativo BAJO</v>
          </cell>
        </row>
        <row r="74">
          <cell r="K74" t="str">
            <v xml:space="preserve">Generación de residuos peligrosos (RESIDUOS QUÍMICOS) </v>
          </cell>
          <cell r="L74" t="str">
            <v>Contaminación del suelo (-)</v>
          </cell>
          <cell r="AB74" t="str">
            <v>Negativo MODERADO</v>
          </cell>
          <cell r="BA74" t="str">
            <v>Negativo BAJO</v>
          </cell>
        </row>
        <row r="75">
          <cell r="K75" t="str">
            <v>Consumo de plaguicidas</v>
          </cell>
          <cell r="L75" t="str">
            <v>Agotamiento de los recursos naturales (-)</v>
          </cell>
          <cell r="AB75" t="str">
            <v>Negativo MODERADO</v>
          </cell>
          <cell r="BA75" t="str">
            <v>Negativo BAJO</v>
          </cell>
        </row>
        <row r="76">
          <cell r="K76" t="str">
            <v>Generación de residuos peligrosos (PLAGUICIDAS)</v>
          </cell>
          <cell r="L76" t="str">
            <v>Contaminación del suelo (-)</v>
          </cell>
          <cell r="AB76" t="str">
            <v>Negativo MODERADO</v>
          </cell>
          <cell r="BA76" t="str">
            <v>Negativo BAJO</v>
          </cell>
        </row>
        <row r="77">
          <cell r="K77" t="str">
            <v>Consumo de energía eléctrica</v>
          </cell>
          <cell r="L77" t="str">
            <v>Agotamiento de los recursos naturales (-)</v>
          </cell>
          <cell r="AB77" t="str">
            <v>Negativo MODERADO</v>
          </cell>
          <cell r="BA77" t="str">
            <v>Negativo BAJO</v>
          </cell>
        </row>
        <row r="78">
          <cell r="K78" t="str">
            <v>Consumo de papel</v>
          </cell>
          <cell r="L78" t="str">
            <v>Agotamiento de los recursos naturales (-)</v>
          </cell>
          <cell r="AB78" t="str">
            <v>Negativo MODERADO</v>
          </cell>
          <cell r="BA78" t="str">
            <v>Negativo BAJO</v>
          </cell>
        </row>
        <row r="79">
          <cell r="K79" t="str">
            <v>Consumo de tóner</v>
          </cell>
          <cell r="L79" t="str">
            <v>Agotamiento de los recursos naturales (-)</v>
          </cell>
          <cell r="AB79" t="str">
            <v>Negativo BAJO</v>
          </cell>
          <cell r="BA79" t="str">
            <v>Negativo BAJO</v>
          </cell>
        </row>
        <row r="80">
          <cell r="K80" t="str">
            <v>Conversión a medios tecnológicos</v>
          </cell>
          <cell r="L80" t="str">
            <v>Disminución de consumo de papel (+)</v>
          </cell>
          <cell r="AB80" t="str">
            <v>POSITIVO</v>
          </cell>
          <cell r="BA80" t="str">
            <v>POSITIVO</v>
          </cell>
        </row>
        <row r="81">
          <cell r="K81" t="str">
            <v>Generación de residuos aprovechables (PAPEL)</v>
          </cell>
          <cell r="L81" t="str">
            <v>Disminución de carga en los rellenos sanitarios (+)</v>
          </cell>
          <cell r="AB81" t="str">
            <v>POSITIVO</v>
          </cell>
          <cell r="BA81" t="str">
            <v>POSITIVO</v>
          </cell>
        </row>
        <row r="82">
          <cell r="K82" t="str">
            <v xml:space="preserve">Generación de residuos peligrosos (TÓNERES) </v>
          </cell>
          <cell r="L82" t="str">
            <v>Contaminación del suelo (-)</v>
          </cell>
          <cell r="AB82" t="str">
            <v>Negativo MODERADO</v>
          </cell>
          <cell r="BA82" t="str">
            <v>Negativo BAJO</v>
          </cell>
        </row>
        <row r="83">
          <cell r="K83" t="str">
            <v>Educación ambiental</v>
          </cell>
          <cell r="L83" t="str">
            <v>Fomento de buenas prácticas ambientales (+)</v>
          </cell>
          <cell r="AB83" t="str">
            <v>POSITIVO</v>
          </cell>
          <cell r="BA83" t="str">
            <v>POSITIVO</v>
          </cell>
        </row>
        <row r="84">
          <cell r="K84" t="str">
            <v>Educación ambiental</v>
          </cell>
          <cell r="L84" t="str">
            <v>Generación / Fomento de educación  y conciencia ambiental (+)</v>
          </cell>
          <cell r="AB84" t="str">
            <v>POSITIVO</v>
          </cell>
          <cell r="BA84" t="str">
            <v>POSITIVO</v>
          </cell>
        </row>
        <row r="85">
          <cell r="K85" t="str">
            <v>Consumo de energía eléctrica</v>
          </cell>
          <cell r="L85" t="str">
            <v>Agotamiento de los recursos naturales (-)</v>
          </cell>
          <cell r="AB85" t="str">
            <v>POSITIVO</v>
          </cell>
          <cell r="BA85" t="str">
            <v>POSITIVO</v>
          </cell>
        </row>
        <row r="86">
          <cell r="K86" t="str">
            <v>Consumo de papel</v>
          </cell>
          <cell r="L86" t="str">
            <v>Agotamiento de los recursos naturales (-)</v>
          </cell>
          <cell r="AB86" t="str">
            <v>Negativo MODERADO</v>
          </cell>
          <cell r="BA86" t="str">
            <v>Negativo BAJO</v>
          </cell>
        </row>
        <row r="87">
          <cell r="K87" t="str">
            <v>Generación de residuos ordinarios</v>
          </cell>
          <cell r="L87" t="str">
            <v>Contaminación del suelo (-)</v>
          </cell>
          <cell r="AB87" t="str">
            <v>Negativo MODERADO</v>
          </cell>
          <cell r="BA87" t="str">
            <v>Negativo BAJO</v>
          </cell>
        </row>
        <row r="88">
          <cell r="K88" t="str">
            <v xml:space="preserve">Consumo de insumos comestibles de cafetería </v>
          </cell>
          <cell r="L88" t="str">
            <v>Agotamiento de los recursos naturales (-)</v>
          </cell>
          <cell r="AB88" t="str">
            <v>Negativo BAJO</v>
          </cell>
          <cell r="BA88" t="str">
            <v>Negativo BAJO</v>
          </cell>
        </row>
        <row r="89">
          <cell r="K89" t="str">
            <v>Generación de residuos orgánicos</v>
          </cell>
          <cell r="L89" t="str">
            <v>Contaminación del suelo (-)</v>
          </cell>
          <cell r="AB89" t="str">
            <v>Negativo MODERADO</v>
          </cell>
          <cell r="BA89" t="str">
            <v>Negativo BAJO</v>
          </cell>
        </row>
        <row r="90">
          <cell r="K90" t="str">
            <v>Generación de residuos aprovechables (PAPEL)</v>
          </cell>
          <cell r="L90" t="str">
            <v>Disminución de carga en los rellenos sanitarios (+)</v>
          </cell>
          <cell r="AB90" t="str">
            <v>POSITIVO</v>
          </cell>
          <cell r="BA90" t="str">
            <v>POSITIVO</v>
          </cell>
        </row>
        <row r="91">
          <cell r="K91" t="str">
            <v>Consumo de energía eléctrica</v>
          </cell>
          <cell r="L91" t="str">
            <v>Agotamiento de los recursos naturales (-)</v>
          </cell>
          <cell r="AB91" t="str">
            <v>Negativo MODERADO</v>
          </cell>
          <cell r="BA91" t="str">
            <v>Negativo BAJO</v>
          </cell>
        </row>
        <row r="92">
          <cell r="K92" t="str">
            <v>Consumo de papel</v>
          </cell>
          <cell r="L92" t="str">
            <v>Agotamiento de los recursos naturales (-)</v>
          </cell>
          <cell r="AB92" t="str">
            <v>Negativo MODERADO</v>
          </cell>
          <cell r="BA92" t="str">
            <v>Negativo BAJO</v>
          </cell>
        </row>
        <row r="93">
          <cell r="K93" t="str">
            <v>Consumo de tóner</v>
          </cell>
          <cell r="L93" t="str">
            <v>Agotamiento de los recursos naturales (-)</v>
          </cell>
          <cell r="AB93" t="str">
            <v>Negativo BAJO</v>
          </cell>
          <cell r="BA93" t="str">
            <v>Negativo BAJO</v>
          </cell>
        </row>
        <row r="94">
          <cell r="K94" t="str">
            <v>Conversión a medios tecnológicos</v>
          </cell>
          <cell r="L94" t="str">
            <v>Disminución de consumo de papel (+)</v>
          </cell>
          <cell r="AB94" t="str">
            <v>POSITIVO</v>
          </cell>
          <cell r="BA94" t="str">
            <v>POSITIVO</v>
          </cell>
        </row>
        <row r="95">
          <cell r="K95" t="str">
            <v>Generación de residuos aprovechables (PAPEL)</v>
          </cell>
          <cell r="L95" t="str">
            <v>Disminución de carga en los rellenos sanitarios (+)</v>
          </cell>
          <cell r="AB95" t="str">
            <v>POSITIVO</v>
          </cell>
          <cell r="BA95" t="str">
            <v>POSITIVO</v>
          </cell>
        </row>
        <row r="96">
          <cell r="K96" t="str">
            <v>Generación de residuos aprovechables (CARTÓN)</v>
          </cell>
          <cell r="L96" t="str">
            <v>Disminución de carga en los rellenos sanitarios (+)</v>
          </cell>
          <cell r="AB96" t="str">
            <v>POSITIVO</v>
          </cell>
          <cell r="BA96" t="str">
            <v>POSITIVO</v>
          </cell>
        </row>
        <row r="97">
          <cell r="K97" t="str">
            <v xml:space="preserve">Generación de residuos peligrosos (TÓNERES) </v>
          </cell>
          <cell r="L97" t="str">
            <v>Contaminación del suelo (-)</v>
          </cell>
          <cell r="AB97" t="str">
            <v>Negativo MODERADO</v>
          </cell>
          <cell r="BA97" t="str">
            <v>Negativo BAJO</v>
          </cell>
        </row>
        <row r="98">
          <cell r="K98" t="str">
            <v>Consumo de energía eléctrica</v>
          </cell>
          <cell r="L98" t="str">
            <v>Agotamiento de los recursos naturales (-)</v>
          </cell>
          <cell r="AB98" t="str">
            <v>Negativo MODERADO</v>
          </cell>
          <cell r="BA98" t="str">
            <v>Negativo BAJO</v>
          </cell>
        </row>
        <row r="99">
          <cell r="K99" t="str">
            <v>Consumo de papel</v>
          </cell>
          <cell r="L99" t="str">
            <v>Agotamiento de los recursos naturales (-)</v>
          </cell>
          <cell r="AB99" t="str">
            <v>Negativo MODERADO</v>
          </cell>
          <cell r="BA99" t="str">
            <v>Negativo BAJO</v>
          </cell>
        </row>
        <row r="100">
          <cell r="K100" t="str">
            <v>Consumo de tóner</v>
          </cell>
          <cell r="L100" t="str">
            <v>Agotamiento de los recursos naturales (-)</v>
          </cell>
          <cell r="AB100" t="str">
            <v>Negativo BAJO</v>
          </cell>
          <cell r="BA100" t="str">
            <v>Negativo BAJO</v>
          </cell>
        </row>
        <row r="101">
          <cell r="K101" t="str">
            <v>Conversión a medios tecnológicos</v>
          </cell>
          <cell r="L101" t="str">
            <v>Disminución de consumo de papel (+)</v>
          </cell>
          <cell r="AB101" t="str">
            <v>POSITIVO</v>
          </cell>
          <cell r="BA101" t="str">
            <v>POSITIVO</v>
          </cell>
        </row>
        <row r="102">
          <cell r="K102" t="str">
            <v>Generación de residuos aprovechables (PAPEL)</v>
          </cell>
          <cell r="L102" t="str">
            <v>Disminución de carga en los rellenos sanitarios (+)</v>
          </cell>
          <cell r="AB102" t="str">
            <v>POSITIVO</v>
          </cell>
          <cell r="BA102" t="str">
            <v>POSITIVO</v>
          </cell>
        </row>
        <row r="103">
          <cell r="K103" t="str">
            <v xml:space="preserve">Generación de residuos peligrosos (TÓNERES) </v>
          </cell>
          <cell r="L103" t="str">
            <v>Contaminación del suelo (-)</v>
          </cell>
          <cell r="AB103" t="str">
            <v>Negativo MODERADO</v>
          </cell>
          <cell r="BA103" t="str">
            <v>Negativo BAJO</v>
          </cell>
        </row>
        <row r="104">
          <cell r="K104" t="str">
            <v>Consumo de energía eléctrica</v>
          </cell>
          <cell r="L104" t="str">
            <v>Agotamiento de los recursos naturales (-)</v>
          </cell>
          <cell r="AB104" t="str">
            <v>Negativo MODERADO</v>
          </cell>
          <cell r="BA104" t="str">
            <v>Negativo BAJO</v>
          </cell>
        </row>
        <row r="105">
          <cell r="K105" t="str">
            <v>Consumo de papel</v>
          </cell>
          <cell r="L105" t="str">
            <v>Agotamiento de los recursos naturales (-)</v>
          </cell>
          <cell r="AB105" t="str">
            <v>Negativo MODERADO</v>
          </cell>
          <cell r="BA105" t="str">
            <v>Negativo BAJO</v>
          </cell>
        </row>
        <row r="106">
          <cell r="K106" t="str">
            <v>Consumo de tóner</v>
          </cell>
          <cell r="L106" t="str">
            <v>Agotamiento de los recursos naturales (-)</v>
          </cell>
          <cell r="AB106" t="str">
            <v>Negativo BAJO</v>
          </cell>
          <cell r="BA106" t="str">
            <v>Negativo BAJO</v>
          </cell>
        </row>
        <row r="107">
          <cell r="K107" t="str">
            <v>Conversión a medios tecnológicos</v>
          </cell>
          <cell r="L107" t="str">
            <v>Disminución de consumo de papel (+)</v>
          </cell>
          <cell r="AB107" t="str">
            <v>POSITIVO</v>
          </cell>
          <cell r="BA107" t="str">
            <v>POSITIVO</v>
          </cell>
        </row>
        <row r="108">
          <cell r="K108" t="str">
            <v>Generación de residuos aprovechables (PAPEL)</v>
          </cell>
          <cell r="L108" t="str">
            <v>Disminución de carga en los rellenos sanitarios (+)</v>
          </cell>
          <cell r="AB108" t="str">
            <v>POSITIVO</v>
          </cell>
          <cell r="BA108" t="str">
            <v>POSITIVO</v>
          </cell>
        </row>
        <row r="109">
          <cell r="K109" t="str">
            <v>Consumo de energía eléctrica</v>
          </cell>
          <cell r="L109" t="str">
            <v>Agotamiento de los recursos naturales (-)</v>
          </cell>
          <cell r="AB109" t="str">
            <v>Negativo MODERADO</v>
          </cell>
          <cell r="BA109" t="str">
            <v>Negativo BAJO</v>
          </cell>
        </row>
        <row r="110">
          <cell r="K110" t="str">
            <v>Consumo de papel</v>
          </cell>
          <cell r="L110" t="str">
            <v>Agotamiento de los recursos naturales (-)</v>
          </cell>
          <cell r="AB110" t="str">
            <v>Negativo MODERADO</v>
          </cell>
          <cell r="BA110" t="str">
            <v>Negativo BAJO</v>
          </cell>
        </row>
        <row r="111">
          <cell r="K111" t="str">
            <v>Conversión a medios tecnológicos</v>
          </cell>
          <cell r="L111" t="str">
            <v>Disminución de consumo de papel (+)</v>
          </cell>
          <cell r="AB111" t="str">
            <v>POSITIVO</v>
          </cell>
          <cell r="BA111" t="str">
            <v>POSITIVO</v>
          </cell>
        </row>
        <row r="112">
          <cell r="K112" t="str">
            <v>Generación de residuos aprovechables (PAPEL)</v>
          </cell>
          <cell r="L112" t="str">
            <v>Disminución de carga en los rellenos sanitarios (+)</v>
          </cell>
          <cell r="AB112" t="str">
            <v>POSITIVO</v>
          </cell>
          <cell r="BA112" t="str">
            <v>POSITIVO</v>
          </cell>
        </row>
        <row r="113">
          <cell r="K113" t="str">
            <v>Consumo de energía eléctrica</v>
          </cell>
          <cell r="L113" t="str">
            <v>Agotamiento de los recursos naturales (-)</v>
          </cell>
          <cell r="AB113" t="str">
            <v>Negativo MODERADO</v>
          </cell>
          <cell r="BA113" t="str">
            <v>Negativo BAJO</v>
          </cell>
        </row>
        <row r="114">
          <cell r="K114" t="str">
            <v>Consumo de papel</v>
          </cell>
          <cell r="L114" t="str">
            <v>Agotamiento de los recursos naturales (-)</v>
          </cell>
          <cell r="AB114" t="str">
            <v>Negativo MODERADO</v>
          </cell>
          <cell r="BA114" t="str">
            <v>Negativo BAJO</v>
          </cell>
        </row>
        <row r="115">
          <cell r="K115" t="str">
            <v>Consumo de tóner</v>
          </cell>
          <cell r="L115" t="str">
            <v>Agotamiento de los recursos naturales (-)</v>
          </cell>
          <cell r="AB115" t="str">
            <v>Negativo BAJO</v>
          </cell>
          <cell r="BA115" t="str">
            <v>Negativo BAJO</v>
          </cell>
        </row>
        <row r="116">
          <cell r="K116" t="str">
            <v>Conversión a medios tecnológicos</v>
          </cell>
          <cell r="L116" t="str">
            <v>Disminución de consumo de papel (+)</v>
          </cell>
          <cell r="AB116" t="str">
            <v>POSITIVO</v>
          </cell>
          <cell r="BA116" t="str">
            <v>POSITIVO</v>
          </cell>
        </row>
        <row r="117">
          <cell r="K117" t="str">
            <v>Generación de residuos aprovechables (PAPEL)</v>
          </cell>
          <cell r="L117" t="str">
            <v>Disminución de carga en los rellenos sanitarios (+)</v>
          </cell>
          <cell r="AB117" t="str">
            <v>POSITIVO</v>
          </cell>
          <cell r="BA117" t="str">
            <v>POSITIVO</v>
          </cell>
        </row>
        <row r="118">
          <cell r="K118" t="str">
            <v xml:space="preserve">Generación de residuos peligrosos (TÓNERES) </v>
          </cell>
          <cell r="L118" t="str">
            <v>Contaminación del suelo (-)</v>
          </cell>
          <cell r="AB118" t="str">
            <v>Negativo MODERADO</v>
          </cell>
          <cell r="BA118" t="str">
            <v>Negativo BAJO</v>
          </cell>
        </row>
        <row r="119">
          <cell r="K119" t="str">
            <v>Consumo de energía eléctrica</v>
          </cell>
          <cell r="L119" t="str">
            <v>Agotamiento de los recursos naturales (-)</v>
          </cell>
          <cell r="AB119" t="str">
            <v>Negativo MODERADO</v>
          </cell>
          <cell r="BA119" t="str">
            <v>Negativo BAJO</v>
          </cell>
        </row>
        <row r="120">
          <cell r="K120" t="str">
            <v>Consumo de papel</v>
          </cell>
          <cell r="L120" t="str">
            <v>Agotamiento de los recursos naturales (-)</v>
          </cell>
          <cell r="AB120" t="str">
            <v>Negativo MODERADO</v>
          </cell>
          <cell r="BA120" t="str">
            <v>Negativo BAJO</v>
          </cell>
        </row>
        <row r="121">
          <cell r="K121" t="str">
            <v>Consumo de tóner</v>
          </cell>
          <cell r="L121" t="str">
            <v>Agotamiento de los recursos naturales (-)</v>
          </cell>
          <cell r="AB121" t="str">
            <v>Negativo BAJO</v>
          </cell>
          <cell r="BA121" t="str">
            <v>Negativo BAJO</v>
          </cell>
        </row>
        <row r="122">
          <cell r="K122" t="str">
            <v>Conversión a medios tecnológicos</v>
          </cell>
          <cell r="L122" t="str">
            <v>Disminución de consumo de papel (+)</v>
          </cell>
          <cell r="AB122" t="str">
            <v>POSITIVO</v>
          </cell>
          <cell r="BA122" t="str">
            <v>POSITIVO</v>
          </cell>
        </row>
        <row r="123">
          <cell r="K123" t="str">
            <v>Generación de residuos aprovechables (PAPEL)</v>
          </cell>
          <cell r="L123" t="str">
            <v>Disminución de carga en los rellenos sanitarios (+)</v>
          </cell>
          <cell r="AB123" t="str">
            <v>POSITIVO</v>
          </cell>
          <cell r="BA123" t="str">
            <v>POSITIVO</v>
          </cell>
        </row>
        <row r="124">
          <cell r="K124" t="str">
            <v xml:space="preserve">Generación de residuos peligrosos (TÓNERES) </v>
          </cell>
          <cell r="L124" t="str">
            <v>Contaminación del suelo (-)</v>
          </cell>
          <cell r="AB124" t="str">
            <v>Negativo MODERADO</v>
          </cell>
          <cell r="BA124" t="str">
            <v>Negativo BAJO</v>
          </cell>
        </row>
        <row r="125">
          <cell r="K125" t="str">
            <v>Consumo de energía eléctrica</v>
          </cell>
          <cell r="L125" t="str">
            <v>Agotamiento de los recursos naturales (-)</v>
          </cell>
          <cell r="AB125" t="str">
            <v>Negativo MODERADO</v>
          </cell>
          <cell r="BA125" t="str">
            <v>Negativo BAJO</v>
          </cell>
        </row>
        <row r="126">
          <cell r="K126" t="str">
            <v>Consumo de papel</v>
          </cell>
          <cell r="L126" t="str">
            <v>Agotamiento de los recursos naturales (-)</v>
          </cell>
          <cell r="AB126" t="str">
            <v>Negativo MODERADO</v>
          </cell>
          <cell r="BA126" t="str">
            <v>Negativo BAJO</v>
          </cell>
        </row>
        <row r="127">
          <cell r="K127" t="str">
            <v>Conversión a medios tecnológicos</v>
          </cell>
          <cell r="L127" t="str">
            <v>Disminución de consumo de papel (+)</v>
          </cell>
          <cell r="AB127" t="str">
            <v>POSITIVO</v>
          </cell>
          <cell r="BA127" t="str">
            <v>POSITIVO</v>
          </cell>
        </row>
        <row r="128">
          <cell r="K128" t="str">
            <v>Generación de residuos aprovechables (PAPEL)</v>
          </cell>
          <cell r="L128" t="str">
            <v>Disminución de carga en los rellenos sanitarios (+)</v>
          </cell>
          <cell r="AB128" t="str">
            <v>POSITIVO</v>
          </cell>
          <cell r="BA128" t="str">
            <v>POSITIVO</v>
          </cell>
        </row>
        <row r="129">
          <cell r="K129" t="str">
            <v>Consumo de energía eléctrica</v>
          </cell>
          <cell r="L129" t="str">
            <v>Agotamiento de los recursos naturales (-)</v>
          </cell>
          <cell r="AB129" t="str">
            <v>Negativo MODERADO</v>
          </cell>
          <cell r="BA129" t="str">
            <v>Negativo BAJO</v>
          </cell>
        </row>
        <row r="130">
          <cell r="K130" t="str">
            <v>Consumo de papel</v>
          </cell>
          <cell r="L130" t="str">
            <v>Agotamiento de los recursos naturales (-)</v>
          </cell>
          <cell r="AB130" t="str">
            <v>Negativo MODERADO</v>
          </cell>
          <cell r="BA130" t="str">
            <v>Negativo BAJO</v>
          </cell>
        </row>
        <row r="131">
          <cell r="K131" t="str">
            <v>Conversión a medios tecnológicos</v>
          </cell>
          <cell r="L131" t="str">
            <v>Disminución de consumo de papel (+)</v>
          </cell>
          <cell r="AB131" t="str">
            <v>POSITIVO</v>
          </cell>
          <cell r="BA131" t="str">
            <v>POSITIVO</v>
          </cell>
        </row>
        <row r="132">
          <cell r="K132" t="str">
            <v>Generación de residuos aprovechables (PAPEL)</v>
          </cell>
          <cell r="L132" t="str">
            <v>Disminución de carga en los rellenos sanitarios (+)</v>
          </cell>
          <cell r="AB132" t="str">
            <v>POSITIVO</v>
          </cell>
          <cell r="BA132" t="str">
            <v>POSITIVO</v>
          </cell>
        </row>
        <row r="133">
          <cell r="K133" t="str">
            <v>Consumo de combustibles</v>
          </cell>
          <cell r="L133" t="str">
            <v>Emisión de gases efecto invernadero (-)</v>
          </cell>
          <cell r="AB133" t="str">
            <v>Negativo BAJO</v>
          </cell>
          <cell r="BA133" t="str">
            <v>Negativo BAJO</v>
          </cell>
        </row>
        <row r="134">
          <cell r="K134" t="str">
            <v>Generación de emisiones atmosféricas fuentes móviles</v>
          </cell>
          <cell r="L134" t="str">
            <v>Contaminación del aire (-)</v>
          </cell>
          <cell r="AB134" t="str">
            <v>Negativo MODERADO</v>
          </cell>
          <cell r="BA134" t="str">
            <v>Negativo MODERADO</v>
          </cell>
        </row>
        <row r="135">
          <cell r="K135" t="str">
            <v>Consumo de energía eléctrica</v>
          </cell>
          <cell r="L135" t="str">
            <v>Agotamiento de los recursos naturales (-)</v>
          </cell>
          <cell r="AB135" t="str">
            <v>Negativo MODERADO</v>
          </cell>
          <cell r="BA135" t="str">
            <v>Negativo BAJO</v>
          </cell>
        </row>
        <row r="136">
          <cell r="K136" t="str">
            <v>Consumo de papel</v>
          </cell>
          <cell r="L136" t="str">
            <v>Agotamiento de los recursos naturales (-)</v>
          </cell>
          <cell r="AB136" t="str">
            <v>Negativo MODERADO</v>
          </cell>
          <cell r="BA136" t="str">
            <v>Negativo BAJO</v>
          </cell>
        </row>
        <row r="137">
          <cell r="K137" t="str">
            <v>Conversión a medios tecnológicos</v>
          </cell>
          <cell r="L137" t="str">
            <v>Disminución de consumo de papel (+)</v>
          </cell>
          <cell r="AB137" t="str">
            <v>POSITIVO</v>
          </cell>
          <cell r="BA137" t="str">
            <v>POSITIVO</v>
          </cell>
        </row>
        <row r="138">
          <cell r="K138" t="str">
            <v>Generación de residuos aprovechables (PAPEL)</v>
          </cell>
          <cell r="L138" t="str">
            <v>Disminución de carga en los rellenos sanitarios (+)</v>
          </cell>
          <cell r="AB138" t="str">
            <v>POSITIVO</v>
          </cell>
          <cell r="BA138" t="str">
            <v>POSITIVO</v>
          </cell>
        </row>
        <row r="139">
          <cell r="K139" t="str">
            <v>Consumo de combustibles</v>
          </cell>
          <cell r="L139" t="str">
            <v>Emisión de gases efecto invernadero (-)</v>
          </cell>
          <cell r="AB139" t="str">
            <v>Negativo BAJO</v>
          </cell>
          <cell r="BA139" t="str">
            <v>Negativo BAJO</v>
          </cell>
        </row>
        <row r="140">
          <cell r="K140" t="str">
            <v>Generación de emisiones atmosféricas fuentes móviles</v>
          </cell>
          <cell r="L140" t="str">
            <v>Contaminación del aire (-)</v>
          </cell>
          <cell r="AB140" t="str">
            <v>Negativo MODERADO</v>
          </cell>
          <cell r="BA140" t="str">
            <v>Negativo MODERADO</v>
          </cell>
        </row>
        <row r="141">
          <cell r="K141" t="str">
            <v>Consumo de energía eléctrica</v>
          </cell>
          <cell r="L141" t="str">
            <v>Agotamiento de los recursos naturales (-)</v>
          </cell>
          <cell r="AB141" t="str">
            <v>Negativo MODERADO</v>
          </cell>
          <cell r="BA141" t="str">
            <v>Negativo BAJO</v>
          </cell>
        </row>
        <row r="142">
          <cell r="K142" t="str">
            <v>Conversión a medios tecnológicos</v>
          </cell>
          <cell r="L142" t="str">
            <v>Disminución de consumo de papel (+)</v>
          </cell>
          <cell r="AB142" t="str">
            <v>POSITIVO</v>
          </cell>
          <cell r="BA142" t="str">
            <v>POSITIVO</v>
          </cell>
        </row>
        <row r="143">
          <cell r="K143" t="str">
            <v>Consumo de combustibles</v>
          </cell>
          <cell r="L143" t="str">
            <v>Emisión de gases efecto invernadero (-)</v>
          </cell>
          <cell r="AB143" t="str">
            <v>Negativo BAJO</v>
          </cell>
          <cell r="BA143" t="str">
            <v>Negativo BAJO</v>
          </cell>
        </row>
        <row r="144">
          <cell r="K144" t="str">
            <v>Generación de emisiones atmosféricas fuentes móviles</v>
          </cell>
          <cell r="L144" t="str">
            <v>Contaminación del aire (-)</v>
          </cell>
          <cell r="AB144" t="str">
            <v>Negativo MODERADO</v>
          </cell>
          <cell r="BA144" t="str">
            <v>Negativo MODERADO</v>
          </cell>
        </row>
        <row r="145">
          <cell r="K145" t="str">
            <v>Consumo de energía eléctrica</v>
          </cell>
          <cell r="L145" t="str">
            <v>Agotamiento de los recursos naturales (-)</v>
          </cell>
          <cell r="AB145" t="str">
            <v>Negativo MODERADO</v>
          </cell>
          <cell r="BA145" t="str">
            <v>Negativo BAJO</v>
          </cell>
        </row>
        <row r="146">
          <cell r="K146" t="str">
            <v>Conversión a medios tecnológicos</v>
          </cell>
          <cell r="L146" t="str">
            <v>Disminución de consumo de papel (+)</v>
          </cell>
          <cell r="AB146" t="str">
            <v>POSITIVO</v>
          </cell>
          <cell r="BA146" t="str">
            <v>POSITIVO</v>
          </cell>
        </row>
        <row r="147">
          <cell r="K147" t="str">
            <v>Consumo de energía eléctrica</v>
          </cell>
          <cell r="L147" t="str">
            <v>Agotamiento de los recursos naturales (-)</v>
          </cell>
          <cell r="AB147" t="str">
            <v>Negativo MODERADO</v>
          </cell>
          <cell r="BA147" t="str">
            <v>Negativo BAJO</v>
          </cell>
        </row>
        <row r="148">
          <cell r="K148" t="str">
            <v>Conversión a medios tecnológicos</v>
          </cell>
          <cell r="L148" t="str">
            <v>Disminución de consumo de papel (+)</v>
          </cell>
          <cell r="AB148" t="str">
            <v>POSITIVO</v>
          </cell>
          <cell r="BA148" t="str">
            <v>POSITIVO</v>
          </cell>
        </row>
        <row r="149">
          <cell r="K149" t="str">
            <v>Consumo de energía eléctrica</v>
          </cell>
          <cell r="L149" t="str">
            <v>Agotamiento de los recursos naturales (-)</v>
          </cell>
          <cell r="AB149" t="str">
            <v>Negativo MODERADO</v>
          </cell>
          <cell r="BA149" t="str">
            <v>Negativo BAJO</v>
          </cell>
        </row>
        <row r="150">
          <cell r="K150" t="str">
            <v>Consumo de energía eléctrica</v>
          </cell>
          <cell r="L150" t="str">
            <v>Agotamiento de los recursos naturales (-)</v>
          </cell>
          <cell r="AB150" t="str">
            <v>Negativo MODERADO</v>
          </cell>
          <cell r="BA150" t="str">
            <v>Negativo BAJO</v>
          </cell>
        </row>
        <row r="151">
          <cell r="K151" t="str">
            <v>Conversión a medios tecnológicos</v>
          </cell>
          <cell r="L151" t="str">
            <v>Disminución de consumo de papel (+)</v>
          </cell>
          <cell r="AB151" t="str">
            <v>POSITIVO</v>
          </cell>
          <cell r="BA151" t="str">
            <v>POSITIVO</v>
          </cell>
        </row>
        <row r="152">
          <cell r="K152" t="str">
            <v>Consumo de energía eléctrica</v>
          </cell>
          <cell r="L152" t="str">
            <v>Agotamiento de los recursos naturales (-)</v>
          </cell>
          <cell r="AB152" t="str">
            <v>Negativo MODERADO</v>
          </cell>
          <cell r="BA152" t="str">
            <v>Negativo BAJO</v>
          </cell>
        </row>
        <row r="153">
          <cell r="K153" t="str">
            <v>Conversión a medios tecnológicos</v>
          </cell>
          <cell r="L153" t="str">
            <v>Disminución de consumo de papel (+)</v>
          </cell>
          <cell r="AB153" t="str">
            <v>POSITIVO</v>
          </cell>
          <cell r="BA153" t="str">
            <v>POSITIVO</v>
          </cell>
        </row>
        <row r="154">
          <cell r="K154" t="str">
            <v>Consumo de energía eléctrica</v>
          </cell>
          <cell r="L154" t="str">
            <v>Agotamiento de los recursos naturales (-)</v>
          </cell>
          <cell r="AB154" t="str">
            <v>Negativo MODERADO</v>
          </cell>
          <cell r="BA154" t="str">
            <v>Negativo BAJO</v>
          </cell>
        </row>
        <row r="155">
          <cell r="K155" t="str">
            <v>Consumo de papel</v>
          </cell>
          <cell r="L155" t="str">
            <v>Agotamiento de los recursos naturales (-)</v>
          </cell>
          <cell r="AB155" t="str">
            <v>Negativo MODERADO</v>
          </cell>
          <cell r="BA155" t="str">
            <v>Negativo BAJO</v>
          </cell>
        </row>
        <row r="156">
          <cell r="K156" t="str">
            <v>Consumo de tóner</v>
          </cell>
          <cell r="L156" t="str">
            <v>Agotamiento de los recursos naturales (-)</v>
          </cell>
          <cell r="AB156" t="str">
            <v>Negativo BAJO</v>
          </cell>
          <cell r="BA156" t="str">
            <v>Negativo BAJO</v>
          </cell>
        </row>
        <row r="157">
          <cell r="K157" t="str">
            <v>Conversión a medios tecnológicos</v>
          </cell>
          <cell r="L157" t="str">
            <v>Disminución de consumo de papel (+)</v>
          </cell>
          <cell r="AB157" t="str">
            <v>POSITIVO</v>
          </cell>
          <cell r="BA157" t="str">
            <v>POSITIVO</v>
          </cell>
        </row>
        <row r="158">
          <cell r="K158" t="str">
            <v>Generación de residuos aprovechables (PAPEL)</v>
          </cell>
          <cell r="L158" t="str">
            <v>Disminución de carga en los rellenos sanitarios (+)</v>
          </cell>
          <cell r="AB158" t="str">
            <v>POSITIVO</v>
          </cell>
          <cell r="BA158" t="str">
            <v>POSITIVO</v>
          </cell>
        </row>
        <row r="159">
          <cell r="K159" t="str">
            <v>Consumo de energía eléctrica</v>
          </cell>
          <cell r="L159" t="str">
            <v>Agotamiento de los recursos naturales (-)</v>
          </cell>
          <cell r="AB159" t="str">
            <v>Negativo MODERADO</v>
          </cell>
          <cell r="BA159" t="str">
            <v>Negativo BAJO</v>
          </cell>
        </row>
        <row r="160">
          <cell r="K160" t="str">
            <v>Consumo de papel</v>
          </cell>
          <cell r="L160" t="str">
            <v>Agotamiento de los recursos naturales (-)</v>
          </cell>
          <cell r="AB160" t="str">
            <v>Negativo MODERADO</v>
          </cell>
          <cell r="BA160" t="str">
            <v>Negativo BAJO</v>
          </cell>
        </row>
        <row r="161">
          <cell r="K161" t="str">
            <v>Consumo de tóner</v>
          </cell>
          <cell r="L161" t="str">
            <v>Agotamiento de los recursos naturales (-)</v>
          </cell>
          <cell r="AB161" t="str">
            <v>Negativo BAJO</v>
          </cell>
          <cell r="BA161" t="str">
            <v>Negativo BAJO</v>
          </cell>
        </row>
        <row r="162">
          <cell r="K162" t="str">
            <v>Conversión a medios tecnológicos</v>
          </cell>
          <cell r="L162" t="str">
            <v>Disminución de consumo de papel (+)</v>
          </cell>
          <cell r="AB162" t="str">
            <v>POSITIVO</v>
          </cell>
          <cell r="BA162" t="str">
            <v>POSITIVO</v>
          </cell>
        </row>
        <row r="163">
          <cell r="K163" t="str">
            <v>Generación de residuos aprovechables (PAPEL)</v>
          </cell>
          <cell r="L163" t="str">
            <v>Disminución de carga en los rellenos sanitarios (+)</v>
          </cell>
          <cell r="AB163" t="str">
            <v>POSITIVO</v>
          </cell>
          <cell r="BA163" t="str">
            <v>POSITIVO</v>
          </cell>
        </row>
        <row r="164">
          <cell r="K164" t="str">
            <v>Consumo de energía eléctrica</v>
          </cell>
          <cell r="L164" t="str">
            <v>Agotamiento de los recursos naturales (-)</v>
          </cell>
          <cell r="AB164" t="str">
            <v>Negativo MODERADO</v>
          </cell>
          <cell r="BA164" t="str">
            <v>Negativo BAJO</v>
          </cell>
        </row>
        <row r="165">
          <cell r="K165" t="str">
            <v>Consumo de papel</v>
          </cell>
          <cell r="L165" t="str">
            <v>Agotamiento de los recursos naturales (-)</v>
          </cell>
          <cell r="AB165" t="str">
            <v>Negativo MODERADO</v>
          </cell>
          <cell r="BA165" t="str">
            <v>Negativo BAJO</v>
          </cell>
        </row>
        <row r="166">
          <cell r="K166" t="str">
            <v>Consumo de tóner</v>
          </cell>
          <cell r="L166" t="str">
            <v>Agotamiento de los recursos naturales (-)</v>
          </cell>
          <cell r="AB166" t="str">
            <v>Negativo BAJO</v>
          </cell>
          <cell r="BA166" t="str">
            <v>Negativo BAJO</v>
          </cell>
        </row>
        <row r="167">
          <cell r="K167" t="str">
            <v>Conversión a medios tecnológicos</v>
          </cell>
          <cell r="L167" t="str">
            <v>Disminución de consumo de papel (+)</v>
          </cell>
          <cell r="AB167" t="str">
            <v>POSITIVO</v>
          </cell>
          <cell r="BA167" t="str">
            <v>POSITIVO</v>
          </cell>
        </row>
        <row r="168">
          <cell r="K168" t="str">
            <v>Generación de residuos aprovechables (PAPEL)</v>
          </cell>
          <cell r="L168" t="str">
            <v>Disminución de carga en los rellenos sanitarios (+)</v>
          </cell>
          <cell r="AB168" t="str">
            <v>POSITIVO</v>
          </cell>
          <cell r="BA168" t="str">
            <v>POSITIVO</v>
          </cell>
        </row>
        <row r="169">
          <cell r="K169" t="str">
            <v xml:space="preserve">Generación de residuos peligrosos (TÓNERES) </v>
          </cell>
          <cell r="L169" t="str">
            <v>Contaminación del suelo (-)</v>
          </cell>
          <cell r="AB169" t="str">
            <v>Negativo MODERADO</v>
          </cell>
          <cell r="BA169" t="str">
            <v>Negativo BAJO</v>
          </cell>
        </row>
        <row r="170">
          <cell r="K170" t="str">
            <v>Consumo de energía eléctrica</v>
          </cell>
          <cell r="L170" t="str">
            <v>Agotamiento de los recursos naturales (-)</v>
          </cell>
          <cell r="AB170" t="str">
            <v>Negativo MODERADO</v>
          </cell>
          <cell r="BA170" t="str">
            <v>Negativo BAJO</v>
          </cell>
        </row>
        <row r="171">
          <cell r="K171" t="str">
            <v>Consumo de papel</v>
          </cell>
          <cell r="L171" t="str">
            <v>Agotamiento de los recursos naturales (-)</v>
          </cell>
          <cell r="AB171" t="str">
            <v>Negativo MODERADO</v>
          </cell>
          <cell r="BA171" t="str">
            <v>Negativo BAJO</v>
          </cell>
        </row>
        <row r="172">
          <cell r="K172" t="str">
            <v>Consumo de tóner</v>
          </cell>
          <cell r="L172" t="str">
            <v>Agotamiento de los recursos naturales (-)</v>
          </cell>
          <cell r="AB172" t="str">
            <v>Negativo BAJO</v>
          </cell>
          <cell r="BA172" t="str">
            <v>Negativo BAJO</v>
          </cell>
        </row>
        <row r="173">
          <cell r="K173" t="str">
            <v>Conversión a medios tecnológicos</v>
          </cell>
          <cell r="L173" t="str">
            <v>Disminución de consumo de papel (+)</v>
          </cell>
          <cell r="AB173" t="str">
            <v>POSITIVO</v>
          </cell>
          <cell r="BA173" t="str">
            <v>POSITIVO</v>
          </cell>
        </row>
        <row r="174">
          <cell r="K174" t="str">
            <v>Generación de residuos aprovechables (PAPEL)</v>
          </cell>
          <cell r="L174" t="str">
            <v>Disminución de carga en los rellenos sanitarios (+)</v>
          </cell>
          <cell r="AB174" t="str">
            <v>POSITIVO</v>
          </cell>
          <cell r="BA174" t="str">
            <v>POSITIVO</v>
          </cell>
        </row>
        <row r="175">
          <cell r="K175" t="str">
            <v xml:space="preserve">Generación de residuos peligrosos (TÓNERES) </v>
          </cell>
          <cell r="L175" t="str">
            <v>Contaminación del suelo (-)</v>
          </cell>
          <cell r="AB175" t="str">
            <v>Negativo MODERADO</v>
          </cell>
          <cell r="BA175" t="str">
            <v>Negativo BAJO</v>
          </cell>
        </row>
        <row r="176">
          <cell r="K176" t="str">
            <v>Consumo de energía eléctrica</v>
          </cell>
          <cell r="L176" t="str">
            <v>Agotamiento de los recursos naturales (-)</v>
          </cell>
          <cell r="AB176" t="str">
            <v>Negativo MODERADO</v>
          </cell>
          <cell r="BA176" t="str">
            <v>Negativo BAJO</v>
          </cell>
        </row>
        <row r="177">
          <cell r="K177" t="str">
            <v>Conversión a medios tecnológicos</v>
          </cell>
          <cell r="L177" t="str">
            <v>Disminución de consumo de papel (+)</v>
          </cell>
          <cell r="AB177" t="str">
            <v>POSITIVO</v>
          </cell>
          <cell r="BA177" t="str">
            <v>POSITIVO</v>
          </cell>
        </row>
        <row r="178">
          <cell r="K178" t="str">
            <v>Consumo de energía eléctrica</v>
          </cell>
          <cell r="L178" t="str">
            <v>Agotamiento de los recursos naturales (-)</v>
          </cell>
          <cell r="AB178" t="str">
            <v>Negativo MODERADO</v>
          </cell>
          <cell r="BA178" t="str">
            <v>Negativo BAJO</v>
          </cell>
        </row>
        <row r="179">
          <cell r="K179" t="str">
            <v>Conversión a medios tecnológicos</v>
          </cell>
          <cell r="L179" t="str">
            <v>Disminución de consumo de papel (+)</v>
          </cell>
          <cell r="AB179" t="str">
            <v>POSITIVO</v>
          </cell>
          <cell r="BA179" t="str">
            <v>POSITIVO</v>
          </cell>
        </row>
        <row r="180">
          <cell r="K180" t="str">
            <v>Consumo de energía eléctrica</v>
          </cell>
          <cell r="L180" t="str">
            <v>Agotamiento de los recursos naturales (-)</v>
          </cell>
          <cell r="AB180" t="str">
            <v>Negativo MODERADO</v>
          </cell>
          <cell r="BA180" t="str">
            <v>Negativo BAJO</v>
          </cell>
        </row>
        <row r="181">
          <cell r="K181" t="str">
            <v>Consumo de papel</v>
          </cell>
          <cell r="L181" t="str">
            <v>Agotamiento de los recursos naturales (-)</v>
          </cell>
          <cell r="AB181" t="str">
            <v>Negativo MODERADO</v>
          </cell>
          <cell r="BA181" t="str">
            <v>Negativo BAJO</v>
          </cell>
        </row>
        <row r="182">
          <cell r="K182" t="str">
            <v>Consumo de tóner</v>
          </cell>
          <cell r="L182" t="str">
            <v>Agotamiento de los recursos naturales (-)</v>
          </cell>
          <cell r="AB182" t="str">
            <v>Negativo BAJO</v>
          </cell>
          <cell r="BA182" t="str">
            <v>Negativo BAJO</v>
          </cell>
        </row>
        <row r="183">
          <cell r="K183" t="str">
            <v>Conversión a medios tecnológicos</v>
          </cell>
          <cell r="L183" t="str">
            <v>Disminución de consumo de papel (+)</v>
          </cell>
          <cell r="AB183" t="str">
            <v>POSITIVO</v>
          </cell>
          <cell r="BA183" t="str">
            <v>POSITIVO</v>
          </cell>
        </row>
        <row r="184">
          <cell r="K184" t="str">
            <v>Generación de residuos aprovechables (PAPEL)</v>
          </cell>
          <cell r="L184" t="str">
            <v>Disminución de carga en los rellenos sanitarios (+)</v>
          </cell>
          <cell r="AB184" t="str">
            <v>POSITIVO</v>
          </cell>
          <cell r="BA184" t="str">
            <v>POSITIVO</v>
          </cell>
        </row>
        <row r="185">
          <cell r="K185" t="str">
            <v xml:space="preserve">Generación de residuos peligrosos (TÓNERES) </v>
          </cell>
          <cell r="L185" t="str">
            <v>Contaminación del suelo (-)</v>
          </cell>
          <cell r="AB185" t="str">
            <v>Negativo MODERADO</v>
          </cell>
          <cell r="BA185" t="str">
            <v>Negativo BAJO</v>
          </cell>
        </row>
        <row r="186">
          <cell r="K186" t="str">
            <v>Consumo de energía eléctrica</v>
          </cell>
          <cell r="L186" t="str">
            <v>Agotamiento de los recursos naturales (-)</v>
          </cell>
          <cell r="AB186" t="str">
            <v>Negativo MODERADO</v>
          </cell>
          <cell r="BA186" t="str">
            <v>Negativo BAJO</v>
          </cell>
        </row>
        <row r="187">
          <cell r="K187" t="str">
            <v>Consumo de papel</v>
          </cell>
          <cell r="L187" t="str">
            <v>Agotamiento de los recursos naturales (-)</v>
          </cell>
          <cell r="AB187" t="str">
            <v>Negativo MODERADO</v>
          </cell>
          <cell r="BA187" t="str">
            <v>Negativo BAJO</v>
          </cell>
        </row>
        <row r="188">
          <cell r="K188" t="str">
            <v>Consumo de tóner</v>
          </cell>
          <cell r="L188" t="str">
            <v>Agotamiento de los recursos naturales (-)</v>
          </cell>
          <cell r="AB188" t="str">
            <v>Negativo BAJO</v>
          </cell>
          <cell r="BA188" t="str">
            <v>Negativo BAJO</v>
          </cell>
        </row>
        <row r="189">
          <cell r="K189" t="str">
            <v>Conversión a medios tecnológicos</v>
          </cell>
          <cell r="L189" t="str">
            <v>Disminución de consumo de papel (+)</v>
          </cell>
          <cell r="AB189" t="str">
            <v>POSITIVO</v>
          </cell>
          <cell r="BA189" t="str">
            <v>POSITIVO</v>
          </cell>
        </row>
        <row r="190">
          <cell r="K190" t="str">
            <v>Generación de residuos aprovechables (PAPEL)</v>
          </cell>
          <cell r="L190" t="str">
            <v>Disminución de carga en los rellenos sanitarios (+)</v>
          </cell>
          <cell r="AB190" t="str">
            <v>POSITIVO</v>
          </cell>
          <cell r="BA190" t="str">
            <v>POSITIVO</v>
          </cell>
        </row>
        <row r="191">
          <cell r="K191" t="str">
            <v xml:space="preserve">Generación de residuos peligrosos (TÓNERES) </v>
          </cell>
          <cell r="L191" t="str">
            <v>Contaminación del suelo (-)</v>
          </cell>
          <cell r="AB191" t="str">
            <v>Negativo MODERADO</v>
          </cell>
          <cell r="BA191" t="str">
            <v>Negativo BAJO</v>
          </cell>
        </row>
        <row r="192">
          <cell r="K192" t="str">
            <v>Intervención a comunidades Étnicas</v>
          </cell>
          <cell r="L192" t="str">
            <v>Conservación de las costumbres étnicas (+)</v>
          </cell>
          <cell r="AB192" t="str">
            <v>POSITIVO</v>
          </cell>
          <cell r="BA192" t="str">
            <v>POSITIVO</v>
          </cell>
        </row>
        <row r="193">
          <cell r="K193" t="str">
            <v>Consumo de energía eléctrica</v>
          </cell>
          <cell r="L193" t="str">
            <v>Agotamiento de los recursos naturales (-)</v>
          </cell>
          <cell r="AB193" t="str">
            <v>Negativo MODERADO</v>
          </cell>
          <cell r="BA193" t="str">
            <v>Negativo BAJO</v>
          </cell>
        </row>
        <row r="194">
          <cell r="K194" t="str">
            <v>Consumo de papel</v>
          </cell>
          <cell r="L194" t="str">
            <v>Agotamiento de los recursos naturales (-)</v>
          </cell>
          <cell r="AB194" t="str">
            <v>Negativo MODERADO</v>
          </cell>
          <cell r="BA194" t="str">
            <v>Negativo BAJO</v>
          </cell>
        </row>
        <row r="195">
          <cell r="K195" t="str">
            <v>Consumo de tóner</v>
          </cell>
          <cell r="L195" t="str">
            <v>Agotamiento de los recursos naturales (-)</v>
          </cell>
          <cell r="AB195" t="str">
            <v>Negativo BAJO</v>
          </cell>
          <cell r="BA195" t="str">
            <v>Negativo BAJO</v>
          </cell>
        </row>
        <row r="196">
          <cell r="K196" t="str">
            <v>Generación de residuos aprovechables (PAPEL)</v>
          </cell>
          <cell r="L196" t="str">
            <v>Disminución de carga en los rellenos sanitarios (+)</v>
          </cell>
          <cell r="AB196" t="str">
            <v>POSITIVO</v>
          </cell>
          <cell r="BA196" t="str">
            <v>POSITIVO</v>
          </cell>
        </row>
        <row r="197">
          <cell r="K197" t="str">
            <v xml:space="preserve">Generación de residuos peligrosos (TÓNERES) </v>
          </cell>
          <cell r="L197" t="str">
            <v>Contaminación del suelo (-)</v>
          </cell>
          <cell r="AB197" t="str">
            <v>Negativo MODERADO</v>
          </cell>
          <cell r="BA197" t="str">
            <v>Negativo BAJO</v>
          </cell>
        </row>
        <row r="198">
          <cell r="K198" t="str">
            <v>Consumo de energía eléctrica</v>
          </cell>
          <cell r="L198" t="str">
            <v>Agotamiento de los recursos naturales (-)</v>
          </cell>
          <cell r="AB198" t="str">
            <v>Negativo MODERADO</v>
          </cell>
          <cell r="BA198" t="str">
            <v>Negativo BAJO</v>
          </cell>
        </row>
        <row r="199">
          <cell r="K199" t="str">
            <v>Conversión a medios tecnológicos</v>
          </cell>
          <cell r="L199" t="str">
            <v>Disminución de consumo de papel (+)</v>
          </cell>
          <cell r="AB199" t="str">
            <v>POSITIVO</v>
          </cell>
          <cell r="BA199" t="str">
            <v>POSITIVO</v>
          </cell>
        </row>
        <row r="200">
          <cell r="K200" t="str">
            <v>Intervención a comunidades Étnicas</v>
          </cell>
          <cell r="L200" t="str">
            <v>Conservación de las costumbres étnicas (+)</v>
          </cell>
          <cell r="AB200" t="str">
            <v>POSITIVO</v>
          </cell>
          <cell r="BA200" t="str">
            <v>POSITIVO</v>
          </cell>
        </row>
        <row r="201">
          <cell r="K201" t="str">
            <v>Consumo de energía eléctrica</v>
          </cell>
          <cell r="L201" t="str">
            <v>Agotamiento de los recursos naturales (-)</v>
          </cell>
          <cell r="AB201" t="str">
            <v>Negativo MODERADO</v>
          </cell>
          <cell r="BA201" t="str">
            <v>Negativo BAJO</v>
          </cell>
        </row>
        <row r="202">
          <cell r="K202" t="str">
            <v>Conversión a medios tecnológicos</v>
          </cell>
          <cell r="L202" t="str">
            <v>Disminución de consumo de papel (+)</v>
          </cell>
          <cell r="AB202" t="str">
            <v>POSITIVO</v>
          </cell>
          <cell r="BA202" t="str">
            <v>POSITIVO</v>
          </cell>
        </row>
        <row r="203">
          <cell r="K203" t="str">
            <v>Intervención a comunidades Étnicas</v>
          </cell>
          <cell r="L203" t="str">
            <v>Conservación de las costumbres étnicas (+)</v>
          </cell>
          <cell r="AB203" t="str">
            <v>POSITIVO</v>
          </cell>
          <cell r="BA203" t="str">
            <v>POSITIVO</v>
          </cell>
        </row>
        <row r="204">
          <cell r="K204" t="str">
            <v>Consumo de energía eléctrica</v>
          </cell>
          <cell r="L204" t="str">
            <v>Agotamiento de los recursos naturales (-)</v>
          </cell>
          <cell r="AB204" t="str">
            <v>Negativo MODERADO</v>
          </cell>
          <cell r="BA204" t="str">
            <v>Negativo BAJO</v>
          </cell>
        </row>
        <row r="205">
          <cell r="K205" t="str">
            <v>Consumo de papel</v>
          </cell>
          <cell r="L205" t="str">
            <v>Agotamiento de los recursos naturales (-)</v>
          </cell>
          <cell r="AB205" t="str">
            <v>Negativo MODERADO</v>
          </cell>
          <cell r="BA205" t="str">
            <v>Negativo BAJO</v>
          </cell>
        </row>
        <row r="206">
          <cell r="K206" t="str">
            <v>Consumo de tóner</v>
          </cell>
          <cell r="L206" t="str">
            <v>Agotamiento de los recursos naturales (-)</v>
          </cell>
          <cell r="AB206" t="str">
            <v>Negativo BAJO</v>
          </cell>
          <cell r="BA206" t="str">
            <v>Negativo BAJO</v>
          </cell>
        </row>
        <row r="207">
          <cell r="K207" t="str">
            <v>Conversión a medios tecnológicos</v>
          </cell>
          <cell r="L207" t="str">
            <v>Disminución de consumo de papel (+)</v>
          </cell>
          <cell r="AB207" t="str">
            <v>POSITIVO</v>
          </cell>
          <cell r="BA207" t="str">
            <v>POSITIVO</v>
          </cell>
        </row>
        <row r="208">
          <cell r="K208" t="str">
            <v>Generación de residuos aprovechables (PAPEL)</v>
          </cell>
          <cell r="L208" t="str">
            <v>Disminución de carga en los rellenos sanitarios (+)</v>
          </cell>
          <cell r="AB208" t="str">
            <v>POSITIVO</v>
          </cell>
          <cell r="BA208" t="str">
            <v>POSITIVO</v>
          </cell>
        </row>
        <row r="209">
          <cell r="K209" t="str">
            <v xml:space="preserve">Generación de residuos peligrosos (TÓNERES) </v>
          </cell>
          <cell r="L209" t="str">
            <v>Contaminación del suelo (-)</v>
          </cell>
          <cell r="AB209" t="str">
            <v>Negativo MODERADO</v>
          </cell>
          <cell r="BA209" t="str">
            <v>Negativo BAJO</v>
          </cell>
        </row>
        <row r="210">
          <cell r="K210" t="str">
            <v>Intervención a comunidades Étnicas</v>
          </cell>
          <cell r="L210" t="str">
            <v>Conservación de las costumbres étnicas (+)</v>
          </cell>
          <cell r="AB210" t="str">
            <v>POSITIVO</v>
          </cell>
          <cell r="BA210" t="str">
            <v>POSITIVO</v>
          </cell>
        </row>
        <row r="211">
          <cell r="K211" t="str">
            <v>Consumo de energía eléctrica</v>
          </cell>
          <cell r="L211" t="str">
            <v>Agotamiento de los recursos naturales (-)</v>
          </cell>
          <cell r="AB211" t="str">
            <v>Negativo MODERADO</v>
          </cell>
          <cell r="BA211" t="str">
            <v>Negativo BAJO</v>
          </cell>
        </row>
        <row r="212">
          <cell r="K212" t="str">
            <v>Consumo de papel</v>
          </cell>
          <cell r="L212" t="str">
            <v>Agotamiento de los recursos naturales (-)</v>
          </cell>
          <cell r="AB212" t="str">
            <v>Negativo MODERADO</v>
          </cell>
          <cell r="BA212" t="str">
            <v>Negativo BAJO</v>
          </cell>
        </row>
        <row r="213">
          <cell r="K213" t="str">
            <v>Consumo de tóner</v>
          </cell>
          <cell r="L213" t="str">
            <v>Agotamiento de los recursos naturales (-)</v>
          </cell>
          <cell r="AB213" t="str">
            <v>Negativo BAJO</v>
          </cell>
          <cell r="BA213" t="str">
            <v>Negativo BAJO</v>
          </cell>
        </row>
        <row r="214">
          <cell r="K214" t="str">
            <v>Conversión a medios tecnológicos</v>
          </cell>
          <cell r="L214" t="str">
            <v>Disminución de consumo de papel (+)</v>
          </cell>
          <cell r="AB214" t="str">
            <v>POSITIVO</v>
          </cell>
          <cell r="BA214" t="str">
            <v>POSITIVO</v>
          </cell>
        </row>
        <row r="215">
          <cell r="K215" t="str">
            <v>Generación de residuos aprovechables (PAPEL)</v>
          </cell>
          <cell r="L215" t="str">
            <v>Disminución de carga en los rellenos sanitarios (+)</v>
          </cell>
          <cell r="AB215" t="str">
            <v>POSITIVO</v>
          </cell>
          <cell r="BA215" t="str">
            <v>POSITIVO</v>
          </cell>
        </row>
        <row r="216">
          <cell r="K216" t="str">
            <v xml:space="preserve">Generación de residuos peligrosos (TÓNERES) </v>
          </cell>
          <cell r="L216" t="str">
            <v>Contaminación del suelo (-)</v>
          </cell>
          <cell r="AB216" t="str">
            <v>Negativo MODERADO</v>
          </cell>
          <cell r="BA216" t="str">
            <v>Negativo BAJO</v>
          </cell>
        </row>
        <row r="217">
          <cell r="K217" t="str">
            <v>Intervención a comunidades Étnicas</v>
          </cell>
          <cell r="L217" t="str">
            <v>Conservación de las costumbres étnicas (+)</v>
          </cell>
          <cell r="AB217" t="str">
            <v>POSITIVO</v>
          </cell>
          <cell r="BA217" t="str">
            <v>POSITIVO</v>
          </cell>
        </row>
        <row r="218">
          <cell r="K218" t="str">
            <v>Consumo de energía eléctrica</v>
          </cell>
          <cell r="L218" t="str">
            <v>Agotamiento de los recursos naturales (-)</v>
          </cell>
          <cell r="AB218" t="str">
            <v>Negativo MODERADO</v>
          </cell>
          <cell r="BA218" t="str">
            <v>Negativo BAJO</v>
          </cell>
        </row>
        <row r="219">
          <cell r="K219" t="str">
            <v>Consumo de papel</v>
          </cell>
          <cell r="L219" t="str">
            <v>Agotamiento de los recursos naturales (-)</v>
          </cell>
          <cell r="AB219" t="str">
            <v>Negativo MODERADO</v>
          </cell>
          <cell r="BA219" t="str">
            <v>Negativo BAJO</v>
          </cell>
        </row>
        <row r="220">
          <cell r="K220" t="str">
            <v>Consumo de tóner</v>
          </cell>
          <cell r="L220" t="str">
            <v>Agotamiento de los recursos naturales (-)</v>
          </cell>
          <cell r="AB220" t="str">
            <v>Negativo BAJO</v>
          </cell>
          <cell r="BA220" t="str">
            <v>Negativo BAJO</v>
          </cell>
        </row>
        <row r="221">
          <cell r="K221" t="str">
            <v>Conversión a medios tecnológicos</v>
          </cell>
          <cell r="L221" t="str">
            <v>Disminución de consumo de papel (+)</v>
          </cell>
          <cell r="AB221" t="str">
            <v>POSITIVO</v>
          </cell>
          <cell r="BA221" t="str">
            <v>POSITIVO</v>
          </cell>
        </row>
        <row r="222">
          <cell r="K222" t="str">
            <v>Generación de residuos aprovechables (PAPEL)</v>
          </cell>
          <cell r="L222" t="str">
            <v>Disminución de carga en los rellenos sanitarios (+)</v>
          </cell>
          <cell r="AB222" t="str">
            <v>POSITIVO</v>
          </cell>
          <cell r="BA222" t="str">
            <v>POSITIVO</v>
          </cell>
        </row>
        <row r="223">
          <cell r="K223" t="str">
            <v xml:space="preserve">Generación de residuos peligrosos (TÓNERES) </v>
          </cell>
          <cell r="L223" t="str">
            <v>Contaminación del suelo (-)</v>
          </cell>
          <cell r="AB223" t="str">
            <v>Negativo MODERADO</v>
          </cell>
          <cell r="BA223" t="str">
            <v>Negativo BAJO</v>
          </cell>
        </row>
        <row r="224">
          <cell r="K224" t="str">
            <v>Intervención a comunidades Étnicas</v>
          </cell>
          <cell r="L224" t="str">
            <v>Conservación de las costumbres étnicas (+)</v>
          </cell>
          <cell r="AB224" t="str">
            <v>POSITIVO</v>
          </cell>
          <cell r="BA224" t="str">
            <v>POSITIVO</v>
          </cell>
        </row>
        <row r="225">
          <cell r="K225" t="str">
            <v>Consumo de energía eléctrica</v>
          </cell>
          <cell r="L225" t="str">
            <v>Agotamiento de los recursos naturales (-)</v>
          </cell>
          <cell r="AB225" t="str">
            <v>Negativo MODERADO</v>
          </cell>
          <cell r="BA225" t="str">
            <v>Negativo BAJO</v>
          </cell>
        </row>
        <row r="226">
          <cell r="K226" t="str">
            <v>Consumo de energía eléctrica</v>
          </cell>
          <cell r="L226" t="str">
            <v>Agotamiento de los recursos naturales (-)</v>
          </cell>
          <cell r="AB226" t="str">
            <v>Negativo MODERADO</v>
          </cell>
          <cell r="BA226" t="str">
            <v>Negativo BAJO</v>
          </cell>
        </row>
        <row r="227">
          <cell r="K227" t="str">
            <v>Consumo de energía eléctrica</v>
          </cell>
          <cell r="L227" t="str">
            <v>Agotamiento de los recursos naturales (-)</v>
          </cell>
          <cell r="AB227" t="str">
            <v>Negativo MODERADO</v>
          </cell>
          <cell r="BA227" t="str">
            <v>Negativo BAJO</v>
          </cell>
        </row>
        <row r="228">
          <cell r="K228" t="str">
            <v>Consumo de agua</v>
          </cell>
          <cell r="L228" t="str">
            <v>Agotamiento de los recursos naturales (-)</v>
          </cell>
          <cell r="AB228" t="str">
            <v>Negativo MODERADO</v>
          </cell>
          <cell r="BA228" t="str">
            <v>Negativo BAJO</v>
          </cell>
        </row>
        <row r="229">
          <cell r="K229" t="str">
            <v>Vertimiento de aguas residuales domésticas a sistemas de alcantarillado</v>
          </cell>
          <cell r="L229" t="str">
            <v>Contaminación de cuerpos hídricos (-)</v>
          </cell>
          <cell r="AB229" t="str">
            <v>Negativo MODERADO</v>
          </cell>
          <cell r="BA229" t="str">
            <v>Negativo BAJO</v>
          </cell>
        </row>
        <row r="230">
          <cell r="K230" t="str">
            <v>Consumo de bolsas plásticas para almacenamiento de residuos</v>
          </cell>
          <cell r="L230" t="str">
            <v>Agotamiento de los recursos naturales (-)</v>
          </cell>
          <cell r="AB230" t="str">
            <v>Negativo MODERADO</v>
          </cell>
          <cell r="BA230" t="str">
            <v>Negativo BAJO</v>
          </cell>
        </row>
        <row r="231">
          <cell r="K231" t="str">
            <v>Generación de residuos ordinarios</v>
          </cell>
          <cell r="L231" t="str">
            <v>Aumento de carga de rellenos sanitarios (-)</v>
          </cell>
          <cell r="AB231" t="str">
            <v>Negativo MODERADO</v>
          </cell>
          <cell r="BA231" t="str">
            <v>Negativo BAJO</v>
          </cell>
        </row>
        <row r="232">
          <cell r="K232" t="str">
            <v>Generación de residuos ordinarios</v>
          </cell>
          <cell r="L232" t="str">
            <v>Contaminación del suelo (-)</v>
          </cell>
          <cell r="AB232" t="str">
            <v>Negativo MODERADO</v>
          </cell>
          <cell r="BA232" t="str">
            <v>Negativo BAJO</v>
          </cell>
        </row>
        <row r="233">
          <cell r="K233" t="str">
            <v>Consumo de sustancias químicas</v>
          </cell>
          <cell r="L233" t="str">
            <v>Contaminación del suelo (-)</v>
          </cell>
          <cell r="AB233" t="str">
            <v>Negativo MODERADO</v>
          </cell>
          <cell r="BA233" t="str">
            <v>Negativo BAJO</v>
          </cell>
        </row>
        <row r="234">
          <cell r="K234" t="str">
            <v>Consumo de sustancias químicas</v>
          </cell>
          <cell r="L234" t="str">
            <v>Contaminación del suelo (-)</v>
          </cell>
          <cell r="AB234" t="str">
            <v>Negativo MODERADO</v>
          </cell>
          <cell r="BA234" t="str">
            <v>Negativo BAJO</v>
          </cell>
        </row>
        <row r="235">
          <cell r="K235" t="str">
            <v>Generación de residuos orgánicos</v>
          </cell>
          <cell r="L235" t="str">
            <v>Aumento de carga de rellenos sanitarios (-)</v>
          </cell>
          <cell r="AB235" t="str">
            <v>Negativo MODERADO</v>
          </cell>
          <cell r="BA235" t="str">
            <v>Negativo BAJO</v>
          </cell>
        </row>
        <row r="236">
          <cell r="K236" t="str">
            <v>Generación de residuos orgánicos</v>
          </cell>
          <cell r="L236" t="str">
            <v>Contaminación del suelo (-)</v>
          </cell>
          <cell r="AB236" t="str">
            <v>Negativo MODERADO</v>
          </cell>
          <cell r="BA236" t="str">
            <v>Negativo BAJO</v>
          </cell>
        </row>
        <row r="237">
          <cell r="K237" t="str">
            <v>Generación de residuos aprovechables (PLÁSTICO)</v>
          </cell>
          <cell r="L237" t="str">
            <v>Disminución de carga en los rellenos sanitarios (+)</v>
          </cell>
          <cell r="AB237" t="str">
            <v>POSITIVO</v>
          </cell>
          <cell r="BA237" t="str">
            <v>POSITIVO</v>
          </cell>
        </row>
        <row r="238">
          <cell r="K238" t="str">
            <v>Consumo de energía eléctrica</v>
          </cell>
          <cell r="L238" t="str">
            <v>Agotamiento de los recursos naturales (-)</v>
          </cell>
          <cell r="AB238" t="str">
            <v>Negativo MODERADO</v>
          </cell>
          <cell r="BA238" t="str">
            <v>Negativo BAJO</v>
          </cell>
        </row>
        <row r="239">
          <cell r="K239" t="str">
            <v>Consumo de agua</v>
          </cell>
          <cell r="L239" t="str">
            <v>Agotamiento de los recursos naturales (-)</v>
          </cell>
          <cell r="AB239" t="str">
            <v>Negativo MODERADO</v>
          </cell>
          <cell r="BA239" t="str">
            <v>Negativo BAJO</v>
          </cell>
        </row>
        <row r="240">
          <cell r="K240" t="str">
            <v>Consumo de papel</v>
          </cell>
          <cell r="L240" t="str">
            <v>Agotamiento de los recursos naturales (-)</v>
          </cell>
          <cell r="AB240" t="str">
            <v>Negativo MODERADO</v>
          </cell>
          <cell r="BA240" t="str">
            <v>Negativo BAJO</v>
          </cell>
        </row>
        <row r="241">
          <cell r="K241" t="str">
            <v>Consumo de bolsas plásticas para almacenamiento de residuos</v>
          </cell>
          <cell r="L241" t="str">
            <v>Agotamiento de los recursos naturales (-)</v>
          </cell>
          <cell r="AB241" t="str">
            <v>Negativo MODERADO</v>
          </cell>
          <cell r="BA241" t="str">
            <v>Negativo BAJO</v>
          </cell>
        </row>
        <row r="242">
          <cell r="K242" t="str">
            <v>Consumo de tóner</v>
          </cell>
          <cell r="L242" t="str">
            <v>Agotamiento de los recursos naturales (-)</v>
          </cell>
          <cell r="AB242" t="str">
            <v>Negativo BAJO</v>
          </cell>
          <cell r="BA242" t="str">
            <v>Negativo BAJO</v>
          </cell>
        </row>
        <row r="243">
          <cell r="K243" t="str">
            <v>Generación de residuos ordinarios</v>
          </cell>
          <cell r="L243" t="str">
            <v>Aumento de carga de rellenos sanitarios (-)</v>
          </cell>
          <cell r="AB243" t="str">
            <v>Negativo MODERADO</v>
          </cell>
          <cell r="BA243" t="str">
            <v>Negativo BAJO</v>
          </cell>
        </row>
        <row r="244">
          <cell r="K244" t="str">
            <v>Generación de residuos ordinarios</v>
          </cell>
          <cell r="L244" t="str">
            <v>Contaminación del suelo (-)</v>
          </cell>
          <cell r="AB244" t="str">
            <v>Negativo MODERADO</v>
          </cell>
          <cell r="BA244" t="str">
            <v>Negativo BAJO</v>
          </cell>
        </row>
        <row r="245">
          <cell r="K245" t="str">
            <v>Generación de residuos de manejo especial (RAEE´S)</v>
          </cell>
          <cell r="L245" t="str">
            <v>Contaminación del suelo (-)</v>
          </cell>
          <cell r="AB245" t="str">
            <v>Negativo MODERADO</v>
          </cell>
          <cell r="BA245" t="str">
            <v>Negativo BAJO</v>
          </cell>
        </row>
        <row r="246">
          <cell r="K246" t="str">
            <v>Generación de residuos de manejo especial (PILAS O BATERÍAS)</v>
          </cell>
          <cell r="L246" t="str">
            <v>Contaminación del suelo (-)</v>
          </cell>
          <cell r="AB246" t="str">
            <v>Negativo MODERADO</v>
          </cell>
          <cell r="BA246" t="str">
            <v>Negativo BAJO</v>
          </cell>
        </row>
        <row r="247">
          <cell r="K247" t="str">
            <v xml:space="preserve">Generación de residuos peligrosos (TÓNERES) </v>
          </cell>
          <cell r="L247" t="str">
            <v>Contaminación del suelo (-)</v>
          </cell>
          <cell r="AB247" t="str">
            <v>Negativo MODERADO</v>
          </cell>
          <cell r="BA247" t="str">
            <v>Negativo BAJO</v>
          </cell>
        </row>
        <row r="248">
          <cell r="K248" t="str">
            <v>Generación de ruido</v>
          </cell>
          <cell r="L248" t="str">
            <v>Contaminación del aire (-)</v>
          </cell>
          <cell r="AB248" t="str">
            <v>Negativo MODERADO</v>
          </cell>
          <cell r="BA248" t="str">
            <v>Negativo BAJO</v>
          </cell>
        </row>
        <row r="249">
          <cell r="K249" t="str">
            <v>Generación de residuos aprovechables (PAPEL)</v>
          </cell>
          <cell r="L249" t="str">
            <v>Disminución de carga en los rellenos sanitarios (+)</v>
          </cell>
          <cell r="AB249" t="str">
            <v>POSITIVO</v>
          </cell>
          <cell r="BA249" t="str">
            <v>POSITIVO</v>
          </cell>
        </row>
        <row r="250">
          <cell r="K250" t="str">
            <v>Generación de residuos aprovechables (PLÁSTICO)</v>
          </cell>
          <cell r="L250" t="str">
            <v>Disminución de carga en los rellenos sanitarios (+)</v>
          </cell>
          <cell r="AB250" t="str">
            <v>POSITIVO</v>
          </cell>
          <cell r="BA250" t="str">
            <v>POSITIVO</v>
          </cell>
        </row>
        <row r="251">
          <cell r="K251" t="str">
            <v>Generación de residuos aprovechables (VIDRIO)</v>
          </cell>
          <cell r="L251" t="str">
            <v>Disminución de carga en los rellenos sanitarios (+)</v>
          </cell>
          <cell r="AB251" t="str">
            <v>POSITIVO</v>
          </cell>
          <cell r="BA251" t="str">
            <v>POSITIVO</v>
          </cell>
        </row>
        <row r="252">
          <cell r="K252" t="str">
            <v>Generación de residuos aprovechables (CARTÓN)</v>
          </cell>
          <cell r="L252" t="str">
            <v>Disminución de carga en los rellenos sanitarios (+)</v>
          </cell>
          <cell r="AB252" t="str">
            <v>POSITIVO</v>
          </cell>
          <cell r="BA252" t="str">
            <v>POSITIVO</v>
          </cell>
        </row>
        <row r="253">
          <cell r="K253" t="str">
            <v>Generación de residuos aprovechables (METAL)</v>
          </cell>
          <cell r="L253" t="str">
            <v>Disminución de carga en los rellenos sanitarios (+)</v>
          </cell>
          <cell r="AB253" t="str">
            <v>POSITIVO</v>
          </cell>
          <cell r="BA253" t="str">
            <v>POSITIVO</v>
          </cell>
        </row>
        <row r="254">
          <cell r="K254" t="str">
            <v>Generación de residuos orgánicos</v>
          </cell>
          <cell r="L254" t="str">
            <v>Aumento de carga de rellenos sanitarios (-)</v>
          </cell>
          <cell r="AB254" t="str">
            <v>Negativo MODERADO</v>
          </cell>
          <cell r="BA254" t="str">
            <v>Negativo BAJO</v>
          </cell>
        </row>
        <row r="255">
          <cell r="K255" t="str">
            <v>Generación de residuos orgánicos</v>
          </cell>
          <cell r="L255" t="str">
            <v>Contaminación del suelo (-)</v>
          </cell>
          <cell r="AB255" t="str">
            <v>Negativo MODERADO</v>
          </cell>
          <cell r="BA255" t="str">
            <v>Negativo BAJO</v>
          </cell>
        </row>
        <row r="256">
          <cell r="K256" t="str">
            <v>Vertimiento de aguas residuales domésticas a sistemas de alcantarillado</v>
          </cell>
          <cell r="L256" t="str">
            <v>Contaminación de cuerpos hídricos (-)</v>
          </cell>
          <cell r="AB256" t="str">
            <v>Negativo MODERADO</v>
          </cell>
          <cell r="BA256" t="str">
            <v>Negativo BAJO</v>
          </cell>
        </row>
        <row r="257">
          <cell r="K257" t="str">
            <v>Conversión a medios tecnológicos</v>
          </cell>
          <cell r="L257" t="str">
            <v>Disminución de consumo de papel (+)</v>
          </cell>
          <cell r="AB257" t="str">
            <v>POSITIVO</v>
          </cell>
          <cell r="BA257" t="str">
            <v>POSITIVO</v>
          </cell>
        </row>
        <row r="258">
          <cell r="K258" t="str">
            <v>Consumo de energía eléctrica</v>
          </cell>
          <cell r="L258" t="str">
            <v>Agotamiento de los recursos naturales (-)</v>
          </cell>
          <cell r="AB258" t="str">
            <v>Negativo MODERADO</v>
          </cell>
          <cell r="BA258" t="str">
            <v>Negativo BAJO</v>
          </cell>
        </row>
        <row r="259">
          <cell r="K259" t="str">
            <v>Consumo de agua</v>
          </cell>
          <cell r="L259" t="str">
            <v>Agotamiento de los recursos naturales (-)</v>
          </cell>
          <cell r="AB259" t="str">
            <v>Negativo MODERADO</v>
          </cell>
          <cell r="BA259" t="str">
            <v>Negativo BAJO</v>
          </cell>
        </row>
        <row r="260">
          <cell r="K260" t="str">
            <v>Consumo de bolsas plásticas para almacenamiento de residuos</v>
          </cell>
          <cell r="L260" t="str">
            <v>Agotamiento de los recursos naturales (-)</v>
          </cell>
          <cell r="AB260" t="str">
            <v>Negativo MODERADO</v>
          </cell>
          <cell r="BA260" t="str">
            <v>Negativo BAJO</v>
          </cell>
        </row>
        <row r="261">
          <cell r="K261" t="str">
            <v xml:space="preserve">Consumo de insumos no comestibles de cafetería </v>
          </cell>
          <cell r="L261" t="str">
            <v>Agotamiento de los recursos naturales (-)</v>
          </cell>
          <cell r="AB261" t="str">
            <v>Negativo MODERADO</v>
          </cell>
          <cell r="BA261" t="str">
            <v>Negativo BAJO</v>
          </cell>
        </row>
        <row r="262">
          <cell r="K262" t="str">
            <v xml:space="preserve">Consumo de insumos comestibles de cafetería </v>
          </cell>
          <cell r="L262" t="str">
            <v>Agotamiento de los recursos naturales (-)</v>
          </cell>
          <cell r="AB262" t="str">
            <v>Negativo BAJO</v>
          </cell>
          <cell r="BA262" t="str">
            <v>Negativo BAJO</v>
          </cell>
        </row>
        <row r="263">
          <cell r="K263" t="str">
            <v>Generación de residuos ordinarios</v>
          </cell>
          <cell r="L263" t="str">
            <v>Aumento de carga de rellenos sanitarios (-)</v>
          </cell>
          <cell r="AB263" t="str">
            <v>Negativo MODERADO</v>
          </cell>
          <cell r="BA263" t="str">
            <v>Negativo BAJO</v>
          </cell>
        </row>
        <row r="264">
          <cell r="K264" t="str">
            <v>Generación de residuos ordinarios</v>
          </cell>
          <cell r="L264" t="str">
            <v>Contaminación del suelo (-)</v>
          </cell>
          <cell r="AB264" t="str">
            <v>Negativo MODERADO</v>
          </cell>
          <cell r="BA264" t="str">
            <v>Negativo BAJO</v>
          </cell>
        </row>
        <row r="265">
          <cell r="K265" t="str">
            <v>Generación de residuos aprovechables (PLÁSTICO)</v>
          </cell>
          <cell r="L265" t="str">
            <v>Disminución de carga en los rellenos sanitarios (+)</v>
          </cell>
          <cell r="AB265" t="str">
            <v>POSITIVO</v>
          </cell>
          <cell r="BA265" t="str">
            <v>POSITIVO</v>
          </cell>
        </row>
        <row r="266">
          <cell r="K266" t="str">
            <v>Generación de residuos aprovechables (CARTÓN)</v>
          </cell>
          <cell r="L266" t="str">
            <v>Disminución de carga en los rellenos sanitarios (+)</v>
          </cell>
          <cell r="AB266" t="str">
            <v>POSITIVO</v>
          </cell>
          <cell r="BA266" t="str">
            <v>POSITIVO</v>
          </cell>
        </row>
        <row r="267">
          <cell r="K267" t="str">
            <v>Generación de residuos orgánicos</v>
          </cell>
          <cell r="L267" t="str">
            <v>Aumento de carga de rellenos sanitarios (-)</v>
          </cell>
          <cell r="AB267" t="str">
            <v>Negativo MODERADO</v>
          </cell>
          <cell r="BA267" t="str">
            <v>Negativo BAJO</v>
          </cell>
        </row>
        <row r="268">
          <cell r="K268" t="str">
            <v>Generación de residuos orgánicos</v>
          </cell>
          <cell r="L268" t="str">
            <v>Contaminación del suelo (-)</v>
          </cell>
          <cell r="AB268" t="str">
            <v>Negativo MODERADO</v>
          </cell>
          <cell r="BA268" t="str">
            <v>Negativo BAJO</v>
          </cell>
        </row>
        <row r="269">
          <cell r="K269" t="str">
            <v>Vertimiento de aguas residuales domésticas a sistemas de alcantarillado</v>
          </cell>
          <cell r="L269" t="str">
            <v>Contaminación de cuerpos hídricos (-)</v>
          </cell>
          <cell r="AB269" t="str">
            <v>Negativo MODERADO</v>
          </cell>
          <cell r="BA269" t="str">
            <v>Negativo BAJO</v>
          </cell>
        </row>
        <row r="270">
          <cell r="K270" t="str">
            <v>Consumo de energía eléctrica</v>
          </cell>
          <cell r="L270" t="str">
            <v>Agotamiento de los recursos naturales (-)</v>
          </cell>
          <cell r="AB270" t="str">
            <v>Negativo MODERADO</v>
          </cell>
          <cell r="BA270" t="str">
            <v>Negativo BAJO</v>
          </cell>
        </row>
        <row r="271">
          <cell r="K271" t="str">
            <v>Consumo de papel</v>
          </cell>
          <cell r="L271" t="str">
            <v>Agotamiento de los recursos naturales (-)</v>
          </cell>
          <cell r="AB271" t="str">
            <v>Negativo MODERADO</v>
          </cell>
          <cell r="BA271" t="str">
            <v>Negativo BAJO</v>
          </cell>
        </row>
        <row r="272">
          <cell r="K272" t="str">
            <v>Consumo de tóner</v>
          </cell>
          <cell r="L272" t="str">
            <v>Agotamiento de los recursos naturales (-)</v>
          </cell>
          <cell r="AB272" t="str">
            <v>Negativo BAJO</v>
          </cell>
          <cell r="BA272" t="str">
            <v>Negativo BAJO</v>
          </cell>
        </row>
        <row r="273">
          <cell r="K273" t="str">
            <v xml:space="preserve">Generación de residuos peligrosos (TÓNERES) </v>
          </cell>
          <cell r="L273" t="str">
            <v>Contaminación del suelo (-)</v>
          </cell>
          <cell r="AB273" t="str">
            <v>Negativo MODERADO</v>
          </cell>
          <cell r="BA273" t="str">
            <v>Negativo BAJO</v>
          </cell>
        </row>
        <row r="274">
          <cell r="K274" t="str">
            <v>Generación de residuos aprovechables (PAPEL)</v>
          </cell>
          <cell r="L274" t="str">
            <v>Disminución de carga en los rellenos sanitarios (+)</v>
          </cell>
          <cell r="AB274" t="str">
            <v>POSITIVO</v>
          </cell>
          <cell r="BA274" t="str">
            <v>POSITIVO</v>
          </cell>
        </row>
        <row r="275">
          <cell r="K275" t="str">
            <v>Conversión a medios tecnológicos</v>
          </cell>
          <cell r="L275" t="str">
            <v>Disminución de consumo de papel (+)</v>
          </cell>
          <cell r="AB275" t="str">
            <v>POSITIVO</v>
          </cell>
          <cell r="BA275" t="str">
            <v>POSITIVO</v>
          </cell>
        </row>
        <row r="276">
          <cell r="K276" t="str">
            <v>Consumo de agua</v>
          </cell>
          <cell r="L276" t="str">
            <v>Agotamiento de los recursos naturales (-)</v>
          </cell>
          <cell r="AB276" t="str">
            <v>Negativo MODERADO</v>
          </cell>
          <cell r="BA276" t="str">
            <v>Negativo BAJO</v>
          </cell>
        </row>
        <row r="277">
          <cell r="K277" t="str">
            <v>Vertimiento de aguas residuales domésticas a sistemas de alcantarillado</v>
          </cell>
          <cell r="L277" t="str">
            <v>Contaminación de cuerpos hídricos (-)</v>
          </cell>
          <cell r="AB277" t="str">
            <v>Negativo MODERADO</v>
          </cell>
          <cell r="BA277" t="str">
            <v>Negativo BAJO</v>
          </cell>
        </row>
        <row r="278">
          <cell r="K278" t="str">
            <v>Generación de residuos ordinarios</v>
          </cell>
          <cell r="L278" t="str">
            <v>Aumento de carga de rellenos sanitarios (-)</v>
          </cell>
          <cell r="AB278" t="str">
            <v>Negativo MODERADO</v>
          </cell>
          <cell r="BA278" t="str">
            <v>Negativo BAJO</v>
          </cell>
        </row>
        <row r="279">
          <cell r="K279" t="str">
            <v>Generación de residuos ordinarios</v>
          </cell>
          <cell r="L279" t="str">
            <v>Contaminación del suelo (-)</v>
          </cell>
          <cell r="AB279" t="str">
            <v>Negativo MODERADO</v>
          </cell>
          <cell r="BA279" t="str">
            <v>Negativo BAJO</v>
          </cell>
        </row>
        <row r="280">
          <cell r="K280" t="str">
            <v>Consumo de energía eléctrica</v>
          </cell>
          <cell r="L280" t="str">
            <v>Agotamiento de los recursos naturales (-)</v>
          </cell>
          <cell r="AB280" t="str">
            <v>Negativo MODERADO</v>
          </cell>
          <cell r="BA280" t="str">
            <v>Negativo BAJO</v>
          </cell>
        </row>
        <row r="281">
          <cell r="K281" t="str">
            <v>Consumo de papel</v>
          </cell>
          <cell r="L281" t="str">
            <v>Agotamiento de los recursos naturales (-)</v>
          </cell>
          <cell r="AB281" t="str">
            <v>Negativo MODERADO</v>
          </cell>
          <cell r="BA281" t="str">
            <v>Negativo BAJO</v>
          </cell>
        </row>
        <row r="282">
          <cell r="K282" t="str">
            <v>Consumo de tóner</v>
          </cell>
          <cell r="L282" t="str">
            <v>Agotamiento de los recursos naturales (-)</v>
          </cell>
          <cell r="AB282" t="str">
            <v>Negativo BAJO</v>
          </cell>
          <cell r="BA282" t="str">
            <v>Negativo BAJO</v>
          </cell>
        </row>
        <row r="283">
          <cell r="K283" t="str">
            <v>Generación de residuos de manejo especial (RAEE´S)</v>
          </cell>
          <cell r="L283" t="str">
            <v>Contaminación del suelo (-)</v>
          </cell>
          <cell r="AB283" t="str">
            <v>Negativo MODERADO</v>
          </cell>
          <cell r="BA283" t="str">
            <v>Negativo BAJO</v>
          </cell>
        </row>
        <row r="284">
          <cell r="K284" t="str">
            <v>Generación de residuos de manejo especial (PILAS O BATERÍAS)</v>
          </cell>
          <cell r="L284" t="str">
            <v>Contaminación del suelo (-)</v>
          </cell>
          <cell r="AB284" t="str">
            <v>Negativo MODERADO</v>
          </cell>
          <cell r="BA284" t="str">
            <v>Negativo BAJO</v>
          </cell>
        </row>
        <row r="285">
          <cell r="K285" t="str">
            <v xml:space="preserve">Generación de residuos peligrosos (TÓNERES) </v>
          </cell>
          <cell r="L285" t="str">
            <v>Contaminación del suelo (-)</v>
          </cell>
          <cell r="AB285" t="str">
            <v>Negativo MODERADO</v>
          </cell>
          <cell r="BA285" t="str">
            <v>Negativo BAJO</v>
          </cell>
        </row>
        <row r="286">
          <cell r="K286" t="str">
            <v>Generación de residuos aprovechables (PAPEL)</v>
          </cell>
          <cell r="L286" t="str">
            <v>Disminución de carga en los rellenos sanitarios (+)</v>
          </cell>
          <cell r="AB286" t="str">
            <v>POSITIVO</v>
          </cell>
          <cell r="BA286" t="str">
            <v>POSITIVO</v>
          </cell>
        </row>
        <row r="287">
          <cell r="K287" t="str">
            <v>Generación de residuos ordinarios</v>
          </cell>
          <cell r="L287" t="str">
            <v>Aumento de carga de rellenos sanitarios (-)</v>
          </cell>
          <cell r="AB287" t="str">
            <v>Negativo MODERADO</v>
          </cell>
          <cell r="BA287" t="str">
            <v>Negativo BAJO</v>
          </cell>
        </row>
        <row r="288">
          <cell r="K288" t="str">
            <v>Generación de residuos ordinarios</v>
          </cell>
          <cell r="L288" t="str">
            <v>Contaminación del suelo (-)</v>
          </cell>
          <cell r="AB288" t="str">
            <v>Negativo MODERADO</v>
          </cell>
          <cell r="BA288" t="str">
            <v>Negativo BAJO</v>
          </cell>
        </row>
        <row r="289">
          <cell r="K289" t="str">
            <v>Consumo de energía eléctrica</v>
          </cell>
          <cell r="L289" t="str">
            <v>Agotamiento de los recursos naturales (-)</v>
          </cell>
          <cell r="AB289" t="str">
            <v>Negativo MODERADO</v>
          </cell>
          <cell r="BA289" t="str">
            <v>Negativo BAJO</v>
          </cell>
        </row>
        <row r="290">
          <cell r="K290" t="str">
            <v>Consumo de papel</v>
          </cell>
          <cell r="L290" t="str">
            <v>Agotamiento de los recursos naturales (-)</v>
          </cell>
          <cell r="AB290" t="str">
            <v>Negativo MODERADO</v>
          </cell>
          <cell r="BA290" t="str">
            <v>Negativo BAJO</v>
          </cell>
        </row>
        <row r="291">
          <cell r="K291" t="str">
            <v>Consumo de tóner</v>
          </cell>
          <cell r="L291" t="str">
            <v>Agotamiento de los recursos naturales (-)</v>
          </cell>
          <cell r="AB291" t="str">
            <v>Negativo BAJO</v>
          </cell>
          <cell r="BA291" t="str">
            <v>Negativo BAJO</v>
          </cell>
        </row>
        <row r="292">
          <cell r="K292" t="str">
            <v xml:space="preserve">Generación de residuos peligrosos (TÓNERES) </v>
          </cell>
          <cell r="L292" t="str">
            <v>Contaminación del suelo (-)</v>
          </cell>
          <cell r="AB292" t="str">
            <v>Negativo MODERADO</v>
          </cell>
          <cell r="BA292" t="str">
            <v>Negativo BAJO</v>
          </cell>
        </row>
        <row r="293">
          <cell r="K293" t="str">
            <v>Generación de residuos aprovechables (PAPEL)</v>
          </cell>
          <cell r="L293" t="str">
            <v>Disminución de carga en los rellenos sanitarios (+)</v>
          </cell>
          <cell r="AB293" t="str">
            <v>POSITIVO</v>
          </cell>
          <cell r="BA293" t="str">
            <v>POSITIVO</v>
          </cell>
        </row>
        <row r="294">
          <cell r="K294" t="str">
            <v>Conversión a medios tecnológicos</v>
          </cell>
          <cell r="L294" t="str">
            <v>Disminución de consumo de papel (+)</v>
          </cell>
          <cell r="AB294" t="str">
            <v>POSITIVO</v>
          </cell>
          <cell r="BA294" t="str">
            <v>POSITIVO</v>
          </cell>
        </row>
        <row r="295">
          <cell r="K295" t="str">
            <v>Definición de criterios ambientales para adquisición de productos y/o servicios</v>
          </cell>
          <cell r="L295" t="str">
            <v>Generación / Fomento de educación  y conciencia ambiental (+)</v>
          </cell>
          <cell r="AB295" t="str">
            <v>POSITIVO</v>
          </cell>
          <cell r="BA295" t="str">
            <v>POSITIVO</v>
          </cell>
        </row>
        <row r="296">
          <cell r="K296" t="str">
            <v>Definición de criterios ambientales para adquisición de productos y/o servicios</v>
          </cell>
          <cell r="L296" t="str">
            <v>Reducción de afectación al medio ambiente (+)</v>
          </cell>
          <cell r="AB296" t="str">
            <v>POSITIVO</v>
          </cell>
          <cell r="BA296" t="str">
            <v>POSITIVO</v>
          </cell>
        </row>
        <row r="297">
          <cell r="K297" t="str">
            <v>Identificación de requisitos legales ambientales y otros requisitos</v>
          </cell>
          <cell r="L297" t="str">
            <v>Reducción de afectación al medio ambiente (+)</v>
          </cell>
          <cell r="AB297" t="str">
            <v>POSITIVO</v>
          </cell>
          <cell r="BA297" t="str">
            <v>POSITIVO</v>
          </cell>
        </row>
        <row r="298">
          <cell r="K298" t="str">
            <v>Consumo de energía eléctrica</v>
          </cell>
          <cell r="L298" t="str">
            <v>Agotamiento de los recursos naturales (-)</v>
          </cell>
          <cell r="AB298" t="str">
            <v>Negativo MODERADO</v>
          </cell>
          <cell r="BA298" t="str">
            <v>Negativo BAJO</v>
          </cell>
        </row>
        <row r="299">
          <cell r="K299" t="str">
            <v>Consumo de papel</v>
          </cell>
          <cell r="L299" t="str">
            <v>Agotamiento de los recursos naturales (-)</v>
          </cell>
          <cell r="AB299" t="str">
            <v>Negativo MODERADO</v>
          </cell>
          <cell r="BA299" t="str">
            <v>Negativo BAJO</v>
          </cell>
        </row>
        <row r="300">
          <cell r="K300" t="str">
            <v>Consumo de tóner</v>
          </cell>
          <cell r="L300" t="str">
            <v>Agotamiento de los recursos naturales (-)</v>
          </cell>
          <cell r="AB300" t="str">
            <v>Negativo BAJO</v>
          </cell>
          <cell r="BA300" t="str">
            <v>Negativo BAJO</v>
          </cell>
        </row>
        <row r="301">
          <cell r="K301" t="str">
            <v>Generación de residuos aprovechables (PAPEL)</v>
          </cell>
          <cell r="L301" t="str">
            <v>Disminución de carga en los rellenos sanitarios (+)</v>
          </cell>
          <cell r="AB301" t="str">
            <v>POSITIVO</v>
          </cell>
          <cell r="BA301" t="str">
            <v>POSITIVO</v>
          </cell>
        </row>
        <row r="302">
          <cell r="K302" t="str">
            <v>Generación de residuos ordinarios</v>
          </cell>
          <cell r="L302" t="str">
            <v>Aumento de carga de rellenos sanitarios (-)</v>
          </cell>
          <cell r="AB302" t="str">
            <v>Negativo MODERADO</v>
          </cell>
          <cell r="BA302" t="str">
            <v>Negativo BAJO</v>
          </cell>
        </row>
        <row r="303">
          <cell r="K303" t="str">
            <v>Generación de residuos ordinarios</v>
          </cell>
          <cell r="L303" t="str">
            <v>Aumento de carga de rellenos sanitarios (-)</v>
          </cell>
          <cell r="AB303" t="str">
            <v>Negativo MODERADO</v>
          </cell>
          <cell r="BA303" t="str">
            <v>Negativo BAJO</v>
          </cell>
        </row>
        <row r="304">
          <cell r="K304" t="str">
            <v xml:space="preserve">Generación de residuos peligrosos (TÓNERES) </v>
          </cell>
          <cell r="L304" t="str">
            <v>Contaminación del suelo (-)</v>
          </cell>
          <cell r="AB304" t="str">
            <v>Negativo MODERADO</v>
          </cell>
          <cell r="BA304" t="str">
            <v>Negativo BAJO</v>
          </cell>
        </row>
        <row r="305">
          <cell r="K305" t="str">
            <v>Consumo de bolsas plásticas para almacenamiento de residuos</v>
          </cell>
          <cell r="L305" t="str">
            <v>Agotamiento de los recursos naturales (-)</v>
          </cell>
          <cell r="AB305" t="str">
            <v>Negativo MODERADO</v>
          </cell>
          <cell r="BA305" t="str">
            <v>Negativo BAJO</v>
          </cell>
        </row>
        <row r="306">
          <cell r="K306" t="str">
            <v>Consumo de papel</v>
          </cell>
          <cell r="L306" t="str">
            <v>Agotamiento de los recursos naturales (-)</v>
          </cell>
          <cell r="AB306" t="str">
            <v>Negativo MODERADO</v>
          </cell>
          <cell r="BA306" t="str">
            <v>Negativo BAJO</v>
          </cell>
        </row>
        <row r="307">
          <cell r="K307" t="str">
            <v>Consumo de tóner</v>
          </cell>
          <cell r="L307" t="str">
            <v>Agotamiento de los recursos naturales (-)</v>
          </cell>
          <cell r="AB307" t="str">
            <v>Negativo BAJO</v>
          </cell>
          <cell r="BA307" t="str">
            <v>Negativo BAJO</v>
          </cell>
        </row>
        <row r="308">
          <cell r="K308" t="str">
            <v>Consumo de energía eléctrica</v>
          </cell>
          <cell r="L308" t="str">
            <v>Agotamiento de los recursos naturales (-)</v>
          </cell>
          <cell r="AB308" t="str">
            <v>Negativo MODERADO</v>
          </cell>
          <cell r="BA308" t="str">
            <v>Negativo BAJO</v>
          </cell>
        </row>
        <row r="309">
          <cell r="K309" t="str">
            <v>Definición de criterios ambientales para adquisición de productos y/o servicios</v>
          </cell>
          <cell r="L309" t="str">
            <v>Reducción de afectación al medio ambiente (+)</v>
          </cell>
          <cell r="AB309" t="str">
            <v>POSITIVO</v>
          </cell>
          <cell r="BA309" t="str">
            <v>POSITIVO</v>
          </cell>
        </row>
        <row r="310">
          <cell r="K310" t="str">
            <v>Definición de criterios ambientales para adquisición de productos y/o servicios</v>
          </cell>
          <cell r="L310" t="str">
            <v>Generación / Fomento de educación  y conciencia ambiental (+)</v>
          </cell>
          <cell r="AB310" t="str">
            <v>POSITIVO</v>
          </cell>
          <cell r="BA310" t="str">
            <v>POSITIVO</v>
          </cell>
        </row>
        <row r="311">
          <cell r="K311" t="str">
            <v>Generación de residuos aprovechables (CARTÓN)</v>
          </cell>
          <cell r="L311" t="str">
            <v>Disminución de carga en los rellenos sanitarios (+)</v>
          </cell>
          <cell r="AB311" t="str">
            <v>POSITIVO</v>
          </cell>
          <cell r="BA311" t="str">
            <v>POSITIVO</v>
          </cell>
        </row>
        <row r="312">
          <cell r="K312" t="str">
            <v>Generación de residuos aprovechables (PAPEL)</v>
          </cell>
          <cell r="L312" t="str">
            <v>Disminución de carga en los rellenos sanitarios (+)</v>
          </cell>
          <cell r="AB312" t="str">
            <v>POSITIVO</v>
          </cell>
          <cell r="BA312" t="str">
            <v>POSITIVO</v>
          </cell>
        </row>
        <row r="313">
          <cell r="K313" t="str">
            <v>Generación de residuos aprovechables (PLÁSTICO)</v>
          </cell>
          <cell r="L313" t="str">
            <v>Disminución de carga en los rellenos sanitarios (+)</v>
          </cell>
          <cell r="AB313" t="str">
            <v>POSITIVO</v>
          </cell>
          <cell r="BA313" t="str">
            <v>POSITIVO</v>
          </cell>
        </row>
        <row r="314">
          <cell r="K314" t="str">
            <v>Generación de residuos ordinarios</v>
          </cell>
          <cell r="L314" t="str">
            <v>Aumento de carga de rellenos sanitarios (-)</v>
          </cell>
          <cell r="AB314" t="str">
            <v>Negativo MODERADO</v>
          </cell>
          <cell r="BA314" t="str">
            <v>Negativo BAJO</v>
          </cell>
        </row>
        <row r="315">
          <cell r="K315" t="str">
            <v>Generación de residuos ordinarios</v>
          </cell>
          <cell r="L315" t="str">
            <v>Contaminación del suelo (-)</v>
          </cell>
          <cell r="AB315" t="str">
            <v>Negativo MODERADO</v>
          </cell>
          <cell r="BA315" t="str">
            <v>Negativo BAJO</v>
          </cell>
        </row>
        <row r="316">
          <cell r="K316" t="str">
            <v>Generación de residuos orgánicos</v>
          </cell>
          <cell r="L316" t="str">
            <v>Aumento de carga de rellenos sanitarios (-)</v>
          </cell>
          <cell r="AB316" t="str">
            <v>Negativo MODERADO</v>
          </cell>
          <cell r="BA316" t="str">
            <v>Negativo BAJO</v>
          </cell>
        </row>
        <row r="317">
          <cell r="K317" t="str">
            <v>Generación de residuos orgánicos</v>
          </cell>
          <cell r="L317" t="str">
            <v>Contaminación del suelo (-)</v>
          </cell>
          <cell r="AB317" t="str">
            <v>Negativo MODERADO</v>
          </cell>
          <cell r="BA317" t="str">
            <v>Negativo BAJO</v>
          </cell>
        </row>
        <row r="318">
          <cell r="K318" t="str">
            <v xml:space="preserve">Generación de residuos peligrosos (TÓNERES) </v>
          </cell>
          <cell r="L318" t="str">
            <v>Contaminación del suelo (-)</v>
          </cell>
          <cell r="AB318" t="str">
            <v>Negativo MODERADO</v>
          </cell>
          <cell r="BA318" t="str">
            <v>Negativo BAJO</v>
          </cell>
        </row>
        <row r="319">
          <cell r="K319" t="str">
            <v>Consumo de bolsas plásticas para almacenamiento de residuos</v>
          </cell>
          <cell r="L319" t="str">
            <v>Agotamiento de los recursos naturales (-)</v>
          </cell>
          <cell r="AB319" t="str">
            <v>Negativo MODERADO</v>
          </cell>
          <cell r="BA319" t="str">
            <v>Negativo BAJO</v>
          </cell>
        </row>
        <row r="320">
          <cell r="K320" t="str">
            <v>Educación ambiental</v>
          </cell>
          <cell r="L320" t="str">
            <v>Disminución de carga en los rellenos sanitarios (+)</v>
          </cell>
          <cell r="AB320" t="str">
            <v>POSITIVO</v>
          </cell>
          <cell r="BA320" t="str">
            <v>POSITIVO</v>
          </cell>
        </row>
        <row r="321">
          <cell r="K321" t="str">
            <v>Educación ambiental</v>
          </cell>
          <cell r="L321" t="str">
            <v>Disminución de contaminación al suelo (+)</v>
          </cell>
          <cell r="AB321" t="str">
            <v>POSITIVO</v>
          </cell>
          <cell r="BA321" t="str">
            <v>POSITIVO</v>
          </cell>
        </row>
        <row r="322">
          <cell r="K322" t="str">
            <v>Educación ambiental</v>
          </cell>
          <cell r="L322" t="str">
            <v>Fomento de buenas prácticas ambientales (+)</v>
          </cell>
          <cell r="AB322" t="str">
            <v>POSITIVO</v>
          </cell>
          <cell r="BA322" t="str">
            <v>POSITIVO</v>
          </cell>
        </row>
        <row r="323">
          <cell r="K323" t="str">
            <v>Educación ambiental</v>
          </cell>
          <cell r="L323" t="str">
            <v>Generación / Fomento de educación  y conciencia ambiental (+)</v>
          </cell>
          <cell r="AB323" t="str">
            <v>POSITIVO</v>
          </cell>
          <cell r="BA323" t="str">
            <v>POSITIVO</v>
          </cell>
        </row>
        <row r="324">
          <cell r="K324" t="str">
            <v>Educación ambiental</v>
          </cell>
          <cell r="L324" t="str">
            <v>Generación de empleo (+)</v>
          </cell>
          <cell r="AB324" t="str">
            <v>POSITIVO</v>
          </cell>
          <cell r="BA324" t="str">
            <v>POSITIVO</v>
          </cell>
        </row>
        <row r="325">
          <cell r="K325" t="str">
            <v>Educación ambiental</v>
          </cell>
          <cell r="L325" t="str">
            <v>Manejo integral de residuos sólidos (+)</v>
          </cell>
          <cell r="AB325" t="str">
            <v>POSITIVO</v>
          </cell>
          <cell r="BA325" t="str">
            <v>POSITIVO</v>
          </cell>
        </row>
        <row r="326">
          <cell r="K326" t="str">
            <v>Educación ambiental</v>
          </cell>
          <cell r="L326" t="str">
            <v>Reducción de afectación al medio ambiente (+)</v>
          </cell>
          <cell r="AB326" t="str">
            <v>POSITIVO</v>
          </cell>
          <cell r="BA326" t="str">
            <v>POSITIVO</v>
          </cell>
        </row>
        <row r="327">
          <cell r="K327" t="str">
            <v>Uso de publicidad exterior visual</v>
          </cell>
          <cell r="L327" t="str">
            <v>Alteración al medio ambiente laboral (-)</v>
          </cell>
          <cell r="AB327" t="str">
            <v>Negativo MODERADO</v>
          </cell>
          <cell r="BA327" t="str">
            <v>Negativo BAJO</v>
          </cell>
        </row>
        <row r="328">
          <cell r="K328" t="str">
            <v>Consumo de combustibles</v>
          </cell>
          <cell r="L328" t="str">
            <v>Agotamiento de los recursos naturales (-)</v>
          </cell>
          <cell r="AB328" t="str">
            <v>Negativo MODERADO</v>
          </cell>
          <cell r="BA328" t="str">
            <v>Negativo BAJO</v>
          </cell>
        </row>
        <row r="329">
          <cell r="K329" t="str">
            <v>Consumo de combustibles</v>
          </cell>
          <cell r="L329" t="str">
            <v>Emisión de gases efecto invernadero (-)</v>
          </cell>
          <cell r="AB329" t="str">
            <v>Negativo MODERADO</v>
          </cell>
          <cell r="BA329" t="str">
            <v>Negativo BAJO</v>
          </cell>
        </row>
        <row r="330">
          <cell r="K330" t="str">
            <v>Generación de emisiones atmosféricas fuentes móviles</v>
          </cell>
          <cell r="L330" t="str">
            <v>Contaminación del aire (-)</v>
          </cell>
          <cell r="AB330" t="str">
            <v>Negativo MODERADO</v>
          </cell>
          <cell r="BA330" t="str">
            <v>Negativo MODERADO</v>
          </cell>
        </row>
        <row r="331">
          <cell r="K331" t="str">
            <v>Generación de ruido</v>
          </cell>
          <cell r="L331" t="str">
            <v>Contaminación del aire (-)</v>
          </cell>
          <cell r="AB331" t="str">
            <v>Negativo MODERADO</v>
          </cell>
          <cell r="BA331" t="str">
            <v>Negativo MODERADO</v>
          </cell>
        </row>
        <row r="332">
          <cell r="K332" t="str">
            <v>Identificación de requisitos legales ambientales y otros requisitos</v>
          </cell>
          <cell r="L332" t="str">
            <v>Reducción de afectación al medio ambiente (+)</v>
          </cell>
          <cell r="AB332" t="str">
            <v>POSITIVO</v>
          </cell>
          <cell r="BA332" t="str">
            <v>POSITIVO</v>
          </cell>
        </row>
        <row r="333">
          <cell r="K333" t="str">
            <v>Definición de criterios ambientales para adquisición de productos y/o servicios</v>
          </cell>
          <cell r="L333" t="str">
            <v>Preservación de la calidad del aire (+)</v>
          </cell>
          <cell r="AB333" t="str">
            <v>POSITIVO</v>
          </cell>
          <cell r="BA333" t="str">
            <v>POSITIVO</v>
          </cell>
        </row>
        <row r="334">
          <cell r="K334" t="str">
            <v>Definición de criterios ambientales para adquisición de productos y/o servicios</v>
          </cell>
          <cell r="L334" t="str">
            <v>Reducción de afectación al medio ambiente (+)</v>
          </cell>
          <cell r="AB334" t="str">
            <v>POSITIVO</v>
          </cell>
          <cell r="BA334" t="str">
            <v>POSITIVO</v>
          </cell>
        </row>
        <row r="335">
          <cell r="K335" t="str">
            <v>Uso de refrigerantes</v>
          </cell>
          <cell r="L335" t="str">
            <v>Agotamiento de los recursos naturales (-)</v>
          </cell>
          <cell r="AB335" t="str">
            <v>Negativo BAJO</v>
          </cell>
          <cell r="BA335" t="str">
            <v>Negativo BAJO</v>
          </cell>
        </row>
        <row r="336">
          <cell r="K336" t="str">
            <v>N/A</v>
          </cell>
          <cell r="L336" t="str">
            <v>N/A</v>
          </cell>
          <cell r="AB336" t="str">
            <v>SIN IMPACTO</v>
          </cell>
          <cell r="BA336" t="str">
            <v>SIN IMPACTO</v>
          </cell>
        </row>
        <row r="337">
          <cell r="K337" t="str">
            <v>N/A</v>
          </cell>
          <cell r="L337" t="str">
            <v>N/A</v>
          </cell>
          <cell r="AB337" t="str">
            <v>SIN IMPACTO</v>
          </cell>
          <cell r="BA337" t="str">
            <v>SIN IMPACTO</v>
          </cell>
        </row>
        <row r="338">
          <cell r="K338" t="str">
            <v>N/A</v>
          </cell>
          <cell r="L338" t="str">
            <v>N/A</v>
          </cell>
          <cell r="AB338" t="str">
            <v>SIN IMPACTO</v>
          </cell>
          <cell r="BA338" t="str">
            <v>SIN IMPACTO</v>
          </cell>
        </row>
        <row r="339">
          <cell r="K339" t="str">
            <v>Generación de carga visual</v>
          </cell>
          <cell r="L339" t="str">
            <v>Afectación a la salud humana (-)</v>
          </cell>
          <cell r="AB339" t="str">
            <v>Negativo MODERADO</v>
          </cell>
          <cell r="BA339" t="str">
            <v>Negativo BAJO</v>
          </cell>
        </row>
        <row r="340">
          <cell r="K340" t="str">
            <v>Otro</v>
          </cell>
          <cell r="L340" t="str">
            <v>Disminución de contaminación al suelo (+)</v>
          </cell>
          <cell r="AB340" t="str">
            <v>POSITIVO</v>
          </cell>
          <cell r="BA340" t="str">
            <v>POSITIVO</v>
          </cell>
        </row>
        <row r="341">
          <cell r="K341" t="str">
            <v>Generación de residuos peligrosos (PLAGUICIDAS)</v>
          </cell>
          <cell r="L341" t="str">
            <v>Contaminación del suelo (-)</v>
          </cell>
          <cell r="AB341" t="str">
            <v>Negativo MODERADO</v>
          </cell>
          <cell r="BA341" t="str">
            <v>Negativo BAJO</v>
          </cell>
        </row>
        <row r="342">
          <cell r="K342" t="str">
            <v>Consumo de agua</v>
          </cell>
          <cell r="L342" t="str">
            <v>Agotamiento de los recursos naturales (-)</v>
          </cell>
          <cell r="AB342" t="str">
            <v>Negativo MODERADO</v>
          </cell>
          <cell r="BA342" t="str">
            <v>Negativo BAJO</v>
          </cell>
        </row>
        <row r="343">
          <cell r="K343" t="str">
            <v>Consumo de combustibles</v>
          </cell>
          <cell r="L343" t="str">
            <v>Agotamiento de los recursos naturales (-)</v>
          </cell>
          <cell r="AB343" t="str">
            <v>Negativo BAJO</v>
          </cell>
          <cell r="BA343" t="str">
            <v>Negativo BAJO</v>
          </cell>
        </row>
        <row r="344">
          <cell r="K344" t="str">
            <v>Consumo de energía eléctrica</v>
          </cell>
          <cell r="L344" t="str">
            <v>Agotamiento de los recursos naturales (-)</v>
          </cell>
          <cell r="AB344" t="str">
            <v>Negativo MODERADO</v>
          </cell>
          <cell r="BA344" t="str">
            <v>Negativo BAJO</v>
          </cell>
        </row>
        <row r="345">
          <cell r="K345" t="str">
            <v xml:space="preserve">Generación de residuos peligrosos (RESIDUOS QUÍMICOS) </v>
          </cell>
          <cell r="L345" t="str">
            <v>Contaminación del suelo (-)</v>
          </cell>
          <cell r="AB345" t="str">
            <v>Negativo MODERADO</v>
          </cell>
          <cell r="BA345" t="str">
            <v>Negativo BAJO</v>
          </cell>
        </row>
        <row r="346">
          <cell r="K346" t="str">
            <v>Consumo de agua</v>
          </cell>
          <cell r="L346" t="str">
            <v>Agotamiento de los recursos naturales (-)</v>
          </cell>
          <cell r="AB346" t="str">
            <v>Negativo BAJO</v>
          </cell>
          <cell r="BA346" t="str">
            <v>Negativo BAJO</v>
          </cell>
        </row>
        <row r="347">
          <cell r="K347" t="str">
            <v>N/A</v>
          </cell>
          <cell r="L347" t="str">
            <v>N/A</v>
          </cell>
          <cell r="AB347" t="str">
            <v>SIN IMPACTO</v>
          </cell>
          <cell r="BA347" t="str">
            <v>SIN IMPACTO</v>
          </cell>
        </row>
        <row r="348">
          <cell r="K348" t="str">
            <v>N/A</v>
          </cell>
          <cell r="L348" t="str">
            <v>N/A</v>
          </cell>
          <cell r="AB348" t="str">
            <v>SIN IMPACTO</v>
          </cell>
          <cell r="BA348" t="str">
            <v>SIN IMPACTO</v>
          </cell>
        </row>
        <row r="349">
          <cell r="K349" t="str">
            <v>N/A</v>
          </cell>
          <cell r="L349" t="str">
            <v>N/A</v>
          </cell>
          <cell r="AB349" t="str">
            <v>SIN IMPACTO</v>
          </cell>
          <cell r="BA349" t="str">
            <v>SIN IMPACTO</v>
          </cell>
        </row>
        <row r="350">
          <cell r="K350" t="str">
            <v>N/A</v>
          </cell>
          <cell r="L350" t="str">
            <v>N/A</v>
          </cell>
          <cell r="AB350" t="str">
            <v>SIN IMPACTO</v>
          </cell>
          <cell r="BA350" t="str">
            <v>SIN IMPACTO</v>
          </cell>
        </row>
        <row r="351">
          <cell r="K351" t="str">
            <v>Otro</v>
          </cell>
          <cell r="L351" t="str">
            <v>Afectación a la salud humana (-)</v>
          </cell>
          <cell r="AB351" t="str">
            <v>Negativo MODERADO</v>
          </cell>
          <cell r="BA351" t="str">
            <v>Negativo MODERADO</v>
          </cell>
        </row>
        <row r="352">
          <cell r="K352" t="str">
            <v>N/A</v>
          </cell>
          <cell r="L352" t="str">
            <v>N/A</v>
          </cell>
          <cell r="AB352" t="str">
            <v>SIN IMPACTO</v>
          </cell>
          <cell r="BA352" t="str">
            <v>SIN IMPACTO</v>
          </cell>
        </row>
        <row r="353">
          <cell r="K353"/>
          <cell r="L353"/>
          <cell r="AB353" t="str">
            <v>SIN IMPACTO</v>
          </cell>
          <cell r="BA353" t="str">
            <v>SIN IMPACTO</v>
          </cell>
        </row>
      </sheetData>
      <sheetData sheetId="85"/>
      <sheetData sheetId="86"/>
      <sheetData sheetId="87"/>
      <sheetData sheetId="88"/>
      <sheetData sheetId="89">
        <row r="12">
          <cell r="K12" t="str">
            <v>Consumo de energía eléctrica</v>
          </cell>
          <cell r="L12" t="str">
            <v>Agotamiento de los recursos naturales (-)</v>
          </cell>
          <cell r="AB12" t="str">
            <v>Negativo MODERADO</v>
          </cell>
          <cell r="BA12" t="str">
            <v>Negativo BAJO</v>
          </cell>
        </row>
        <row r="13">
          <cell r="K13" t="str">
            <v>Consumo de papel</v>
          </cell>
          <cell r="L13" t="str">
            <v>Agotamiento de los recursos naturales (-)</v>
          </cell>
          <cell r="AB13" t="str">
            <v>Negativo MODERADO</v>
          </cell>
          <cell r="BA13" t="str">
            <v>Negativo BAJO</v>
          </cell>
        </row>
        <row r="14">
          <cell r="K14" t="str">
            <v>Consumo de tóner</v>
          </cell>
          <cell r="L14" t="str">
            <v>Agotamiento de los recursos naturales (-)</v>
          </cell>
          <cell r="AB14" t="str">
            <v>Negativo BAJO</v>
          </cell>
          <cell r="BA14" t="str">
            <v>Negativo BAJO</v>
          </cell>
        </row>
        <row r="15">
          <cell r="K15" t="str">
            <v>Educación ambiental</v>
          </cell>
          <cell r="L15" t="str">
            <v>Fomento de buenas prácticas ambientales (+)</v>
          </cell>
          <cell r="AB15" t="str">
            <v>POSITIVO</v>
          </cell>
          <cell r="BA15" t="str">
            <v>POSITIVO</v>
          </cell>
        </row>
        <row r="16">
          <cell r="K16" t="str">
            <v>Generación de residuos aprovechables (PAPEL)</v>
          </cell>
          <cell r="L16" t="str">
            <v>Disminución de carga en los rellenos sanitarios (+)</v>
          </cell>
          <cell r="AB16" t="str">
            <v>POSITIVO</v>
          </cell>
          <cell r="BA16" t="str">
            <v>POSITIVO</v>
          </cell>
        </row>
        <row r="17">
          <cell r="K17" t="str">
            <v xml:space="preserve">Generación de residuos peligrosos (TÓNERES) </v>
          </cell>
          <cell r="L17" t="str">
            <v>Contaminación del suelo (-)</v>
          </cell>
          <cell r="AB17" t="str">
            <v>Negativo MODERADO</v>
          </cell>
          <cell r="BA17" t="str">
            <v>Negativo BAJO</v>
          </cell>
        </row>
        <row r="18">
          <cell r="K18" t="str">
            <v>Consumo de energía eléctrica</v>
          </cell>
          <cell r="L18" t="str">
            <v>Agotamiento de los recursos naturales (-)</v>
          </cell>
          <cell r="AB18" t="str">
            <v>Negativo MODERADO</v>
          </cell>
          <cell r="BA18" t="str">
            <v>Negativo BAJO</v>
          </cell>
        </row>
        <row r="19">
          <cell r="K19" t="str">
            <v>Generación de residuos de manejo especial (RAEE´S)</v>
          </cell>
          <cell r="L19" t="str">
            <v>Contaminación del suelo (-)</v>
          </cell>
          <cell r="AB19" t="str">
            <v>Negativo MODERADO</v>
          </cell>
          <cell r="BA19" t="str">
            <v>Negativo BAJO</v>
          </cell>
        </row>
        <row r="20">
          <cell r="K20" t="str">
            <v>Educación ambiental</v>
          </cell>
          <cell r="L20" t="str">
            <v>Fomento de buenas prácticas ambientales (+)</v>
          </cell>
          <cell r="AB20" t="str">
            <v>POSITIVO</v>
          </cell>
          <cell r="BA20" t="str">
            <v>POSITIVO</v>
          </cell>
        </row>
        <row r="21">
          <cell r="K21" t="str">
            <v>Consumo de energía eléctrica</v>
          </cell>
          <cell r="L21" t="str">
            <v>Agotamiento de los recursos naturales (-)</v>
          </cell>
          <cell r="AB21" t="str">
            <v>Negativo MODERADO</v>
          </cell>
          <cell r="BA21" t="str">
            <v>Negativo BAJO</v>
          </cell>
        </row>
        <row r="22">
          <cell r="K22" t="str">
            <v>Generación de residuos de manejo especial (RAEE´S)</v>
          </cell>
          <cell r="L22" t="str">
            <v>Contaminación del suelo (-)</v>
          </cell>
          <cell r="AB22" t="str">
            <v>Negativo MODERADO</v>
          </cell>
          <cell r="BA22" t="str">
            <v>Negativo BAJO</v>
          </cell>
        </row>
        <row r="23">
          <cell r="K23" t="str">
            <v>Educación ambiental</v>
          </cell>
          <cell r="L23" t="str">
            <v>Fomento de buenas prácticas ambientales (+)</v>
          </cell>
          <cell r="AB23" t="str">
            <v>POSITIVO</v>
          </cell>
          <cell r="BA23" t="str">
            <v>POSITIVO</v>
          </cell>
        </row>
        <row r="24">
          <cell r="K24" t="str">
            <v>Educación ambiental</v>
          </cell>
          <cell r="L24" t="str">
            <v>Fomento de buenas prácticas ambientales (+)</v>
          </cell>
          <cell r="AB24" t="str">
            <v>POSITIVO</v>
          </cell>
          <cell r="BA24" t="str">
            <v>POSITIVO</v>
          </cell>
        </row>
        <row r="25">
          <cell r="K25" t="str">
            <v>Educación ambiental</v>
          </cell>
          <cell r="L25" t="str">
            <v>Reducción de afectación al medio ambiente (+)</v>
          </cell>
          <cell r="AB25" t="str">
            <v>POSITIVO</v>
          </cell>
          <cell r="BA25" t="str">
            <v>POSITIVO</v>
          </cell>
        </row>
        <row r="26">
          <cell r="K26" t="str">
            <v>Educación ambiental</v>
          </cell>
          <cell r="L26" t="str">
            <v>Generación / Fomento de educación  y conciencia ambiental (+)</v>
          </cell>
          <cell r="AB26" t="str">
            <v>POSITIVO</v>
          </cell>
          <cell r="BA26" t="str">
            <v>POSITIVO</v>
          </cell>
        </row>
        <row r="27">
          <cell r="K27" t="str">
            <v>Educación ambiental</v>
          </cell>
          <cell r="L27" t="str">
            <v>Disminución de consumo de papel (+)</v>
          </cell>
          <cell r="AB27" t="str">
            <v>POSITIVO</v>
          </cell>
          <cell r="BA27" t="str">
            <v>POSITIVO</v>
          </cell>
        </row>
        <row r="28">
          <cell r="K28" t="str">
            <v>Educación ambiental</v>
          </cell>
          <cell r="L28" t="str">
            <v>Disminución de consumo de energía (+)</v>
          </cell>
          <cell r="AB28" t="str">
            <v>POSITIVO</v>
          </cell>
          <cell r="BA28" t="str">
            <v>POSITIVO</v>
          </cell>
        </row>
        <row r="29">
          <cell r="K29" t="str">
            <v>Educación ambiental</v>
          </cell>
          <cell r="L29" t="str">
            <v>Disminución de consumo de agua (+)</v>
          </cell>
          <cell r="AB29" t="str">
            <v>POSITIVO</v>
          </cell>
          <cell r="BA29" t="str">
            <v>POSITIVO</v>
          </cell>
        </row>
        <row r="30">
          <cell r="K30" t="str">
            <v>Educación ambiental</v>
          </cell>
          <cell r="L30" t="str">
            <v>Manejo integral de residuos sólidos (+)</v>
          </cell>
          <cell r="AB30" t="str">
            <v>POSITIVO</v>
          </cell>
          <cell r="BA30" t="str">
            <v>POSITIVO</v>
          </cell>
        </row>
        <row r="31">
          <cell r="K31" t="str">
            <v>Educación ambiental</v>
          </cell>
          <cell r="L31" t="str">
            <v>Conservación de fauna (+)</v>
          </cell>
          <cell r="AB31" t="str">
            <v>POSITIVO</v>
          </cell>
          <cell r="BA31" t="str">
            <v>POSITIVO</v>
          </cell>
        </row>
        <row r="32">
          <cell r="K32" t="str">
            <v>Educación ambiental</v>
          </cell>
          <cell r="L32" t="str">
            <v>Conservación de flora (+)</v>
          </cell>
          <cell r="AB32" t="str">
            <v>POSITIVO</v>
          </cell>
          <cell r="BA32" t="str">
            <v>POSITIVO</v>
          </cell>
        </row>
        <row r="33">
          <cell r="K33" t="str">
            <v>Definición de criterios ambientales para adquisición de productos y/o servicios</v>
          </cell>
          <cell r="L33" t="str">
            <v>Reducción de afectación al medio ambiente (+)</v>
          </cell>
          <cell r="AB33" t="str">
            <v>POSITIVO</v>
          </cell>
          <cell r="BA33" t="str">
            <v>POSITIVO</v>
          </cell>
        </row>
        <row r="34">
          <cell r="K34" t="str">
            <v>Conversión a medios tecnológicos</v>
          </cell>
          <cell r="L34" t="str">
            <v>Disminución de consumo de papel (+)</v>
          </cell>
          <cell r="AB34" t="str">
            <v>POSITIVO</v>
          </cell>
          <cell r="BA34" t="str">
            <v>POSITIVO</v>
          </cell>
        </row>
        <row r="35">
          <cell r="K35" t="str">
            <v>Realización de actividades de compensación ambiental</v>
          </cell>
          <cell r="L35" t="str">
            <v>Reducción de afectación al medio ambiente (+)</v>
          </cell>
          <cell r="AB35" t="str">
            <v>POSITIVO</v>
          </cell>
          <cell r="BA35" t="str">
            <v>POSITIVO</v>
          </cell>
        </row>
        <row r="36">
          <cell r="K36" t="str">
            <v>Realización de actividades de compensación ambiental</v>
          </cell>
          <cell r="L36" t="str">
            <v>Generación / Fomento de educación  y conciencia ambiental (+)</v>
          </cell>
          <cell r="AB36" t="str">
            <v>POSITIVO</v>
          </cell>
          <cell r="BA36" t="str">
            <v>POSITIVO</v>
          </cell>
        </row>
        <row r="37">
          <cell r="K37" t="str">
            <v>Consumo de energía eléctrica</v>
          </cell>
          <cell r="L37" t="str">
            <v>Disminución de consumo de energía (+)</v>
          </cell>
          <cell r="AB37" t="str">
            <v>POSITIVO</v>
          </cell>
          <cell r="BA37" t="str">
            <v>POSITIVO</v>
          </cell>
        </row>
        <row r="38">
          <cell r="K38" t="str">
            <v>Consumo de energía eléctrica</v>
          </cell>
          <cell r="L38" t="str">
            <v>Agotamiento de los recursos naturales (-)</v>
          </cell>
          <cell r="AB38" t="str">
            <v>Negativo MODERADO</v>
          </cell>
          <cell r="BA38" t="str">
            <v>Negativo BAJO</v>
          </cell>
        </row>
        <row r="39">
          <cell r="K39" t="str">
            <v>Consumo de papel</v>
          </cell>
          <cell r="L39" t="str">
            <v>Agotamiento de los recursos naturales (-)</v>
          </cell>
          <cell r="AB39" t="str">
            <v>Negativo MODERADO</v>
          </cell>
          <cell r="BA39" t="str">
            <v>Negativo BAJO</v>
          </cell>
        </row>
        <row r="40">
          <cell r="K40" t="str">
            <v>Consumo de tóner</v>
          </cell>
          <cell r="L40" t="str">
            <v>Agotamiento de los recursos naturales (-)</v>
          </cell>
          <cell r="AB40" t="str">
            <v>Negativo BAJO</v>
          </cell>
          <cell r="BA40" t="str">
            <v>Negativo BAJO</v>
          </cell>
        </row>
        <row r="41">
          <cell r="K41" t="str">
            <v>Conversión a medios tecnológicos</v>
          </cell>
          <cell r="L41" t="str">
            <v>Disminución de consumo de papel (+)</v>
          </cell>
          <cell r="AB41" t="str">
            <v>POSITIVO</v>
          </cell>
          <cell r="BA41" t="str">
            <v>POSITIVO</v>
          </cell>
        </row>
        <row r="42">
          <cell r="K42" t="str">
            <v>Generación de residuos aprovechables (PAPEL)</v>
          </cell>
          <cell r="L42" t="str">
            <v>Disminución de carga en los rellenos sanitarios (+)</v>
          </cell>
          <cell r="AB42" t="str">
            <v>POSITIVO</v>
          </cell>
          <cell r="BA42" t="str">
            <v>POSITIVO</v>
          </cell>
        </row>
        <row r="43">
          <cell r="K43" t="str">
            <v xml:space="preserve">Generación de residuos peligrosos (TÓNERES) </v>
          </cell>
          <cell r="L43" t="str">
            <v>Contaminación del suelo (-)</v>
          </cell>
          <cell r="AB43" t="str">
            <v>Negativo MODERADO</v>
          </cell>
          <cell r="BA43" t="str">
            <v>Negativo BAJO</v>
          </cell>
        </row>
        <row r="44">
          <cell r="K44" t="str">
            <v>Generación de residuos de manejo especial (RAEE´S)</v>
          </cell>
          <cell r="L44" t="str">
            <v>Contaminación del suelo (-)</v>
          </cell>
          <cell r="AB44" t="str">
            <v>Negativo MODERADO</v>
          </cell>
          <cell r="BA44" t="str">
            <v>Negativo BAJO</v>
          </cell>
        </row>
        <row r="45">
          <cell r="K45" t="str">
            <v>Generación de residuos de manejo especial (PILAS O BATERÍAS)</v>
          </cell>
          <cell r="L45" t="str">
            <v>Contaminación del suelo (-)</v>
          </cell>
          <cell r="AB45" t="str">
            <v>Negativo MODERADO</v>
          </cell>
          <cell r="BA45" t="str">
            <v>Negativo BAJO</v>
          </cell>
        </row>
        <row r="46">
          <cell r="K46" t="str">
            <v xml:space="preserve">Generación de residuos peligrosos (TÓNERES) </v>
          </cell>
          <cell r="L46" t="str">
            <v>Contaminación del suelo (-)</v>
          </cell>
          <cell r="AB46" t="str">
            <v>Negativo MODERADO</v>
          </cell>
          <cell r="BA46" t="str">
            <v>Negativo BAJO</v>
          </cell>
        </row>
        <row r="47">
          <cell r="K47" t="str">
            <v>Consumo de sustancias químicas</v>
          </cell>
          <cell r="L47" t="str">
            <v>Agotamiento de los recursos naturales (-)</v>
          </cell>
          <cell r="AB47" t="str">
            <v>Negativo MODERADO</v>
          </cell>
          <cell r="BA47" t="str">
            <v>Negativo BAJO</v>
          </cell>
        </row>
        <row r="48">
          <cell r="K48" t="str">
            <v>Mantenimiento de aparatos eléctricos y/o electrónicos</v>
          </cell>
          <cell r="L48" t="str">
            <v>Alteración al medio ambiente laboral (-)</v>
          </cell>
          <cell r="AB48" t="str">
            <v>Negativo MODERADO</v>
          </cell>
          <cell r="BA48" t="str">
            <v>Negativo BAJO</v>
          </cell>
        </row>
        <row r="49">
          <cell r="K49" t="str">
            <v>Consumo de energía eléctrica</v>
          </cell>
          <cell r="L49" t="str">
            <v>Agotamiento de los recursos naturales (-)</v>
          </cell>
          <cell r="AB49" t="str">
            <v>Negativo MODERADO</v>
          </cell>
          <cell r="BA49" t="str">
            <v>Negativo BAJO</v>
          </cell>
        </row>
        <row r="50">
          <cell r="K50" t="str">
            <v>Consumo de energía eléctrica</v>
          </cell>
          <cell r="L50" t="str">
            <v>Agotamiento de los recursos naturales (-)</v>
          </cell>
          <cell r="AB50" t="str">
            <v>Negativo MODERADO</v>
          </cell>
          <cell r="BA50" t="str">
            <v>Negativo BAJO</v>
          </cell>
        </row>
        <row r="51">
          <cell r="K51" t="str">
            <v>Consumo de papel</v>
          </cell>
          <cell r="L51" t="str">
            <v>Agotamiento de los recursos naturales (-)</v>
          </cell>
          <cell r="AB51" t="str">
            <v>Negativo MODERADO</v>
          </cell>
          <cell r="BA51" t="str">
            <v>Negativo BAJO</v>
          </cell>
        </row>
        <row r="52">
          <cell r="K52" t="str">
            <v>Consumo de tóner</v>
          </cell>
          <cell r="L52" t="str">
            <v>Agotamiento de los recursos naturales (-)</v>
          </cell>
          <cell r="AB52" t="str">
            <v>Negativo BAJO</v>
          </cell>
          <cell r="BA52" t="str">
            <v>Negativo BAJO</v>
          </cell>
        </row>
        <row r="53">
          <cell r="K53" t="str">
            <v>Conversión a medios tecnológicos</v>
          </cell>
          <cell r="L53" t="str">
            <v>Disminución de consumo de papel (+)</v>
          </cell>
          <cell r="AB53" t="str">
            <v>POSITIVO</v>
          </cell>
          <cell r="BA53" t="str">
            <v>POSITIVO</v>
          </cell>
        </row>
        <row r="54">
          <cell r="K54" t="str">
            <v>Generación de residuos aprovechables (PAPEL)</v>
          </cell>
          <cell r="L54" t="str">
            <v>Disminución de carga en los rellenos sanitarios (+)</v>
          </cell>
          <cell r="AB54" t="str">
            <v>POSITIVO</v>
          </cell>
          <cell r="BA54" t="str">
            <v>POSITIVO</v>
          </cell>
        </row>
        <row r="55">
          <cell r="K55" t="str">
            <v xml:space="preserve">Generación de residuos peligrosos (TÓNERES) </v>
          </cell>
          <cell r="L55" t="str">
            <v>Contaminación del suelo (-)</v>
          </cell>
          <cell r="AB55" t="str">
            <v>Negativo MODERADO</v>
          </cell>
          <cell r="BA55" t="str">
            <v>Negativo BAJO</v>
          </cell>
        </row>
        <row r="56">
          <cell r="K56" t="str">
            <v>Consumo de energía eléctrica</v>
          </cell>
          <cell r="L56" t="str">
            <v>Agotamiento de los recursos naturales (-)</v>
          </cell>
          <cell r="AB56" t="str">
            <v>Negativo MODERADO</v>
          </cell>
          <cell r="BA56" t="str">
            <v>Negativo BAJO</v>
          </cell>
        </row>
        <row r="57">
          <cell r="K57" t="str">
            <v>Consumo de materiales de construcción</v>
          </cell>
          <cell r="L57" t="str">
            <v>Agotamiento de los recursos naturales (-)</v>
          </cell>
          <cell r="AB57" t="str">
            <v>Negativo BAJO</v>
          </cell>
          <cell r="BA57" t="str">
            <v>Negativo BAJO</v>
          </cell>
        </row>
        <row r="58">
          <cell r="K58" t="str">
            <v>Generación de residuos aprovechables (METAL)</v>
          </cell>
          <cell r="L58" t="str">
            <v>Disminución de carga en los rellenos sanitarios (+)</v>
          </cell>
          <cell r="AB58" t="str">
            <v>POSITIVO</v>
          </cell>
          <cell r="BA58" t="str">
            <v>POSITIVO</v>
          </cell>
        </row>
        <row r="59">
          <cell r="K59" t="str">
            <v>Generación de residuos aprovechables (PAPEL)</v>
          </cell>
          <cell r="L59" t="str">
            <v>Disminución de carga en los rellenos sanitarios (+)</v>
          </cell>
          <cell r="AB59" t="str">
            <v>POSITIVO</v>
          </cell>
          <cell r="BA59" t="str">
            <v>POSITIVO</v>
          </cell>
        </row>
        <row r="60">
          <cell r="K60" t="str">
            <v>Generación de residuos aprovechables (PLÁSTICO)</v>
          </cell>
          <cell r="L60" t="str">
            <v>Disminución de carga en los rellenos sanitarios (+)</v>
          </cell>
          <cell r="AB60" t="str">
            <v>POSITIVO</v>
          </cell>
          <cell r="BA60" t="str">
            <v>POSITIVO</v>
          </cell>
        </row>
        <row r="61">
          <cell r="K61" t="str">
            <v>Generación de residuos de manejo especial (RCD´S)</v>
          </cell>
          <cell r="L61" t="str">
            <v>Contaminación del suelo (-)</v>
          </cell>
          <cell r="AB61" t="str">
            <v>Negativo MODERADO</v>
          </cell>
          <cell r="BA61" t="str">
            <v>Negativo BAJO</v>
          </cell>
        </row>
        <row r="62">
          <cell r="K62" t="str">
            <v>Generación de residuos de manejo especial  (LUMINARIAS)</v>
          </cell>
          <cell r="L62" t="str">
            <v>Contaminación del suelo (-)</v>
          </cell>
          <cell r="AB62" t="str">
            <v>Negativo MODERADO</v>
          </cell>
          <cell r="BA62" t="str">
            <v>Negativo BAJO</v>
          </cell>
        </row>
        <row r="63">
          <cell r="K63" t="str">
            <v>Consumo de sustancias químicas</v>
          </cell>
          <cell r="L63" t="str">
            <v>Agotamiento de los recursos naturales (-)</v>
          </cell>
          <cell r="AB63" t="str">
            <v>Negativo MODERADO</v>
          </cell>
          <cell r="BA63" t="str">
            <v>Negativo BAJO</v>
          </cell>
        </row>
        <row r="64">
          <cell r="K64" t="str">
            <v>Consumo de agua</v>
          </cell>
          <cell r="L64" t="str">
            <v>Agotamiento de los recursos naturales (-)</v>
          </cell>
          <cell r="AB64" t="str">
            <v>Negativo MODERADO</v>
          </cell>
          <cell r="BA64" t="str">
            <v>Negativo BAJO</v>
          </cell>
        </row>
        <row r="65">
          <cell r="K65" t="str">
            <v>Generación de residuos ordinarios</v>
          </cell>
          <cell r="L65" t="str">
            <v>Aumento de carga de rellenos sanitarios (-)</v>
          </cell>
          <cell r="AB65" t="str">
            <v>Negativo MODERADO</v>
          </cell>
          <cell r="BA65" t="str">
            <v>Negativo BAJO</v>
          </cell>
        </row>
        <row r="66">
          <cell r="K66" t="str">
            <v xml:space="preserve">Consumo de insumos no comestibles de cafetería </v>
          </cell>
          <cell r="L66" t="str">
            <v>Aumento de carga de rellenos sanitarios (-)</v>
          </cell>
          <cell r="AB66" t="str">
            <v>Negativo MODERADO</v>
          </cell>
          <cell r="BA66" t="str">
            <v>Negativo BAJO</v>
          </cell>
        </row>
        <row r="67">
          <cell r="K67" t="str">
            <v>Vertimiento de aguas residuales domésticas a sistemas de alcantarillado</v>
          </cell>
          <cell r="L67" t="str">
            <v>Contaminación de cuerpos hídricos (-)</v>
          </cell>
          <cell r="AB67" t="str">
            <v>Negativo MODERADO</v>
          </cell>
          <cell r="BA67" t="str">
            <v>Negativo BAJO</v>
          </cell>
        </row>
        <row r="68">
          <cell r="K68" t="str">
            <v>Consumo de energía eléctrica</v>
          </cell>
          <cell r="L68" t="str">
            <v>Agotamiento de los recursos naturales (-)</v>
          </cell>
          <cell r="AB68" t="str">
            <v>Negativo MODERADO</v>
          </cell>
          <cell r="BA68" t="str">
            <v>Negativo BAJO</v>
          </cell>
        </row>
        <row r="69">
          <cell r="K69" t="str">
            <v>Consumo de agua</v>
          </cell>
          <cell r="L69" t="str">
            <v>Agotamiento de los recursos naturales (-)</v>
          </cell>
          <cell r="AB69" t="str">
            <v>Negativo MODERADO</v>
          </cell>
          <cell r="BA69" t="str">
            <v>Negativo BAJO</v>
          </cell>
        </row>
        <row r="70">
          <cell r="K70" t="str">
            <v>Consumo de fertilizantes</v>
          </cell>
          <cell r="L70" t="str">
            <v>Agotamiento de los recursos naturales (-)</v>
          </cell>
          <cell r="AB70" t="str">
            <v>Negativo MODERADO</v>
          </cell>
          <cell r="BA70" t="str">
            <v>Negativo BAJO</v>
          </cell>
        </row>
        <row r="71">
          <cell r="K71" t="str">
            <v>Generación de residuos aprovechables (CARTÓN)</v>
          </cell>
          <cell r="L71" t="str">
            <v>Disminución de carga en los rellenos sanitarios (+)</v>
          </cell>
          <cell r="AB71" t="str">
            <v>POSITIVO</v>
          </cell>
          <cell r="BA71" t="str">
            <v>POSITIVO</v>
          </cell>
        </row>
        <row r="72">
          <cell r="K72" t="str">
            <v>Generación de residuos aprovechables (PAPEL)</v>
          </cell>
          <cell r="L72" t="str">
            <v>Disminución de carga en los rellenos sanitarios (+)</v>
          </cell>
          <cell r="AB72" t="str">
            <v>POSITIVO</v>
          </cell>
          <cell r="BA72" t="str">
            <v>POSITIVO</v>
          </cell>
        </row>
        <row r="73">
          <cell r="K73" t="str">
            <v>Generación de residuos aprovechables (PLÁSTICO)</v>
          </cell>
          <cell r="L73" t="str">
            <v>Disminución de carga en los rellenos sanitarios (+)</v>
          </cell>
          <cell r="AB73" t="str">
            <v>POSITIVO</v>
          </cell>
          <cell r="BA73" t="str">
            <v>POSITIVO</v>
          </cell>
        </row>
        <row r="74">
          <cell r="K74" t="str">
            <v>Generación de residuos ordinarios</v>
          </cell>
          <cell r="L74" t="str">
            <v>Aumento de carga de rellenos sanitarios (-)</v>
          </cell>
          <cell r="AB74" t="str">
            <v>Negativo MODERADO</v>
          </cell>
          <cell r="BA74" t="str">
            <v>Negativo BAJO</v>
          </cell>
        </row>
        <row r="75">
          <cell r="K75" t="str">
            <v>Generación de residuos orgánicos</v>
          </cell>
          <cell r="L75" t="str">
            <v>Aumento de carga de rellenos sanitarios (-)</v>
          </cell>
          <cell r="AB75" t="str">
            <v>Negativo MODERADO</v>
          </cell>
          <cell r="BA75" t="str">
            <v>Negativo BAJO</v>
          </cell>
        </row>
        <row r="76">
          <cell r="K76" t="str">
            <v>Vertimiento de aguas residuales domésticas al suelo</v>
          </cell>
          <cell r="L76" t="str">
            <v>Contaminación de cuerpos hídricos (-)</v>
          </cell>
          <cell r="AB76" t="str">
            <v>Negativo MODERADO</v>
          </cell>
          <cell r="BA76" t="str">
            <v>Negativo BAJO</v>
          </cell>
        </row>
        <row r="77">
          <cell r="K77" t="str">
            <v>Vertimiento de aguas residuales domésticas a sistemas de alcantarillado</v>
          </cell>
          <cell r="L77" t="str">
            <v>Contaminación de cuerpos hídricos (-)</v>
          </cell>
          <cell r="AB77" t="str">
            <v>Negativo MODERADO</v>
          </cell>
          <cell r="BA77" t="str">
            <v>Negativo BAJO</v>
          </cell>
        </row>
        <row r="78">
          <cell r="K78" t="str">
            <v>Consumo de sustancias químicas</v>
          </cell>
          <cell r="L78" t="str">
            <v>Agotamiento de los recursos naturales (-)</v>
          </cell>
          <cell r="AB78" t="str">
            <v>Negativo MODERADO</v>
          </cell>
          <cell r="BA78" t="str">
            <v>Negativo BAJO</v>
          </cell>
        </row>
        <row r="79">
          <cell r="K79" t="str">
            <v xml:space="preserve">Generación de residuos peligrosos (RESIDUOS QUÍMICOS) </v>
          </cell>
          <cell r="L79" t="str">
            <v>Contaminación del suelo (-)</v>
          </cell>
          <cell r="AB79" t="str">
            <v>Negativo MODERADO</v>
          </cell>
          <cell r="BA79" t="str">
            <v>Negativo BAJO</v>
          </cell>
        </row>
        <row r="80">
          <cell r="K80" t="str">
            <v>Consumo de plaguicidas</v>
          </cell>
          <cell r="L80" t="str">
            <v>Afectación a la salud humana (-)</v>
          </cell>
          <cell r="AB80" t="str">
            <v>Negativo MODERADO</v>
          </cell>
          <cell r="BA80" t="str">
            <v>Negativo BAJO</v>
          </cell>
        </row>
        <row r="81">
          <cell r="K81" t="str">
            <v>Consumo de plaguicidas</v>
          </cell>
          <cell r="L81" t="str">
            <v>Contaminación del aire (-)</v>
          </cell>
          <cell r="AB81" t="str">
            <v>Negativo MODERADO</v>
          </cell>
          <cell r="BA81" t="str">
            <v>Negativo BAJO</v>
          </cell>
        </row>
        <row r="82">
          <cell r="K82" t="str">
            <v>Generación de residuos peligrosos (PLAGUICIDAS)</v>
          </cell>
          <cell r="L82" t="str">
            <v>Contaminación del suelo (-)</v>
          </cell>
          <cell r="AB82" t="str">
            <v>Negativo MODERADO</v>
          </cell>
          <cell r="BA82" t="str">
            <v>Negativo BAJO</v>
          </cell>
        </row>
        <row r="83">
          <cell r="K83" t="str">
            <v>Consumo de energía eléctrica</v>
          </cell>
          <cell r="L83" t="str">
            <v>Agotamiento de los recursos naturales (-)</v>
          </cell>
          <cell r="AB83" t="str">
            <v>Negativo MODERADO</v>
          </cell>
          <cell r="BA83" t="str">
            <v>Negativo BAJO</v>
          </cell>
        </row>
        <row r="84">
          <cell r="K84" t="str">
            <v>Consumo de papel</v>
          </cell>
          <cell r="L84" t="str">
            <v>Agotamiento de los recursos naturales (-)</v>
          </cell>
          <cell r="AB84" t="str">
            <v>Negativo MODERADO</v>
          </cell>
          <cell r="BA84" t="str">
            <v>Negativo BAJO</v>
          </cell>
        </row>
        <row r="85">
          <cell r="K85" t="str">
            <v>Consumo de tóner</v>
          </cell>
          <cell r="L85" t="str">
            <v>Agotamiento de los recursos naturales (-)</v>
          </cell>
          <cell r="AB85" t="str">
            <v>Negativo BAJO</v>
          </cell>
          <cell r="BA85" t="str">
            <v>Negativo BAJO</v>
          </cell>
        </row>
        <row r="86">
          <cell r="K86" t="str">
            <v>Conversión a medios tecnológicos</v>
          </cell>
          <cell r="L86" t="str">
            <v>Disminución de consumo de papel (+)</v>
          </cell>
          <cell r="AB86" t="str">
            <v>POSITIVO</v>
          </cell>
          <cell r="BA86" t="str">
            <v>POSITIVO</v>
          </cell>
        </row>
        <row r="87">
          <cell r="K87" t="str">
            <v>Generación de residuos aprovechables (PAPEL)</v>
          </cell>
          <cell r="L87" t="str">
            <v>Disminución de carga en los rellenos sanitarios (+)</v>
          </cell>
          <cell r="AB87" t="str">
            <v>POSITIVO</v>
          </cell>
          <cell r="BA87" t="str">
            <v>POSITIVO</v>
          </cell>
        </row>
        <row r="88">
          <cell r="K88" t="str">
            <v xml:space="preserve">Generación de residuos peligrosos (TÓNERES) </v>
          </cell>
          <cell r="L88" t="str">
            <v>Contaminación del suelo (-)</v>
          </cell>
          <cell r="AB88" t="str">
            <v>Negativo MODERADO</v>
          </cell>
          <cell r="BA88" t="str">
            <v>Negativo BAJO</v>
          </cell>
        </row>
        <row r="89">
          <cell r="K89" t="str">
            <v>Educación ambiental</v>
          </cell>
          <cell r="L89" t="str">
            <v>Fomento de buenas prácticas ambientales (+)</v>
          </cell>
          <cell r="AB89" t="str">
            <v>POSITIVO</v>
          </cell>
          <cell r="BA89" t="str">
            <v>POSITIVO</v>
          </cell>
        </row>
        <row r="90">
          <cell r="K90" t="str">
            <v>Educación ambiental</v>
          </cell>
          <cell r="L90" t="str">
            <v>Generación / Fomento de educación  y conciencia ambiental (+)</v>
          </cell>
          <cell r="AB90" t="str">
            <v>POSITIVO</v>
          </cell>
          <cell r="BA90" t="str">
            <v>POSITIVO</v>
          </cell>
        </row>
        <row r="91">
          <cell r="K91" t="str">
            <v>Consumo de energía eléctrica</v>
          </cell>
          <cell r="L91" t="str">
            <v>Agotamiento de los recursos naturales (-)</v>
          </cell>
          <cell r="AB91" t="str">
            <v>POSITIVO</v>
          </cell>
          <cell r="BA91" t="str">
            <v>POSITIVO</v>
          </cell>
        </row>
        <row r="92">
          <cell r="K92" t="str">
            <v>Consumo de papel</v>
          </cell>
          <cell r="L92" t="str">
            <v>Agotamiento de los recursos naturales (-)</v>
          </cell>
          <cell r="AB92" t="str">
            <v>Negativo MODERADO</v>
          </cell>
          <cell r="BA92" t="str">
            <v>Negativo BAJO</v>
          </cell>
        </row>
        <row r="93">
          <cell r="K93" t="str">
            <v>Generación de residuos ordinarios</v>
          </cell>
          <cell r="L93" t="str">
            <v>Contaminación del suelo (-)</v>
          </cell>
          <cell r="AB93" t="str">
            <v>Negativo MODERADO</v>
          </cell>
          <cell r="BA93" t="str">
            <v>Negativo BAJO</v>
          </cell>
        </row>
        <row r="94">
          <cell r="K94" t="str">
            <v xml:space="preserve">Consumo de insumos comestibles de cafetería </v>
          </cell>
          <cell r="L94" t="str">
            <v>Agotamiento de los recursos naturales (-)</v>
          </cell>
          <cell r="AB94" t="str">
            <v>Negativo BAJO</v>
          </cell>
          <cell r="BA94" t="str">
            <v>Negativo BAJO</v>
          </cell>
        </row>
        <row r="95">
          <cell r="K95" t="str">
            <v>Generación de residuos orgánicos</v>
          </cell>
          <cell r="L95" t="str">
            <v>Contaminación del suelo (-)</v>
          </cell>
          <cell r="AB95" t="str">
            <v>Negativo MODERADO</v>
          </cell>
          <cell r="BA95" t="str">
            <v>Negativo BAJO</v>
          </cell>
        </row>
        <row r="96">
          <cell r="K96" t="str">
            <v>Generación de residuos aprovechables (PAPEL)</v>
          </cell>
          <cell r="L96" t="str">
            <v>Disminución de carga en los rellenos sanitarios (+)</v>
          </cell>
          <cell r="AB96" t="str">
            <v>POSITIVO</v>
          </cell>
          <cell r="BA96" t="str">
            <v>POSITIVO</v>
          </cell>
        </row>
        <row r="97">
          <cell r="K97" t="str">
            <v>Consumo de energía eléctrica</v>
          </cell>
          <cell r="L97" t="str">
            <v>Agotamiento de los recursos naturales (-)</v>
          </cell>
          <cell r="AB97" t="str">
            <v>Negativo MODERADO</v>
          </cell>
          <cell r="BA97" t="str">
            <v>Negativo BAJO</v>
          </cell>
        </row>
        <row r="98">
          <cell r="K98" t="str">
            <v>Consumo de papel</v>
          </cell>
          <cell r="L98" t="str">
            <v>Agotamiento de los recursos naturales (-)</v>
          </cell>
          <cell r="AB98" t="str">
            <v>Negativo MODERADO</v>
          </cell>
          <cell r="BA98" t="str">
            <v>Negativo BAJO</v>
          </cell>
        </row>
        <row r="99">
          <cell r="K99" t="str">
            <v>Consumo de tóner</v>
          </cell>
          <cell r="L99" t="str">
            <v>Agotamiento de los recursos naturales (-)</v>
          </cell>
          <cell r="AB99" t="str">
            <v>Negativo BAJO</v>
          </cell>
          <cell r="BA99" t="str">
            <v>Negativo BAJO</v>
          </cell>
        </row>
        <row r="100">
          <cell r="K100" t="str">
            <v>Conversión a medios tecnológicos</v>
          </cell>
          <cell r="L100" t="str">
            <v>Disminución de consumo de papel (+)</v>
          </cell>
          <cell r="AB100" t="str">
            <v>POSITIVO</v>
          </cell>
          <cell r="BA100" t="str">
            <v>POSITIVO</v>
          </cell>
        </row>
        <row r="101">
          <cell r="K101" t="str">
            <v>Generación de residuos aprovechables (PAPEL)</v>
          </cell>
          <cell r="L101" t="str">
            <v>Disminución de carga en los rellenos sanitarios (+)</v>
          </cell>
          <cell r="AB101" t="str">
            <v>POSITIVO</v>
          </cell>
          <cell r="BA101" t="str">
            <v>POSITIVO</v>
          </cell>
        </row>
        <row r="102">
          <cell r="K102" t="str">
            <v>Generación de residuos aprovechables (CARTÓN)</v>
          </cell>
          <cell r="L102" t="str">
            <v>Disminución de carga en los rellenos sanitarios (+)</v>
          </cell>
          <cell r="AB102" t="str">
            <v>POSITIVO</v>
          </cell>
          <cell r="BA102" t="str">
            <v>POSITIVO</v>
          </cell>
        </row>
        <row r="103">
          <cell r="K103" t="str">
            <v xml:space="preserve">Generación de residuos peligrosos (TÓNERES) </v>
          </cell>
          <cell r="L103" t="str">
            <v>Contaminación del suelo (-)</v>
          </cell>
          <cell r="AB103" t="str">
            <v>Negativo MODERADO</v>
          </cell>
          <cell r="BA103" t="str">
            <v>Negativo BAJO</v>
          </cell>
        </row>
        <row r="104">
          <cell r="K104" t="str">
            <v>Consumo de energía eléctrica</v>
          </cell>
          <cell r="L104" t="str">
            <v>Agotamiento de los recursos naturales (-)</v>
          </cell>
          <cell r="AB104" t="str">
            <v>Negativo MODERADO</v>
          </cell>
          <cell r="BA104" t="str">
            <v>Negativo BAJO</v>
          </cell>
        </row>
        <row r="105">
          <cell r="K105" t="str">
            <v>Identificación de requisitos legales ambientales y otros requisitos</v>
          </cell>
          <cell r="L105" t="str">
            <v>Reducción de afectación al medio ambiente (+)</v>
          </cell>
          <cell r="AB105" t="str">
            <v>POSITIVO</v>
          </cell>
          <cell r="BA105" t="str">
            <v>POSITIVO</v>
          </cell>
        </row>
        <row r="106">
          <cell r="K106" t="str">
            <v>Consumo de papel</v>
          </cell>
          <cell r="L106" t="str">
            <v>Agotamiento de los recursos naturales (-)</v>
          </cell>
          <cell r="AB106" t="str">
            <v>Negativo MODERADO</v>
          </cell>
          <cell r="BA106" t="str">
            <v>Negativo BAJO</v>
          </cell>
        </row>
        <row r="107">
          <cell r="K107" t="str">
            <v>Consumo de tóner</v>
          </cell>
          <cell r="L107" t="str">
            <v>Agotamiento de los recursos naturales (-)</v>
          </cell>
          <cell r="AB107" t="str">
            <v>Negativo BAJO</v>
          </cell>
          <cell r="BA107" t="str">
            <v>Negativo BAJO</v>
          </cell>
        </row>
        <row r="108">
          <cell r="K108" t="str">
            <v>Conversión a medios tecnológicos</v>
          </cell>
          <cell r="L108" t="str">
            <v>Disminución de consumo de papel (+)</v>
          </cell>
          <cell r="AB108" t="str">
            <v>POSITIVO</v>
          </cell>
          <cell r="BA108" t="str">
            <v>POSITIVO</v>
          </cell>
        </row>
        <row r="109">
          <cell r="K109" t="str">
            <v>Generación de residuos aprovechables (PAPEL)</v>
          </cell>
          <cell r="L109" t="str">
            <v>Disminución de carga en los rellenos sanitarios (+)</v>
          </cell>
          <cell r="AB109" t="str">
            <v>POSITIVO</v>
          </cell>
          <cell r="BA109" t="str">
            <v>POSITIVO</v>
          </cell>
        </row>
        <row r="110">
          <cell r="K110" t="str">
            <v xml:space="preserve">Generación de residuos peligrosos (TÓNERES) </v>
          </cell>
          <cell r="L110" t="str">
            <v>Contaminación del suelo (-)</v>
          </cell>
          <cell r="AB110" t="str">
            <v>Negativo MODERADO</v>
          </cell>
          <cell r="BA110" t="str">
            <v>Negativo BAJO</v>
          </cell>
        </row>
        <row r="111">
          <cell r="K111" t="str">
            <v>Consumo de energía eléctrica</v>
          </cell>
          <cell r="L111" t="str">
            <v>Agotamiento de los recursos naturales (-)</v>
          </cell>
          <cell r="AB111" t="str">
            <v>Negativo MODERADO</v>
          </cell>
          <cell r="BA111" t="str">
            <v>Negativo BAJO</v>
          </cell>
        </row>
        <row r="112">
          <cell r="K112" t="str">
            <v>Consumo de papel</v>
          </cell>
          <cell r="L112" t="str">
            <v>Agotamiento de los recursos naturales (-)</v>
          </cell>
          <cell r="AB112" t="str">
            <v>Negativo MODERADO</v>
          </cell>
          <cell r="BA112" t="str">
            <v>Negativo BAJO</v>
          </cell>
        </row>
        <row r="113">
          <cell r="K113" t="str">
            <v>Consumo de tóner</v>
          </cell>
          <cell r="L113" t="str">
            <v>Agotamiento de los recursos naturales (-)</v>
          </cell>
          <cell r="AB113" t="str">
            <v>Negativo BAJO</v>
          </cell>
          <cell r="BA113" t="str">
            <v>Negativo BAJO</v>
          </cell>
        </row>
        <row r="114">
          <cell r="K114" t="str">
            <v>Conversión a medios tecnológicos</v>
          </cell>
          <cell r="L114" t="str">
            <v>Disminución de consumo de papel (+)</v>
          </cell>
          <cell r="AB114" t="str">
            <v>POSITIVO</v>
          </cell>
          <cell r="BA114" t="str">
            <v>POSITIVO</v>
          </cell>
        </row>
        <row r="115">
          <cell r="K115" t="str">
            <v>Generación de residuos aprovechables (PAPEL)</v>
          </cell>
          <cell r="L115" t="str">
            <v>Disminución de carga en los rellenos sanitarios (+)</v>
          </cell>
          <cell r="AB115" t="str">
            <v>POSITIVO</v>
          </cell>
          <cell r="BA115" t="str">
            <v>POSITIVO</v>
          </cell>
        </row>
        <row r="116">
          <cell r="K116" t="str">
            <v xml:space="preserve">Generación de residuos peligrosos (TÓNERES) </v>
          </cell>
          <cell r="L116" t="str">
            <v>Contaminación del suelo (-)</v>
          </cell>
          <cell r="AB116" t="str">
            <v>Negativo MODERADO</v>
          </cell>
          <cell r="BA116" t="str">
            <v>Negativo BAJO</v>
          </cell>
        </row>
        <row r="117">
          <cell r="K117" t="str">
            <v>Consumo de energía eléctrica</v>
          </cell>
          <cell r="L117" t="str">
            <v>Agotamiento de los recursos naturales (-)</v>
          </cell>
          <cell r="AB117" t="str">
            <v>Negativo MODERADO</v>
          </cell>
          <cell r="BA117" t="str">
            <v>Negativo BAJO</v>
          </cell>
        </row>
        <row r="118">
          <cell r="K118" t="str">
            <v>Consumo de papel</v>
          </cell>
          <cell r="L118" t="str">
            <v>Agotamiento de los recursos naturales (-)</v>
          </cell>
          <cell r="AB118" t="str">
            <v>Negativo MODERADO</v>
          </cell>
          <cell r="BA118" t="str">
            <v>Negativo BAJO</v>
          </cell>
        </row>
        <row r="119">
          <cell r="K119" t="str">
            <v>Conversión a medios tecnológicos</v>
          </cell>
          <cell r="L119" t="str">
            <v>Disminución de consumo de papel (+)</v>
          </cell>
          <cell r="AB119" t="str">
            <v>POSITIVO</v>
          </cell>
          <cell r="BA119" t="str">
            <v>POSITIVO</v>
          </cell>
        </row>
        <row r="120">
          <cell r="K120" t="str">
            <v>Generación de residuos aprovechables (PAPEL)</v>
          </cell>
          <cell r="L120" t="str">
            <v>Disminución de carga en los rellenos sanitarios (+)</v>
          </cell>
          <cell r="AB120" t="str">
            <v>POSITIVO</v>
          </cell>
          <cell r="BA120" t="str">
            <v>POSITIVO</v>
          </cell>
        </row>
        <row r="121">
          <cell r="K121" t="str">
            <v>Consumo de energía eléctrica</v>
          </cell>
          <cell r="L121" t="str">
            <v>Agotamiento de los recursos naturales (-)</v>
          </cell>
          <cell r="AB121" t="str">
            <v>Negativo MODERADO</v>
          </cell>
          <cell r="BA121" t="str">
            <v>Negativo BAJO</v>
          </cell>
        </row>
        <row r="122">
          <cell r="K122" t="str">
            <v>Consumo de papel</v>
          </cell>
          <cell r="L122" t="str">
            <v>Agotamiento de los recursos naturales (-)</v>
          </cell>
          <cell r="AB122" t="str">
            <v>Negativo MODERADO</v>
          </cell>
          <cell r="BA122" t="str">
            <v>Negativo BAJO</v>
          </cell>
        </row>
        <row r="123">
          <cell r="K123" t="str">
            <v>Consumo de tóner</v>
          </cell>
          <cell r="L123" t="str">
            <v>Agotamiento de los recursos naturales (-)</v>
          </cell>
          <cell r="AB123" t="str">
            <v>Negativo BAJO</v>
          </cell>
          <cell r="BA123" t="str">
            <v>Negativo BAJO</v>
          </cell>
        </row>
        <row r="124">
          <cell r="K124" t="str">
            <v>Conversión a medios tecnológicos</v>
          </cell>
          <cell r="L124" t="str">
            <v>Disminución de consumo de papel (+)</v>
          </cell>
          <cell r="AB124" t="str">
            <v>POSITIVO</v>
          </cell>
          <cell r="BA124" t="str">
            <v>POSITIVO</v>
          </cell>
        </row>
        <row r="125">
          <cell r="K125" t="str">
            <v>Generación de residuos aprovechables (PAPEL)</v>
          </cell>
          <cell r="L125" t="str">
            <v>Disminución de carga en los rellenos sanitarios (+)</v>
          </cell>
          <cell r="AB125" t="str">
            <v>POSITIVO</v>
          </cell>
          <cell r="BA125" t="str">
            <v>POSITIVO</v>
          </cell>
        </row>
        <row r="126">
          <cell r="K126" t="str">
            <v xml:space="preserve">Generación de residuos peligrosos (TÓNERES) </v>
          </cell>
          <cell r="L126" t="str">
            <v>Contaminación del suelo (-)</v>
          </cell>
          <cell r="AB126" t="str">
            <v>Negativo MODERADO</v>
          </cell>
          <cell r="BA126" t="str">
            <v>Negativo BAJO</v>
          </cell>
        </row>
        <row r="127">
          <cell r="K127" t="str">
            <v>Consumo de energía eléctrica</v>
          </cell>
          <cell r="L127" t="str">
            <v>Agotamiento de los recursos naturales (-)</v>
          </cell>
          <cell r="AB127" t="str">
            <v>Negativo MODERADO</v>
          </cell>
          <cell r="BA127" t="str">
            <v>Negativo BAJO</v>
          </cell>
        </row>
        <row r="128">
          <cell r="K128" t="str">
            <v>Consumo de papel</v>
          </cell>
          <cell r="L128" t="str">
            <v>Agotamiento de los recursos naturales (-)</v>
          </cell>
          <cell r="AB128" t="str">
            <v>Negativo MODERADO</v>
          </cell>
          <cell r="BA128" t="str">
            <v>Negativo BAJO</v>
          </cell>
        </row>
        <row r="129">
          <cell r="K129" t="str">
            <v>Consumo de tóner</v>
          </cell>
          <cell r="L129" t="str">
            <v>Agotamiento de los recursos naturales (-)</v>
          </cell>
          <cell r="AB129" t="str">
            <v>Negativo BAJO</v>
          </cell>
          <cell r="BA129" t="str">
            <v>Negativo BAJO</v>
          </cell>
        </row>
        <row r="130">
          <cell r="K130" t="str">
            <v>Conversión a medios tecnológicos</v>
          </cell>
          <cell r="L130" t="str">
            <v>Disminución de consumo de papel (+)</v>
          </cell>
          <cell r="AB130" t="str">
            <v>POSITIVO</v>
          </cell>
          <cell r="BA130" t="str">
            <v>POSITIVO</v>
          </cell>
        </row>
        <row r="131">
          <cell r="K131" t="str">
            <v>Generación de residuos aprovechables (PAPEL)</v>
          </cell>
          <cell r="L131" t="str">
            <v>Disminución de carga en los rellenos sanitarios (+)</v>
          </cell>
          <cell r="AB131" t="str">
            <v>POSITIVO</v>
          </cell>
          <cell r="BA131" t="str">
            <v>POSITIVO</v>
          </cell>
        </row>
        <row r="132">
          <cell r="K132" t="str">
            <v xml:space="preserve">Generación de residuos peligrosos (TÓNERES) </v>
          </cell>
          <cell r="L132" t="str">
            <v>Contaminación del suelo (-)</v>
          </cell>
          <cell r="AB132" t="str">
            <v>Negativo MODERADO</v>
          </cell>
          <cell r="BA132" t="str">
            <v>Negativo BAJO</v>
          </cell>
        </row>
        <row r="133">
          <cell r="K133" t="str">
            <v>Consumo de energía eléctrica</v>
          </cell>
          <cell r="L133" t="str">
            <v>Agotamiento de los recursos naturales (-)</v>
          </cell>
          <cell r="AB133" t="str">
            <v>Negativo MODERADO</v>
          </cell>
          <cell r="BA133" t="str">
            <v>Negativo BAJO</v>
          </cell>
        </row>
        <row r="134">
          <cell r="K134" t="str">
            <v>Consumo de papel</v>
          </cell>
          <cell r="L134" t="str">
            <v>Agotamiento de los recursos naturales (-)</v>
          </cell>
          <cell r="AB134" t="str">
            <v>Negativo MODERADO</v>
          </cell>
          <cell r="BA134" t="str">
            <v>Negativo BAJO</v>
          </cell>
        </row>
        <row r="135">
          <cell r="K135" t="str">
            <v>Conversión a medios tecnológicos</v>
          </cell>
          <cell r="L135" t="str">
            <v>Disminución de consumo de papel (+)</v>
          </cell>
          <cell r="AB135" t="str">
            <v>POSITIVO</v>
          </cell>
          <cell r="BA135" t="str">
            <v>POSITIVO</v>
          </cell>
        </row>
        <row r="136">
          <cell r="K136" t="str">
            <v>Generación de residuos aprovechables (PAPEL)</v>
          </cell>
          <cell r="L136" t="str">
            <v>Disminución de carga en los rellenos sanitarios (+)</v>
          </cell>
          <cell r="AB136" t="str">
            <v>POSITIVO</v>
          </cell>
          <cell r="BA136" t="str">
            <v>POSITIVO</v>
          </cell>
        </row>
        <row r="137">
          <cell r="K137" t="str">
            <v>Consumo de energía eléctrica</v>
          </cell>
          <cell r="L137" t="str">
            <v>Agotamiento de los recursos naturales (-)</v>
          </cell>
          <cell r="AB137" t="str">
            <v>Negativo MODERADO</v>
          </cell>
          <cell r="BA137" t="str">
            <v>Negativo BAJO</v>
          </cell>
        </row>
        <row r="138">
          <cell r="K138" t="str">
            <v>Consumo de papel</v>
          </cell>
          <cell r="L138" t="str">
            <v>Agotamiento de los recursos naturales (-)</v>
          </cell>
          <cell r="AB138" t="str">
            <v>Negativo MODERADO</v>
          </cell>
          <cell r="BA138" t="str">
            <v>Negativo BAJO</v>
          </cell>
        </row>
        <row r="139">
          <cell r="K139" t="str">
            <v>Conversión a medios tecnológicos</v>
          </cell>
          <cell r="L139" t="str">
            <v>Disminución de consumo de papel (+)</v>
          </cell>
          <cell r="AB139" t="str">
            <v>POSITIVO</v>
          </cell>
          <cell r="BA139" t="str">
            <v>POSITIVO</v>
          </cell>
        </row>
        <row r="140">
          <cell r="K140" t="str">
            <v>Generación de residuos aprovechables (PAPEL)</v>
          </cell>
          <cell r="L140" t="str">
            <v>Disminución de carga en los rellenos sanitarios (+)</v>
          </cell>
          <cell r="AB140" t="str">
            <v>POSITIVO</v>
          </cell>
          <cell r="BA140" t="str">
            <v>POSITIVO</v>
          </cell>
        </row>
        <row r="141">
          <cell r="K141" t="str">
            <v>Consumo de combustibles</v>
          </cell>
          <cell r="L141" t="str">
            <v>Emisión de gases efecto invernadero (-)</v>
          </cell>
          <cell r="AB141" t="str">
            <v>Negativo BAJO</v>
          </cell>
          <cell r="BA141" t="str">
            <v>Negativo BAJO</v>
          </cell>
        </row>
        <row r="142">
          <cell r="K142" t="str">
            <v>Generación de emisiones atmosféricas fuentes móviles</v>
          </cell>
          <cell r="L142" t="str">
            <v>Contaminación del aire (-)</v>
          </cell>
          <cell r="AB142" t="str">
            <v>Negativo MODERADO</v>
          </cell>
          <cell r="BA142" t="str">
            <v>Negativo MODERADO</v>
          </cell>
        </row>
        <row r="143">
          <cell r="K143" t="str">
            <v>Consumo de energía eléctrica</v>
          </cell>
          <cell r="L143" t="str">
            <v>Agotamiento de los recursos naturales (-)</v>
          </cell>
          <cell r="AB143" t="str">
            <v>Negativo MODERADO</v>
          </cell>
          <cell r="BA143" t="str">
            <v>Negativo BAJO</v>
          </cell>
        </row>
        <row r="144">
          <cell r="K144" t="str">
            <v>Consumo de papel</v>
          </cell>
          <cell r="L144" t="str">
            <v>Agotamiento de los recursos naturales (-)</v>
          </cell>
          <cell r="AB144" t="str">
            <v>Negativo MODERADO</v>
          </cell>
          <cell r="BA144" t="str">
            <v>Negativo BAJO</v>
          </cell>
        </row>
        <row r="145">
          <cell r="K145" t="str">
            <v>Conversión a medios tecnológicos</v>
          </cell>
          <cell r="L145" t="str">
            <v>Disminución de consumo de papel (+)</v>
          </cell>
          <cell r="AB145" t="str">
            <v>POSITIVO</v>
          </cell>
          <cell r="BA145" t="str">
            <v>POSITIVO</v>
          </cell>
        </row>
        <row r="146">
          <cell r="K146" t="str">
            <v>Generación de residuos aprovechables (PAPEL)</v>
          </cell>
          <cell r="L146" t="str">
            <v>Disminución de carga en los rellenos sanitarios (+)</v>
          </cell>
          <cell r="AB146" t="str">
            <v>POSITIVO</v>
          </cell>
          <cell r="BA146" t="str">
            <v>POSITIVO</v>
          </cell>
        </row>
        <row r="147">
          <cell r="K147" t="str">
            <v>Consumo de combustibles</v>
          </cell>
          <cell r="L147" t="str">
            <v>Emisión de gases efecto invernadero (-)</v>
          </cell>
          <cell r="AB147" t="str">
            <v>Negativo BAJO</v>
          </cell>
          <cell r="BA147" t="str">
            <v>Negativo BAJO</v>
          </cell>
        </row>
        <row r="148">
          <cell r="K148" t="str">
            <v>Generación de emisiones atmosféricas fuentes móviles</v>
          </cell>
          <cell r="L148" t="str">
            <v>Contaminación del aire (-)</v>
          </cell>
          <cell r="AB148" t="str">
            <v>Negativo MODERADO</v>
          </cell>
          <cell r="BA148" t="str">
            <v>Negativo MODERADO</v>
          </cell>
        </row>
        <row r="149">
          <cell r="K149" t="str">
            <v>Consumo de energía eléctrica</v>
          </cell>
          <cell r="L149" t="str">
            <v>Agotamiento de los recursos naturales (-)</v>
          </cell>
          <cell r="AB149" t="str">
            <v>Negativo MODERADO</v>
          </cell>
          <cell r="BA149" t="str">
            <v>Negativo BAJO</v>
          </cell>
        </row>
        <row r="150">
          <cell r="K150" t="str">
            <v>Consumo de papel</v>
          </cell>
          <cell r="L150" t="str">
            <v>Agotamiento de los recursos naturales (-)</v>
          </cell>
          <cell r="AB150" t="str">
            <v>Negativo MODERADO</v>
          </cell>
          <cell r="BA150" t="str">
            <v>Negativo BAJO</v>
          </cell>
        </row>
        <row r="151">
          <cell r="K151" t="str">
            <v>Conversión a medios tecnológicos</v>
          </cell>
          <cell r="L151" t="str">
            <v>Disminución de consumo de papel (+)</v>
          </cell>
          <cell r="AB151" t="str">
            <v>POSITIVO</v>
          </cell>
          <cell r="BA151" t="str">
            <v>POSITIVO</v>
          </cell>
        </row>
        <row r="152">
          <cell r="K152" t="str">
            <v>Generación de residuos aprovechables (PAPEL)</v>
          </cell>
          <cell r="L152" t="str">
            <v>Disminución de carga en los rellenos sanitarios (+)</v>
          </cell>
          <cell r="AB152" t="str">
            <v>POSITIVO</v>
          </cell>
          <cell r="BA152" t="str">
            <v>POSITIVO</v>
          </cell>
        </row>
        <row r="153">
          <cell r="K153" t="str">
            <v>Consumo de combustibles</v>
          </cell>
          <cell r="L153" t="str">
            <v>Emisión de gases efecto invernadero (-)</v>
          </cell>
          <cell r="AB153" t="str">
            <v>Negativo BAJO</v>
          </cell>
          <cell r="BA153" t="str">
            <v>Negativo BAJO</v>
          </cell>
        </row>
        <row r="154">
          <cell r="K154" t="str">
            <v>Generación de emisiones atmosféricas fuentes móviles</v>
          </cell>
          <cell r="L154" t="str">
            <v>Contaminación del aire (-)</v>
          </cell>
          <cell r="AB154" t="str">
            <v>Negativo MODERADO</v>
          </cell>
          <cell r="BA154" t="str">
            <v>Negativo MODERADO</v>
          </cell>
        </row>
        <row r="155">
          <cell r="K155" t="str">
            <v>Consumo de energía eléctrica</v>
          </cell>
          <cell r="L155" t="str">
            <v>Agotamiento de los recursos naturales (-)</v>
          </cell>
          <cell r="AB155" t="str">
            <v>Negativo MODERADO</v>
          </cell>
          <cell r="BA155" t="str">
            <v>Negativo BAJO</v>
          </cell>
        </row>
        <row r="156">
          <cell r="K156" t="str">
            <v>Consumo de papel</v>
          </cell>
          <cell r="L156" t="str">
            <v>Agotamiento de los recursos naturales (-)</v>
          </cell>
          <cell r="AB156" t="str">
            <v>Negativo MODERADO</v>
          </cell>
          <cell r="BA156" t="str">
            <v>Negativo BAJO</v>
          </cell>
        </row>
        <row r="157">
          <cell r="K157" t="str">
            <v>Conversión a medios tecnológicos</v>
          </cell>
          <cell r="L157" t="str">
            <v>Disminución de consumo de papel (+)</v>
          </cell>
          <cell r="AB157" t="str">
            <v>POSITIVO</v>
          </cell>
          <cell r="BA157" t="str">
            <v>POSITIVO</v>
          </cell>
        </row>
        <row r="158">
          <cell r="K158" t="str">
            <v>Generación de residuos aprovechables (PAPEL)</v>
          </cell>
          <cell r="L158" t="str">
            <v>Disminución de carga en los rellenos sanitarios (+)</v>
          </cell>
          <cell r="AB158" t="str">
            <v>POSITIVO</v>
          </cell>
          <cell r="BA158" t="str">
            <v>POSITIVO</v>
          </cell>
        </row>
        <row r="159">
          <cell r="K159" t="str">
            <v>Consumo de energía eléctrica</v>
          </cell>
          <cell r="L159" t="str">
            <v>Agotamiento de los recursos naturales (-)</v>
          </cell>
          <cell r="AB159" t="str">
            <v>Negativo MODERADO</v>
          </cell>
          <cell r="BA159" t="str">
            <v>Negativo BAJO</v>
          </cell>
        </row>
        <row r="160">
          <cell r="K160" t="str">
            <v>Consumo de papel</v>
          </cell>
          <cell r="L160" t="str">
            <v>Agotamiento de los recursos naturales (-)</v>
          </cell>
          <cell r="AB160" t="str">
            <v>Negativo MODERADO</v>
          </cell>
          <cell r="BA160" t="str">
            <v>Negativo BAJO</v>
          </cell>
        </row>
        <row r="161">
          <cell r="K161" t="str">
            <v>Conversión a medios tecnológicos</v>
          </cell>
          <cell r="L161" t="str">
            <v>Disminución de consumo de papel (+)</v>
          </cell>
          <cell r="AB161" t="str">
            <v>POSITIVO</v>
          </cell>
          <cell r="BA161" t="str">
            <v>POSITIVO</v>
          </cell>
        </row>
        <row r="162">
          <cell r="K162" t="str">
            <v>Generación de residuos aprovechables (PAPEL)</v>
          </cell>
          <cell r="L162" t="str">
            <v>Disminución de carga en los rellenos sanitarios (+)</v>
          </cell>
          <cell r="AB162" t="str">
            <v>POSITIVO</v>
          </cell>
          <cell r="BA162" t="str">
            <v>POSITIVO</v>
          </cell>
        </row>
        <row r="163">
          <cell r="K163" t="str">
            <v>Consumo de energía eléctrica</v>
          </cell>
          <cell r="L163" t="str">
            <v>Agotamiento de los recursos naturales (-)</v>
          </cell>
          <cell r="AB163" t="str">
            <v>Negativo MODERADO</v>
          </cell>
          <cell r="BA163" t="str">
            <v>Negativo BAJO</v>
          </cell>
        </row>
        <row r="164">
          <cell r="K164" t="str">
            <v>Consumo de papel</v>
          </cell>
          <cell r="L164" t="str">
            <v>Agotamiento de los recursos naturales (-)</v>
          </cell>
          <cell r="AB164" t="str">
            <v>Negativo MODERADO</v>
          </cell>
          <cell r="BA164" t="str">
            <v>Negativo BAJO</v>
          </cell>
        </row>
        <row r="165">
          <cell r="K165" t="str">
            <v>Conversión a medios tecnológicos</v>
          </cell>
          <cell r="L165" t="str">
            <v>Disminución de consumo de papel (+)</v>
          </cell>
          <cell r="AB165" t="str">
            <v>POSITIVO</v>
          </cell>
          <cell r="BA165" t="str">
            <v>POSITIVO</v>
          </cell>
        </row>
        <row r="166">
          <cell r="K166" t="str">
            <v>Generación de residuos aprovechables (PAPEL)</v>
          </cell>
          <cell r="L166" t="str">
            <v>Disminución de carga en los rellenos sanitarios (+)</v>
          </cell>
          <cell r="AB166" t="str">
            <v>POSITIVO</v>
          </cell>
          <cell r="BA166" t="str">
            <v>POSITIVO</v>
          </cell>
        </row>
        <row r="167">
          <cell r="K167" t="str">
            <v>Consumo de energía eléctrica</v>
          </cell>
          <cell r="L167" t="str">
            <v>Agotamiento de los recursos naturales (-)</v>
          </cell>
          <cell r="AB167" t="str">
            <v>Negativo MODERADO</v>
          </cell>
          <cell r="BA167" t="str">
            <v>Negativo BAJO</v>
          </cell>
        </row>
        <row r="168">
          <cell r="K168" t="str">
            <v>Consumo de papel</v>
          </cell>
          <cell r="L168" t="str">
            <v>Agotamiento de los recursos naturales (-)</v>
          </cell>
          <cell r="AB168" t="str">
            <v>Negativo MODERADO</v>
          </cell>
          <cell r="BA168" t="str">
            <v>Negativo BAJO</v>
          </cell>
        </row>
        <row r="169">
          <cell r="K169" t="str">
            <v>Conversión a medios tecnológicos</v>
          </cell>
          <cell r="L169" t="str">
            <v>Disminución de consumo de papel (+)</v>
          </cell>
          <cell r="AB169" t="str">
            <v>POSITIVO</v>
          </cell>
          <cell r="BA169" t="str">
            <v>POSITIVO</v>
          </cell>
        </row>
        <row r="170">
          <cell r="K170" t="str">
            <v>Generación de residuos aprovechables (PAPEL)</v>
          </cell>
          <cell r="L170" t="str">
            <v>Disminución de carga en los rellenos sanitarios (+)</v>
          </cell>
          <cell r="AB170" t="str">
            <v>POSITIVO</v>
          </cell>
          <cell r="BA170" t="str">
            <v>POSITIVO</v>
          </cell>
        </row>
        <row r="171">
          <cell r="K171" t="str">
            <v>Consumo de energía eléctrica</v>
          </cell>
          <cell r="L171" t="str">
            <v>Agotamiento de los recursos naturales (-)</v>
          </cell>
          <cell r="AB171" t="str">
            <v>Negativo MODERADO</v>
          </cell>
          <cell r="BA171" t="str">
            <v>Negativo BAJO</v>
          </cell>
        </row>
        <row r="172">
          <cell r="K172" t="str">
            <v>Consumo de papel</v>
          </cell>
          <cell r="L172" t="str">
            <v>Agotamiento de los recursos naturales (-)</v>
          </cell>
          <cell r="AB172" t="str">
            <v>Negativo MODERADO</v>
          </cell>
          <cell r="BA172" t="str">
            <v>Negativo BAJO</v>
          </cell>
        </row>
        <row r="173">
          <cell r="K173" t="str">
            <v>Conversión a medios tecnológicos</v>
          </cell>
          <cell r="L173" t="str">
            <v>Disminución de consumo de papel (+)</v>
          </cell>
          <cell r="AB173" t="str">
            <v>POSITIVO</v>
          </cell>
          <cell r="BA173" t="str">
            <v>POSITIVO</v>
          </cell>
        </row>
        <row r="174">
          <cell r="K174" t="str">
            <v>Generación de residuos aprovechables (PAPEL)</v>
          </cell>
          <cell r="L174" t="str">
            <v>Disminución de carga en los rellenos sanitarios (+)</v>
          </cell>
          <cell r="AB174" t="str">
            <v>POSITIVO</v>
          </cell>
          <cell r="BA174" t="str">
            <v>POSITIVO</v>
          </cell>
        </row>
        <row r="175">
          <cell r="K175" t="str">
            <v>Consumo de energía eléctrica</v>
          </cell>
          <cell r="L175" t="str">
            <v>Agotamiento de los recursos naturales (-)</v>
          </cell>
          <cell r="AB175" t="str">
            <v>Negativo MODERADO</v>
          </cell>
          <cell r="BA175" t="str">
            <v>Negativo BAJO</v>
          </cell>
        </row>
        <row r="176">
          <cell r="K176" t="str">
            <v>Consumo de papel</v>
          </cell>
          <cell r="L176" t="str">
            <v>Agotamiento de los recursos naturales (-)</v>
          </cell>
          <cell r="AB176" t="str">
            <v>Negativo MODERADO</v>
          </cell>
          <cell r="BA176" t="str">
            <v>Negativo BAJO</v>
          </cell>
        </row>
        <row r="177">
          <cell r="K177" t="str">
            <v>Consumo de tóner</v>
          </cell>
          <cell r="L177" t="str">
            <v>Agotamiento de los recursos naturales (-)</v>
          </cell>
          <cell r="AB177" t="str">
            <v>Negativo BAJO</v>
          </cell>
          <cell r="BA177" t="str">
            <v>Negativo BAJO</v>
          </cell>
        </row>
        <row r="178">
          <cell r="K178" t="str">
            <v>Conversión a medios tecnológicos</v>
          </cell>
          <cell r="L178" t="str">
            <v>Disminución de consumo de papel (+)</v>
          </cell>
          <cell r="AB178" t="str">
            <v>POSITIVO</v>
          </cell>
          <cell r="BA178" t="str">
            <v>POSITIVO</v>
          </cell>
        </row>
        <row r="179">
          <cell r="K179" t="str">
            <v>Generación de residuos aprovechables (PAPEL)</v>
          </cell>
          <cell r="L179" t="str">
            <v>Disminución de carga en los rellenos sanitarios (+)</v>
          </cell>
          <cell r="AB179" t="str">
            <v>POSITIVO</v>
          </cell>
          <cell r="BA179" t="str">
            <v>POSITIVO</v>
          </cell>
        </row>
        <row r="180">
          <cell r="K180" t="str">
            <v xml:space="preserve">Generación de residuos peligrosos (TÓNERES) </v>
          </cell>
          <cell r="L180" t="str">
            <v>Contaminación del suelo (-)</v>
          </cell>
          <cell r="AB180" t="str">
            <v>Negativo MODERADO</v>
          </cell>
          <cell r="BA180" t="str">
            <v>Negativo BAJO</v>
          </cell>
        </row>
        <row r="181">
          <cell r="K181" t="str">
            <v>Consumo de energía eléctrica</v>
          </cell>
          <cell r="L181" t="str">
            <v>Agotamiento de los recursos naturales (-)</v>
          </cell>
          <cell r="AB181" t="str">
            <v>Negativo MODERADO</v>
          </cell>
          <cell r="BA181" t="str">
            <v>Negativo BAJO</v>
          </cell>
        </row>
        <row r="182">
          <cell r="K182" t="str">
            <v>Consumo de papel</v>
          </cell>
          <cell r="L182" t="str">
            <v>Agotamiento de los recursos naturales (-)</v>
          </cell>
          <cell r="AB182" t="str">
            <v>Negativo MODERADO</v>
          </cell>
          <cell r="BA182" t="str">
            <v>Negativo BAJO</v>
          </cell>
        </row>
        <row r="183">
          <cell r="K183" t="str">
            <v>Consumo de tóner</v>
          </cell>
          <cell r="L183" t="str">
            <v>Agotamiento de los recursos naturales (-)</v>
          </cell>
          <cell r="AB183" t="str">
            <v>Negativo BAJO</v>
          </cell>
          <cell r="BA183" t="str">
            <v>Negativo BAJO</v>
          </cell>
        </row>
        <row r="184">
          <cell r="K184" t="str">
            <v>Conversión a medios tecnológicos</v>
          </cell>
          <cell r="L184" t="str">
            <v>Disminución de consumo de papel (+)</v>
          </cell>
          <cell r="AB184" t="str">
            <v>POSITIVO</v>
          </cell>
          <cell r="BA184" t="str">
            <v>POSITIVO</v>
          </cell>
        </row>
        <row r="185">
          <cell r="K185" t="str">
            <v>Generación de residuos aprovechables (PAPEL)</v>
          </cell>
          <cell r="L185" t="str">
            <v>Disminución de carga en los rellenos sanitarios (+)</v>
          </cell>
          <cell r="AB185" t="str">
            <v>POSITIVO</v>
          </cell>
          <cell r="BA185" t="str">
            <v>POSITIVO</v>
          </cell>
        </row>
        <row r="186">
          <cell r="K186" t="str">
            <v xml:space="preserve">Generación de residuos peligrosos (TÓNERES) </v>
          </cell>
          <cell r="L186" t="str">
            <v>Contaminación del suelo (-)</v>
          </cell>
          <cell r="AB186" t="str">
            <v>Negativo MODERADO</v>
          </cell>
          <cell r="BA186" t="str">
            <v>Negativo BAJO</v>
          </cell>
        </row>
        <row r="187">
          <cell r="K187" t="str">
            <v>Consumo de energía eléctrica</v>
          </cell>
          <cell r="L187" t="str">
            <v>Agotamiento de los recursos naturales (-)</v>
          </cell>
          <cell r="AB187" t="str">
            <v>Negativo MODERADO</v>
          </cell>
          <cell r="BA187" t="str">
            <v>Negativo BAJO</v>
          </cell>
        </row>
        <row r="188">
          <cell r="K188" t="str">
            <v>Consumo de papel</v>
          </cell>
          <cell r="L188" t="str">
            <v>Agotamiento de los recursos naturales (-)</v>
          </cell>
          <cell r="AB188" t="str">
            <v>Negativo MODERADO</v>
          </cell>
          <cell r="BA188" t="str">
            <v>Negativo BAJO</v>
          </cell>
        </row>
        <row r="189">
          <cell r="K189" t="str">
            <v>Consumo de tóner</v>
          </cell>
          <cell r="L189" t="str">
            <v>Agotamiento de los recursos naturales (-)</v>
          </cell>
          <cell r="AB189" t="str">
            <v>Negativo BAJO</v>
          </cell>
          <cell r="BA189" t="str">
            <v>Negativo BAJO</v>
          </cell>
        </row>
        <row r="190">
          <cell r="K190" t="str">
            <v>Conversión a medios tecnológicos</v>
          </cell>
          <cell r="L190" t="str">
            <v>Disminución de consumo de papel (+)</v>
          </cell>
          <cell r="AB190" t="str">
            <v>POSITIVO</v>
          </cell>
          <cell r="BA190" t="str">
            <v>POSITIVO</v>
          </cell>
        </row>
        <row r="191">
          <cell r="K191" t="str">
            <v>Generación de residuos aprovechables (PAPEL)</v>
          </cell>
          <cell r="L191" t="str">
            <v>Disminución de carga en los rellenos sanitarios (+)</v>
          </cell>
          <cell r="AB191" t="str">
            <v>POSITIVO</v>
          </cell>
          <cell r="BA191" t="str">
            <v>POSITIVO</v>
          </cell>
        </row>
        <row r="192">
          <cell r="K192" t="str">
            <v xml:space="preserve">Generación de residuos peligrosos (TÓNERES) </v>
          </cell>
          <cell r="L192" t="str">
            <v>Contaminación del suelo (-)</v>
          </cell>
          <cell r="AB192" t="str">
            <v>Negativo MODERADO</v>
          </cell>
          <cell r="BA192" t="str">
            <v>Negativo BAJO</v>
          </cell>
        </row>
        <row r="193">
          <cell r="K193" t="str">
            <v>Consumo de energía eléctrica</v>
          </cell>
          <cell r="L193" t="str">
            <v>Agotamiento de los recursos naturales (-)</v>
          </cell>
          <cell r="AB193" t="str">
            <v>Negativo MODERADO</v>
          </cell>
          <cell r="BA193" t="str">
            <v>Negativo BAJO</v>
          </cell>
        </row>
        <row r="194">
          <cell r="K194" t="str">
            <v>Consumo de papel</v>
          </cell>
          <cell r="L194" t="str">
            <v>Agotamiento de los recursos naturales (-)</v>
          </cell>
          <cell r="AB194" t="str">
            <v>Negativo MODERADO</v>
          </cell>
          <cell r="BA194" t="str">
            <v>Negativo BAJO</v>
          </cell>
        </row>
        <row r="195">
          <cell r="K195" t="str">
            <v>Consumo de tóner</v>
          </cell>
          <cell r="L195" t="str">
            <v>Agotamiento de los recursos naturales (-)</v>
          </cell>
          <cell r="AB195" t="str">
            <v>Negativo BAJO</v>
          </cell>
          <cell r="BA195" t="str">
            <v>Negativo BAJO</v>
          </cell>
        </row>
        <row r="196">
          <cell r="K196" t="str">
            <v>Conversión a medios tecnológicos</v>
          </cell>
          <cell r="L196" t="str">
            <v>Disminución de consumo de papel (+)</v>
          </cell>
          <cell r="AB196" t="str">
            <v>POSITIVO</v>
          </cell>
          <cell r="BA196" t="str">
            <v>POSITIVO</v>
          </cell>
        </row>
        <row r="197">
          <cell r="K197" t="str">
            <v>Generación de residuos aprovechables (PAPEL)</v>
          </cell>
          <cell r="L197" t="str">
            <v>Disminución de carga en los rellenos sanitarios (+)</v>
          </cell>
          <cell r="AB197" t="str">
            <v>POSITIVO</v>
          </cell>
          <cell r="BA197" t="str">
            <v>POSITIVO</v>
          </cell>
        </row>
        <row r="198">
          <cell r="K198" t="str">
            <v xml:space="preserve">Generación de residuos peligrosos (TÓNERES) </v>
          </cell>
          <cell r="L198" t="str">
            <v>Contaminación del suelo (-)</v>
          </cell>
          <cell r="AB198" t="str">
            <v>Negativo MODERADO</v>
          </cell>
          <cell r="BA198" t="str">
            <v>Negativo BAJO</v>
          </cell>
        </row>
        <row r="199">
          <cell r="K199" t="str">
            <v>Consumo de energía eléctrica</v>
          </cell>
          <cell r="L199" t="str">
            <v>Agotamiento de los recursos naturales (-)</v>
          </cell>
          <cell r="AB199" t="str">
            <v>Negativo MODERADO</v>
          </cell>
          <cell r="BA199" t="str">
            <v>Negativo BAJO</v>
          </cell>
        </row>
        <row r="200">
          <cell r="K200" t="str">
            <v>Conversión a medios tecnológicos</v>
          </cell>
          <cell r="L200" t="str">
            <v>Disminución de consumo de papel (+)</v>
          </cell>
          <cell r="AB200" t="str">
            <v>POSITIVO</v>
          </cell>
          <cell r="BA200" t="str">
            <v>POSITIVO</v>
          </cell>
        </row>
        <row r="201">
          <cell r="K201" t="str">
            <v>Consumo de energía eléctrica</v>
          </cell>
          <cell r="L201" t="str">
            <v>Agotamiento de los recursos naturales (-)</v>
          </cell>
          <cell r="AB201" t="str">
            <v>Negativo MODERADO</v>
          </cell>
          <cell r="BA201" t="str">
            <v>Negativo BAJO</v>
          </cell>
        </row>
        <row r="202">
          <cell r="K202" t="str">
            <v>Conversión a medios tecnológicos</v>
          </cell>
          <cell r="L202" t="str">
            <v>Disminución de consumo de papel (+)</v>
          </cell>
          <cell r="AB202" t="str">
            <v>POSITIVO</v>
          </cell>
          <cell r="BA202" t="str">
            <v>POSITIVO</v>
          </cell>
        </row>
        <row r="203">
          <cell r="K203" t="str">
            <v>Consumo de energía eléctrica</v>
          </cell>
          <cell r="L203" t="str">
            <v>Agotamiento de los recursos naturales (-)</v>
          </cell>
          <cell r="AB203" t="str">
            <v>Negativo MODERADO</v>
          </cell>
          <cell r="BA203" t="str">
            <v>Negativo BAJO</v>
          </cell>
        </row>
        <row r="204">
          <cell r="K204" t="str">
            <v>Consumo de papel</v>
          </cell>
          <cell r="L204" t="str">
            <v>Agotamiento de los recursos naturales (-)</v>
          </cell>
          <cell r="AB204" t="str">
            <v>Negativo MODERADO</v>
          </cell>
          <cell r="BA204" t="str">
            <v>Negativo BAJO</v>
          </cell>
        </row>
        <row r="205">
          <cell r="K205" t="str">
            <v>Consumo de tóner</v>
          </cell>
          <cell r="L205" t="str">
            <v>Agotamiento de los recursos naturales (-)</v>
          </cell>
          <cell r="AB205" t="str">
            <v>Negativo BAJO</v>
          </cell>
          <cell r="BA205" t="str">
            <v>Negativo BAJO</v>
          </cell>
        </row>
        <row r="206">
          <cell r="K206" t="str">
            <v>Conversión a medios tecnológicos</v>
          </cell>
          <cell r="L206" t="str">
            <v>Disminución de consumo de papel (+)</v>
          </cell>
          <cell r="AB206" t="str">
            <v>POSITIVO</v>
          </cell>
          <cell r="BA206" t="str">
            <v>POSITIVO</v>
          </cell>
        </row>
        <row r="207">
          <cell r="K207" t="str">
            <v>Generación de residuos aprovechables (PAPEL)</v>
          </cell>
          <cell r="L207" t="str">
            <v>Disminución de carga en los rellenos sanitarios (+)</v>
          </cell>
          <cell r="AB207" t="str">
            <v>POSITIVO</v>
          </cell>
          <cell r="BA207" t="str">
            <v>POSITIVO</v>
          </cell>
        </row>
        <row r="208">
          <cell r="K208" t="str">
            <v xml:space="preserve">Generación de residuos peligrosos (TÓNERES) </v>
          </cell>
          <cell r="L208" t="str">
            <v>Contaminación del suelo (-)</v>
          </cell>
          <cell r="AB208" t="str">
            <v>Negativo MODERADO</v>
          </cell>
          <cell r="BA208" t="str">
            <v>Negativo BAJO</v>
          </cell>
        </row>
        <row r="209">
          <cell r="K209" t="str">
            <v>Consumo de energía eléctrica</v>
          </cell>
          <cell r="L209" t="str">
            <v>Agotamiento de los recursos naturales (-)</v>
          </cell>
          <cell r="AB209" t="str">
            <v>Negativo MODERADO</v>
          </cell>
          <cell r="BA209" t="str">
            <v>Negativo BAJO</v>
          </cell>
        </row>
        <row r="210">
          <cell r="K210" t="str">
            <v>Consumo de papel</v>
          </cell>
          <cell r="L210" t="str">
            <v>Agotamiento de los recursos naturales (-)</v>
          </cell>
          <cell r="AB210" t="str">
            <v>Negativo MODERADO</v>
          </cell>
          <cell r="BA210" t="str">
            <v>Negativo BAJO</v>
          </cell>
        </row>
        <row r="211">
          <cell r="K211" t="str">
            <v>Consumo de tóner</v>
          </cell>
          <cell r="L211" t="str">
            <v>Agotamiento de los recursos naturales (-)</v>
          </cell>
          <cell r="AB211" t="str">
            <v>Negativo BAJO</v>
          </cell>
          <cell r="BA211" t="str">
            <v>Negativo BAJO</v>
          </cell>
        </row>
        <row r="212">
          <cell r="K212" t="str">
            <v>Conversión a medios tecnológicos</v>
          </cell>
          <cell r="L212" t="str">
            <v>Disminución de consumo de papel (+)</v>
          </cell>
          <cell r="AB212" t="str">
            <v>POSITIVO</v>
          </cell>
          <cell r="BA212" t="str">
            <v>POSITIVO</v>
          </cell>
        </row>
        <row r="213">
          <cell r="K213" t="str">
            <v>Generación de residuos aprovechables (PAPEL)</v>
          </cell>
          <cell r="L213" t="str">
            <v>Disminución de carga en los rellenos sanitarios (+)</v>
          </cell>
          <cell r="AB213" t="str">
            <v>POSITIVO</v>
          </cell>
          <cell r="BA213" t="str">
            <v>POSITIVO</v>
          </cell>
        </row>
        <row r="214">
          <cell r="K214" t="str">
            <v xml:space="preserve">Generación de residuos peligrosos (TÓNERES) </v>
          </cell>
          <cell r="L214" t="str">
            <v>Contaminación del suelo (-)</v>
          </cell>
          <cell r="AB214" t="str">
            <v>Negativo MODERADO</v>
          </cell>
          <cell r="BA214" t="str">
            <v>Negativo BAJO</v>
          </cell>
        </row>
        <row r="215">
          <cell r="K215" t="str">
            <v>Intervención a comunidades Étnicas</v>
          </cell>
          <cell r="L215" t="str">
            <v>Conservación de las costumbres étnicas (+)</v>
          </cell>
          <cell r="AB215" t="str">
            <v>POSITIVO</v>
          </cell>
          <cell r="BA215" t="str">
            <v>POSITIVO</v>
          </cell>
        </row>
        <row r="216">
          <cell r="K216" t="str">
            <v>Consumo de energía eléctrica</v>
          </cell>
          <cell r="L216" t="str">
            <v>Agotamiento de los recursos naturales (-)</v>
          </cell>
          <cell r="AB216" t="str">
            <v>Negativo MODERADO</v>
          </cell>
          <cell r="BA216" t="str">
            <v>Negativo BAJO</v>
          </cell>
        </row>
        <row r="217">
          <cell r="K217" t="str">
            <v>Consumo de papel</v>
          </cell>
          <cell r="L217" t="str">
            <v>Afectación a flora (-)</v>
          </cell>
          <cell r="AB217" t="str">
            <v>Negativo MODERADO</v>
          </cell>
          <cell r="BA217" t="str">
            <v>Negativo BAJO</v>
          </cell>
        </row>
        <row r="218">
          <cell r="K218" t="str">
            <v>Consumo de papel</v>
          </cell>
          <cell r="L218" t="str">
            <v>Conservación de flora (+)</v>
          </cell>
          <cell r="AB218" t="str">
            <v>POSITIVO</v>
          </cell>
          <cell r="BA218" t="str">
            <v>POSITIVO</v>
          </cell>
        </row>
        <row r="219">
          <cell r="K219" t="str">
            <v>Consumo de tóner</v>
          </cell>
          <cell r="L219" t="str">
            <v>Agotamiento de los recursos naturales (-)</v>
          </cell>
          <cell r="AB219" t="str">
            <v>Negativo BAJO</v>
          </cell>
          <cell r="BA219" t="str">
            <v>Negativo BAJO</v>
          </cell>
        </row>
        <row r="220">
          <cell r="K220" t="str">
            <v>Generación de residuos aprovechables (PAPEL)</v>
          </cell>
          <cell r="L220" t="str">
            <v>Disminución de carga en los rellenos sanitarios (+)</v>
          </cell>
          <cell r="AB220" t="str">
            <v>POSITIVO</v>
          </cell>
          <cell r="BA220" t="str">
            <v>POSITIVO</v>
          </cell>
        </row>
        <row r="221">
          <cell r="K221" t="str">
            <v xml:space="preserve">Generación de residuos peligrosos (TÓNERES) </v>
          </cell>
          <cell r="L221" t="str">
            <v>Contaminación del suelo (-)</v>
          </cell>
          <cell r="AB221" t="str">
            <v>Negativo MODERADO</v>
          </cell>
          <cell r="BA221" t="str">
            <v>Negativo BAJO</v>
          </cell>
        </row>
        <row r="222">
          <cell r="K222" t="str">
            <v>Consumo de energía eléctrica</v>
          </cell>
          <cell r="L222" t="str">
            <v>Agotamiento de los recursos naturales (-)</v>
          </cell>
          <cell r="AB222" t="str">
            <v>Negativo MODERADO</v>
          </cell>
          <cell r="BA222" t="str">
            <v>Negativo BAJO</v>
          </cell>
        </row>
        <row r="223">
          <cell r="K223" t="str">
            <v>Conversión a medios tecnológicos</v>
          </cell>
          <cell r="L223" t="str">
            <v>Disminución de consumo de papel (+)</v>
          </cell>
          <cell r="AB223" t="str">
            <v>POSITIVO</v>
          </cell>
          <cell r="BA223" t="str">
            <v>POSITIVO</v>
          </cell>
        </row>
        <row r="224">
          <cell r="K224" t="str">
            <v>Intervención a comunidades Étnicas</v>
          </cell>
          <cell r="L224" t="str">
            <v>Conservación de las costumbres étnicas (+)</v>
          </cell>
          <cell r="AB224" t="str">
            <v>POSITIVO</v>
          </cell>
          <cell r="BA224" t="str">
            <v>POSITIVO</v>
          </cell>
        </row>
        <row r="225">
          <cell r="K225" t="str">
            <v>Consumo de energía eléctrica</v>
          </cell>
          <cell r="L225" t="str">
            <v>Agotamiento de los recursos naturales (-)</v>
          </cell>
          <cell r="AB225" t="str">
            <v>Negativo MODERADO</v>
          </cell>
          <cell r="BA225" t="str">
            <v>Negativo BAJO</v>
          </cell>
        </row>
        <row r="226">
          <cell r="K226" t="str">
            <v>Conversión a medios tecnológicos</v>
          </cell>
          <cell r="L226" t="str">
            <v>Disminución de consumo de papel (+)</v>
          </cell>
          <cell r="AB226" t="str">
            <v>POSITIVO</v>
          </cell>
          <cell r="BA226" t="str">
            <v>POSITIVO</v>
          </cell>
        </row>
        <row r="227">
          <cell r="K227" t="str">
            <v>Intervención a comunidades Étnicas</v>
          </cell>
          <cell r="L227" t="str">
            <v>Conservación de las costumbres étnicas (+)</v>
          </cell>
          <cell r="AB227" t="str">
            <v>POSITIVO</v>
          </cell>
          <cell r="BA227" t="str">
            <v>POSITIVO</v>
          </cell>
        </row>
        <row r="228">
          <cell r="K228" t="str">
            <v>Consumo de energía eléctrica</v>
          </cell>
          <cell r="L228" t="str">
            <v>Agotamiento de los recursos naturales (-)</v>
          </cell>
          <cell r="AB228" t="str">
            <v>Negativo MODERADO</v>
          </cell>
          <cell r="BA228" t="str">
            <v>Negativo BAJO</v>
          </cell>
        </row>
        <row r="229">
          <cell r="K229" t="str">
            <v>Consumo de papel</v>
          </cell>
          <cell r="L229" t="str">
            <v>Agotamiento de los recursos naturales (-)</v>
          </cell>
          <cell r="AB229" t="str">
            <v>Negativo MODERADO</v>
          </cell>
          <cell r="BA229" t="str">
            <v>Negativo BAJO</v>
          </cell>
        </row>
        <row r="230">
          <cell r="K230" t="str">
            <v>Consumo de tóner</v>
          </cell>
          <cell r="L230" t="str">
            <v>Agotamiento de los recursos naturales (-)</v>
          </cell>
          <cell r="AB230" t="str">
            <v>Negativo BAJO</v>
          </cell>
          <cell r="BA230" t="str">
            <v>Negativo BAJO</v>
          </cell>
        </row>
        <row r="231">
          <cell r="K231" t="str">
            <v>Conversión a medios tecnológicos</v>
          </cell>
          <cell r="L231" t="str">
            <v>Disminución de consumo de papel (+)</v>
          </cell>
          <cell r="AB231" t="str">
            <v>POSITIVO</v>
          </cell>
          <cell r="BA231" t="str">
            <v>POSITIVO</v>
          </cell>
        </row>
        <row r="232">
          <cell r="K232" t="str">
            <v>Generación de residuos aprovechables (PAPEL)</v>
          </cell>
          <cell r="L232" t="str">
            <v>Disminución de carga en los rellenos sanitarios (+)</v>
          </cell>
          <cell r="AB232" t="str">
            <v>POSITIVO</v>
          </cell>
          <cell r="BA232" t="str">
            <v>POSITIVO</v>
          </cell>
        </row>
        <row r="233">
          <cell r="K233" t="str">
            <v xml:space="preserve">Generación de residuos peligrosos (TÓNERES) </v>
          </cell>
          <cell r="L233" t="str">
            <v>Contaminación del suelo (-)</v>
          </cell>
          <cell r="AB233" t="str">
            <v>Negativo MODERADO</v>
          </cell>
          <cell r="BA233" t="str">
            <v>Negativo BAJO</v>
          </cell>
        </row>
        <row r="234">
          <cell r="K234" t="str">
            <v>Intervención a comunidades Étnicas</v>
          </cell>
          <cell r="L234" t="str">
            <v>Conservación de las costumbres étnicas (+)</v>
          </cell>
          <cell r="AB234" t="str">
            <v>POSITIVO</v>
          </cell>
          <cell r="BA234" t="str">
            <v>POSITIVO</v>
          </cell>
        </row>
        <row r="235">
          <cell r="K235" t="str">
            <v>Consumo de energía eléctrica</v>
          </cell>
          <cell r="L235" t="str">
            <v>Agotamiento de los recursos naturales (-)</v>
          </cell>
          <cell r="AB235" t="str">
            <v>Negativo MODERADO</v>
          </cell>
          <cell r="BA235" t="str">
            <v>Negativo BAJO</v>
          </cell>
        </row>
        <row r="236">
          <cell r="K236" t="str">
            <v>Consumo de papel</v>
          </cell>
          <cell r="L236" t="str">
            <v>Agotamiento de los recursos naturales (-)</v>
          </cell>
          <cell r="AB236" t="str">
            <v>Negativo MODERADO</v>
          </cell>
          <cell r="BA236" t="str">
            <v>Negativo BAJO</v>
          </cell>
        </row>
        <row r="237">
          <cell r="K237" t="str">
            <v>Consumo de tóner</v>
          </cell>
          <cell r="L237" t="str">
            <v>Agotamiento de los recursos naturales (-)</v>
          </cell>
          <cell r="AB237" t="str">
            <v>Negativo BAJO</v>
          </cell>
          <cell r="BA237" t="str">
            <v>Negativo BAJO</v>
          </cell>
        </row>
        <row r="238">
          <cell r="K238" t="str">
            <v>Conversión a medios tecnológicos</v>
          </cell>
          <cell r="L238" t="str">
            <v>Disminución de consumo de papel (+)</v>
          </cell>
          <cell r="AB238" t="str">
            <v>POSITIVO</v>
          </cell>
          <cell r="BA238" t="str">
            <v>POSITIVO</v>
          </cell>
        </row>
        <row r="239">
          <cell r="K239" t="str">
            <v>Generación de residuos aprovechables (PAPEL)</v>
          </cell>
          <cell r="L239" t="str">
            <v>Disminución de carga en los rellenos sanitarios (+)</v>
          </cell>
          <cell r="AB239" t="str">
            <v>POSITIVO</v>
          </cell>
          <cell r="BA239" t="str">
            <v>POSITIVO</v>
          </cell>
        </row>
        <row r="240">
          <cell r="K240" t="str">
            <v xml:space="preserve">Generación de residuos peligrosos (TÓNERES) </v>
          </cell>
          <cell r="L240" t="str">
            <v>Contaminación del suelo (-)</v>
          </cell>
          <cell r="AB240" t="str">
            <v>Negativo MODERADO</v>
          </cell>
          <cell r="BA240" t="str">
            <v>Negativo BAJO</v>
          </cell>
        </row>
        <row r="241">
          <cell r="K241" t="str">
            <v>Intervención a comunidades Étnicas</v>
          </cell>
          <cell r="L241" t="str">
            <v>Conservación de las costumbres étnicas (+)</v>
          </cell>
          <cell r="AB241" t="str">
            <v>POSITIVO</v>
          </cell>
          <cell r="BA241" t="str">
            <v>POSITIVO</v>
          </cell>
        </row>
        <row r="242">
          <cell r="K242" t="str">
            <v>Consumo de energía eléctrica</v>
          </cell>
          <cell r="L242" t="str">
            <v>Agotamiento de los recursos naturales (-)</v>
          </cell>
          <cell r="AB242" t="str">
            <v>Negativo MODERADO</v>
          </cell>
          <cell r="BA242" t="str">
            <v>Negativo BAJO</v>
          </cell>
        </row>
        <row r="243">
          <cell r="K243" t="str">
            <v>Consumo de papel</v>
          </cell>
          <cell r="L243" t="str">
            <v>Agotamiento de los recursos naturales (-)</v>
          </cell>
          <cell r="AB243" t="str">
            <v>Negativo MODERADO</v>
          </cell>
          <cell r="BA243" t="str">
            <v>Negativo BAJO</v>
          </cell>
        </row>
        <row r="244">
          <cell r="K244" t="str">
            <v>Consumo de tóner</v>
          </cell>
          <cell r="L244" t="str">
            <v>Agotamiento de los recursos naturales (-)</v>
          </cell>
          <cell r="AB244" t="str">
            <v>Negativo BAJO</v>
          </cell>
          <cell r="BA244" t="str">
            <v>Negativo BAJO</v>
          </cell>
        </row>
        <row r="245">
          <cell r="K245" t="str">
            <v>Conversión a medios tecnológicos</v>
          </cell>
          <cell r="L245" t="str">
            <v>Disminución de consumo de papel (+)</v>
          </cell>
          <cell r="AB245" t="str">
            <v>POSITIVO</v>
          </cell>
          <cell r="BA245" t="str">
            <v>POSITIVO</v>
          </cell>
        </row>
        <row r="246">
          <cell r="K246" t="str">
            <v>Generación de residuos aprovechables (PAPEL)</v>
          </cell>
          <cell r="L246" t="str">
            <v>Disminución de carga en los rellenos sanitarios (+)</v>
          </cell>
          <cell r="AB246" t="str">
            <v>POSITIVO</v>
          </cell>
          <cell r="BA246" t="str">
            <v>POSITIVO</v>
          </cell>
        </row>
        <row r="247">
          <cell r="K247" t="str">
            <v xml:space="preserve">Generación de residuos peligrosos (TÓNERES) </v>
          </cell>
          <cell r="L247" t="str">
            <v>Contaminación del suelo (-)</v>
          </cell>
          <cell r="AB247" t="str">
            <v>Negativo MODERADO</v>
          </cell>
          <cell r="BA247" t="str">
            <v>Negativo BAJO</v>
          </cell>
        </row>
        <row r="248">
          <cell r="K248" t="str">
            <v>Intervención a comunidades Étnicas</v>
          </cell>
          <cell r="L248" t="str">
            <v>Conservación de las costumbres étnicas (+)</v>
          </cell>
          <cell r="AB248" t="str">
            <v>POSITIVO</v>
          </cell>
          <cell r="BA248" t="str">
            <v>POSITIVO</v>
          </cell>
        </row>
        <row r="249">
          <cell r="K249" t="str">
            <v>Consumo de energía eléctrica</v>
          </cell>
          <cell r="L249" t="str">
            <v>Agotamiento de los recursos naturales (-)</v>
          </cell>
          <cell r="AB249" t="str">
            <v>Negativo MODERADO</v>
          </cell>
          <cell r="BA249" t="str">
            <v>Negativo BAJO</v>
          </cell>
        </row>
        <row r="250">
          <cell r="K250" t="str">
            <v>Consumo de papel</v>
          </cell>
          <cell r="L250" t="str">
            <v>Agotamiento de los recursos naturales (-)</v>
          </cell>
          <cell r="AB250" t="str">
            <v>Negativo MODERADO</v>
          </cell>
          <cell r="BA250" t="str">
            <v>Negativo BAJO</v>
          </cell>
        </row>
        <row r="251">
          <cell r="K251" t="str">
            <v>Consumo de tóner</v>
          </cell>
          <cell r="L251" t="str">
            <v>Agotamiento de los recursos naturales (-)</v>
          </cell>
          <cell r="AB251" t="str">
            <v>Negativo BAJO</v>
          </cell>
          <cell r="BA251" t="str">
            <v>Negativo BAJO</v>
          </cell>
        </row>
        <row r="252">
          <cell r="K252" t="str">
            <v>Conversión a medios tecnológicos</v>
          </cell>
          <cell r="L252" t="str">
            <v>Disminución de consumo de papel (+)</v>
          </cell>
          <cell r="AB252" t="str">
            <v>POSITIVO</v>
          </cell>
          <cell r="BA252" t="str">
            <v>POSITIVO</v>
          </cell>
        </row>
        <row r="253">
          <cell r="K253" t="str">
            <v>Generación de residuos aprovechables (PAPEL)</v>
          </cell>
          <cell r="L253" t="str">
            <v>Disminución de carga en los rellenos sanitarios (+)</v>
          </cell>
          <cell r="AB253" t="str">
            <v>POSITIVO</v>
          </cell>
          <cell r="BA253" t="str">
            <v>POSITIVO</v>
          </cell>
        </row>
        <row r="254">
          <cell r="K254" t="str">
            <v xml:space="preserve">Generación de residuos peligrosos (TÓNERES) </v>
          </cell>
          <cell r="L254" t="str">
            <v>Contaminación del suelo (-)</v>
          </cell>
          <cell r="AB254" t="str">
            <v>Negativo MODERADO</v>
          </cell>
          <cell r="BA254" t="str">
            <v>Negativo BAJO</v>
          </cell>
        </row>
        <row r="255">
          <cell r="K255" t="str">
            <v>Intervención a comunidades Étnicas</v>
          </cell>
          <cell r="L255" t="str">
            <v>Conservación de las costumbres étnicas (+)</v>
          </cell>
          <cell r="AB255" t="str">
            <v>POSITIVO</v>
          </cell>
          <cell r="BA255" t="str">
            <v>POSITIVO</v>
          </cell>
        </row>
        <row r="256">
          <cell r="K256" t="str">
            <v>Consumo de agua</v>
          </cell>
          <cell r="L256" t="str">
            <v>Agotamiento de los recursos naturales (-)</v>
          </cell>
          <cell r="AB256" t="str">
            <v>Negativo MODERADO</v>
          </cell>
          <cell r="BA256" t="str">
            <v>Negativo BAJO</v>
          </cell>
        </row>
        <row r="257">
          <cell r="K257" t="str">
            <v>Vertimiento de aguas residuales domésticas a sistemas de alcantarillado</v>
          </cell>
          <cell r="L257" t="str">
            <v>Contaminación de cuerpos hídricos (-)</v>
          </cell>
          <cell r="AB257" t="str">
            <v>Negativo MODERADO</v>
          </cell>
          <cell r="BA257" t="str">
            <v>Negativo BAJO</v>
          </cell>
        </row>
        <row r="258">
          <cell r="K258" t="str">
            <v>Consumo de bolsas plásticas para almacenamiento de residuos</v>
          </cell>
          <cell r="L258" t="str">
            <v>Agotamiento de los recursos naturales (-)</v>
          </cell>
          <cell r="AB258" t="str">
            <v>Negativo MODERADO</v>
          </cell>
          <cell r="BA258" t="str">
            <v>Negativo BAJO</v>
          </cell>
        </row>
        <row r="259">
          <cell r="K259" t="str">
            <v>Generación de residuos ordinarios</v>
          </cell>
          <cell r="L259" t="str">
            <v>Aumento de carga de rellenos sanitarios (-)</v>
          </cell>
          <cell r="AB259" t="str">
            <v>Negativo MODERADO</v>
          </cell>
          <cell r="BA259" t="str">
            <v>Negativo BAJO</v>
          </cell>
        </row>
        <row r="260">
          <cell r="K260" t="str">
            <v>Generación de residuos ordinarios</v>
          </cell>
          <cell r="L260" t="str">
            <v>Contaminación del suelo (-)</v>
          </cell>
          <cell r="AB260" t="str">
            <v>Negativo MODERADO</v>
          </cell>
          <cell r="BA260" t="str">
            <v>Negativo BAJO</v>
          </cell>
        </row>
        <row r="261">
          <cell r="K261" t="str">
            <v>Consumo de sustancias químicas</v>
          </cell>
          <cell r="L261" t="str">
            <v>Contaminación del suelo (-)</v>
          </cell>
          <cell r="AB261" t="str">
            <v>Negativo MODERADO</v>
          </cell>
          <cell r="BA261" t="str">
            <v>Negativo BAJO</v>
          </cell>
        </row>
        <row r="262">
          <cell r="K262" t="str">
            <v>Consumo de sustancias químicas</v>
          </cell>
          <cell r="L262" t="str">
            <v>Contaminación del suelo (-)</v>
          </cell>
          <cell r="AB262" t="str">
            <v>Negativo MODERADO</v>
          </cell>
          <cell r="BA262" t="str">
            <v>Negativo BAJO</v>
          </cell>
        </row>
        <row r="263">
          <cell r="K263" t="str">
            <v>Generación de residuos orgánicos</v>
          </cell>
          <cell r="L263" t="str">
            <v>Aumento de carga de rellenos sanitarios (-)</v>
          </cell>
          <cell r="AB263" t="str">
            <v>Negativo MODERADO</v>
          </cell>
          <cell r="BA263" t="str">
            <v>Negativo BAJO</v>
          </cell>
        </row>
        <row r="264">
          <cell r="K264" t="str">
            <v>Generación de residuos orgánicos</v>
          </cell>
          <cell r="L264" t="str">
            <v>Contaminación del suelo (-)</v>
          </cell>
          <cell r="AB264" t="str">
            <v>Negativo MODERADO</v>
          </cell>
          <cell r="BA264" t="str">
            <v>Negativo BAJO</v>
          </cell>
        </row>
        <row r="265">
          <cell r="K265" t="str">
            <v>Generación de residuos aprovechables (PLÁSTICO)</v>
          </cell>
          <cell r="L265" t="str">
            <v>Disminución de carga en los rellenos sanitarios (+)</v>
          </cell>
          <cell r="AB265" t="str">
            <v>POSITIVO</v>
          </cell>
          <cell r="BA265" t="str">
            <v>POSITIVO</v>
          </cell>
        </row>
        <row r="266">
          <cell r="K266" t="str">
            <v>Consumo de energía eléctrica</v>
          </cell>
          <cell r="L266" t="str">
            <v>Agotamiento de los recursos naturales (-)</v>
          </cell>
          <cell r="AB266" t="str">
            <v>Negativo MODERADO</v>
          </cell>
          <cell r="BA266" t="str">
            <v>Negativo BAJO</v>
          </cell>
        </row>
        <row r="267">
          <cell r="K267" t="str">
            <v>Consumo de agua</v>
          </cell>
          <cell r="L267" t="str">
            <v>Agotamiento de los recursos naturales (-)</v>
          </cell>
          <cell r="AB267" t="str">
            <v>Negativo MODERADO</v>
          </cell>
          <cell r="BA267" t="str">
            <v>Negativo BAJO</v>
          </cell>
        </row>
        <row r="268">
          <cell r="K268" t="str">
            <v>Consumo de papel</v>
          </cell>
          <cell r="L268" t="str">
            <v>Agotamiento de los recursos naturales (-)</v>
          </cell>
          <cell r="AB268" t="str">
            <v>Negativo MODERADO</v>
          </cell>
          <cell r="BA268" t="str">
            <v>Negativo BAJO</v>
          </cell>
        </row>
        <row r="269">
          <cell r="K269" t="str">
            <v>Consumo de bolsas plásticas para almacenamiento de residuos</v>
          </cell>
          <cell r="L269" t="str">
            <v>Agotamiento de los recursos naturales (-)</v>
          </cell>
          <cell r="AB269" t="str">
            <v>Negativo MODERADO</v>
          </cell>
          <cell r="BA269" t="str">
            <v>Negativo BAJO</v>
          </cell>
        </row>
        <row r="270">
          <cell r="K270" t="str">
            <v>Consumo de tóner</v>
          </cell>
          <cell r="L270" t="str">
            <v>Agotamiento de los recursos naturales (-)</v>
          </cell>
          <cell r="AB270" t="str">
            <v>Negativo BAJO</v>
          </cell>
          <cell r="BA270" t="str">
            <v>Negativo BAJO</v>
          </cell>
        </row>
        <row r="271">
          <cell r="K271" t="str">
            <v>Generación de residuos ordinarios</v>
          </cell>
          <cell r="L271" t="str">
            <v>Aumento de carga de rellenos sanitarios (-)</v>
          </cell>
          <cell r="AB271" t="str">
            <v>Negativo MODERADO</v>
          </cell>
          <cell r="BA271" t="str">
            <v>Negativo BAJO</v>
          </cell>
        </row>
        <row r="272">
          <cell r="K272" t="str">
            <v>Generación de residuos ordinarios</v>
          </cell>
          <cell r="L272" t="str">
            <v>Contaminación del suelo (-)</v>
          </cell>
          <cell r="AB272" t="str">
            <v>Negativo MODERADO</v>
          </cell>
          <cell r="BA272" t="str">
            <v>Negativo BAJO</v>
          </cell>
        </row>
        <row r="273">
          <cell r="K273" t="str">
            <v>Generación de residuos de manejo especial (RAEE´S)</v>
          </cell>
          <cell r="L273" t="str">
            <v>Contaminación del suelo (-)</v>
          </cell>
          <cell r="AB273" t="str">
            <v>Negativo MODERADO</v>
          </cell>
          <cell r="BA273" t="str">
            <v>Negativo BAJO</v>
          </cell>
        </row>
        <row r="274">
          <cell r="K274" t="str">
            <v>Generación de residuos de manejo especial (PILAS O BATERÍAS)</v>
          </cell>
          <cell r="L274" t="str">
            <v>Contaminación del suelo (-)</v>
          </cell>
          <cell r="AB274" t="str">
            <v>Negativo MODERADO</v>
          </cell>
          <cell r="BA274" t="str">
            <v>Negativo BAJO</v>
          </cell>
        </row>
        <row r="275">
          <cell r="K275" t="str">
            <v xml:space="preserve">Generación de residuos peligrosos (TÓNERES) </v>
          </cell>
          <cell r="L275" t="str">
            <v>Contaminación del suelo (-)</v>
          </cell>
          <cell r="AB275" t="str">
            <v>Negativo MODERADO</v>
          </cell>
          <cell r="BA275" t="str">
            <v>Negativo BAJO</v>
          </cell>
        </row>
        <row r="276">
          <cell r="K276" t="str">
            <v>Generación de ruido</v>
          </cell>
          <cell r="L276" t="str">
            <v>Contaminación del aire (-)</v>
          </cell>
          <cell r="AB276" t="str">
            <v>Negativo MODERADO</v>
          </cell>
          <cell r="BA276" t="str">
            <v>Negativo BAJO</v>
          </cell>
        </row>
        <row r="277">
          <cell r="K277" t="str">
            <v>Generación de residuos aprovechables (PAPEL)</v>
          </cell>
          <cell r="L277" t="str">
            <v>Disminución de carga en los rellenos sanitarios (+)</v>
          </cell>
          <cell r="AB277" t="str">
            <v>POSITIVO</v>
          </cell>
          <cell r="BA277" t="str">
            <v>POSITIVO</v>
          </cell>
        </row>
        <row r="278">
          <cell r="K278" t="str">
            <v>Generación de residuos aprovechables (PLÁSTICO)</v>
          </cell>
          <cell r="L278" t="str">
            <v>Disminución de carga en los rellenos sanitarios (+)</v>
          </cell>
          <cell r="AB278" t="str">
            <v>POSITIVO</v>
          </cell>
          <cell r="BA278" t="str">
            <v>POSITIVO</v>
          </cell>
        </row>
        <row r="279">
          <cell r="K279" t="str">
            <v>Generación de residuos aprovechables (VIDRIO)</v>
          </cell>
          <cell r="L279" t="str">
            <v>Disminución de carga en los rellenos sanitarios (+)</v>
          </cell>
          <cell r="AB279" t="str">
            <v>POSITIVO</v>
          </cell>
          <cell r="BA279" t="str">
            <v>POSITIVO</v>
          </cell>
        </row>
        <row r="280">
          <cell r="K280" t="str">
            <v>Generación de residuos aprovechables (CARTÓN)</v>
          </cell>
          <cell r="L280" t="str">
            <v>Disminución de carga en los rellenos sanitarios (+)</v>
          </cell>
          <cell r="AB280" t="str">
            <v>POSITIVO</v>
          </cell>
          <cell r="BA280" t="str">
            <v>POSITIVO</v>
          </cell>
        </row>
        <row r="281">
          <cell r="K281" t="str">
            <v>Generación de residuos aprovechables (METAL)</v>
          </cell>
          <cell r="L281" t="str">
            <v>Disminución de carga en los rellenos sanitarios (+)</v>
          </cell>
          <cell r="AB281" t="str">
            <v>POSITIVO</v>
          </cell>
          <cell r="BA281" t="str">
            <v>POSITIVO</v>
          </cell>
        </row>
        <row r="282">
          <cell r="K282" t="str">
            <v>Generación de residuos orgánicos</v>
          </cell>
          <cell r="L282" t="str">
            <v>Aumento de carga de rellenos sanitarios (-)</v>
          </cell>
          <cell r="AB282" t="str">
            <v>Negativo MODERADO</v>
          </cell>
          <cell r="BA282" t="str">
            <v>Negativo BAJO</v>
          </cell>
        </row>
        <row r="283">
          <cell r="K283" t="str">
            <v>Generación de residuos orgánicos</v>
          </cell>
          <cell r="L283" t="str">
            <v>Contaminación del suelo (-)</v>
          </cell>
          <cell r="AB283" t="str">
            <v>Negativo MODERADO</v>
          </cell>
          <cell r="BA283" t="str">
            <v>Negativo BAJO</v>
          </cell>
        </row>
        <row r="284">
          <cell r="K284" t="str">
            <v>Vertimiento de aguas residuales domésticas a sistemas de alcantarillado</v>
          </cell>
          <cell r="L284" t="str">
            <v>Contaminación de cuerpos hídricos (-)</v>
          </cell>
          <cell r="AB284" t="str">
            <v>Negativo MODERADO</v>
          </cell>
          <cell r="BA284" t="str">
            <v>Negativo BAJO</v>
          </cell>
        </row>
        <row r="285">
          <cell r="K285" t="str">
            <v>Conversión a medios tecnológicos</v>
          </cell>
          <cell r="L285" t="str">
            <v>Disminución de consumo de papel (+)</v>
          </cell>
          <cell r="AB285" t="str">
            <v>POSITIVO</v>
          </cell>
          <cell r="BA285" t="str">
            <v>POSITIVO</v>
          </cell>
        </row>
        <row r="286">
          <cell r="K286" t="str">
            <v>Consumo de energía eléctrica</v>
          </cell>
          <cell r="L286" t="str">
            <v>Agotamiento de los recursos naturales (-)</v>
          </cell>
          <cell r="AB286" t="str">
            <v>Negativo MODERADO</v>
          </cell>
          <cell r="BA286" t="str">
            <v>Negativo BAJO</v>
          </cell>
        </row>
        <row r="287">
          <cell r="K287" t="str">
            <v>Consumo de agua</v>
          </cell>
          <cell r="L287" t="str">
            <v>Agotamiento de los recursos naturales (-)</v>
          </cell>
          <cell r="AB287" t="str">
            <v>Negativo MODERADO</v>
          </cell>
          <cell r="BA287" t="str">
            <v>Negativo BAJO</v>
          </cell>
        </row>
        <row r="288">
          <cell r="K288" t="str">
            <v>Consumo de bolsas plásticas para almacenamiento de residuos</v>
          </cell>
          <cell r="L288" t="str">
            <v>Agotamiento de los recursos naturales (-)</v>
          </cell>
          <cell r="AB288" t="str">
            <v>Negativo MODERADO</v>
          </cell>
          <cell r="BA288" t="str">
            <v>Negativo BAJO</v>
          </cell>
        </row>
        <row r="289">
          <cell r="K289" t="str">
            <v>Generación de residuos aprovechables (PLÁSTICO)</v>
          </cell>
          <cell r="L289" t="str">
            <v>Agotamiento de los recursos naturales (-)</v>
          </cell>
          <cell r="AB289" t="str">
            <v>Negativo MODERADO</v>
          </cell>
          <cell r="BA289" t="str">
            <v>Negativo BAJO</v>
          </cell>
        </row>
        <row r="290">
          <cell r="K290" t="str">
            <v xml:space="preserve">Consumo de insumos comestibles de cafetería </v>
          </cell>
          <cell r="L290" t="str">
            <v>Agotamiento de los recursos naturales (-)</v>
          </cell>
          <cell r="AB290" t="str">
            <v>Negativo BAJO</v>
          </cell>
          <cell r="BA290" t="str">
            <v>Negativo BAJO</v>
          </cell>
        </row>
        <row r="291">
          <cell r="K291" t="str">
            <v>Generación de residuos ordinarios</v>
          </cell>
          <cell r="L291" t="str">
            <v>Aumento de carga de rellenos sanitarios (-)</v>
          </cell>
          <cell r="AB291" t="str">
            <v>Negativo MODERADO</v>
          </cell>
          <cell r="BA291" t="str">
            <v>Negativo BAJO</v>
          </cell>
        </row>
        <row r="292">
          <cell r="K292" t="str">
            <v>Generación de residuos ordinarios</v>
          </cell>
          <cell r="L292" t="str">
            <v>Contaminación del suelo (-)</v>
          </cell>
          <cell r="AB292" t="str">
            <v>Negativo MODERADO</v>
          </cell>
          <cell r="BA292" t="str">
            <v>Negativo BAJO</v>
          </cell>
        </row>
        <row r="293">
          <cell r="K293" t="str">
            <v>Generación de residuos aprovechables (PLÁSTICO)</v>
          </cell>
          <cell r="L293" t="str">
            <v>Disminución de carga en los rellenos sanitarios (+)</v>
          </cell>
          <cell r="AB293" t="str">
            <v>POSITIVO</v>
          </cell>
          <cell r="BA293" t="str">
            <v>POSITIVO</v>
          </cell>
        </row>
        <row r="294">
          <cell r="K294" t="str">
            <v>Generación de residuos aprovechables (CARTÓN)</v>
          </cell>
          <cell r="L294" t="str">
            <v>Disminución de carga en los rellenos sanitarios (+)</v>
          </cell>
          <cell r="AB294" t="str">
            <v>POSITIVO</v>
          </cell>
          <cell r="BA294" t="str">
            <v>POSITIVO</v>
          </cell>
        </row>
        <row r="295">
          <cell r="K295" t="str">
            <v>Generación de residuos orgánicos</v>
          </cell>
          <cell r="L295" t="str">
            <v>Aumento de carga de rellenos sanitarios (-)</v>
          </cell>
          <cell r="AB295" t="str">
            <v>Negativo MODERADO</v>
          </cell>
          <cell r="BA295" t="str">
            <v>Negativo BAJO</v>
          </cell>
        </row>
        <row r="296">
          <cell r="K296" t="str">
            <v>Generación de residuos orgánicos</v>
          </cell>
          <cell r="L296" t="str">
            <v>Contaminación del suelo (-)</v>
          </cell>
          <cell r="AB296" t="str">
            <v>Negativo MODERADO</v>
          </cell>
          <cell r="BA296" t="str">
            <v>Negativo BAJO</v>
          </cell>
        </row>
        <row r="297">
          <cell r="K297" t="str">
            <v>Vertimiento de aguas residuales domésticas a sistemas de alcantarillado</v>
          </cell>
          <cell r="L297" t="str">
            <v>Contaminación de cuerpos hídricos (-)</v>
          </cell>
          <cell r="AB297" t="str">
            <v>Negativo MODERADO</v>
          </cell>
          <cell r="BA297" t="str">
            <v>Negativo BAJO</v>
          </cell>
        </row>
        <row r="298">
          <cell r="K298" t="str">
            <v>Consumo de energía eléctrica</v>
          </cell>
          <cell r="L298" t="str">
            <v>Agotamiento de los recursos naturales (-)</v>
          </cell>
          <cell r="AB298" t="str">
            <v>Negativo MODERADO</v>
          </cell>
          <cell r="BA298" t="str">
            <v>Negativo BAJO</v>
          </cell>
        </row>
        <row r="299">
          <cell r="K299" t="str">
            <v>Consumo de papel</v>
          </cell>
          <cell r="L299" t="str">
            <v>Agotamiento de los recursos naturales (-)</v>
          </cell>
          <cell r="AB299" t="str">
            <v>Negativo MODERADO</v>
          </cell>
          <cell r="BA299" t="str">
            <v>Negativo BAJO</v>
          </cell>
        </row>
        <row r="300">
          <cell r="K300" t="str">
            <v>Consumo de tóner</v>
          </cell>
          <cell r="L300" t="str">
            <v>Agotamiento de los recursos naturales (-)</v>
          </cell>
          <cell r="AB300" t="str">
            <v>Negativo BAJO</v>
          </cell>
          <cell r="BA300" t="str">
            <v>Negativo BAJO</v>
          </cell>
        </row>
        <row r="301">
          <cell r="K301" t="str">
            <v xml:space="preserve">Generación de residuos peligrosos (TÓNERES) </v>
          </cell>
          <cell r="L301" t="str">
            <v>Contaminación del suelo (-)</v>
          </cell>
          <cell r="AB301" t="str">
            <v>Negativo MODERADO</v>
          </cell>
          <cell r="BA301" t="str">
            <v>Negativo BAJO</v>
          </cell>
        </row>
        <row r="302">
          <cell r="K302" t="str">
            <v>Generación de residuos aprovechables (PAPEL)</v>
          </cell>
          <cell r="L302" t="str">
            <v>Disminución de carga en los rellenos sanitarios (+)</v>
          </cell>
          <cell r="AB302" t="str">
            <v>POSITIVO</v>
          </cell>
          <cell r="BA302" t="str">
            <v>POSITIVO</v>
          </cell>
        </row>
        <row r="303">
          <cell r="K303" t="str">
            <v>Conversión a medios tecnológicos</v>
          </cell>
          <cell r="L303" t="str">
            <v>Disminución de consumo de papel (+)</v>
          </cell>
          <cell r="AB303" t="str">
            <v>POSITIVO</v>
          </cell>
          <cell r="BA303" t="str">
            <v>POSITIVO</v>
          </cell>
        </row>
        <row r="304">
          <cell r="K304" t="str">
            <v>Consumo de agua</v>
          </cell>
          <cell r="L304" t="str">
            <v>Agotamiento de los recursos naturales (-)</v>
          </cell>
          <cell r="AB304" t="str">
            <v>Negativo MODERADO</v>
          </cell>
          <cell r="BA304" t="str">
            <v>Negativo BAJO</v>
          </cell>
        </row>
        <row r="305">
          <cell r="K305" t="str">
            <v>Vertimiento de aguas residuales domésticas a sistemas de alcantarillado</v>
          </cell>
          <cell r="L305" t="str">
            <v>Contaminación de cuerpos hídricos (-)</v>
          </cell>
          <cell r="AB305" t="str">
            <v>Negativo MODERADO</v>
          </cell>
          <cell r="BA305" t="str">
            <v>Negativo BAJO</v>
          </cell>
        </row>
        <row r="306">
          <cell r="K306" t="str">
            <v>Generación de residuos ordinarios</v>
          </cell>
          <cell r="L306" t="str">
            <v>Aumento de carga de rellenos sanitarios (-)</v>
          </cell>
          <cell r="AB306" t="str">
            <v>Negativo MODERADO</v>
          </cell>
          <cell r="BA306" t="str">
            <v>Negativo BAJO</v>
          </cell>
        </row>
        <row r="307">
          <cell r="K307" t="str">
            <v>Generación de residuos ordinarios</v>
          </cell>
          <cell r="L307" t="str">
            <v>Contaminación del suelo (-)</v>
          </cell>
          <cell r="AB307" t="str">
            <v>Negativo MODERADO</v>
          </cell>
          <cell r="BA307" t="str">
            <v>Negativo BAJO</v>
          </cell>
        </row>
        <row r="308">
          <cell r="K308" t="str">
            <v>Consumo de energía eléctrica</v>
          </cell>
          <cell r="L308" t="str">
            <v>Agotamiento de los recursos naturales (-)</v>
          </cell>
          <cell r="AB308" t="str">
            <v>Negativo MODERADO</v>
          </cell>
          <cell r="BA308" t="str">
            <v>Negativo BAJO</v>
          </cell>
        </row>
        <row r="309">
          <cell r="K309" t="str">
            <v>Consumo de papel</v>
          </cell>
          <cell r="L309" t="str">
            <v>Afectación a flora (-)</v>
          </cell>
          <cell r="AB309" t="str">
            <v>Negativo MODERADO</v>
          </cell>
          <cell r="BA309" t="str">
            <v>Negativo BAJO</v>
          </cell>
        </row>
        <row r="310">
          <cell r="K310" t="str">
            <v>Consumo de tóner</v>
          </cell>
          <cell r="L310" t="str">
            <v>Agotamiento de los recursos naturales (-)</v>
          </cell>
          <cell r="AB310" t="str">
            <v>Negativo BAJO</v>
          </cell>
          <cell r="BA310" t="str">
            <v>Negativo BAJO</v>
          </cell>
        </row>
        <row r="311">
          <cell r="K311" t="str">
            <v>Generación de residuos de manejo especial (RAEE´S)</v>
          </cell>
          <cell r="L311" t="str">
            <v>Contaminación del suelo (-)</v>
          </cell>
          <cell r="AB311" t="str">
            <v>Negativo MODERADO</v>
          </cell>
          <cell r="BA311" t="str">
            <v>Negativo BAJO</v>
          </cell>
        </row>
        <row r="312">
          <cell r="K312" t="str">
            <v>Generación de residuos de manejo especial (RAEE´S)</v>
          </cell>
          <cell r="L312" t="str">
            <v>Manejo integral de residuos sólidos (+)</v>
          </cell>
          <cell r="AB312" t="str">
            <v>POSITIVO</v>
          </cell>
          <cell r="BA312" t="str">
            <v>POSITIVO</v>
          </cell>
        </row>
        <row r="313">
          <cell r="K313" t="str">
            <v>Generación de residuos de manejo especial (PILAS O BATERÍAS)</v>
          </cell>
          <cell r="L313" t="str">
            <v>Contaminación del suelo (-)</v>
          </cell>
          <cell r="AB313" t="str">
            <v>Negativo MODERADO</v>
          </cell>
          <cell r="BA313" t="str">
            <v>Negativo BAJO</v>
          </cell>
        </row>
        <row r="314">
          <cell r="K314" t="str">
            <v xml:space="preserve">Generación de residuos peligrosos (TÓNERES) </v>
          </cell>
          <cell r="L314" t="str">
            <v>Contaminación del suelo (-)</v>
          </cell>
          <cell r="AB314" t="str">
            <v>Negativo MODERADO</v>
          </cell>
          <cell r="BA314" t="str">
            <v>Negativo BAJO</v>
          </cell>
        </row>
        <row r="315">
          <cell r="K315" t="str">
            <v>Generación de residuos aprovechables (PAPEL)</v>
          </cell>
          <cell r="L315" t="str">
            <v>Disminución de carga en los rellenos sanitarios (+)</v>
          </cell>
          <cell r="AB315" t="str">
            <v>POSITIVO</v>
          </cell>
          <cell r="BA315" t="str">
            <v>POSITIVO</v>
          </cell>
        </row>
        <row r="316">
          <cell r="K316" t="str">
            <v>Generación de residuos ordinarios</v>
          </cell>
          <cell r="L316" t="str">
            <v>Aumento de carga de rellenos sanitarios (-)</v>
          </cell>
          <cell r="AB316" t="str">
            <v>Negativo MODERADO</v>
          </cell>
          <cell r="BA316" t="str">
            <v>Negativo BAJO</v>
          </cell>
        </row>
        <row r="317">
          <cell r="K317" t="str">
            <v>Generación de residuos ordinarios</v>
          </cell>
          <cell r="L317" t="str">
            <v>Contaminación del suelo (-)</v>
          </cell>
          <cell r="AB317" t="str">
            <v>Negativo MODERADO</v>
          </cell>
          <cell r="BA317" t="str">
            <v>Negativo BAJO</v>
          </cell>
        </row>
        <row r="318">
          <cell r="K318" t="str">
            <v>Consumo de energía eléctrica</v>
          </cell>
          <cell r="L318" t="str">
            <v>Agotamiento de los recursos naturales (-)</v>
          </cell>
          <cell r="AB318" t="str">
            <v>Negativo MODERADO</v>
          </cell>
          <cell r="BA318" t="str">
            <v>Negativo BAJO</v>
          </cell>
        </row>
        <row r="319">
          <cell r="K319" t="str">
            <v>Consumo de papel</v>
          </cell>
          <cell r="L319" t="str">
            <v>Agotamiento de los recursos naturales (-)</v>
          </cell>
          <cell r="AB319" t="str">
            <v>Negativo MODERADO</v>
          </cell>
          <cell r="BA319" t="str">
            <v>Negativo BAJO</v>
          </cell>
        </row>
        <row r="320">
          <cell r="K320" t="str">
            <v>Consumo de tóner</v>
          </cell>
          <cell r="L320" t="str">
            <v>Agotamiento de los recursos naturales (-)</v>
          </cell>
          <cell r="AB320" t="str">
            <v>Negativo BAJO</v>
          </cell>
          <cell r="BA320" t="str">
            <v>Negativo BAJO</v>
          </cell>
        </row>
        <row r="321">
          <cell r="K321" t="str">
            <v xml:space="preserve">Generación de residuos peligrosos (TÓNERES) </v>
          </cell>
          <cell r="L321" t="str">
            <v>Contaminación del suelo (-)</v>
          </cell>
          <cell r="AB321" t="str">
            <v>Negativo MODERADO</v>
          </cell>
          <cell r="BA321" t="str">
            <v>Negativo BAJO</v>
          </cell>
        </row>
        <row r="322">
          <cell r="K322" t="str">
            <v>Generación de residuos aprovechables (PAPEL)</v>
          </cell>
          <cell r="L322" t="str">
            <v>Disminución de carga en los rellenos sanitarios (+)</v>
          </cell>
          <cell r="AB322" t="str">
            <v>POSITIVO</v>
          </cell>
          <cell r="BA322" t="str">
            <v>POSITIVO</v>
          </cell>
        </row>
        <row r="323">
          <cell r="K323" t="str">
            <v>Conversión a medios tecnológicos</v>
          </cell>
          <cell r="L323" t="str">
            <v>Disminución de consumo de papel (+)</v>
          </cell>
          <cell r="AB323" t="str">
            <v>POSITIVO</v>
          </cell>
          <cell r="BA323" t="str">
            <v>POSITIVO</v>
          </cell>
        </row>
        <row r="324">
          <cell r="K324" t="str">
            <v>Definición de criterios ambientales para adquisición de productos y/o servicios</v>
          </cell>
          <cell r="L324" t="str">
            <v>Generación / Fomento de educación  y conciencia ambiental (+)</v>
          </cell>
          <cell r="AB324" t="str">
            <v>POSITIVO</v>
          </cell>
          <cell r="BA324" t="str">
            <v>POSITIVO</v>
          </cell>
        </row>
        <row r="325">
          <cell r="K325" t="str">
            <v>Definición de criterios ambientales para adquisición de productos y/o servicios</v>
          </cell>
          <cell r="L325" t="str">
            <v>Reducción de afectación al medio ambiente (+)</v>
          </cell>
          <cell r="AB325" t="str">
            <v>POSITIVO</v>
          </cell>
          <cell r="BA325" t="str">
            <v>POSITIVO</v>
          </cell>
        </row>
        <row r="326">
          <cell r="K326" t="str">
            <v>Identificación de requisitos legales ambientales y otros requisitos</v>
          </cell>
          <cell r="L326" t="str">
            <v>Reducción de afectación al medio ambiente (+)</v>
          </cell>
          <cell r="AB326" t="str">
            <v>POSITIVO</v>
          </cell>
          <cell r="BA326" t="str">
            <v>POSITIVO</v>
          </cell>
        </row>
        <row r="327">
          <cell r="K327" t="str">
            <v>Consumo de energía eléctrica</v>
          </cell>
          <cell r="L327" t="str">
            <v>Agotamiento de los recursos naturales (-)</v>
          </cell>
          <cell r="AB327" t="str">
            <v>Negativo MODERADO</v>
          </cell>
          <cell r="BA327" t="str">
            <v>Negativo BAJO</v>
          </cell>
        </row>
        <row r="328">
          <cell r="K328" t="str">
            <v>Consumo de papel</v>
          </cell>
          <cell r="L328" t="str">
            <v>Agotamiento de los recursos naturales (-)</v>
          </cell>
          <cell r="AB328" t="str">
            <v>Negativo MODERADO</v>
          </cell>
          <cell r="BA328" t="str">
            <v>Negativo BAJO</v>
          </cell>
        </row>
        <row r="329">
          <cell r="K329" t="str">
            <v>Consumo de tóner</v>
          </cell>
          <cell r="L329" t="str">
            <v>Agotamiento de los recursos naturales (-)</v>
          </cell>
          <cell r="AB329" t="str">
            <v>Negativo BAJO</v>
          </cell>
          <cell r="BA329" t="str">
            <v>Negativo BAJO</v>
          </cell>
        </row>
        <row r="330">
          <cell r="K330" t="str">
            <v>Generación de residuos aprovechables (PAPEL)</v>
          </cell>
          <cell r="L330" t="str">
            <v>Disminución de carga en los rellenos sanitarios (+)</v>
          </cell>
          <cell r="AB330" t="str">
            <v>POSITIVO</v>
          </cell>
          <cell r="BA330" t="str">
            <v>POSITIVO</v>
          </cell>
        </row>
        <row r="331">
          <cell r="K331" t="str">
            <v>Generación de residuos ordinarios</v>
          </cell>
          <cell r="L331" t="str">
            <v>Aumento de carga de rellenos sanitarios (-)</v>
          </cell>
          <cell r="AB331" t="str">
            <v>Negativo MODERADO</v>
          </cell>
          <cell r="BA331" t="str">
            <v>Negativo BAJO</v>
          </cell>
        </row>
        <row r="332">
          <cell r="K332" t="str">
            <v>Generación de residuos ordinarios</v>
          </cell>
          <cell r="L332" t="str">
            <v>Aumento de carga de rellenos sanitarios (-)</v>
          </cell>
          <cell r="AB332" t="str">
            <v>Negativo MODERADO</v>
          </cell>
          <cell r="BA332" t="str">
            <v>Negativo BAJO</v>
          </cell>
        </row>
        <row r="333">
          <cell r="K333" t="str">
            <v xml:space="preserve">Generación de residuos peligrosos (TÓNERES) </v>
          </cell>
          <cell r="L333" t="str">
            <v>Contaminación del suelo (-)</v>
          </cell>
          <cell r="AB333" t="str">
            <v>Negativo MODERADO</v>
          </cell>
          <cell r="BA333" t="str">
            <v>Negativo BAJO</v>
          </cell>
        </row>
        <row r="334">
          <cell r="K334" t="str">
            <v>Consumo de bolsas plásticas para almacenamiento de residuos</v>
          </cell>
          <cell r="L334" t="str">
            <v>Agotamiento de los recursos naturales (-)</v>
          </cell>
          <cell r="AB334" t="str">
            <v>Negativo MODERADO</v>
          </cell>
          <cell r="BA334" t="str">
            <v>Negativo BAJO</v>
          </cell>
        </row>
        <row r="335">
          <cell r="K335" t="str">
            <v>Consumo de papel</v>
          </cell>
          <cell r="L335" t="str">
            <v>Agotamiento de los recursos naturales (-)</v>
          </cell>
          <cell r="AB335" t="str">
            <v>Negativo MODERADO</v>
          </cell>
          <cell r="BA335" t="str">
            <v>Negativo BAJO</v>
          </cell>
        </row>
        <row r="336">
          <cell r="K336" t="str">
            <v>Consumo de tóner</v>
          </cell>
          <cell r="L336" t="str">
            <v>Agotamiento de los recursos naturales (-)</v>
          </cell>
          <cell r="AB336" t="str">
            <v>Negativo BAJO</v>
          </cell>
          <cell r="BA336" t="str">
            <v>Negativo BAJO</v>
          </cell>
        </row>
        <row r="337">
          <cell r="K337" t="str">
            <v>Consumo de energía eléctrica</v>
          </cell>
          <cell r="L337" t="str">
            <v>Agotamiento de los recursos naturales (-)</v>
          </cell>
          <cell r="AB337" t="str">
            <v>Negativo MODERADO</v>
          </cell>
          <cell r="BA337" t="str">
            <v>Negativo BAJO</v>
          </cell>
        </row>
        <row r="338">
          <cell r="K338" t="str">
            <v>Definición de criterios ambientales para adquisición de productos y/o servicios</v>
          </cell>
          <cell r="L338" t="str">
            <v>Reducción de afectación al medio ambiente (+)</v>
          </cell>
          <cell r="AB338" t="str">
            <v>POSITIVO</v>
          </cell>
          <cell r="BA338" t="str">
            <v>POSITIVO</v>
          </cell>
        </row>
        <row r="339">
          <cell r="K339" t="str">
            <v>Definición de criterios ambientales para adquisición de productos y/o servicios</v>
          </cell>
          <cell r="L339" t="str">
            <v>Generación / Fomento de educación  y conciencia ambiental (+)</v>
          </cell>
          <cell r="AB339" t="str">
            <v>POSITIVO</v>
          </cell>
          <cell r="BA339" t="str">
            <v>POSITIVO</v>
          </cell>
        </row>
        <row r="340">
          <cell r="K340" t="str">
            <v>Generación de residuos aprovechables (CARTÓN)</v>
          </cell>
          <cell r="L340" t="str">
            <v>Disminución de carga en los rellenos sanitarios (+)</v>
          </cell>
          <cell r="AB340" t="str">
            <v>POSITIVO</v>
          </cell>
          <cell r="BA340" t="str">
            <v>POSITIVO</v>
          </cell>
        </row>
        <row r="341">
          <cell r="K341" t="str">
            <v>Generación de residuos aprovechables (PAPEL)</v>
          </cell>
          <cell r="L341" t="str">
            <v>Disminución de carga en los rellenos sanitarios (+)</v>
          </cell>
          <cell r="AB341" t="str">
            <v>POSITIVO</v>
          </cell>
          <cell r="BA341" t="str">
            <v>POSITIVO</v>
          </cell>
        </row>
        <row r="342">
          <cell r="K342" t="str">
            <v>Generación de dotación con imagen institucional  desactualizada - RME</v>
          </cell>
          <cell r="L342" t="str">
            <v>Agotamiento de los recursos naturales (-)</v>
          </cell>
          <cell r="AB342" t="str">
            <v>Negativo MODERADO</v>
          </cell>
          <cell r="BA342" t="str">
            <v>Negativo BAJO</v>
          </cell>
        </row>
        <row r="343">
          <cell r="K343" t="str">
            <v>Generación de residuos aprovechables (PLÁSTICO)</v>
          </cell>
          <cell r="L343" t="str">
            <v>Aumento de carga de rellenos sanitarios (-)</v>
          </cell>
          <cell r="AB343" t="str">
            <v>Negativo MODERADO</v>
          </cell>
          <cell r="BA343" t="str">
            <v>Negativo BAJO</v>
          </cell>
        </row>
        <row r="344">
          <cell r="K344" t="str">
            <v>Generación de residuos ordinarios</v>
          </cell>
          <cell r="L344" t="str">
            <v>Aumento de carga de rellenos sanitarios (-)</v>
          </cell>
          <cell r="AB344" t="str">
            <v>Negativo MODERADO</v>
          </cell>
          <cell r="BA344" t="str">
            <v>Negativo BAJO</v>
          </cell>
        </row>
        <row r="345">
          <cell r="K345" t="str">
            <v>Generación de residuos ordinarios</v>
          </cell>
          <cell r="L345" t="str">
            <v>Contaminación del suelo (-)</v>
          </cell>
          <cell r="AB345" t="str">
            <v>Negativo MODERADO</v>
          </cell>
          <cell r="BA345" t="str">
            <v>Negativo BAJO</v>
          </cell>
        </row>
        <row r="346">
          <cell r="K346" t="str">
            <v>Generación de residuos orgánicos</v>
          </cell>
          <cell r="L346" t="str">
            <v>Aumento de carga de rellenos sanitarios (-)</v>
          </cell>
          <cell r="AB346" t="str">
            <v>Negativo MODERADO</v>
          </cell>
          <cell r="BA346" t="str">
            <v>Negativo BAJO</v>
          </cell>
        </row>
        <row r="347">
          <cell r="K347" t="str">
            <v>Generación de residuos orgánicos</v>
          </cell>
          <cell r="L347" t="str">
            <v>Contaminación del suelo (-)</v>
          </cell>
          <cell r="AB347" t="str">
            <v>Negativo MODERADO</v>
          </cell>
          <cell r="BA347" t="str">
            <v>Negativo BAJO</v>
          </cell>
        </row>
        <row r="348">
          <cell r="K348" t="str">
            <v xml:space="preserve">Generación de residuos peligrosos (TÓNERES) </v>
          </cell>
          <cell r="L348" t="str">
            <v>Contaminación del suelo (-)</v>
          </cell>
          <cell r="AB348" t="str">
            <v>Negativo MODERADO</v>
          </cell>
          <cell r="BA348" t="str">
            <v>Negativo BAJO</v>
          </cell>
        </row>
        <row r="349">
          <cell r="K349" t="str">
            <v>Consumo de bolsas plásticas para almacenamiento de residuos</v>
          </cell>
          <cell r="L349" t="str">
            <v>Agotamiento de los recursos naturales (-)</v>
          </cell>
          <cell r="AB349" t="str">
            <v>Negativo MODERADO</v>
          </cell>
          <cell r="BA349" t="str">
            <v>Negativo BAJO</v>
          </cell>
        </row>
        <row r="350">
          <cell r="K350" t="str">
            <v>Educación ambiental</v>
          </cell>
          <cell r="L350" t="str">
            <v>Disminución de carga en los rellenos sanitarios (+)</v>
          </cell>
          <cell r="AB350" t="str">
            <v>POSITIVO</v>
          </cell>
          <cell r="BA350" t="str">
            <v>POSITIVO</v>
          </cell>
        </row>
        <row r="351">
          <cell r="K351" t="str">
            <v>Educación ambiental</v>
          </cell>
          <cell r="L351" t="str">
            <v>Disminución de contaminación al suelo (+)</v>
          </cell>
          <cell r="AB351" t="str">
            <v>POSITIVO</v>
          </cell>
          <cell r="BA351" t="str">
            <v>POSITIVO</v>
          </cell>
        </row>
        <row r="352">
          <cell r="K352" t="str">
            <v>Educación ambiental</v>
          </cell>
          <cell r="L352" t="str">
            <v>Fomento de buenas prácticas ambientales (+)</v>
          </cell>
          <cell r="AB352" t="str">
            <v>POSITIVO</v>
          </cell>
          <cell r="BA352" t="str">
            <v>POSITIVO</v>
          </cell>
        </row>
        <row r="353">
          <cell r="K353" t="str">
            <v>Educación ambiental</v>
          </cell>
          <cell r="L353" t="str">
            <v>Generación / Fomento de educación  y conciencia ambiental (+)</v>
          </cell>
          <cell r="AB353" t="str">
            <v>POSITIVO</v>
          </cell>
          <cell r="BA353" t="str">
            <v>POSITIVO</v>
          </cell>
        </row>
        <row r="354">
          <cell r="K354" t="str">
            <v>Educación ambiental</v>
          </cell>
          <cell r="L354" t="str">
            <v>Generación de empleo (+)</v>
          </cell>
          <cell r="AB354" t="str">
            <v>POSITIVO</v>
          </cell>
          <cell r="BA354" t="str">
            <v>POSITIVO</v>
          </cell>
        </row>
        <row r="355">
          <cell r="K355" t="str">
            <v>Educación ambiental</v>
          </cell>
          <cell r="L355" t="str">
            <v>Manejo integral de residuos sólidos (+)</v>
          </cell>
          <cell r="AB355" t="str">
            <v>POSITIVO</v>
          </cell>
          <cell r="BA355" t="str">
            <v>POSITIVO</v>
          </cell>
        </row>
        <row r="356">
          <cell r="K356" t="str">
            <v>Educación ambiental</v>
          </cell>
          <cell r="L356" t="str">
            <v>Reducción de afectación al medio ambiente (+)</v>
          </cell>
          <cell r="AB356" t="str">
            <v>POSITIVO</v>
          </cell>
          <cell r="BA356" t="str">
            <v>POSITIVO</v>
          </cell>
        </row>
        <row r="357">
          <cell r="K357" t="str">
            <v>Uso de publicidad exterior visual</v>
          </cell>
          <cell r="L357" t="str">
            <v>Alteración al medio ambiente laboral (-)</v>
          </cell>
          <cell r="AB357" t="str">
            <v>Negativo MODERADO</v>
          </cell>
          <cell r="BA357" t="str">
            <v>Negativo BAJO</v>
          </cell>
        </row>
        <row r="358">
          <cell r="K358" t="str">
            <v>Consumo de combustibles</v>
          </cell>
          <cell r="L358" t="str">
            <v>Agotamiento de los recursos naturales (-)</v>
          </cell>
          <cell r="AB358" t="str">
            <v>Negativo MODERADO</v>
          </cell>
          <cell r="BA358" t="str">
            <v>Negativo BAJO</v>
          </cell>
        </row>
        <row r="359">
          <cell r="K359" t="str">
            <v>Consumo de combustibles</v>
          </cell>
          <cell r="L359" t="str">
            <v>Emisión de gases efecto invernadero (-)</v>
          </cell>
          <cell r="AB359" t="str">
            <v>Negativo MODERADO</v>
          </cell>
          <cell r="BA359" t="str">
            <v>Negativo BAJO</v>
          </cell>
        </row>
        <row r="360">
          <cell r="K360" t="str">
            <v>Generación de emisiones atmosféricas fuentes móviles</v>
          </cell>
          <cell r="L360" t="str">
            <v>Contaminación del aire (-)</v>
          </cell>
          <cell r="AB360" t="str">
            <v>Negativo MODERADO</v>
          </cell>
          <cell r="BA360" t="str">
            <v>Negativo MODERADO</v>
          </cell>
        </row>
        <row r="361">
          <cell r="K361" t="str">
            <v>Generación de residuos de manejo especial (LLANTAS USADAS)</v>
          </cell>
          <cell r="L361" t="str">
            <v>Contaminación del suelo (-)</v>
          </cell>
          <cell r="AB361" t="str">
            <v>Negativo MODERADO</v>
          </cell>
          <cell r="BA361" t="str">
            <v>Negativo BAJO</v>
          </cell>
        </row>
        <row r="362">
          <cell r="K362" t="str">
            <v>Generación de residuos peligrosos (ACEITES USADOS)</v>
          </cell>
          <cell r="L362" t="str">
            <v>Contaminación del suelo (-)</v>
          </cell>
          <cell r="AB362" t="str">
            <v>Negativo MODERADO</v>
          </cell>
          <cell r="BA362" t="str">
            <v>Negativo BAJO</v>
          </cell>
        </row>
        <row r="363">
          <cell r="K363" t="str">
            <v>Generación de ruido</v>
          </cell>
          <cell r="L363" t="str">
            <v>Contaminación del aire (-)</v>
          </cell>
          <cell r="AB363" t="str">
            <v>Negativo MODERADO</v>
          </cell>
          <cell r="BA363" t="str">
            <v>Negativo MODERADO</v>
          </cell>
        </row>
        <row r="364">
          <cell r="K364" t="str">
            <v>Identificación de requisitos legales ambientales y otros requisitos</v>
          </cell>
          <cell r="L364" t="str">
            <v>Reducción de afectación al medio ambiente (+)</v>
          </cell>
          <cell r="AB364" t="str">
            <v>POSITIVO</v>
          </cell>
          <cell r="BA364" t="str">
            <v>POSITIVO</v>
          </cell>
        </row>
        <row r="365">
          <cell r="K365" t="str">
            <v>Definición de criterios ambientales para adquisición de productos y/o servicios</v>
          </cell>
          <cell r="L365" t="str">
            <v>Preservación de la calidad del aire (+)</v>
          </cell>
          <cell r="AB365" t="str">
            <v>POSITIVO</v>
          </cell>
          <cell r="BA365" t="str">
            <v>POSITIVO</v>
          </cell>
        </row>
        <row r="366">
          <cell r="K366" t="str">
            <v>Definición de criterios ambientales para adquisición de productos y/o servicios</v>
          </cell>
          <cell r="L366" t="str">
            <v>Reducción de afectación al medio ambiente (+)</v>
          </cell>
          <cell r="AB366" t="str">
            <v>POSITIVO</v>
          </cell>
          <cell r="BA366" t="str">
            <v>POSITIVO</v>
          </cell>
        </row>
        <row r="367">
          <cell r="K367" t="str">
            <v>Uso de refrigerantes</v>
          </cell>
          <cell r="L367" t="str">
            <v>Agotamiento de los recursos naturales (-)</v>
          </cell>
          <cell r="AB367" t="str">
            <v>Negativo BAJO</v>
          </cell>
          <cell r="BA367" t="str">
            <v>Negativo BAJO</v>
          </cell>
        </row>
        <row r="368">
          <cell r="K368" t="str">
            <v>N/A</v>
          </cell>
          <cell r="L368" t="str">
            <v>N/A</v>
          </cell>
          <cell r="AB368" t="str">
            <v>SIN IMPACTO</v>
          </cell>
          <cell r="BA368" t="str">
            <v>SIN IMPACTO</v>
          </cell>
        </row>
        <row r="369">
          <cell r="K369" t="str">
            <v>Consumo de energía eléctrica</v>
          </cell>
          <cell r="L369" t="str">
            <v>Agotamiento de los recursos naturales (-)</v>
          </cell>
          <cell r="AB369" t="str">
            <v>Negativo MODERADO</v>
          </cell>
          <cell r="BA369" t="str">
            <v>Negativo BAJO</v>
          </cell>
        </row>
        <row r="370">
          <cell r="K370" t="str">
            <v>Otro</v>
          </cell>
          <cell r="L370" t="str">
            <v>Disminución de contaminación al suelo (+)</v>
          </cell>
          <cell r="AB370" t="str">
            <v>POSITIVO</v>
          </cell>
          <cell r="BA370" t="str">
            <v>POSITIVO</v>
          </cell>
        </row>
        <row r="371">
          <cell r="K371" t="str">
            <v>Consumo de combustibles</v>
          </cell>
          <cell r="L371" t="str">
            <v>Agotamiento de los recursos naturales (-)</v>
          </cell>
          <cell r="AB371" t="str">
            <v>Negativo BAJO</v>
          </cell>
          <cell r="BA371" t="str">
            <v>Negativo BAJO</v>
          </cell>
        </row>
        <row r="372">
          <cell r="K372" t="str">
            <v>Consumo de energía eléctrica</v>
          </cell>
          <cell r="L372" t="str">
            <v>Agotamiento de los recursos naturales (-)</v>
          </cell>
          <cell r="AB372" t="str">
            <v>Negativo MODERADO</v>
          </cell>
          <cell r="BA372" t="str">
            <v>Negativo BAJO</v>
          </cell>
        </row>
        <row r="373">
          <cell r="K373" t="str">
            <v>Consumo de plaguicidas</v>
          </cell>
          <cell r="L373" t="str">
            <v>Contaminación del suelo (-)</v>
          </cell>
          <cell r="AB373" t="str">
            <v>Negativo MODERADO</v>
          </cell>
          <cell r="BA373" t="str">
            <v>Negativo BAJO</v>
          </cell>
        </row>
        <row r="374">
          <cell r="K374" t="str">
            <v>Consumo de agua</v>
          </cell>
          <cell r="L374" t="str">
            <v>Agotamiento de los recursos naturales (-)</v>
          </cell>
          <cell r="AB374" t="str">
            <v>Negativo MODERADO</v>
          </cell>
          <cell r="BA374" t="str">
            <v>Negativo BAJO</v>
          </cell>
        </row>
        <row r="375">
          <cell r="K375" t="str">
            <v>Consumo de agua</v>
          </cell>
          <cell r="L375" t="str">
            <v>Agotamiento de los recursos naturales (-)</v>
          </cell>
          <cell r="AB375" t="str">
            <v>Negativo MODERADO</v>
          </cell>
          <cell r="BA375" t="str">
            <v>Negativo BAJO</v>
          </cell>
        </row>
        <row r="376">
          <cell r="K376" t="str">
            <v xml:space="preserve">Generación de residuos peligrosos (RESIDUOS QUÍMICOS) </v>
          </cell>
          <cell r="L376" t="str">
            <v>Contaminación del suelo (-)</v>
          </cell>
          <cell r="AB376" t="str">
            <v>Negativo MODERADO</v>
          </cell>
          <cell r="BA376" t="str">
            <v>Negativo BAJO</v>
          </cell>
        </row>
        <row r="377">
          <cell r="K377" t="str">
            <v>Consumo de agua</v>
          </cell>
          <cell r="L377" t="str">
            <v>Agotamiento de los recursos naturales (-)</v>
          </cell>
          <cell r="AB377" t="str">
            <v>Negativo BAJO</v>
          </cell>
          <cell r="BA377" t="str">
            <v>Negativo BAJO</v>
          </cell>
        </row>
        <row r="378">
          <cell r="K378" t="str">
            <v>N/A</v>
          </cell>
          <cell r="L378" t="str">
            <v>N/A</v>
          </cell>
          <cell r="AB378" t="str">
            <v>SIN IMPACTO</v>
          </cell>
          <cell r="BA378" t="str">
            <v>SIN IMPACTO</v>
          </cell>
        </row>
        <row r="379">
          <cell r="K379" t="str">
            <v>N/A</v>
          </cell>
          <cell r="L379" t="str">
            <v>N/A</v>
          </cell>
          <cell r="AB379" t="str">
            <v>SIN IMPACTO</v>
          </cell>
          <cell r="BA379" t="str">
            <v>SIN IMPACTO</v>
          </cell>
        </row>
        <row r="380">
          <cell r="K380" t="str">
            <v>N/A</v>
          </cell>
          <cell r="L380" t="str">
            <v>N/A</v>
          </cell>
          <cell r="AB380" t="str">
            <v>SIN IMPACTO</v>
          </cell>
          <cell r="BA380" t="str">
            <v>SIN IMPACTO</v>
          </cell>
        </row>
        <row r="381">
          <cell r="K381" t="str">
            <v>N/A</v>
          </cell>
          <cell r="L381" t="str">
            <v>N/A</v>
          </cell>
          <cell r="AB381" t="str">
            <v>SIN IMPACTO</v>
          </cell>
          <cell r="BA381" t="str">
            <v>SIN IMPACTO</v>
          </cell>
        </row>
        <row r="382">
          <cell r="K382" t="str">
            <v>N/A</v>
          </cell>
          <cell r="L382" t="str">
            <v>N/A</v>
          </cell>
          <cell r="AB382" t="str">
            <v>SIN IMPACTO</v>
          </cell>
          <cell r="BA382" t="str">
            <v>SIN IMPACTO</v>
          </cell>
        </row>
        <row r="383">
          <cell r="K383" t="str">
            <v>Generación de ruido</v>
          </cell>
          <cell r="L383" t="str">
            <v>Alteración al medio ambiente laboral (-)</v>
          </cell>
          <cell r="AB383" t="str">
            <v>Negativo MODERADO</v>
          </cell>
          <cell r="BA383" t="str">
            <v>Negativo BAJO</v>
          </cell>
        </row>
        <row r="384">
          <cell r="K384"/>
          <cell r="L384"/>
          <cell r="AB384" t="str">
            <v>SIN IMPACTO</v>
          </cell>
          <cell r="BA384" t="str">
            <v>SIN IMPACTO</v>
          </cell>
        </row>
      </sheetData>
      <sheetData sheetId="90"/>
      <sheetData sheetId="91"/>
      <sheetData sheetId="92"/>
      <sheetData sheetId="93"/>
      <sheetData sheetId="94">
        <row r="12">
          <cell r="K12" t="str">
            <v>Consumo de energía eléctrica</v>
          </cell>
          <cell r="L12" t="str">
            <v>Agotamiento de los recursos naturales (-)</v>
          </cell>
          <cell r="AB12" t="str">
            <v>Negativo MODERADO</v>
          </cell>
          <cell r="BA12" t="str">
            <v>Negativo BAJO</v>
          </cell>
        </row>
        <row r="13">
          <cell r="K13" t="str">
            <v>Consumo de papel</v>
          </cell>
          <cell r="L13" t="str">
            <v>Agotamiento de los recursos naturales (-)</v>
          </cell>
          <cell r="AB13" t="str">
            <v>Negativo MODERADO</v>
          </cell>
          <cell r="BA13" t="str">
            <v>Negativo BAJO</v>
          </cell>
        </row>
        <row r="14">
          <cell r="K14" t="str">
            <v>Consumo de tóner</v>
          </cell>
          <cell r="L14" t="str">
            <v>Agotamiento de los recursos naturales (-)</v>
          </cell>
          <cell r="AB14" t="str">
            <v>Negativo BAJO</v>
          </cell>
          <cell r="BA14" t="str">
            <v>Negativo BAJO</v>
          </cell>
        </row>
        <row r="15">
          <cell r="K15" t="str">
            <v>Educación ambiental</v>
          </cell>
          <cell r="L15" t="str">
            <v>Fomento de buenas prácticas ambientales (+)</v>
          </cell>
          <cell r="AB15" t="str">
            <v>POSITIVO</v>
          </cell>
          <cell r="BA15" t="str">
            <v>POSITIVO</v>
          </cell>
        </row>
        <row r="16">
          <cell r="K16" t="str">
            <v>Generación de residuos aprovechables (PAPEL)</v>
          </cell>
          <cell r="L16" t="str">
            <v>Disminución de carga en los rellenos sanitarios (+)</v>
          </cell>
          <cell r="AB16" t="str">
            <v>POSITIVO</v>
          </cell>
          <cell r="BA16" t="str">
            <v>POSITIVO</v>
          </cell>
        </row>
        <row r="17">
          <cell r="K17" t="str">
            <v xml:space="preserve">Generación de residuos peligrosos (TÓNERES) </v>
          </cell>
          <cell r="L17" t="str">
            <v>Contaminación del suelo (-)</v>
          </cell>
          <cell r="AB17" t="str">
            <v>Negativo MODERADO</v>
          </cell>
          <cell r="BA17" t="str">
            <v>Negativo BAJO</v>
          </cell>
        </row>
        <row r="18">
          <cell r="K18" t="str">
            <v>Consumo de energía eléctrica</v>
          </cell>
          <cell r="L18" t="str">
            <v>Agotamiento de los recursos naturales (-)</v>
          </cell>
          <cell r="AB18" t="str">
            <v>Negativo MODERADO</v>
          </cell>
          <cell r="BA18" t="str">
            <v>Negativo BAJO</v>
          </cell>
        </row>
        <row r="19">
          <cell r="K19" t="str">
            <v>Generación de residuos de manejo especial (RAEE´S)</v>
          </cell>
          <cell r="L19" t="str">
            <v>Contaminación del suelo (-)</v>
          </cell>
          <cell r="AB19" t="str">
            <v>Negativo MODERADO</v>
          </cell>
          <cell r="BA19" t="str">
            <v>Negativo BAJO</v>
          </cell>
        </row>
        <row r="20">
          <cell r="K20" t="str">
            <v>Educación ambiental</v>
          </cell>
          <cell r="L20" t="str">
            <v>Fomento de buenas prácticas ambientales (+)</v>
          </cell>
          <cell r="AB20" t="str">
            <v>POSITIVO</v>
          </cell>
          <cell r="BA20" t="str">
            <v>POSITIVO</v>
          </cell>
        </row>
        <row r="21">
          <cell r="K21" t="str">
            <v>Consumo de energía eléctrica</v>
          </cell>
          <cell r="L21" t="str">
            <v>Agotamiento de los recursos naturales (-)</v>
          </cell>
          <cell r="AB21" t="str">
            <v>Negativo MODERADO</v>
          </cell>
          <cell r="BA21" t="str">
            <v>Negativo BAJO</v>
          </cell>
        </row>
        <row r="22">
          <cell r="K22" t="str">
            <v>Generación de residuos de manejo especial (RAEE´S)</v>
          </cell>
          <cell r="L22" t="str">
            <v>Contaminación del suelo (-)</v>
          </cell>
          <cell r="AB22" t="str">
            <v>Negativo MODERADO</v>
          </cell>
          <cell r="BA22" t="str">
            <v>Negativo BAJO</v>
          </cell>
        </row>
        <row r="23">
          <cell r="K23" t="str">
            <v>Educación ambiental</v>
          </cell>
          <cell r="L23" t="str">
            <v>Fomento de buenas prácticas ambientales (+)</v>
          </cell>
          <cell r="AB23" t="str">
            <v>POSITIVO</v>
          </cell>
          <cell r="BA23" t="str">
            <v>POSITIVO</v>
          </cell>
        </row>
        <row r="24">
          <cell r="K24" t="str">
            <v>Educación ambiental</v>
          </cell>
          <cell r="L24" t="str">
            <v>Fomento de buenas prácticas ambientales (+)</v>
          </cell>
          <cell r="AB24" t="str">
            <v>POSITIVO</v>
          </cell>
          <cell r="BA24" t="str">
            <v>POSITIVO</v>
          </cell>
        </row>
        <row r="25">
          <cell r="K25" t="str">
            <v>Educación ambiental</v>
          </cell>
          <cell r="L25" t="str">
            <v>Reducción de afectación al medio ambiente (+)</v>
          </cell>
          <cell r="AB25" t="str">
            <v>POSITIVO</v>
          </cell>
          <cell r="BA25" t="str">
            <v>POSITIVO</v>
          </cell>
        </row>
        <row r="26">
          <cell r="K26" t="str">
            <v>Educación ambiental</v>
          </cell>
          <cell r="L26" t="str">
            <v>Generación / Fomento de educación  y conciencia ambiental (+)</v>
          </cell>
          <cell r="AB26" t="str">
            <v>POSITIVO</v>
          </cell>
          <cell r="BA26" t="str">
            <v>POSITIVO</v>
          </cell>
        </row>
        <row r="27">
          <cell r="K27" t="str">
            <v>Educación ambiental</v>
          </cell>
          <cell r="L27" t="str">
            <v>Disminución de consumo de papel (+)</v>
          </cell>
          <cell r="AB27" t="str">
            <v>POSITIVO</v>
          </cell>
          <cell r="BA27" t="str">
            <v>POSITIVO</v>
          </cell>
        </row>
        <row r="28">
          <cell r="K28" t="str">
            <v>Educación ambiental</v>
          </cell>
          <cell r="L28" t="str">
            <v>Disminución de consumo de energía (+)</v>
          </cell>
          <cell r="AB28" t="str">
            <v>POSITIVO</v>
          </cell>
          <cell r="BA28" t="str">
            <v>POSITIVO</v>
          </cell>
        </row>
        <row r="29">
          <cell r="K29" t="str">
            <v>Educación ambiental</v>
          </cell>
          <cell r="L29" t="str">
            <v>Disminución de consumo de agua (+)</v>
          </cell>
          <cell r="AB29" t="str">
            <v>POSITIVO</v>
          </cell>
          <cell r="BA29" t="str">
            <v>POSITIVO</v>
          </cell>
        </row>
        <row r="30">
          <cell r="K30" t="str">
            <v>Educación ambiental</v>
          </cell>
          <cell r="L30" t="str">
            <v>Manejo integral de residuos sólidos (+)</v>
          </cell>
          <cell r="AB30" t="str">
            <v>POSITIVO</v>
          </cell>
          <cell r="BA30" t="str">
            <v>POSITIVO</v>
          </cell>
        </row>
        <row r="31">
          <cell r="K31" t="str">
            <v>Educación ambiental</v>
          </cell>
          <cell r="L31" t="str">
            <v>Conservación de fauna (+)</v>
          </cell>
          <cell r="AB31" t="str">
            <v>POSITIVO</v>
          </cell>
          <cell r="BA31" t="str">
            <v>POSITIVO</v>
          </cell>
        </row>
        <row r="32">
          <cell r="K32" t="str">
            <v>Educación ambiental</v>
          </cell>
          <cell r="L32" t="str">
            <v>Conservación de flora (+)</v>
          </cell>
          <cell r="AB32" t="str">
            <v>POSITIVO</v>
          </cell>
          <cell r="BA32" t="str">
            <v>POSITIVO</v>
          </cell>
        </row>
        <row r="33">
          <cell r="K33" t="str">
            <v>Conversión a medios tecnológicos</v>
          </cell>
          <cell r="L33" t="str">
            <v>Disminución de consumo de papel (+)</v>
          </cell>
          <cell r="AB33" t="str">
            <v>POSITIVO</v>
          </cell>
          <cell r="BA33" t="str">
            <v>POSITIVO</v>
          </cell>
        </row>
        <row r="34">
          <cell r="K34" t="str">
            <v>Realización de actividades de compensación ambiental</v>
          </cell>
          <cell r="L34" t="str">
            <v>Reducción de afectación al medio ambiente (+)</v>
          </cell>
          <cell r="AB34" t="str">
            <v>POSITIVO</v>
          </cell>
          <cell r="BA34" t="str">
            <v>POSITIVO</v>
          </cell>
        </row>
        <row r="35">
          <cell r="K35" t="str">
            <v>Realización de actividades de compensación ambiental</v>
          </cell>
          <cell r="L35" t="str">
            <v>Generación / Fomento de educación  y conciencia ambiental (+)</v>
          </cell>
          <cell r="AB35" t="str">
            <v>POSITIVO</v>
          </cell>
          <cell r="BA35" t="str">
            <v>POSITIVO</v>
          </cell>
        </row>
        <row r="36">
          <cell r="K36" t="str">
            <v>Consumo de energía eléctrica</v>
          </cell>
          <cell r="L36" t="str">
            <v>Agotamiento de los recursos naturales (-)</v>
          </cell>
          <cell r="AB36" t="str">
            <v>Negativo MODERADO</v>
          </cell>
          <cell r="BA36" t="str">
            <v>Negativo BAJO</v>
          </cell>
        </row>
        <row r="37">
          <cell r="K37" t="str">
            <v>Consumo de papel</v>
          </cell>
          <cell r="L37" t="str">
            <v>Agotamiento de los recursos naturales (-)</v>
          </cell>
          <cell r="AB37" t="str">
            <v>Negativo MODERADO</v>
          </cell>
          <cell r="BA37" t="str">
            <v>Negativo BAJO</v>
          </cell>
        </row>
        <row r="38">
          <cell r="K38" t="str">
            <v>Consumo de tóner</v>
          </cell>
          <cell r="L38" t="str">
            <v>Agotamiento de los recursos naturales (-)</v>
          </cell>
          <cell r="AB38" t="str">
            <v>Negativo BAJO</v>
          </cell>
          <cell r="BA38" t="str">
            <v>Negativo BAJO</v>
          </cell>
        </row>
        <row r="39">
          <cell r="K39" t="str">
            <v>Conversión a medios tecnológicos</v>
          </cell>
          <cell r="L39" t="str">
            <v>Disminución de consumo de papel (+)</v>
          </cell>
          <cell r="AB39" t="str">
            <v>POSITIVO</v>
          </cell>
          <cell r="BA39" t="str">
            <v>POSITIVO</v>
          </cell>
        </row>
        <row r="40">
          <cell r="K40" t="str">
            <v>Generación de residuos aprovechables (PAPEL)</v>
          </cell>
          <cell r="L40" t="str">
            <v>Disminución de carga en los rellenos sanitarios (+)</v>
          </cell>
          <cell r="AB40" t="str">
            <v>POSITIVO</v>
          </cell>
          <cell r="BA40" t="str">
            <v>POSITIVO</v>
          </cell>
        </row>
        <row r="41">
          <cell r="K41" t="str">
            <v xml:space="preserve">Generación de residuos peligrosos (TÓNERES) </v>
          </cell>
          <cell r="L41" t="str">
            <v>Contaminación del suelo (-)</v>
          </cell>
          <cell r="AB41" t="str">
            <v>Negativo MODERADO</v>
          </cell>
          <cell r="BA41" t="str">
            <v>Negativo BAJO</v>
          </cell>
        </row>
        <row r="42">
          <cell r="K42" t="str">
            <v>Generación de residuos de manejo especial (RAEE´S)</v>
          </cell>
          <cell r="L42" t="str">
            <v>Contaminación del suelo (-)</v>
          </cell>
          <cell r="AB42" t="str">
            <v>Negativo MODERADO</v>
          </cell>
          <cell r="BA42" t="str">
            <v>Negativo BAJO</v>
          </cell>
        </row>
        <row r="43">
          <cell r="K43" t="str">
            <v>Generación de residuos de manejo especial (PILAS O BATERÍAS)</v>
          </cell>
          <cell r="L43" t="str">
            <v>Contaminación del suelo (-)</v>
          </cell>
          <cell r="AB43" t="str">
            <v>Negativo MODERADO</v>
          </cell>
          <cell r="BA43" t="str">
            <v>Negativo BAJO</v>
          </cell>
        </row>
        <row r="44">
          <cell r="K44" t="str">
            <v xml:space="preserve">Generación de residuos peligrosos (TÓNERES) </v>
          </cell>
          <cell r="L44" t="str">
            <v>Contaminación del suelo (-)</v>
          </cell>
          <cell r="AB44" t="str">
            <v>Negativo MODERADO</v>
          </cell>
          <cell r="BA44" t="str">
            <v>Negativo BAJO</v>
          </cell>
        </row>
        <row r="45">
          <cell r="K45" t="str">
            <v>Consumo de sustancias químicas</v>
          </cell>
          <cell r="L45" t="str">
            <v>Agotamiento de los recursos naturales (-)</v>
          </cell>
          <cell r="AB45" t="str">
            <v>Negativo MODERADO</v>
          </cell>
          <cell r="BA45" t="str">
            <v>Negativo BAJO</v>
          </cell>
        </row>
        <row r="46">
          <cell r="K46" t="str">
            <v>Mantenimiento de aparatos eléctricos y/o electrónicos</v>
          </cell>
          <cell r="L46" t="str">
            <v>Alteración al medio ambiente laboral (-)</v>
          </cell>
          <cell r="AB46" t="str">
            <v>Negativo MODERADO</v>
          </cell>
          <cell r="BA46" t="str">
            <v>Negativo BAJO</v>
          </cell>
        </row>
        <row r="47">
          <cell r="K47" t="str">
            <v>Consumo de energía eléctrica</v>
          </cell>
          <cell r="L47" t="str">
            <v>Agotamiento de los recursos naturales (-)</v>
          </cell>
          <cell r="AB47" t="str">
            <v>Negativo MODERADO</v>
          </cell>
          <cell r="BA47" t="str">
            <v>Negativo BAJO</v>
          </cell>
        </row>
        <row r="48">
          <cell r="K48" t="str">
            <v>Consumo de energía eléctrica</v>
          </cell>
          <cell r="L48" t="str">
            <v>Agotamiento de los recursos naturales (-)</v>
          </cell>
          <cell r="AB48" t="str">
            <v>Negativo MODERADO</v>
          </cell>
          <cell r="BA48" t="str">
            <v>Negativo BAJO</v>
          </cell>
        </row>
        <row r="49">
          <cell r="K49" t="str">
            <v>Consumo de papel</v>
          </cell>
          <cell r="L49" t="str">
            <v>Agotamiento de los recursos naturales (-)</v>
          </cell>
          <cell r="AB49" t="str">
            <v>Negativo MODERADO</v>
          </cell>
          <cell r="BA49" t="str">
            <v>Negativo BAJO</v>
          </cell>
        </row>
        <row r="50">
          <cell r="K50" t="str">
            <v>Consumo de tóner</v>
          </cell>
          <cell r="L50" t="str">
            <v>Agotamiento de los recursos naturales (-)</v>
          </cell>
          <cell r="AB50" t="str">
            <v>Negativo BAJO</v>
          </cell>
          <cell r="BA50" t="str">
            <v>Negativo BAJO</v>
          </cell>
        </row>
        <row r="51">
          <cell r="K51" t="str">
            <v>Conversión a medios tecnológicos</v>
          </cell>
          <cell r="L51" t="str">
            <v>Disminución de consumo de papel (+)</v>
          </cell>
          <cell r="AB51" t="str">
            <v>POSITIVO</v>
          </cell>
          <cell r="BA51" t="str">
            <v>POSITIVO</v>
          </cell>
        </row>
        <row r="52">
          <cell r="K52" t="str">
            <v>Generación de residuos aprovechables (PAPEL)</v>
          </cell>
          <cell r="L52" t="str">
            <v>Disminución de carga en los rellenos sanitarios (+)</v>
          </cell>
          <cell r="AB52" t="str">
            <v>POSITIVO</v>
          </cell>
          <cell r="BA52" t="str">
            <v>POSITIVO</v>
          </cell>
        </row>
        <row r="53">
          <cell r="K53" t="str">
            <v xml:space="preserve">Generación de residuos peligrosos (TÓNERES) </v>
          </cell>
          <cell r="L53" t="str">
            <v>Contaminación del suelo (-)</v>
          </cell>
          <cell r="AB53" t="str">
            <v>Negativo MODERADO</v>
          </cell>
          <cell r="BA53" t="str">
            <v>Negativo BAJO</v>
          </cell>
        </row>
        <row r="54">
          <cell r="K54" t="str">
            <v>Consumo de energía eléctrica</v>
          </cell>
          <cell r="L54" t="str">
            <v>Agotamiento de los recursos naturales (-)</v>
          </cell>
          <cell r="AB54" t="str">
            <v>Negativo MODERADO</v>
          </cell>
          <cell r="BA54" t="str">
            <v>Negativo BAJO</v>
          </cell>
        </row>
        <row r="55">
          <cell r="K55" t="str">
            <v>Consumo de materiales de construcción</v>
          </cell>
          <cell r="L55" t="str">
            <v>Agotamiento de los recursos naturales (-)</v>
          </cell>
          <cell r="AB55" t="str">
            <v>Negativo BAJO</v>
          </cell>
          <cell r="BA55" t="str">
            <v>Negativo BAJO</v>
          </cell>
        </row>
        <row r="56">
          <cell r="K56" t="str">
            <v>Generación de residuos de manejo especial (RCD´S)</v>
          </cell>
          <cell r="L56" t="str">
            <v>Aumento de carga de rellenos sanitarios (-)</v>
          </cell>
          <cell r="AB56" t="str">
            <v>Negativo BAJO</v>
          </cell>
          <cell r="BA56" t="str">
            <v>Negativo BAJO</v>
          </cell>
        </row>
        <row r="57">
          <cell r="K57" t="str">
            <v>Consumo de materiales de construcción</v>
          </cell>
          <cell r="L57" t="str">
            <v>Aumento de carga de rellenos sanitarios (-)</v>
          </cell>
          <cell r="AB57" t="str">
            <v>Negativo BAJO</v>
          </cell>
          <cell r="BA57" t="str">
            <v>Negativo BAJO</v>
          </cell>
        </row>
        <row r="58">
          <cell r="K58" t="str">
            <v>Generación de residuos aprovechables (METAL)</v>
          </cell>
          <cell r="L58" t="str">
            <v>Disminución de carga en los rellenos sanitarios (+)</v>
          </cell>
          <cell r="AB58" t="str">
            <v>POSITIVO</v>
          </cell>
          <cell r="BA58" t="str">
            <v>POSITIVO</v>
          </cell>
        </row>
        <row r="59">
          <cell r="K59" t="str">
            <v>Generación de residuos aprovechables (PAPEL)</v>
          </cell>
          <cell r="L59" t="str">
            <v>Disminución de carga en los rellenos sanitarios (+)</v>
          </cell>
          <cell r="AB59" t="str">
            <v>POSITIVO</v>
          </cell>
          <cell r="BA59" t="str">
            <v>POSITIVO</v>
          </cell>
        </row>
        <row r="60">
          <cell r="K60" t="str">
            <v>Generación de residuos aprovechables (PLÁSTICO)</v>
          </cell>
          <cell r="L60" t="str">
            <v>Disminución de carga en los rellenos sanitarios (+)</v>
          </cell>
          <cell r="AB60" t="str">
            <v>POSITIVO</v>
          </cell>
          <cell r="BA60" t="str">
            <v>POSITIVO</v>
          </cell>
        </row>
        <row r="61">
          <cell r="K61" t="str">
            <v>Generación de residuos de manejo especial (RCD´S)</v>
          </cell>
          <cell r="L61" t="str">
            <v>Contaminación del suelo (-)</v>
          </cell>
          <cell r="AB61" t="str">
            <v>Negativo MODERADO</v>
          </cell>
          <cell r="BA61" t="str">
            <v>Negativo BAJO</v>
          </cell>
        </row>
        <row r="62">
          <cell r="K62" t="str">
            <v>Generación de residuos de manejo especial  (LUMINARIAS)</v>
          </cell>
          <cell r="L62" t="str">
            <v>Contaminación del suelo (-)</v>
          </cell>
          <cell r="AB62" t="str">
            <v>Negativo MODERADO</v>
          </cell>
          <cell r="BA62" t="str">
            <v>Negativo BAJO</v>
          </cell>
        </row>
        <row r="63">
          <cell r="K63" t="str">
            <v>Consumo de sustancias químicas</v>
          </cell>
          <cell r="L63" t="str">
            <v>Agotamiento de los recursos naturales (-)</v>
          </cell>
          <cell r="AB63" t="str">
            <v>Negativo MODERADO</v>
          </cell>
          <cell r="BA63" t="str">
            <v>Negativo BAJO</v>
          </cell>
        </row>
        <row r="64">
          <cell r="K64" t="str">
            <v>Consumo de agua</v>
          </cell>
          <cell r="L64" t="str">
            <v>Agotamiento de los recursos naturales (-)</v>
          </cell>
          <cell r="AB64" t="str">
            <v>Negativo MODERADO</v>
          </cell>
          <cell r="BA64" t="str">
            <v>Negativo BAJO</v>
          </cell>
        </row>
        <row r="65">
          <cell r="K65" t="str">
            <v>Generación de residuos ordinarios</v>
          </cell>
          <cell r="L65" t="str">
            <v>Aumento de carga de rellenos sanitarios (-)</v>
          </cell>
          <cell r="AB65" t="str">
            <v>Negativo MODERADO</v>
          </cell>
          <cell r="BA65" t="str">
            <v>Negativo BAJO</v>
          </cell>
        </row>
        <row r="66">
          <cell r="K66" t="str">
            <v xml:space="preserve">Consumo de insumos no comestibles de cafetería </v>
          </cell>
          <cell r="L66" t="str">
            <v>Aumento de carga de rellenos sanitarios (-)</v>
          </cell>
          <cell r="AB66" t="str">
            <v>Negativo MODERADO</v>
          </cell>
          <cell r="BA66" t="str">
            <v>Negativo BAJO</v>
          </cell>
        </row>
        <row r="67">
          <cell r="K67" t="str">
            <v>Vertimiento de aguas residuales domésticas a sistemas de alcantarillado</v>
          </cell>
          <cell r="L67" t="str">
            <v>Contaminación de cuerpos hídricos (-)</v>
          </cell>
          <cell r="AB67" t="str">
            <v>Negativo MODERADO</v>
          </cell>
          <cell r="BA67" t="str">
            <v>Negativo BAJO</v>
          </cell>
        </row>
        <row r="68">
          <cell r="K68" t="str">
            <v>Consumo de energía eléctrica</v>
          </cell>
          <cell r="L68" t="str">
            <v>Agotamiento de los recursos naturales (-)</v>
          </cell>
          <cell r="AB68" t="str">
            <v>Negativo MODERADO</v>
          </cell>
          <cell r="BA68" t="str">
            <v>Negativo BAJO</v>
          </cell>
        </row>
        <row r="69">
          <cell r="K69" t="str">
            <v>Consumo de agua</v>
          </cell>
          <cell r="L69" t="str">
            <v>Agotamiento de los recursos naturales (-)</v>
          </cell>
          <cell r="AB69" t="str">
            <v>Negativo MODERADO</v>
          </cell>
          <cell r="BA69" t="str">
            <v>Negativo BAJO</v>
          </cell>
        </row>
        <row r="70">
          <cell r="K70" t="str">
            <v>Consumo de fertilizantes</v>
          </cell>
          <cell r="L70" t="str">
            <v>Agotamiento de los recursos naturales (-)</v>
          </cell>
          <cell r="AB70" t="str">
            <v>Negativo MODERADO</v>
          </cell>
          <cell r="BA70" t="str">
            <v>Negativo BAJO</v>
          </cell>
        </row>
        <row r="71">
          <cell r="K71" t="str">
            <v>Generación de residuos aprovechables (CARTÓN)</v>
          </cell>
          <cell r="L71" t="str">
            <v>Disminución de carga en los rellenos sanitarios (+)</v>
          </cell>
          <cell r="AB71" t="str">
            <v>POSITIVO</v>
          </cell>
          <cell r="BA71" t="str">
            <v>POSITIVO</v>
          </cell>
        </row>
        <row r="72">
          <cell r="K72" t="str">
            <v>Generación de residuos aprovechables (PAPEL)</v>
          </cell>
          <cell r="L72" t="str">
            <v>Disminución de carga en los rellenos sanitarios (+)</v>
          </cell>
          <cell r="AB72" t="str">
            <v>POSITIVO</v>
          </cell>
          <cell r="BA72" t="str">
            <v>POSITIVO</v>
          </cell>
        </row>
        <row r="73">
          <cell r="K73" t="str">
            <v>Generación de residuos aprovechables (PLÁSTICO)</v>
          </cell>
          <cell r="L73" t="str">
            <v>Disminución de carga en los rellenos sanitarios (+)</v>
          </cell>
          <cell r="AB73" t="str">
            <v>POSITIVO</v>
          </cell>
          <cell r="BA73" t="str">
            <v>POSITIVO</v>
          </cell>
        </row>
        <row r="74">
          <cell r="K74" t="str">
            <v>Generación de residuos ordinarios</v>
          </cell>
          <cell r="L74" t="str">
            <v>Aumento de carga de rellenos sanitarios (-)</v>
          </cell>
          <cell r="AB74" t="str">
            <v>Negativo MODERADO</v>
          </cell>
          <cell r="BA74" t="str">
            <v>Negativo BAJO</v>
          </cell>
        </row>
        <row r="75">
          <cell r="K75" t="str">
            <v>Generación de residuos orgánicos</v>
          </cell>
          <cell r="L75" t="str">
            <v>Aumento de carga de rellenos sanitarios (-)</v>
          </cell>
          <cell r="AB75" t="str">
            <v>Negativo MODERADO</v>
          </cell>
          <cell r="BA75" t="str">
            <v>Negativo BAJO</v>
          </cell>
        </row>
        <row r="76">
          <cell r="K76" t="str">
            <v>Consumo de sustancias químicas</v>
          </cell>
          <cell r="L76" t="str">
            <v>Agotamiento de los recursos naturales (-)</v>
          </cell>
          <cell r="AB76" t="str">
            <v>Negativo MODERADO</v>
          </cell>
          <cell r="BA76" t="str">
            <v>Negativo BAJO</v>
          </cell>
        </row>
        <row r="77">
          <cell r="K77" t="str">
            <v xml:space="preserve">Generación de residuos peligrosos (RESIDUOS QUÍMICOS) </v>
          </cell>
          <cell r="L77" t="str">
            <v>Contaminación del suelo (-)</v>
          </cell>
          <cell r="AB77" t="str">
            <v>Negativo MODERADO</v>
          </cell>
          <cell r="BA77" t="str">
            <v>Negativo BAJO</v>
          </cell>
        </row>
        <row r="78">
          <cell r="K78" t="str">
            <v>Consumo de plaguicidas</v>
          </cell>
          <cell r="L78" t="str">
            <v>Agotamiento de los recursos naturales (-)</v>
          </cell>
          <cell r="AB78" t="str">
            <v>Negativo MODERADO</v>
          </cell>
          <cell r="BA78" t="str">
            <v>Negativo BAJO</v>
          </cell>
        </row>
        <row r="79">
          <cell r="K79" t="str">
            <v>Generación de residuos peligrosos (PLAGUICIDAS)</v>
          </cell>
          <cell r="L79" t="str">
            <v>Disminución de vectores que ocasionan enfermedades para el ser humanos (+)</v>
          </cell>
          <cell r="AB79" t="str">
            <v>POSITIVO</v>
          </cell>
          <cell r="BA79" t="str">
            <v>POSITIVO</v>
          </cell>
        </row>
        <row r="80">
          <cell r="K80" t="str">
            <v>Generación de residuos peligrosos (PLAGUICIDAS)</v>
          </cell>
          <cell r="L80" t="str">
            <v>Contaminación del suelo (-)</v>
          </cell>
          <cell r="AB80" t="str">
            <v>Negativo MODERADO</v>
          </cell>
          <cell r="BA80" t="str">
            <v>Negativo BAJO</v>
          </cell>
        </row>
        <row r="81">
          <cell r="K81" t="str">
            <v>Consumo de energía eléctrica</v>
          </cell>
          <cell r="L81" t="str">
            <v>Agotamiento de los recursos naturales (-)</v>
          </cell>
          <cell r="AB81" t="str">
            <v>Negativo MODERADO</v>
          </cell>
          <cell r="BA81" t="str">
            <v>Negativo BAJO</v>
          </cell>
        </row>
        <row r="82">
          <cell r="K82" t="str">
            <v>Consumo de papel</v>
          </cell>
          <cell r="L82" t="str">
            <v>Agotamiento de los recursos naturales (-)</v>
          </cell>
          <cell r="AB82" t="str">
            <v>Negativo MODERADO</v>
          </cell>
          <cell r="BA82" t="str">
            <v>Negativo BAJO</v>
          </cell>
        </row>
        <row r="83">
          <cell r="K83" t="str">
            <v>Consumo de tóner</v>
          </cell>
          <cell r="L83" t="str">
            <v>Agotamiento de los recursos naturales (-)</v>
          </cell>
          <cell r="AB83" t="str">
            <v>Negativo BAJO</v>
          </cell>
          <cell r="BA83" t="str">
            <v>Negativo BAJO</v>
          </cell>
        </row>
        <row r="84">
          <cell r="K84" t="str">
            <v>Conversión a medios tecnológicos</v>
          </cell>
          <cell r="L84" t="str">
            <v>Disminución de consumo de papel (+)</v>
          </cell>
          <cell r="AB84" t="str">
            <v>POSITIVO</v>
          </cell>
          <cell r="BA84" t="str">
            <v>POSITIVO</v>
          </cell>
        </row>
        <row r="85">
          <cell r="K85" t="str">
            <v>Generación de residuos aprovechables (PAPEL)</v>
          </cell>
          <cell r="L85" t="str">
            <v>Disminución de carga en los rellenos sanitarios (+)</v>
          </cell>
          <cell r="AB85" t="str">
            <v>POSITIVO</v>
          </cell>
          <cell r="BA85" t="str">
            <v>POSITIVO</v>
          </cell>
        </row>
        <row r="86">
          <cell r="K86" t="str">
            <v xml:space="preserve">Generación de residuos peligrosos (TÓNERES) </v>
          </cell>
          <cell r="L86" t="str">
            <v>Contaminación del suelo (-)</v>
          </cell>
          <cell r="AB86" t="str">
            <v>Negativo MODERADO</v>
          </cell>
          <cell r="BA86" t="str">
            <v>Negativo BAJO</v>
          </cell>
        </row>
        <row r="87">
          <cell r="K87" t="str">
            <v>Educación ambiental</v>
          </cell>
          <cell r="L87" t="str">
            <v>Fomento de buenas prácticas ambientales (+)</v>
          </cell>
          <cell r="AB87" t="str">
            <v>POSITIVO</v>
          </cell>
          <cell r="BA87" t="str">
            <v>POSITIVO</v>
          </cell>
        </row>
        <row r="88">
          <cell r="K88" t="str">
            <v>Educación ambiental</v>
          </cell>
          <cell r="L88" t="str">
            <v>Generación / Fomento de educación  y conciencia ambiental (+)</v>
          </cell>
          <cell r="AB88" t="str">
            <v>POSITIVO</v>
          </cell>
          <cell r="BA88" t="str">
            <v>POSITIVO</v>
          </cell>
        </row>
        <row r="89">
          <cell r="K89" t="str">
            <v>Consumo de energía eléctrica</v>
          </cell>
          <cell r="L89" t="str">
            <v>Agotamiento de los recursos naturales (-)</v>
          </cell>
          <cell r="AB89" t="str">
            <v>POSITIVO</v>
          </cell>
          <cell r="BA89" t="str">
            <v>POSITIVO</v>
          </cell>
        </row>
        <row r="90">
          <cell r="K90" t="str">
            <v>Consumo de papel</v>
          </cell>
          <cell r="L90" t="str">
            <v>Agotamiento de los recursos naturales (-)</v>
          </cell>
          <cell r="AB90" t="str">
            <v>Negativo MODERADO</v>
          </cell>
          <cell r="BA90" t="str">
            <v>Negativo BAJO</v>
          </cell>
        </row>
        <row r="91">
          <cell r="K91" t="str">
            <v>Generación de residuos ordinarios</v>
          </cell>
          <cell r="L91" t="str">
            <v>Contaminación del suelo (-)</v>
          </cell>
          <cell r="AB91" t="str">
            <v>Negativo MODERADO</v>
          </cell>
          <cell r="BA91" t="str">
            <v>Negativo BAJO</v>
          </cell>
        </row>
        <row r="92">
          <cell r="K92" t="str">
            <v xml:space="preserve">Consumo de insumos comestibles de cafetería </v>
          </cell>
          <cell r="L92" t="str">
            <v>Agotamiento de los recursos naturales (-)</v>
          </cell>
          <cell r="AB92" t="str">
            <v>Negativo BAJO</v>
          </cell>
          <cell r="BA92" t="str">
            <v>Negativo BAJO</v>
          </cell>
        </row>
        <row r="93">
          <cell r="K93" t="str">
            <v>Generación de residuos orgánicos</v>
          </cell>
          <cell r="L93" t="str">
            <v>Contaminación del suelo (-)</v>
          </cell>
          <cell r="AB93" t="str">
            <v>Negativo MODERADO</v>
          </cell>
          <cell r="BA93" t="str">
            <v>Negativo BAJO</v>
          </cell>
        </row>
        <row r="94">
          <cell r="K94" t="str">
            <v>Generación de residuos aprovechables (PAPEL)</v>
          </cell>
          <cell r="L94" t="str">
            <v>Disminución de carga en los rellenos sanitarios (+)</v>
          </cell>
          <cell r="AB94" t="str">
            <v>POSITIVO</v>
          </cell>
          <cell r="BA94" t="str">
            <v>POSITIVO</v>
          </cell>
        </row>
        <row r="95">
          <cell r="K95" t="str">
            <v>Consumo de energía eléctrica</v>
          </cell>
          <cell r="L95" t="str">
            <v>Agotamiento de los recursos naturales (-)</v>
          </cell>
          <cell r="AB95" t="str">
            <v>Negativo MODERADO</v>
          </cell>
          <cell r="BA95" t="str">
            <v>Negativo BAJO</v>
          </cell>
        </row>
        <row r="96">
          <cell r="K96" t="str">
            <v>Consumo de papel</v>
          </cell>
          <cell r="L96" t="str">
            <v>Agotamiento de los recursos naturales (-)</v>
          </cell>
          <cell r="AB96" t="str">
            <v>Negativo MODERADO</v>
          </cell>
          <cell r="BA96" t="str">
            <v>Negativo BAJO</v>
          </cell>
        </row>
        <row r="97">
          <cell r="K97" t="str">
            <v>Consumo de tóner</v>
          </cell>
          <cell r="L97" t="str">
            <v>Agotamiento de los recursos naturales (-)</v>
          </cell>
          <cell r="AB97" t="str">
            <v>Negativo BAJO</v>
          </cell>
          <cell r="BA97" t="str">
            <v>Negativo BAJO</v>
          </cell>
        </row>
        <row r="98">
          <cell r="K98" t="str">
            <v>Conversión a medios tecnológicos</v>
          </cell>
          <cell r="L98" t="str">
            <v>Disminución de consumo de papel (+)</v>
          </cell>
          <cell r="AB98" t="str">
            <v>POSITIVO</v>
          </cell>
          <cell r="BA98" t="str">
            <v>POSITIVO</v>
          </cell>
        </row>
        <row r="99">
          <cell r="K99" t="str">
            <v>Generación de residuos aprovechables (PAPEL)</v>
          </cell>
          <cell r="L99" t="str">
            <v>Disminución de carga en los rellenos sanitarios (+)</v>
          </cell>
          <cell r="AB99" t="str">
            <v>POSITIVO</v>
          </cell>
          <cell r="BA99" t="str">
            <v>POSITIVO</v>
          </cell>
        </row>
        <row r="100">
          <cell r="K100" t="str">
            <v>Generación de residuos aprovechables (CARTÓN)</v>
          </cell>
          <cell r="L100" t="str">
            <v>Disminución de carga en los rellenos sanitarios (+)</v>
          </cell>
          <cell r="AB100" t="str">
            <v>POSITIVO</v>
          </cell>
          <cell r="BA100" t="str">
            <v>POSITIVO</v>
          </cell>
        </row>
        <row r="101">
          <cell r="K101" t="str">
            <v xml:space="preserve">Generación de residuos peligrosos (TÓNERES) </v>
          </cell>
          <cell r="L101" t="str">
            <v>Contaminación del suelo (-)</v>
          </cell>
          <cell r="AB101" t="str">
            <v>Negativo MODERADO</v>
          </cell>
          <cell r="BA101" t="str">
            <v>Negativo BAJO</v>
          </cell>
        </row>
        <row r="102">
          <cell r="K102" t="str">
            <v>Consumo de energía eléctrica</v>
          </cell>
          <cell r="L102" t="str">
            <v>Agotamiento de los recursos naturales (-)</v>
          </cell>
          <cell r="AB102" t="str">
            <v>Negativo MODERADO</v>
          </cell>
          <cell r="BA102" t="str">
            <v>Negativo BAJO</v>
          </cell>
        </row>
        <row r="103">
          <cell r="K103" t="str">
            <v>Consumo de papel</v>
          </cell>
          <cell r="L103" t="str">
            <v>Agotamiento de los recursos naturales (-)</v>
          </cell>
          <cell r="AB103" t="str">
            <v>Negativo MODERADO</v>
          </cell>
          <cell r="BA103" t="str">
            <v>Negativo BAJO</v>
          </cell>
        </row>
        <row r="104">
          <cell r="K104" t="str">
            <v>Consumo de tóner</v>
          </cell>
          <cell r="L104" t="str">
            <v>Agotamiento de los recursos naturales (-)</v>
          </cell>
          <cell r="AB104" t="str">
            <v>Negativo BAJO</v>
          </cell>
          <cell r="BA104" t="str">
            <v>Negativo BAJO</v>
          </cell>
        </row>
        <row r="105">
          <cell r="K105" t="str">
            <v>Conversión a medios tecnológicos</v>
          </cell>
          <cell r="L105" t="str">
            <v>Disminución de consumo de papel (+)</v>
          </cell>
          <cell r="AB105" t="str">
            <v>POSITIVO</v>
          </cell>
          <cell r="BA105" t="str">
            <v>POSITIVO</v>
          </cell>
        </row>
        <row r="106">
          <cell r="K106" t="str">
            <v>Generación de residuos aprovechables (PAPEL)</v>
          </cell>
          <cell r="L106" t="str">
            <v>Disminución de carga en los rellenos sanitarios (+)</v>
          </cell>
          <cell r="AB106" t="str">
            <v>POSITIVO</v>
          </cell>
          <cell r="BA106" t="str">
            <v>POSITIVO</v>
          </cell>
        </row>
        <row r="107">
          <cell r="K107" t="str">
            <v xml:space="preserve">Generación de residuos peligrosos (TÓNERES) </v>
          </cell>
          <cell r="L107" t="str">
            <v>Contaminación del suelo (-)</v>
          </cell>
          <cell r="AB107" t="str">
            <v>Negativo MODERADO</v>
          </cell>
          <cell r="BA107" t="str">
            <v>Negativo BAJO</v>
          </cell>
        </row>
        <row r="108">
          <cell r="K108" t="str">
            <v>Consumo de energía eléctrica</v>
          </cell>
          <cell r="L108" t="str">
            <v>Agotamiento de los recursos naturales (-)</v>
          </cell>
          <cell r="AB108" t="str">
            <v>Negativo MODERADO</v>
          </cell>
          <cell r="BA108" t="str">
            <v>Negativo BAJO</v>
          </cell>
        </row>
        <row r="109">
          <cell r="K109" t="str">
            <v>Consumo de papel</v>
          </cell>
          <cell r="L109" t="str">
            <v>Agotamiento de los recursos naturales (-)</v>
          </cell>
          <cell r="AB109" t="str">
            <v>Negativo MODERADO</v>
          </cell>
          <cell r="BA109" t="str">
            <v>Negativo BAJO</v>
          </cell>
        </row>
        <row r="110">
          <cell r="K110" t="str">
            <v>Consumo de tóner</v>
          </cell>
          <cell r="L110" t="str">
            <v>Agotamiento de los recursos naturales (-)</v>
          </cell>
          <cell r="AB110" t="str">
            <v>Negativo BAJO</v>
          </cell>
          <cell r="BA110" t="str">
            <v>Negativo BAJO</v>
          </cell>
        </row>
        <row r="111">
          <cell r="K111" t="str">
            <v>Conversión a medios tecnológicos</v>
          </cell>
          <cell r="L111" t="str">
            <v>Disminución de consumo de papel (+)</v>
          </cell>
          <cell r="AB111" t="str">
            <v>POSITIVO</v>
          </cell>
          <cell r="BA111" t="str">
            <v>POSITIVO</v>
          </cell>
        </row>
        <row r="112">
          <cell r="K112" t="str">
            <v>Generación de residuos aprovechables (PAPEL)</v>
          </cell>
          <cell r="L112" t="str">
            <v>Disminución de carga en los rellenos sanitarios (+)</v>
          </cell>
          <cell r="AB112" t="str">
            <v>POSITIVO</v>
          </cell>
          <cell r="BA112" t="str">
            <v>POSITIVO</v>
          </cell>
        </row>
        <row r="113">
          <cell r="K113" t="str">
            <v xml:space="preserve">Generación de residuos peligrosos (TÓNERES) </v>
          </cell>
          <cell r="L113" t="str">
            <v>Contaminación del suelo (-)</v>
          </cell>
          <cell r="AB113" t="str">
            <v>Negativo MODERADO</v>
          </cell>
          <cell r="BA113" t="str">
            <v>Negativo BAJO</v>
          </cell>
        </row>
        <row r="114">
          <cell r="K114" t="str">
            <v>Consumo de energía eléctrica</v>
          </cell>
          <cell r="L114" t="str">
            <v>Agotamiento de los recursos naturales (-)</v>
          </cell>
          <cell r="AB114" t="str">
            <v>Negativo MODERADO</v>
          </cell>
          <cell r="BA114" t="str">
            <v>Negativo BAJO</v>
          </cell>
        </row>
        <row r="115">
          <cell r="K115" t="str">
            <v>Consumo de papel</v>
          </cell>
          <cell r="L115" t="str">
            <v>Agotamiento de los recursos naturales (-)</v>
          </cell>
          <cell r="AB115" t="str">
            <v>Negativo MODERADO</v>
          </cell>
          <cell r="BA115" t="str">
            <v>Negativo BAJO</v>
          </cell>
        </row>
        <row r="116">
          <cell r="K116" t="str">
            <v>Conversión a medios tecnológicos</v>
          </cell>
          <cell r="L116" t="str">
            <v>Disminución de consumo de papel (+)</v>
          </cell>
          <cell r="AB116" t="str">
            <v>POSITIVO</v>
          </cell>
          <cell r="BA116" t="str">
            <v>POSITIVO</v>
          </cell>
        </row>
        <row r="117">
          <cell r="K117" t="str">
            <v>Generación de residuos aprovechables (PAPEL)</v>
          </cell>
          <cell r="L117" t="str">
            <v>Disminución de carga en los rellenos sanitarios (+)</v>
          </cell>
          <cell r="AB117" t="str">
            <v>POSITIVO</v>
          </cell>
          <cell r="BA117" t="str">
            <v>POSITIVO</v>
          </cell>
        </row>
        <row r="118">
          <cell r="K118" t="str">
            <v>Consumo de energía eléctrica</v>
          </cell>
          <cell r="L118" t="str">
            <v>Agotamiento de los recursos naturales (-)</v>
          </cell>
          <cell r="AB118" t="str">
            <v>Negativo MODERADO</v>
          </cell>
          <cell r="BA118" t="str">
            <v>Negativo BAJO</v>
          </cell>
        </row>
        <row r="119">
          <cell r="K119" t="str">
            <v>Consumo de papel</v>
          </cell>
          <cell r="L119" t="str">
            <v>Agotamiento de los recursos naturales (-)</v>
          </cell>
          <cell r="AB119" t="str">
            <v>Negativo MODERADO</v>
          </cell>
          <cell r="BA119" t="str">
            <v>Negativo BAJO</v>
          </cell>
        </row>
        <row r="120">
          <cell r="K120" t="str">
            <v>Consumo de tóner</v>
          </cell>
          <cell r="L120" t="str">
            <v>Agotamiento de los recursos naturales (-)</v>
          </cell>
          <cell r="AB120" t="str">
            <v>Negativo BAJO</v>
          </cell>
          <cell r="BA120" t="str">
            <v>Negativo BAJO</v>
          </cell>
        </row>
        <row r="121">
          <cell r="K121" t="str">
            <v>Conversión a medios tecnológicos</v>
          </cell>
          <cell r="L121" t="str">
            <v>Disminución de consumo de papel (+)</v>
          </cell>
          <cell r="AB121" t="str">
            <v>POSITIVO</v>
          </cell>
          <cell r="BA121" t="str">
            <v>POSITIVO</v>
          </cell>
        </row>
        <row r="122">
          <cell r="K122" t="str">
            <v>Generación de residuos aprovechables (PAPEL)</v>
          </cell>
          <cell r="L122" t="str">
            <v>Disminución de carga en los rellenos sanitarios (+)</v>
          </cell>
          <cell r="AB122" t="str">
            <v>POSITIVO</v>
          </cell>
          <cell r="BA122" t="str">
            <v>POSITIVO</v>
          </cell>
        </row>
        <row r="123">
          <cell r="K123" t="str">
            <v xml:space="preserve">Generación de residuos peligrosos (TÓNERES) </v>
          </cell>
          <cell r="L123" t="str">
            <v>Contaminación del suelo (-)</v>
          </cell>
          <cell r="AB123" t="str">
            <v>Negativo MODERADO</v>
          </cell>
          <cell r="BA123" t="str">
            <v>Negativo BAJO</v>
          </cell>
        </row>
        <row r="124">
          <cell r="K124" t="str">
            <v>Consumo de energía eléctrica</v>
          </cell>
          <cell r="L124" t="str">
            <v>Agotamiento de los recursos naturales (-)</v>
          </cell>
          <cell r="AB124" t="str">
            <v>Negativo MODERADO</v>
          </cell>
          <cell r="BA124" t="str">
            <v>Negativo BAJO</v>
          </cell>
        </row>
        <row r="125">
          <cell r="K125" t="str">
            <v>Consumo de papel</v>
          </cell>
          <cell r="L125" t="str">
            <v>Agotamiento de los recursos naturales (-)</v>
          </cell>
          <cell r="AB125" t="str">
            <v>Negativo MODERADO</v>
          </cell>
          <cell r="BA125" t="str">
            <v>Negativo BAJO</v>
          </cell>
        </row>
        <row r="126">
          <cell r="K126" t="str">
            <v>Consumo de tóner</v>
          </cell>
          <cell r="L126" t="str">
            <v>Agotamiento de los recursos naturales (-)</v>
          </cell>
          <cell r="AB126" t="str">
            <v>Negativo BAJO</v>
          </cell>
          <cell r="BA126" t="str">
            <v>Negativo BAJO</v>
          </cell>
        </row>
        <row r="127">
          <cell r="K127" t="str">
            <v>Conversión a medios tecnológicos</v>
          </cell>
          <cell r="L127" t="str">
            <v>Disminución de consumo de papel (+)</v>
          </cell>
          <cell r="AB127" t="str">
            <v>POSITIVO</v>
          </cell>
          <cell r="BA127" t="str">
            <v>POSITIVO</v>
          </cell>
        </row>
        <row r="128">
          <cell r="K128" t="str">
            <v>Generación de residuos aprovechables (PAPEL)</v>
          </cell>
          <cell r="L128" t="str">
            <v>Disminución de carga en los rellenos sanitarios (+)</v>
          </cell>
          <cell r="AB128" t="str">
            <v>POSITIVO</v>
          </cell>
          <cell r="BA128" t="str">
            <v>POSITIVO</v>
          </cell>
        </row>
        <row r="129">
          <cell r="K129" t="str">
            <v xml:space="preserve">Generación de residuos peligrosos (TÓNERES) </v>
          </cell>
          <cell r="L129" t="str">
            <v>Contaminación del suelo (-)</v>
          </cell>
          <cell r="AB129" t="str">
            <v>Negativo MODERADO</v>
          </cell>
          <cell r="BA129" t="str">
            <v>Negativo BAJO</v>
          </cell>
        </row>
        <row r="130">
          <cell r="K130" t="str">
            <v>Consumo de energía eléctrica</v>
          </cell>
          <cell r="L130" t="str">
            <v>Agotamiento de los recursos naturales (-)</v>
          </cell>
          <cell r="AB130" t="str">
            <v>Negativo MODERADO</v>
          </cell>
          <cell r="BA130" t="str">
            <v>Negativo BAJO</v>
          </cell>
        </row>
        <row r="131">
          <cell r="K131" t="str">
            <v>Consumo de papel</v>
          </cell>
          <cell r="L131" t="str">
            <v>Agotamiento de los recursos naturales (-)</v>
          </cell>
          <cell r="AB131" t="str">
            <v>Negativo MODERADO</v>
          </cell>
          <cell r="BA131" t="str">
            <v>Negativo BAJO</v>
          </cell>
        </row>
        <row r="132">
          <cell r="K132" t="str">
            <v>Conversión a medios tecnológicos</v>
          </cell>
          <cell r="L132" t="str">
            <v>Disminución de consumo de papel (+)</v>
          </cell>
          <cell r="AB132" t="str">
            <v>POSITIVO</v>
          </cell>
          <cell r="BA132" t="str">
            <v>POSITIVO</v>
          </cell>
        </row>
        <row r="133">
          <cell r="K133" t="str">
            <v>Generación de residuos aprovechables (PAPEL)</v>
          </cell>
          <cell r="L133" t="str">
            <v>Disminución de carga en los rellenos sanitarios (+)</v>
          </cell>
          <cell r="AB133" t="str">
            <v>POSITIVO</v>
          </cell>
          <cell r="BA133" t="str">
            <v>POSITIVO</v>
          </cell>
        </row>
        <row r="134">
          <cell r="K134" t="str">
            <v>Consumo de energía eléctrica</v>
          </cell>
          <cell r="L134" t="str">
            <v>Agotamiento de los recursos naturales (-)</v>
          </cell>
          <cell r="AB134" t="str">
            <v>Negativo MODERADO</v>
          </cell>
          <cell r="BA134" t="str">
            <v>Negativo BAJO</v>
          </cell>
        </row>
        <row r="135">
          <cell r="K135" t="str">
            <v>Consumo de papel</v>
          </cell>
          <cell r="L135" t="str">
            <v>Agotamiento de los recursos naturales (-)</v>
          </cell>
          <cell r="AB135" t="str">
            <v>Negativo MODERADO</v>
          </cell>
          <cell r="BA135" t="str">
            <v>Negativo BAJO</v>
          </cell>
        </row>
        <row r="136">
          <cell r="K136" t="str">
            <v>Conversión a medios tecnológicos</v>
          </cell>
          <cell r="L136" t="str">
            <v>Disminución de consumo de papel (+)</v>
          </cell>
          <cell r="AB136" t="str">
            <v>POSITIVO</v>
          </cell>
          <cell r="BA136" t="str">
            <v>POSITIVO</v>
          </cell>
        </row>
        <row r="137">
          <cell r="K137" t="str">
            <v>Generación de residuos aprovechables (PAPEL)</v>
          </cell>
          <cell r="L137" t="str">
            <v>Disminución de carga en los rellenos sanitarios (+)</v>
          </cell>
          <cell r="AB137" t="str">
            <v>POSITIVO</v>
          </cell>
          <cell r="BA137" t="str">
            <v>POSITIVO</v>
          </cell>
        </row>
        <row r="138">
          <cell r="K138" t="str">
            <v>Consumo de combustibles</v>
          </cell>
          <cell r="L138" t="str">
            <v>Emisión de gases efecto invernadero (-)</v>
          </cell>
          <cell r="AB138" t="str">
            <v>Negativo BAJO</v>
          </cell>
          <cell r="BA138" t="str">
            <v>Negativo BAJO</v>
          </cell>
        </row>
        <row r="139">
          <cell r="K139" t="str">
            <v>Generación de emisiones atmosféricas fuentes móviles</v>
          </cell>
          <cell r="L139" t="str">
            <v>Contaminación del aire (-)</v>
          </cell>
          <cell r="AB139" t="str">
            <v>Negativo MODERADO</v>
          </cell>
          <cell r="BA139" t="str">
            <v>Negativo MODERADO</v>
          </cell>
        </row>
        <row r="140">
          <cell r="K140" t="str">
            <v>Consumo de energía eléctrica</v>
          </cell>
          <cell r="L140" t="str">
            <v>Agotamiento de los recursos naturales (-)</v>
          </cell>
          <cell r="AB140" t="str">
            <v>Negativo MODERADO</v>
          </cell>
          <cell r="BA140" t="str">
            <v>Negativo BAJO</v>
          </cell>
        </row>
        <row r="141">
          <cell r="K141" t="str">
            <v>Consumo de papel</v>
          </cell>
          <cell r="L141" t="str">
            <v>Agotamiento de los recursos naturales (-)</v>
          </cell>
          <cell r="AB141" t="str">
            <v>Negativo MODERADO</v>
          </cell>
          <cell r="BA141" t="str">
            <v>Negativo BAJO</v>
          </cell>
        </row>
        <row r="142">
          <cell r="K142" t="str">
            <v>Conversión a medios tecnológicos</v>
          </cell>
          <cell r="L142" t="str">
            <v>Disminución de consumo de papel (+)</v>
          </cell>
          <cell r="AB142" t="str">
            <v>POSITIVO</v>
          </cell>
          <cell r="BA142" t="str">
            <v>POSITIVO</v>
          </cell>
        </row>
        <row r="143">
          <cell r="K143" t="str">
            <v>Generación de residuos aprovechables (PAPEL)</v>
          </cell>
          <cell r="L143" t="str">
            <v>Disminución de carga en los rellenos sanitarios (+)</v>
          </cell>
          <cell r="AB143" t="str">
            <v>POSITIVO</v>
          </cell>
          <cell r="BA143" t="str">
            <v>POSITIVO</v>
          </cell>
        </row>
        <row r="144">
          <cell r="K144" t="str">
            <v>Consumo de combustibles</v>
          </cell>
          <cell r="L144" t="str">
            <v>Emisión de gases efecto invernadero (-)</v>
          </cell>
          <cell r="AB144" t="str">
            <v>Negativo BAJO</v>
          </cell>
          <cell r="BA144" t="str">
            <v>Negativo BAJO</v>
          </cell>
        </row>
        <row r="145">
          <cell r="K145" t="str">
            <v>Generación de emisiones atmosféricas fuentes móviles</v>
          </cell>
          <cell r="L145" t="str">
            <v>Contaminación del aire (-)</v>
          </cell>
          <cell r="AB145" t="str">
            <v>Negativo MODERADO</v>
          </cell>
          <cell r="BA145" t="str">
            <v>Negativo MODERADO</v>
          </cell>
        </row>
        <row r="146">
          <cell r="K146" t="str">
            <v>Consumo de energía eléctrica</v>
          </cell>
          <cell r="L146" t="str">
            <v>Agotamiento de los recursos naturales (-)</v>
          </cell>
          <cell r="AB146" t="str">
            <v>Negativo MODERADO</v>
          </cell>
          <cell r="BA146" t="str">
            <v>Negativo BAJO</v>
          </cell>
        </row>
        <row r="147">
          <cell r="K147" t="str">
            <v>Consumo de papel</v>
          </cell>
          <cell r="L147" t="str">
            <v>Agotamiento de los recursos naturales (-)</v>
          </cell>
          <cell r="AB147" t="str">
            <v>Negativo MODERADO</v>
          </cell>
          <cell r="BA147" t="str">
            <v>Negativo BAJO</v>
          </cell>
        </row>
        <row r="148">
          <cell r="K148" t="str">
            <v>Conversión a medios tecnológicos</v>
          </cell>
          <cell r="L148" t="str">
            <v>Disminución de consumo de papel (+)</v>
          </cell>
          <cell r="AB148" t="str">
            <v>POSITIVO</v>
          </cell>
          <cell r="BA148" t="str">
            <v>POSITIVO</v>
          </cell>
        </row>
        <row r="149">
          <cell r="K149" t="str">
            <v>Generación de residuos aprovechables (PAPEL)</v>
          </cell>
          <cell r="L149" t="str">
            <v>Disminución de carga en los rellenos sanitarios (+)</v>
          </cell>
          <cell r="AB149" t="str">
            <v>POSITIVO</v>
          </cell>
          <cell r="BA149" t="str">
            <v>POSITIVO</v>
          </cell>
        </row>
        <row r="150">
          <cell r="K150" t="str">
            <v>Consumo de combustibles</v>
          </cell>
          <cell r="L150" t="str">
            <v>Emisión de gases efecto invernadero (-)</v>
          </cell>
          <cell r="AB150" t="str">
            <v>Negativo BAJO</v>
          </cell>
          <cell r="BA150" t="str">
            <v>Negativo BAJO</v>
          </cell>
        </row>
        <row r="151">
          <cell r="K151" t="str">
            <v>Generación de emisiones atmosféricas fuentes móviles</v>
          </cell>
          <cell r="L151" t="str">
            <v>Contaminación del aire (-)</v>
          </cell>
          <cell r="AB151" t="str">
            <v>Negativo MODERADO</v>
          </cell>
          <cell r="BA151" t="str">
            <v>Negativo MODERADO</v>
          </cell>
        </row>
        <row r="152">
          <cell r="K152" t="str">
            <v>Consumo de energía eléctrica</v>
          </cell>
          <cell r="L152" t="str">
            <v>Agotamiento de los recursos naturales (-)</v>
          </cell>
          <cell r="AB152" t="str">
            <v>Negativo MODERADO</v>
          </cell>
          <cell r="BA152" t="str">
            <v>Negativo BAJO</v>
          </cell>
        </row>
        <row r="153">
          <cell r="K153" t="str">
            <v>Consumo de papel</v>
          </cell>
          <cell r="L153" t="str">
            <v>Agotamiento de los recursos naturales (-)</v>
          </cell>
          <cell r="AB153" t="str">
            <v>Negativo MODERADO</v>
          </cell>
          <cell r="BA153" t="str">
            <v>Negativo BAJO</v>
          </cell>
        </row>
        <row r="154">
          <cell r="K154" t="str">
            <v>Conversión a medios tecnológicos</v>
          </cell>
          <cell r="L154" t="str">
            <v>Disminución de consumo de papel (+)</v>
          </cell>
          <cell r="AB154" t="str">
            <v>POSITIVO</v>
          </cell>
          <cell r="BA154" t="str">
            <v>POSITIVO</v>
          </cell>
        </row>
        <row r="155">
          <cell r="K155" t="str">
            <v>Generación de residuos aprovechables (PAPEL)</v>
          </cell>
          <cell r="L155" t="str">
            <v>Disminución de carga en los rellenos sanitarios (+)</v>
          </cell>
          <cell r="AB155" t="str">
            <v>POSITIVO</v>
          </cell>
          <cell r="BA155" t="str">
            <v>POSITIVO</v>
          </cell>
        </row>
        <row r="156">
          <cell r="K156" t="str">
            <v>Consumo de energía eléctrica</v>
          </cell>
          <cell r="L156" t="str">
            <v>Agotamiento de los recursos naturales (-)</v>
          </cell>
          <cell r="AB156" t="str">
            <v>Negativo MODERADO</v>
          </cell>
          <cell r="BA156" t="str">
            <v>Negativo BAJO</v>
          </cell>
        </row>
        <row r="157">
          <cell r="K157" t="str">
            <v>Consumo de papel</v>
          </cell>
          <cell r="L157" t="str">
            <v>Agotamiento de los recursos naturales (-)</v>
          </cell>
          <cell r="AB157" t="str">
            <v>Negativo MODERADO</v>
          </cell>
          <cell r="BA157" t="str">
            <v>Negativo BAJO</v>
          </cell>
        </row>
        <row r="158">
          <cell r="K158" t="str">
            <v>Conversión a medios tecnológicos</v>
          </cell>
          <cell r="L158" t="str">
            <v>Disminución de consumo de papel (+)</v>
          </cell>
          <cell r="AB158" t="str">
            <v>POSITIVO</v>
          </cell>
          <cell r="BA158" t="str">
            <v>POSITIVO</v>
          </cell>
        </row>
        <row r="159">
          <cell r="K159" t="str">
            <v>Generación de residuos aprovechables (PAPEL)</v>
          </cell>
          <cell r="L159" t="str">
            <v>Disminución de carga en los rellenos sanitarios (+)</v>
          </cell>
          <cell r="AB159" t="str">
            <v>POSITIVO</v>
          </cell>
          <cell r="BA159" t="str">
            <v>POSITIVO</v>
          </cell>
        </row>
        <row r="160">
          <cell r="K160" t="str">
            <v>Consumo de energía eléctrica</v>
          </cell>
          <cell r="L160" t="str">
            <v>Agotamiento de los recursos naturales (-)</v>
          </cell>
          <cell r="AB160" t="str">
            <v>Negativo MODERADO</v>
          </cell>
          <cell r="BA160" t="str">
            <v>Negativo BAJO</v>
          </cell>
        </row>
        <row r="161">
          <cell r="K161" t="str">
            <v>Consumo de papel</v>
          </cell>
          <cell r="L161" t="str">
            <v>Agotamiento de los recursos naturales (-)</v>
          </cell>
          <cell r="AB161" t="str">
            <v>Negativo MODERADO</v>
          </cell>
          <cell r="BA161" t="str">
            <v>Negativo BAJO</v>
          </cell>
        </row>
        <row r="162">
          <cell r="K162" t="str">
            <v>Conversión a medios tecnológicos</v>
          </cell>
          <cell r="L162" t="str">
            <v>Disminución de consumo de papel (+)</v>
          </cell>
          <cell r="AB162" t="str">
            <v>POSITIVO</v>
          </cell>
          <cell r="BA162" t="str">
            <v>POSITIVO</v>
          </cell>
        </row>
        <row r="163">
          <cell r="K163" t="str">
            <v>Generación de residuos aprovechables (PAPEL)</v>
          </cell>
          <cell r="L163" t="str">
            <v>Disminución de carga en los rellenos sanitarios (+)</v>
          </cell>
          <cell r="AB163" t="str">
            <v>POSITIVO</v>
          </cell>
          <cell r="BA163" t="str">
            <v>POSITIVO</v>
          </cell>
        </row>
        <row r="164">
          <cell r="K164" t="str">
            <v>Consumo de energía eléctrica</v>
          </cell>
          <cell r="L164" t="str">
            <v>Agotamiento de los recursos naturales (-)</v>
          </cell>
          <cell r="AB164" t="str">
            <v>Negativo MODERADO</v>
          </cell>
          <cell r="BA164" t="str">
            <v>Negativo BAJO</v>
          </cell>
        </row>
        <row r="165">
          <cell r="K165" t="str">
            <v>Consumo de papel</v>
          </cell>
          <cell r="L165" t="str">
            <v>Agotamiento de los recursos naturales (-)</v>
          </cell>
          <cell r="AB165" t="str">
            <v>Negativo MODERADO</v>
          </cell>
          <cell r="BA165" t="str">
            <v>Negativo BAJO</v>
          </cell>
        </row>
        <row r="166">
          <cell r="K166" t="str">
            <v>Conversión a medios tecnológicos</v>
          </cell>
          <cell r="L166" t="str">
            <v>Disminución de consumo de papel (+)</v>
          </cell>
          <cell r="AB166" t="str">
            <v>POSITIVO</v>
          </cell>
          <cell r="BA166" t="str">
            <v>POSITIVO</v>
          </cell>
        </row>
        <row r="167">
          <cell r="K167" t="str">
            <v>Generación de residuos aprovechables (PAPEL)</v>
          </cell>
          <cell r="L167" t="str">
            <v>Disminución de carga en los rellenos sanitarios (+)</v>
          </cell>
          <cell r="AB167" t="str">
            <v>POSITIVO</v>
          </cell>
          <cell r="BA167" t="str">
            <v>POSITIVO</v>
          </cell>
        </row>
        <row r="168">
          <cell r="K168" t="str">
            <v>Consumo de energía eléctrica</v>
          </cell>
          <cell r="L168" t="str">
            <v>Agotamiento de los recursos naturales (-)</v>
          </cell>
          <cell r="AB168" t="str">
            <v>Negativo MODERADO</v>
          </cell>
          <cell r="BA168" t="str">
            <v>Negativo BAJO</v>
          </cell>
        </row>
        <row r="169">
          <cell r="K169" t="str">
            <v>Consumo de papel</v>
          </cell>
          <cell r="L169" t="str">
            <v>Agotamiento de los recursos naturales (-)</v>
          </cell>
          <cell r="AB169" t="str">
            <v>Negativo MODERADO</v>
          </cell>
          <cell r="BA169" t="str">
            <v>Negativo BAJO</v>
          </cell>
        </row>
        <row r="170">
          <cell r="K170" t="str">
            <v>Conversión a medios tecnológicos</v>
          </cell>
          <cell r="L170" t="str">
            <v>Disminución de consumo de papel (+)</v>
          </cell>
          <cell r="AB170" t="str">
            <v>POSITIVO</v>
          </cell>
          <cell r="BA170" t="str">
            <v>POSITIVO</v>
          </cell>
        </row>
        <row r="171">
          <cell r="K171" t="str">
            <v>Generación de residuos aprovechables (PAPEL)</v>
          </cell>
          <cell r="L171" t="str">
            <v>Disminución de carga en los rellenos sanitarios (+)</v>
          </cell>
          <cell r="AB171" t="str">
            <v>POSITIVO</v>
          </cell>
          <cell r="BA171" t="str">
            <v>POSITIVO</v>
          </cell>
        </row>
        <row r="172">
          <cell r="K172" t="str">
            <v>Consumo de energía eléctrica</v>
          </cell>
          <cell r="L172" t="str">
            <v>Agotamiento de los recursos naturales (-)</v>
          </cell>
          <cell r="AB172" t="str">
            <v>Negativo MODERADO</v>
          </cell>
          <cell r="BA172" t="str">
            <v>Negativo BAJO</v>
          </cell>
        </row>
        <row r="173">
          <cell r="K173" t="str">
            <v>Consumo de papel</v>
          </cell>
          <cell r="L173" t="str">
            <v>Agotamiento de los recursos naturales (-)</v>
          </cell>
          <cell r="AB173" t="str">
            <v>Negativo MODERADO</v>
          </cell>
          <cell r="BA173" t="str">
            <v>Negativo BAJO</v>
          </cell>
        </row>
        <row r="174">
          <cell r="K174" t="str">
            <v>Consumo de tóner</v>
          </cell>
          <cell r="L174" t="str">
            <v>Agotamiento de los recursos naturales (-)</v>
          </cell>
          <cell r="AB174" t="str">
            <v>Negativo BAJO</v>
          </cell>
          <cell r="BA174" t="str">
            <v>Negativo BAJO</v>
          </cell>
        </row>
        <row r="175">
          <cell r="K175" t="str">
            <v>Conversión a medios tecnológicos</v>
          </cell>
          <cell r="L175" t="str">
            <v>Disminución de consumo de papel (+)</v>
          </cell>
          <cell r="AB175" t="str">
            <v>POSITIVO</v>
          </cell>
          <cell r="BA175" t="str">
            <v>POSITIVO</v>
          </cell>
        </row>
        <row r="176">
          <cell r="K176" t="str">
            <v>Generación de residuos aprovechables (PAPEL)</v>
          </cell>
          <cell r="L176" t="str">
            <v>Disminución de carga en los rellenos sanitarios (+)</v>
          </cell>
          <cell r="AB176" t="str">
            <v>POSITIVO</v>
          </cell>
          <cell r="BA176" t="str">
            <v>POSITIVO</v>
          </cell>
        </row>
        <row r="177">
          <cell r="K177" t="str">
            <v xml:space="preserve">Generación de residuos peligrosos (TÓNERES) </v>
          </cell>
          <cell r="L177" t="str">
            <v>Contaminación del suelo (-)</v>
          </cell>
          <cell r="AB177" t="str">
            <v>Negativo MODERADO</v>
          </cell>
          <cell r="BA177" t="str">
            <v>Negativo BAJO</v>
          </cell>
        </row>
        <row r="178">
          <cell r="K178" t="str">
            <v>Consumo de energía eléctrica</v>
          </cell>
          <cell r="L178" t="str">
            <v>Agotamiento de los recursos naturales (-)</v>
          </cell>
          <cell r="AB178" t="str">
            <v>Negativo MODERADO</v>
          </cell>
          <cell r="BA178" t="str">
            <v>Negativo BAJO</v>
          </cell>
        </row>
        <row r="179">
          <cell r="K179" t="str">
            <v>Consumo de papel</v>
          </cell>
          <cell r="L179" t="str">
            <v>Agotamiento de los recursos naturales (-)</v>
          </cell>
          <cell r="AB179" t="str">
            <v>Negativo MODERADO</v>
          </cell>
          <cell r="BA179" t="str">
            <v>Negativo BAJO</v>
          </cell>
        </row>
        <row r="180">
          <cell r="K180" t="str">
            <v>Consumo de tóner</v>
          </cell>
          <cell r="L180" t="str">
            <v>Agotamiento de los recursos naturales (-)</v>
          </cell>
          <cell r="AB180" t="str">
            <v>Negativo BAJO</v>
          </cell>
          <cell r="BA180" t="str">
            <v>Negativo BAJO</v>
          </cell>
        </row>
        <row r="181">
          <cell r="K181" t="str">
            <v>Conversión a medios tecnológicos</v>
          </cell>
          <cell r="L181" t="str">
            <v>Disminución de consumo de papel (+)</v>
          </cell>
          <cell r="AB181" t="str">
            <v>POSITIVO</v>
          </cell>
          <cell r="BA181" t="str">
            <v>POSITIVO</v>
          </cell>
        </row>
        <row r="182">
          <cell r="K182" t="str">
            <v>Generación de residuos aprovechables (PAPEL)</v>
          </cell>
          <cell r="L182" t="str">
            <v>Disminución de carga en los rellenos sanitarios (+)</v>
          </cell>
          <cell r="AB182" t="str">
            <v>POSITIVO</v>
          </cell>
          <cell r="BA182" t="str">
            <v>POSITIVO</v>
          </cell>
        </row>
        <row r="183">
          <cell r="K183" t="str">
            <v xml:space="preserve">Generación de residuos peligrosos (TÓNERES) </v>
          </cell>
          <cell r="L183" t="str">
            <v>Contaminación del suelo (-)</v>
          </cell>
          <cell r="AB183" t="str">
            <v>Negativo MODERADO</v>
          </cell>
          <cell r="BA183" t="str">
            <v>Negativo BAJO</v>
          </cell>
        </row>
        <row r="184">
          <cell r="K184" t="str">
            <v>Consumo de energía eléctrica</v>
          </cell>
          <cell r="L184" t="str">
            <v>Agotamiento de los recursos naturales (-)</v>
          </cell>
          <cell r="AB184" t="str">
            <v>Negativo MODERADO</v>
          </cell>
          <cell r="BA184" t="str">
            <v>Negativo BAJO</v>
          </cell>
        </row>
        <row r="185">
          <cell r="K185" t="str">
            <v>Consumo de papel</v>
          </cell>
          <cell r="L185" t="str">
            <v>Agotamiento de los recursos naturales (-)</v>
          </cell>
          <cell r="AB185" t="str">
            <v>Negativo MODERADO</v>
          </cell>
          <cell r="BA185" t="str">
            <v>Negativo BAJO</v>
          </cell>
        </row>
        <row r="186">
          <cell r="K186" t="str">
            <v>Consumo de tóner</v>
          </cell>
          <cell r="L186" t="str">
            <v>Agotamiento de los recursos naturales (-)</v>
          </cell>
          <cell r="AB186" t="str">
            <v>Negativo BAJO</v>
          </cell>
          <cell r="BA186" t="str">
            <v>Negativo BAJO</v>
          </cell>
        </row>
        <row r="187">
          <cell r="K187" t="str">
            <v>Conversión a medios tecnológicos</v>
          </cell>
          <cell r="L187" t="str">
            <v>Disminución de consumo de papel (+)</v>
          </cell>
          <cell r="AB187" t="str">
            <v>POSITIVO</v>
          </cell>
          <cell r="BA187" t="str">
            <v>POSITIVO</v>
          </cell>
        </row>
        <row r="188">
          <cell r="K188" t="str">
            <v>Generación de residuos aprovechables (PAPEL)</v>
          </cell>
          <cell r="L188" t="str">
            <v>Disminución de carga en los rellenos sanitarios (+)</v>
          </cell>
          <cell r="AB188" t="str">
            <v>POSITIVO</v>
          </cell>
          <cell r="BA188" t="str">
            <v>POSITIVO</v>
          </cell>
        </row>
        <row r="189">
          <cell r="K189" t="str">
            <v xml:space="preserve">Generación de residuos peligrosos (TÓNERES) </v>
          </cell>
          <cell r="L189" t="str">
            <v>Contaminación del suelo (-)</v>
          </cell>
          <cell r="AB189" t="str">
            <v>Negativo MODERADO</v>
          </cell>
          <cell r="BA189" t="str">
            <v>Negativo BAJO</v>
          </cell>
        </row>
        <row r="190">
          <cell r="K190" t="str">
            <v>Consumo de energía eléctrica</v>
          </cell>
          <cell r="L190" t="str">
            <v>Agotamiento de los recursos naturales (-)</v>
          </cell>
          <cell r="AB190" t="str">
            <v>Negativo MODERADO</v>
          </cell>
          <cell r="BA190" t="str">
            <v>Negativo BAJO</v>
          </cell>
        </row>
        <row r="191">
          <cell r="K191" t="str">
            <v>Consumo de papel</v>
          </cell>
          <cell r="L191" t="str">
            <v>Agotamiento de los recursos naturales (-)</v>
          </cell>
          <cell r="AB191" t="str">
            <v>Negativo MODERADO</v>
          </cell>
          <cell r="BA191" t="str">
            <v>Negativo BAJO</v>
          </cell>
        </row>
        <row r="192">
          <cell r="K192" t="str">
            <v>Consumo de tóner</v>
          </cell>
          <cell r="L192" t="str">
            <v>Agotamiento de los recursos naturales (-)</v>
          </cell>
          <cell r="AB192" t="str">
            <v>Negativo BAJO</v>
          </cell>
          <cell r="BA192" t="str">
            <v>Negativo BAJO</v>
          </cell>
        </row>
        <row r="193">
          <cell r="K193" t="str">
            <v>Conversión a medios tecnológicos</v>
          </cell>
          <cell r="L193" t="str">
            <v>Disminución de consumo de papel (+)</v>
          </cell>
          <cell r="AB193" t="str">
            <v>POSITIVO</v>
          </cell>
          <cell r="BA193" t="str">
            <v>POSITIVO</v>
          </cell>
        </row>
        <row r="194">
          <cell r="K194" t="str">
            <v>Generación de residuos aprovechables (PAPEL)</v>
          </cell>
          <cell r="L194" t="str">
            <v>Disminución de carga en los rellenos sanitarios (+)</v>
          </cell>
          <cell r="AB194" t="str">
            <v>POSITIVO</v>
          </cell>
          <cell r="BA194" t="str">
            <v>POSITIVO</v>
          </cell>
        </row>
        <row r="195">
          <cell r="K195" t="str">
            <v xml:space="preserve">Generación de residuos peligrosos (TÓNERES) </v>
          </cell>
          <cell r="L195" t="str">
            <v>Contaminación del suelo (-)</v>
          </cell>
          <cell r="AB195" t="str">
            <v>Negativo MODERADO</v>
          </cell>
          <cell r="BA195" t="str">
            <v>Negativo BAJO</v>
          </cell>
        </row>
        <row r="196">
          <cell r="K196" t="str">
            <v>Consumo de energía eléctrica</v>
          </cell>
          <cell r="L196" t="str">
            <v>Agotamiento de los recursos naturales (-)</v>
          </cell>
          <cell r="AB196" t="str">
            <v>Negativo MODERADO</v>
          </cell>
          <cell r="BA196" t="str">
            <v>Negativo BAJO</v>
          </cell>
        </row>
        <row r="197">
          <cell r="K197" t="str">
            <v>Conversión a medios tecnológicos</v>
          </cell>
          <cell r="L197" t="str">
            <v>Disminución de consumo de papel (+)</v>
          </cell>
          <cell r="AB197" t="str">
            <v>POSITIVO</v>
          </cell>
          <cell r="BA197" t="str">
            <v>POSITIVO</v>
          </cell>
        </row>
        <row r="198">
          <cell r="K198" t="str">
            <v>Consumo de energía eléctrica</v>
          </cell>
          <cell r="L198" t="str">
            <v>Agotamiento de los recursos naturales (-)</v>
          </cell>
          <cell r="AB198" t="str">
            <v>Negativo MODERADO</v>
          </cell>
          <cell r="BA198" t="str">
            <v>Negativo BAJO</v>
          </cell>
        </row>
        <row r="199">
          <cell r="K199" t="str">
            <v>Conversión a medios tecnológicos</v>
          </cell>
          <cell r="L199" t="str">
            <v>Disminución de consumo de papel (+)</v>
          </cell>
          <cell r="AB199" t="str">
            <v>POSITIVO</v>
          </cell>
          <cell r="BA199" t="str">
            <v>POSITIVO</v>
          </cell>
        </row>
        <row r="200">
          <cell r="K200" t="str">
            <v>Consumo de energía eléctrica</v>
          </cell>
          <cell r="L200" t="str">
            <v>Agotamiento de los recursos naturales (-)</v>
          </cell>
          <cell r="AB200" t="str">
            <v>Negativo MODERADO</v>
          </cell>
          <cell r="BA200" t="str">
            <v>Negativo BAJO</v>
          </cell>
        </row>
        <row r="201">
          <cell r="K201" t="str">
            <v>Consumo de papel</v>
          </cell>
          <cell r="L201" t="str">
            <v>Agotamiento de los recursos naturales (-)</v>
          </cell>
          <cell r="AB201" t="str">
            <v>Negativo MODERADO</v>
          </cell>
          <cell r="BA201" t="str">
            <v>Negativo BAJO</v>
          </cell>
        </row>
        <row r="202">
          <cell r="K202" t="str">
            <v>Consumo de tóner</v>
          </cell>
          <cell r="L202" t="str">
            <v>Agotamiento de los recursos naturales (-)</v>
          </cell>
          <cell r="AB202" t="str">
            <v>Negativo BAJO</v>
          </cell>
          <cell r="BA202" t="str">
            <v>Negativo BAJO</v>
          </cell>
        </row>
        <row r="203">
          <cell r="K203" t="str">
            <v>Conversión a medios tecnológicos</v>
          </cell>
          <cell r="L203" t="str">
            <v>Disminución de consumo de papel (+)</v>
          </cell>
          <cell r="AB203" t="str">
            <v>POSITIVO</v>
          </cell>
          <cell r="BA203" t="str">
            <v>POSITIVO</v>
          </cell>
        </row>
        <row r="204">
          <cell r="K204" t="str">
            <v>Generación de residuos aprovechables (PAPEL)</v>
          </cell>
          <cell r="L204" t="str">
            <v>Disminución de carga en los rellenos sanitarios (+)</v>
          </cell>
          <cell r="AB204" t="str">
            <v>POSITIVO</v>
          </cell>
          <cell r="BA204" t="str">
            <v>POSITIVO</v>
          </cell>
        </row>
        <row r="205">
          <cell r="K205" t="str">
            <v xml:space="preserve">Generación de residuos peligrosos (TÓNERES) </v>
          </cell>
          <cell r="L205" t="str">
            <v>Contaminación del suelo (-)</v>
          </cell>
          <cell r="AB205" t="str">
            <v>Negativo MODERADO</v>
          </cell>
          <cell r="BA205" t="str">
            <v>Negativo BAJO</v>
          </cell>
        </row>
        <row r="206">
          <cell r="K206" t="str">
            <v>Consumo de energía eléctrica</v>
          </cell>
          <cell r="L206" t="str">
            <v>Agotamiento de los recursos naturales (-)</v>
          </cell>
          <cell r="AB206" t="str">
            <v>Negativo MODERADO</v>
          </cell>
          <cell r="BA206" t="str">
            <v>Negativo BAJO</v>
          </cell>
        </row>
        <row r="207">
          <cell r="K207" t="str">
            <v>Consumo de papel</v>
          </cell>
          <cell r="L207" t="str">
            <v>Agotamiento de los recursos naturales (-)</v>
          </cell>
          <cell r="AB207" t="str">
            <v>Negativo MODERADO</v>
          </cell>
          <cell r="BA207" t="str">
            <v>Negativo BAJO</v>
          </cell>
        </row>
        <row r="208">
          <cell r="K208" t="str">
            <v>Consumo de tóner</v>
          </cell>
          <cell r="L208" t="str">
            <v>Agotamiento de los recursos naturales (-)</v>
          </cell>
          <cell r="AB208" t="str">
            <v>Negativo BAJO</v>
          </cell>
          <cell r="BA208" t="str">
            <v>Negativo BAJO</v>
          </cell>
        </row>
        <row r="209">
          <cell r="K209" t="str">
            <v>Conversión a medios tecnológicos</v>
          </cell>
          <cell r="L209" t="str">
            <v>Disminución de consumo de papel (+)</v>
          </cell>
          <cell r="AB209" t="str">
            <v>POSITIVO</v>
          </cell>
          <cell r="BA209" t="str">
            <v>POSITIVO</v>
          </cell>
        </row>
        <row r="210">
          <cell r="K210" t="str">
            <v>Generación de residuos aprovechables (PAPEL)</v>
          </cell>
          <cell r="L210" t="str">
            <v>Disminución de carga en los rellenos sanitarios (+)</v>
          </cell>
          <cell r="AB210" t="str">
            <v>POSITIVO</v>
          </cell>
          <cell r="BA210" t="str">
            <v>POSITIVO</v>
          </cell>
        </row>
        <row r="211">
          <cell r="K211" t="str">
            <v xml:space="preserve">Generación de residuos peligrosos (TÓNERES) </v>
          </cell>
          <cell r="L211" t="str">
            <v>Contaminación del suelo (-)</v>
          </cell>
          <cell r="AB211" t="str">
            <v>Negativo MODERADO</v>
          </cell>
          <cell r="BA211" t="str">
            <v>Negativo BAJO</v>
          </cell>
        </row>
        <row r="212">
          <cell r="K212" t="str">
            <v>Intervención a comunidades Étnicas</v>
          </cell>
          <cell r="L212" t="str">
            <v>Conservación de las costumbres étnicas (+)</v>
          </cell>
          <cell r="AB212" t="str">
            <v>POSITIVO</v>
          </cell>
          <cell r="BA212" t="str">
            <v>POSITIVO</v>
          </cell>
        </row>
        <row r="213">
          <cell r="K213" t="str">
            <v>Consumo de energía eléctrica</v>
          </cell>
          <cell r="L213" t="str">
            <v>Agotamiento de los recursos naturales (-)</v>
          </cell>
          <cell r="AB213" t="str">
            <v>Negativo MODERADO</v>
          </cell>
          <cell r="BA213" t="str">
            <v>Negativo BAJO</v>
          </cell>
        </row>
        <row r="214">
          <cell r="K214" t="str">
            <v>Consumo de papel</v>
          </cell>
          <cell r="L214" t="str">
            <v>Agotamiento de los recursos naturales (-)</v>
          </cell>
          <cell r="AB214" t="str">
            <v>Negativo MODERADO</v>
          </cell>
          <cell r="BA214" t="str">
            <v>Negativo BAJO</v>
          </cell>
        </row>
        <row r="215">
          <cell r="K215" t="str">
            <v>Consumo de tóner</v>
          </cell>
          <cell r="L215" t="str">
            <v>Agotamiento de los recursos naturales (-)</v>
          </cell>
          <cell r="AB215" t="str">
            <v>Negativo BAJO</v>
          </cell>
          <cell r="BA215" t="str">
            <v>Negativo BAJO</v>
          </cell>
        </row>
        <row r="216">
          <cell r="K216" t="str">
            <v>Generación de residuos aprovechables (PAPEL)</v>
          </cell>
          <cell r="L216" t="str">
            <v>Disminución de carga en los rellenos sanitarios (+)</v>
          </cell>
          <cell r="AB216" t="str">
            <v>POSITIVO</v>
          </cell>
          <cell r="BA216" t="str">
            <v>POSITIVO</v>
          </cell>
        </row>
        <row r="217">
          <cell r="K217" t="str">
            <v xml:space="preserve">Generación de residuos peligrosos (TÓNERES) </v>
          </cell>
          <cell r="L217" t="str">
            <v>Contaminación del suelo (-)</v>
          </cell>
          <cell r="AB217" t="str">
            <v>Negativo MODERADO</v>
          </cell>
          <cell r="BA217" t="str">
            <v>Negativo BAJO</v>
          </cell>
        </row>
        <row r="218">
          <cell r="K218" t="str">
            <v>Consumo de energía eléctrica</v>
          </cell>
          <cell r="L218" t="str">
            <v>Agotamiento de los recursos naturales (-)</v>
          </cell>
          <cell r="AB218" t="str">
            <v>Negativo MODERADO</v>
          </cell>
          <cell r="BA218" t="str">
            <v>Negativo BAJO</v>
          </cell>
        </row>
        <row r="219">
          <cell r="K219" t="str">
            <v>Conversión a medios tecnológicos</v>
          </cell>
          <cell r="L219" t="str">
            <v>Disminución de consumo de papel (+)</v>
          </cell>
          <cell r="AB219" t="str">
            <v>POSITIVO</v>
          </cell>
          <cell r="BA219" t="str">
            <v>POSITIVO</v>
          </cell>
        </row>
        <row r="220">
          <cell r="K220" t="str">
            <v>Intervención a comunidades Étnicas</v>
          </cell>
          <cell r="L220" t="str">
            <v>Conservación de las costumbres étnicas (+)</v>
          </cell>
          <cell r="AB220" t="str">
            <v>POSITIVO</v>
          </cell>
          <cell r="BA220" t="str">
            <v>POSITIVO</v>
          </cell>
        </row>
        <row r="221">
          <cell r="K221" t="str">
            <v>Consumo de energía eléctrica</v>
          </cell>
          <cell r="L221" t="str">
            <v>Agotamiento de los recursos naturales (-)</v>
          </cell>
          <cell r="AB221" t="str">
            <v>Negativo MODERADO</v>
          </cell>
          <cell r="BA221" t="str">
            <v>Negativo BAJO</v>
          </cell>
        </row>
        <row r="222">
          <cell r="K222" t="str">
            <v>Conversión a medios tecnológicos</v>
          </cell>
          <cell r="L222" t="str">
            <v>Disminución de consumo de papel (+)</v>
          </cell>
          <cell r="AB222" t="str">
            <v>POSITIVO</v>
          </cell>
          <cell r="BA222" t="str">
            <v>POSITIVO</v>
          </cell>
        </row>
        <row r="223">
          <cell r="K223" t="str">
            <v>Intervención a comunidades Étnicas</v>
          </cell>
          <cell r="L223" t="str">
            <v>Conservación de las costumbres étnicas (+)</v>
          </cell>
          <cell r="AB223" t="str">
            <v>POSITIVO</v>
          </cell>
          <cell r="BA223" t="str">
            <v>POSITIVO</v>
          </cell>
        </row>
        <row r="224">
          <cell r="K224" t="str">
            <v>Consumo de energía eléctrica</v>
          </cell>
          <cell r="L224" t="str">
            <v>Agotamiento de los recursos naturales (-)</v>
          </cell>
          <cell r="AB224" t="str">
            <v>Negativo MODERADO</v>
          </cell>
          <cell r="BA224" t="str">
            <v>Negativo BAJO</v>
          </cell>
        </row>
        <row r="225">
          <cell r="K225" t="str">
            <v>Consumo de papel</v>
          </cell>
          <cell r="L225" t="str">
            <v>Agotamiento de los recursos naturales (-)</v>
          </cell>
          <cell r="AB225" t="str">
            <v>Negativo MODERADO</v>
          </cell>
          <cell r="BA225" t="str">
            <v>Negativo BAJO</v>
          </cell>
        </row>
        <row r="226">
          <cell r="K226" t="str">
            <v>Consumo de tóner</v>
          </cell>
          <cell r="L226" t="str">
            <v>Agotamiento de los recursos naturales (-)</v>
          </cell>
          <cell r="AB226" t="str">
            <v>Negativo BAJO</v>
          </cell>
          <cell r="BA226" t="str">
            <v>Negativo BAJO</v>
          </cell>
        </row>
        <row r="227">
          <cell r="K227" t="str">
            <v>Conversión a medios tecnológicos</v>
          </cell>
          <cell r="L227" t="str">
            <v>Disminución de consumo de papel (+)</v>
          </cell>
          <cell r="AB227" t="str">
            <v>POSITIVO</v>
          </cell>
          <cell r="BA227" t="str">
            <v>POSITIVO</v>
          </cell>
        </row>
        <row r="228">
          <cell r="K228" t="str">
            <v>Generación de residuos aprovechables (PAPEL)</v>
          </cell>
          <cell r="L228" t="str">
            <v>Disminución de carga en los rellenos sanitarios (+)</v>
          </cell>
          <cell r="AB228" t="str">
            <v>POSITIVO</v>
          </cell>
          <cell r="BA228" t="str">
            <v>POSITIVO</v>
          </cell>
        </row>
        <row r="229">
          <cell r="K229" t="str">
            <v xml:space="preserve">Generación de residuos peligrosos (TÓNERES) </v>
          </cell>
          <cell r="L229" t="str">
            <v>Contaminación del suelo (-)</v>
          </cell>
          <cell r="AB229" t="str">
            <v>Negativo MODERADO</v>
          </cell>
          <cell r="BA229" t="str">
            <v>Negativo BAJO</v>
          </cell>
        </row>
        <row r="230">
          <cell r="K230" t="str">
            <v>Intervención a comunidades Étnicas</v>
          </cell>
          <cell r="L230" t="str">
            <v>Conservación de las costumbres étnicas (+)</v>
          </cell>
          <cell r="AB230" t="str">
            <v>POSITIVO</v>
          </cell>
          <cell r="BA230" t="str">
            <v>POSITIVO</v>
          </cell>
        </row>
        <row r="231">
          <cell r="K231" t="str">
            <v>Consumo de energía eléctrica</v>
          </cell>
          <cell r="L231" t="str">
            <v>Agotamiento de los recursos naturales (-)</v>
          </cell>
          <cell r="AB231" t="str">
            <v>Negativo MODERADO</v>
          </cell>
          <cell r="BA231" t="str">
            <v>Negativo BAJO</v>
          </cell>
        </row>
        <row r="232">
          <cell r="K232" t="str">
            <v>Consumo de papel</v>
          </cell>
          <cell r="L232" t="str">
            <v>Agotamiento de los recursos naturales (-)</v>
          </cell>
          <cell r="AB232" t="str">
            <v>Negativo MODERADO</v>
          </cell>
          <cell r="BA232" t="str">
            <v>Negativo BAJO</v>
          </cell>
        </row>
        <row r="233">
          <cell r="K233" t="str">
            <v>Consumo de tóner</v>
          </cell>
          <cell r="L233" t="str">
            <v>Agotamiento de los recursos naturales (-)</v>
          </cell>
          <cell r="AB233" t="str">
            <v>Negativo BAJO</v>
          </cell>
          <cell r="BA233" t="str">
            <v>Negativo BAJO</v>
          </cell>
        </row>
        <row r="234">
          <cell r="K234" t="str">
            <v>Conversión a medios tecnológicos</v>
          </cell>
          <cell r="L234" t="str">
            <v>Disminución de consumo de papel (+)</v>
          </cell>
          <cell r="AB234" t="str">
            <v>POSITIVO</v>
          </cell>
          <cell r="BA234" t="str">
            <v>POSITIVO</v>
          </cell>
        </row>
        <row r="235">
          <cell r="K235" t="str">
            <v>Generación de residuos aprovechables (PAPEL)</v>
          </cell>
          <cell r="L235" t="str">
            <v>Disminución de carga en los rellenos sanitarios (+)</v>
          </cell>
          <cell r="AB235" t="str">
            <v>POSITIVO</v>
          </cell>
          <cell r="BA235" t="str">
            <v>POSITIVO</v>
          </cell>
        </row>
        <row r="236">
          <cell r="K236" t="str">
            <v xml:space="preserve">Generación de residuos peligrosos (TÓNERES) </v>
          </cell>
          <cell r="L236" t="str">
            <v>Contaminación del suelo (-)</v>
          </cell>
          <cell r="AB236" t="str">
            <v>Negativo MODERADO</v>
          </cell>
          <cell r="BA236" t="str">
            <v>Negativo BAJO</v>
          </cell>
        </row>
        <row r="237">
          <cell r="K237" t="str">
            <v>Intervención a comunidades Étnicas</v>
          </cell>
          <cell r="L237" t="str">
            <v>Conservación de las costumbres étnicas (+)</v>
          </cell>
          <cell r="AB237" t="str">
            <v>POSITIVO</v>
          </cell>
          <cell r="BA237" t="str">
            <v>POSITIVO</v>
          </cell>
        </row>
        <row r="238">
          <cell r="K238" t="str">
            <v>Consumo de energía eléctrica</v>
          </cell>
          <cell r="L238" t="str">
            <v>Agotamiento de los recursos naturales (-)</v>
          </cell>
          <cell r="AB238" t="str">
            <v>Negativo MODERADO</v>
          </cell>
          <cell r="BA238" t="str">
            <v>Negativo BAJO</v>
          </cell>
        </row>
        <row r="239">
          <cell r="K239" t="str">
            <v>Consumo de papel</v>
          </cell>
          <cell r="L239" t="str">
            <v>Agotamiento de los recursos naturales (-)</v>
          </cell>
          <cell r="AB239" t="str">
            <v>Negativo MODERADO</v>
          </cell>
          <cell r="BA239" t="str">
            <v>Negativo BAJO</v>
          </cell>
        </row>
        <row r="240">
          <cell r="K240" t="str">
            <v>Consumo de tóner</v>
          </cell>
          <cell r="L240" t="str">
            <v>Agotamiento de los recursos naturales (-)</v>
          </cell>
          <cell r="AB240" t="str">
            <v>Negativo BAJO</v>
          </cell>
          <cell r="BA240" t="str">
            <v>Negativo BAJO</v>
          </cell>
        </row>
        <row r="241">
          <cell r="K241" t="str">
            <v>Conversión a medios tecnológicos</v>
          </cell>
          <cell r="L241" t="str">
            <v>Disminución de consumo de papel (+)</v>
          </cell>
          <cell r="AB241" t="str">
            <v>POSITIVO</v>
          </cell>
          <cell r="BA241" t="str">
            <v>POSITIVO</v>
          </cell>
        </row>
        <row r="242">
          <cell r="K242" t="str">
            <v>Generación de residuos aprovechables (PAPEL)</v>
          </cell>
          <cell r="L242" t="str">
            <v>Disminución de carga en los rellenos sanitarios (+)</v>
          </cell>
          <cell r="AB242" t="str">
            <v>POSITIVO</v>
          </cell>
          <cell r="BA242" t="str">
            <v>POSITIVO</v>
          </cell>
        </row>
        <row r="243">
          <cell r="K243" t="str">
            <v xml:space="preserve">Generación de residuos peligrosos (TÓNERES) </v>
          </cell>
          <cell r="L243" t="str">
            <v>Contaminación del suelo (-)</v>
          </cell>
          <cell r="AB243" t="str">
            <v>Negativo MODERADO</v>
          </cell>
          <cell r="BA243" t="str">
            <v>Negativo BAJO</v>
          </cell>
        </row>
        <row r="244">
          <cell r="K244" t="str">
            <v>Intervención a comunidades Étnicas</v>
          </cell>
          <cell r="L244" t="str">
            <v>Conservación de las costumbres étnicas (+)</v>
          </cell>
          <cell r="AB244" t="str">
            <v>POSITIVO</v>
          </cell>
          <cell r="BA244" t="str">
            <v>POSITIVO</v>
          </cell>
        </row>
        <row r="245">
          <cell r="K245" t="str">
            <v>Consumo de energía eléctrica</v>
          </cell>
          <cell r="L245" t="str">
            <v>Agotamiento de los recursos naturales (-)</v>
          </cell>
          <cell r="AB245" t="str">
            <v>Negativo MODERADO</v>
          </cell>
          <cell r="BA245" t="str">
            <v>Negativo BAJO</v>
          </cell>
        </row>
        <row r="246">
          <cell r="K246" t="str">
            <v>Consumo de papel</v>
          </cell>
          <cell r="L246" t="str">
            <v>Agotamiento de los recursos naturales (-)</v>
          </cell>
          <cell r="AB246" t="str">
            <v>Negativo MODERADO</v>
          </cell>
          <cell r="BA246" t="str">
            <v>Negativo BAJO</v>
          </cell>
        </row>
        <row r="247">
          <cell r="K247" t="str">
            <v>Consumo de tóner</v>
          </cell>
          <cell r="L247" t="str">
            <v>Agotamiento de los recursos naturales (-)</v>
          </cell>
          <cell r="AB247" t="str">
            <v>Negativo BAJO</v>
          </cell>
          <cell r="BA247" t="str">
            <v>Negativo BAJO</v>
          </cell>
        </row>
        <row r="248">
          <cell r="K248" t="str">
            <v>Conversión a medios tecnológicos</v>
          </cell>
          <cell r="L248" t="str">
            <v>Disminución de consumo de papel (+)</v>
          </cell>
          <cell r="AB248" t="str">
            <v>POSITIVO</v>
          </cell>
          <cell r="BA248" t="str">
            <v>POSITIVO</v>
          </cell>
        </row>
        <row r="249">
          <cell r="K249" t="str">
            <v>Generación de residuos aprovechables (PAPEL)</v>
          </cell>
          <cell r="L249" t="str">
            <v>Disminución de carga en los rellenos sanitarios (+)</v>
          </cell>
          <cell r="AB249" t="str">
            <v>POSITIVO</v>
          </cell>
          <cell r="BA249" t="str">
            <v>POSITIVO</v>
          </cell>
        </row>
        <row r="250">
          <cell r="K250" t="str">
            <v xml:space="preserve">Generación de residuos peligrosos (TÓNERES) </v>
          </cell>
          <cell r="L250" t="str">
            <v>Contaminación del suelo (-)</v>
          </cell>
          <cell r="AB250" t="str">
            <v>Negativo MODERADO</v>
          </cell>
          <cell r="BA250" t="str">
            <v>Negativo BAJO</v>
          </cell>
        </row>
        <row r="251">
          <cell r="K251" t="str">
            <v>Intervención a comunidades Étnicas</v>
          </cell>
          <cell r="L251" t="str">
            <v>Conservación de las costumbres étnicas (+)</v>
          </cell>
          <cell r="AB251" t="str">
            <v>POSITIVO</v>
          </cell>
          <cell r="BA251" t="str">
            <v>POSITIVO</v>
          </cell>
        </row>
        <row r="252">
          <cell r="K252" t="str">
            <v>Consumo de energía eléctrica</v>
          </cell>
          <cell r="L252" t="str">
            <v>Agotamiento de los recursos naturales (-)</v>
          </cell>
          <cell r="AB252" t="str">
            <v>Negativo MODERADO</v>
          </cell>
          <cell r="BA252" t="str">
            <v>Negativo BAJO</v>
          </cell>
        </row>
        <row r="253">
          <cell r="K253" t="str">
            <v>Consumo de papel</v>
          </cell>
          <cell r="L253" t="str">
            <v>Agotamiento de los recursos naturales (-)</v>
          </cell>
          <cell r="AB253" t="str">
            <v>Negativo MODERADO</v>
          </cell>
          <cell r="BA253" t="str">
            <v>Negativo BAJO</v>
          </cell>
        </row>
        <row r="254">
          <cell r="K254" t="str">
            <v>Consumo de tóner</v>
          </cell>
          <cell r="L254" t="str">
            <v>Agotamiento de los recursos naturales (-)</v>
          </cell>
          <cell r="AB254" t="str">
            <v>Negativo BAJO</v>
          </cell>
          <cell r="BA254" t="str">
            <v>Negativo BAJO</v>
          </cell>
        </row>
        <row r="255">
          <cell r="K255" t="str">
            <v>Generación de residuos aprovechables (PAPEL)</v>
          </cell>
          <cell r="L255" t="str">
            <v>Disminución de carga en los rellenos sanitarios (+)</v>
          </cell>
          <cell r="AB255" t="str">
            <v>POSITIVO</v>
          </cell>
          <cell r="BA255" t="str">
            <v>POSITIVO</v>
          </cell>
        </row>
        <row r="256">
          <cell r="K256" t="str">
            <v xml:space="preserve">Generación de residuos peligrosos (TÓNERES) </v>
          </cell>
          <cell r="L256" t="str">
            <v>Contaminación del suelo (-)</v>
          </cell>
          <cell r="AB256" t="str">
            <v>Negativo MODERADO</v>
          </cell>
          <cell r="BA256" t="str">
            <v>Negativo BAJO</v>
          </cell>
        </row>
        <row r="257">
          <cell r="K257" t="str">
            <v>Consumo de agua</v>
          </cell>
          <cell r="L257" t="str">
            <v>Agotamiento de los recursos naturales (-)</v>
          </cell>
          <cell r="AB257" t="str">
            <v>Negativo MODERADO</v>
          </cell>
          <cell r="BA257" t="str">
            <v>Negativo BAJO</v>
          </cell>
        </row>
        <row r="258">
          <cell r="K258" t="str">
            <v>Vertimiento de aguas residuales domésticas a sistemas de alcantarillado</v>
          </cell>
          <cell r="L258" t="str">
            <v>Contaminación de cuerpos hídricos (-)</v>
          </cell>
          <cell r="AB258" t="str">
            <v>Negativo MODERADO</v>
          </cell>
          <cell r="BA258" t="str">
            <v>Negativo BAJO</v>
          </cell>
        </row>
        <row r="259">
          <cell r="K259" t="str">
            <v>Consumo de bolsas plásticas para almacenamiento de residuos</v>
          </cell>
          <cell r="L259" t="str">
            <v>Agotamiento de los recursos naturales (-)</v>
          </cell>
          <cell r="AB259" t="str">
            <v>Negativo MODERADO</v>
          </cell>
          <cell r="BA259" t="str">
            <v>Negativo BAJO</v>
          </cell>
        </row>
        <row r="260">
          <cell r="K260" t="str">
            <v>Generación de residuos ordinarios</v>
          </cell>
          <cell r="L260" t="str">
            <v>Aumento de carga de rellenos sanitarios (-)</v>
          </cell>
          <cell r="AB260" t="str">
            <v>Negativo MODERADO</v>
          </cell>
          <cell r="BA260" t="str">
            <v>Negativo BAJO</v>
          </cell>
        </row>
        <row r="261">
          <cell r="K261" t="str">
            <v>Generación de residuos ordinarios</v>
          </cell>
          <cell r="L261" t="str">
            <v>Contaminación del suelo (-)</v>
          </cell>
          <cell r="AB261" t="str">
            <v>Negativo MODERADO</v>
          </cell>
          <cell r="BA261" t="str">
            <v>Negativo BAJO</v>
          </cell>
        </row>
        <row r="262">
          <cell r="K262" t="str">
            <v>Consumo de sustancias químicas</v>
          </cell>
          <cell r="L262" t="str">
            <v>Contaminación del suelo (-)</v>
          </cell>
          <cell r="AB262" t="str">
            <v>Negativo MODERADO</v>
          </cell>
          <cell r="BA262" t="str">
            <v>Negativo BAJO</v>
          </cell>
        </row>
        <row r="263">
          <cell r="K263" t="str">
            <v>Consumo de sustancias químicas</v>
          </cell>
          <cell r="L263" t="str">
            <v>Contaminación del suelo (-)</v>
          </cell>
          <cell r="AB263" t="str">
            <v>Negativo MODERADO</v>
          </cell>
          <cell r="BA263" t="str">
            <v>Negativo BAJO</v>
          </cell>
        </row>
        <row r="264">
          <cell r="K264" t="str">
            <v>Generación de residuos orgánicos</v>
          </cell>
          <cell r="L264" t="str">
            <v>Aumento de carga de rellenos sanitarios (-)</v>
          </cell>
          <cell r="AB264" t="str">
            <v>Negativo MODERADO</v>
          </cell>
          <cell r="BA264" t="str">
            <v>Negativo BAJO</v>
          </cell>
        </row>
        <row r="265">
          <cell r="K265" t="str">
            <v>Generación de residuos orgánicos</v>
          </cell>
          <cell r="L265" t="str">
            <v>Contaminación del suelo (-)</v>
          </cell>
          <cell r="AB265" t="str">
            <v>Negativo MODERADO</v>
          </cell>
          <cell r="BA265" t="str">
            <v>Negativo BAJO</v>
          </cell>
        </row>
        <row r="266">
          <cell r="K266" t="str">
            <v>Generación de residuos aprovechables (PLÁSTICO)</v>
          </cell>
          <cell r="L266" t="str">
            <v>Disminución de carga en los rellenos sanitarios (+)</v>
          </cell>
          <cell r="AB266" t="str">
            <v>POSITIVO</v>
          </cell>
          <cell r="BA266" t="str">
            <v>POSITIVO</v>
          </cell>
        </row>
        <row r="267">
          <cell r="K267" t="str">
            <v>Consumo de energía eléctrica</v>
          </cell>
          <cell r="L267" t="str">
            <v>Agotamiento de los recursos naturales (-)</v>
          </cell>
          <cell r="AB267" t="str">
            <v>Negativo MODERADO</v>
          </cell>
          <cell r="BA267" t="str">
            <v>Negativo BAJO</v>
          </cell>
        </row>
        <row r="268">
          <cell r="K268" t="str">
            <v>Consumo de agua</v>
          </cell>
          <cell r="L268" t="str">
            <v>Agotamiento de los recursos naturales (-)</v>
          </cell>
          <cell r="AB268" t="str">
            <v>Negativo MODERADO</v>
          </cell>
          <cell r="BA268" t="str">
            <v>Negativo BAJO</v>
          </cell>
        </row>
        <row r="269">
          <cell r="K269" t="str">
            <v>Consumo de papel</v>
          </cell>
          <cell r="L269" t="str">
            <v>Agotamiento de los recursos naturales (-)</v>
          </cell>
          <cell r="AB269" t="str">
            <v>Negativo MODERADO</v>
          </cell>
          <cell r="BA269" t="str">
            <v>Negativo BAJO</v>
          </cell>
        </row>
        <row r="270">
          <cell r="K270" t="str">
            <v>Consumo de bolsas plásticas para almacenamiento de residuos</v>
          </cell>
          <cell r="L270" t="str">
            <v>Agotamiento de los recursos naturales (-)</v>
          </cell>
          <cell r="AB270" t="str">
            <v>Negativo MODERADO</v>
          </cell>
          <cell r="BA270" t="str">
            <v>Negativo BAJO</v>
          </cell>
        </row>
        <row r="271">
          <cell r="K271" t="str">
            <v>Consumo de tóner</v>
          </cell>
          <cell r="L271" t="str">
            <v>Agotamiento de los recursos naturales (-)</v>
          </cell>
          <cell r="AB271" t="str">
            <v>Negativo BAJO</v>
          </cell>
          <cell r="BA271" t="str">
            <v>Negativo BAJO</v>
          </cell>
        </row>
        <row r="272">
          <cell r="K272" t="str">
            <v>Generación de residuos ordinarios</v>
          </cell>
          <cell r="L272" t="str">
            <v>Aumento de carga de rellenos sanitarios (-)</v>
          </cell>
          <cell r="AB272" t="str">
            <v>Negativo MODERADO</v>
          </cell>
          <cell r="BA272" t="str">
            <v>Negativo BAJO</v>
          </cell>
        </row>
        <row r="273">
          <cell r="K273" t="str">
            <v>Generación de residuos ordinarios</v>
          </cell>
          <cell r="L273" t="str">
            <v>Contaminación del suelo (-)</v>
          </cell>
          <cell r="AB273" t="str">
            <v>Negativo MODERADO</v>
          </cell>
          <cell r="BA273" t="str">
            <v>Negativo BAJO</v>
          </cell>
        </row>
        <row r="274">
          <cell r="K274" t="str">
            <v>Generación de residuos de manejo especial (RAEE´S)</v>
          </cell>
          <cell r="L274" t="str">
            <v>Contaminación del suelo (-)</v>
          </cell>
          <cell r="AB274" t="str">
            <v>Negativo MODERADO</v>
          </cell>
          <cell r="BA274" t="str">
            <v>Negativo BAJO</v>
          </cell>
        </row>
        <row r="275">
          <cell r="K275" t="str">
            <v>Generación de residuos de manejo especial (PILAS O BATERÍAS)</v>
          </cell>
          <cell r="L275" t="str">
            <v>Contaminación del suelo (-)</v>
          </cell>
          <cell r="AB275" t="str">
            <v>Negativo MODERADO</v>
          </cell>
          <cell r="BA275" t="str">
            <v>Negativo BAJO</v>
          </cell>
        </row>
        <row r="276">
          <cell r="K276" t="str">
            <v xml:space="preserve">Generación de residuos peligrosos (TÓNERES) </v>
          </cell>
          <cell r="L276" t="str">
            <v>Contaminación del suelo (-)</v>
          </cell>
          <cell r="AB276" t="str">
            <v>Negativo MODERADO</v>
          </cell>
          <cell r="BA276" t="str">
            <v>Negativo BAJO</v>
          </cell>
        </row>
        <row r="277">
          <cell r="K277" t="str">
            <v>Generación de ruido</v>
          </cell>
          <cell r="L277" t="str">
            <v>Contaminación del aire (-)</v>
          </cell>
          <cell r="AB277" t="str">
            <v>Negativo MODERADO</v>
          </cell>
          <cell r="BA277" t="str">
            <v>Negativo BAJO</v>
          </cell>
        </row>
        <row r="278">
          <cell r="K278" t="str">
            <v>Generación de residuos aprovechables (PAPEL)</v>
          </cell>
          <cell r="L278" t="str">
            <v>Disminución de carga en los rellenos sanitarios (+)</v>
          </cell>
          <cell r="AB278" t="str">
            <v>POSITIVO</v>
          </cell>
          <cell r="BA278" t="str">
            <v>POSITIVO</v>
          </cell>
        </row>
        <row r="279">
          <cell r="K279" t="str">
            <v>Generación de residuos aprovechables (PLÁSTICO)</v>
          </cell>
          <cell r="L279" t="str">
            <v>Disminución de carga en los rellenos sanitarios (+)</v>
          </cell>
          <cell r="AB279" t="str">
            <v>POSITIVO</v>
          </cell>
          <cell r="BA279" t="str">
            <v>POSITIVO</v>
          </cell>
        </row>
        <row r="280">
          <cell r="K280" t="str">
            <v>Generación de residuos aprovechables (VIDRIO)</v>
          </cell>
          <cell r="L280" t="str">
            <v>Disminución de carga en los rellenos sanitarios (+)</v>
          </cell>
          <cell r="AB280" t="str">
            <v>POSITIVO</v>
          </cell>
          <cell r="BA280" t="str">
            <v>POSITIVO</v>
          </cell>
        </row>
        <row r="281">
          <cell r="K281" t="str">
            <v>Generación de residuos aprovechables (CARTÓN)</v>
          </cell>
          <cell r="L281" t="str">
            <v>Disminución de carga en los rellenos sanitarios (+)</v>
          </cell>
          <cell r="AB281" t="str">
            <v>POSITIVO</v>
          </cell>
          <cell r="BA281" t="str">
            <v>POSITIVO</v>
          </cell>
        </row>
        <row r="282">
          <cell r="K282" t="str">
            <v>Generación de residuos aprovechables (METAL)</v>
          </cell>
          <cell r="L282" t="str">
            <v>Disminución de carga en los rellenos sanitarios (+)</v>
          </cell>
          <cell r="AB282" t="str">
            <v>POSITIVO</v>
          </cell>
          <cell r="BA282" t="str">
            <v>POSITIVO</v>
          </cell>
        </row>
        <row r="283">
          <cell r="K283" t="str">
            <v>Generación de residuos orgánicos</v>
          </cell>
          <cell r="L283" t="str">
            <v>Aumento de carga de rellenos sanitarios (-)</v>
          </cell>
          <cell r="AB283" t="str">
            <v>Negativo MODERADO</v>
          </cell>
          <cell r="BA283" t="str">
            <v>Negativo BAJO</v>
          </cell>
        </row>
        <row r="284">
          <cell r="K284" t="str">
            <v>Generación de residuos orgánicos</v>
          </cell>
          <cell r="L284" t="str">
            <v>Contaminación del suelo (-)</v>
          </cell>
          <cell r="AB284" t="str">
            <v>Negativo MODERADO</v>
          </cell>
          <cell r="BA284" t="str">
            <v>Negativo BAJO</v>
          </cell>
        </row>
        <row r="285">
          <cell r="K285" t="str">
            <v>Vertimiento de aguas residuales domésticas a sistemas de alcantarillado</v>
          </cell>
          <cell r="L285" t="str">
            <v>Contaminación de cuerpos hídricos (-)</v>
          </cell>
          <cell r="AB285" t="str">
            <v>Negativo MODERADO</v>
          </cell>
          <cell r="BA285" t="str">
            <v>Negativo BAJO</v>
          </cell>
        </row>
        <row r="286">
          <cell r="K286" t="str">
            <v>Conversión a medios tecnológicos</v>
          </cell>
          <cell r="L286" t="str">
            <v>Disminución de consumo de papel (+)</v>
          </cell>
          <cell r="AB286" t="str">
            <v>POSITIVO</v>
          </cell>
          <cell r="BA286" t="str">
            <v>POSITIVO</v>
          </cell>
        </row>
        <row r="287">
          <cell r="K287" t="str">
            <v>Consumo de energía eléctrica</v>
          </cell>
          <cell r="L287" t="str">
            <v>Agotamiento de los recursos naturales (-)</v>
          </cell>
          <cell r="AB287" t="str">
            <v>Negativo MODERADO</v>
          </cell>
          <cell r="BA287" t="str">
            <v>Negativo BAJO</v>
          </cell>
        </row>
        <row r="288">
          <cell r="K288" t="str">
            <v>Consumo de agua</v>
          </cell>
          <cell r="L288" t="str">
            <v>Agotamiento de los recursos naturales (-)</v>
          </cell>
          <cell r="AB288" t="str">
            <v>Negativo MODERADO</v>
          </cell>
          <cell r="BA288" t="str">
            <v>Negativo BAJO</v>
          </cell>
        </row>
        <row r="289">
          <cell r="K289" t="str">
            <v>Consumo de bolsas plásticas para almacenamiento de residuos</v>
          </cell>
          <cell r="L289" t="str">
            <v>Agotamiento de los recursos naturales (-)</v>
          </cell>
          <cell r="AB289" t="str">
            <v>Negativo MODERADO</v>
          </cell>
          <cell r="BA289" t="str">
            <v>Negativo BAJO</v>
          </cell>
        </row>
        <row r="290">
          <cell r="K290" t="str">
            <v xml:space="preserve">Consumo de insumos no comestibles de cafetería </v>
          </cell>
          <cell r="L290" t="str">
            <v>Agotamiento de los recursos naturales (-)</v>
          </cell>
          <cell r="AB290" t="str">
            <v>Negativo MODERADO</v>
          </cell>
          <cell r="BA290" t="str">
            <v>Negativo BAJO</v>
          </cell>
        </row>
        <row r="291">
          <cell r="K291" t="str">
            <v xml:space="preserve">Consumo de insumos comestibles de cafetería </v>
          </cell>
          <cell r="L291" t="str">
            <v>Agotamiento de los recursos naturales (-)</v>
          </cell>
          <cell r="AB291" t="str">
            <v>Negativo BAJO</v>
          </cell>
          <cell r="BA291" t="str">
            <v>Negativo BAJO</v>
          </cell>
        </row>
        <row r="292">
          <cell r="K292" t="str">
            <v>Generación de residuos ordinarios</v>
          </cell>
          <cell r="L292" t="str">
            <v>Aumento de carga de rellenos sanitarios (-)</v>
          </cell>
          <cell r="AB292" t="str">
            <v>Negativo MODERADO</v>
          </cell>
          <cell r="BA292" t="str">
            <v>Negativo BAJO</v>
          </cell>
        </row>
        <row r="293">
          <cell r="K293" t="str">
            <v>Generación de residuos ordinarios</v>
          </cell>
          <cell r="L293" t="str">
            <v>Contaminación del suelo (-)</v>
          </cell>
          <cell r="AB293" t="str">
            <v>Negativo MODERADO</v>
          </cell>
          <cell r="BA293" t="str">
            <v>Negativo BAJO</v>
          </cell>
        </row>
        <row r="294">
          <cell r="K294" t="str">
            <v>Generación de residuos aprovechables (PLÁSTICO)</v>
          </cell>
          <cell r="L294" t="str">
            <v>Disminución de carga en los rellenos sanitarios (+)</v>
          </cell>
          <cell r="AB294" t="str">
            <v>POSITIVO</v>
          </cell>
          <cell r="BA294" t="str">
            <v>POSITIVO</v>
          </cell>
        </row>
        <row r="295">
          <cell r="K295" t="str">
            <v>Generación de residuos aprovechables (CARTÓN)</v>
          </cell>
          <cell r="L295" t="str">
            <v>Disminución de carga en los rellenos sanitarios (+)</v>
          </cell>
          <cell r="AB295" t="str">
            <v>POSITIVO</v>
          </cell>
          <cell r="BA295" t="str">
            <v>POSITIVO</v>
          </cell>
        </row>
        <row r="296">
          <cell r="K296" t="str">
            <v>Generación de residuos orgánicos</v>
          </cell>
          <cell r="L296" t="str">
            <v>Aumento de carga de rellenos sanitarios (-)</v>
          </cell>
          <cell r="AB296" t="str">
            <v>Negativo MODERADO</v>
          </cell>
          <cell r="BA296" t="str">
            <v>Negativo BAJO</v>
          </cell>
        </row>
        <row r="297">
          <cell r="K297" t="str">
            <v>Generación de residuos orgánicos</v>
          </cell>
          <cell r="L297" t="str">
            <v>Contaminación del suelo (-)</v>
          </cell>
          <cell r="AB297" t="str">
            <v>Negativo MODERADO</v>
          </cell>
          <cell r="BA297" t="str">
            <v>Negativo BAJO</v>
          </cell>
        </row>
        <row r="298">
          <cell r="K298" t="str">
            <v>Vertimiento de aguas residuales domésticas a sistemas de alcantarillado</v>
          </cell>
          <cell r="L298" t="str">
            <v>Contaminación de cuerpos hídricos (-)</v>
          </cell>
          <cell r="AB298" t="str">
            <v>Negativo MODERADO</v>
          </cell>
          <cell r="BA298" t="str">
            <v>Negativo BAJO</v>
          </cell>
        </row>
        <row r="299">
          <cell r="K299" t="str">
            <v>Consumo de energía eléctrica</v>
          </cell>
          <cell r="L299" t="str">
            <v>Agotamiento de los recursos naturales (-)</v>
          </cell>
          <cell r="AB299" t="str">
            <v>Negativo MODERADO</v>
          </cell>
          <cell r="BA299" t="str">
            <v>Negativo BAJO</v>
          </cell>
        </row>
        <row r="300">
          <cell r="K300" t="str">
            <v>Consumo de papel</v>
          </cell>
          <cell r="L300" t="str">
            <v>Agotamiento de los recursos naturales (-)</v>
          </cell>
          <cell r="AB300" t="str">
            <v>Negativo MODERADO</v>
          </cell>
          <cell r="BA300" t="str">
            <v>Negativo BAJO</v>
          </cell>
        </row>
        <row r="301">
          <cell r="K301" t="str">
            <v>Consumo de tóner</v>
          </cell>
          <cell r="L301" t="str">
            <v>Agotamiento de los recursos naturales (-)</v>
          </cell>
          <cell r="AB301" t="str">
            <v>Negativo BAJO</v>
          </cell>
          <cell r="BA301" t="str">
            <v>Negativo BAJO</v>
          </cell>
        </row>
        <row r="302">
          <cell r="K302" t="str">
            <v xml:space="preserve">Generación de residuos peligrosos (TÓNERES) </v>
          </cell>
          <cell r="L302" t="str">
            <v>Contaminación del suelo (-)</v>
          </cell>
          <cell r="AB302" t="str">
            <v>Negativo MODERADO</v>
          </cell>
          <cell r="BA302" t="str">
            <v>Negativo BAJO</v>
          </cell>
        </row>
        <row r="303">
          <cell r="K303" t="str">
            <v>Generación de residuos aprovechables (PAPEL)</v>
          </cell>
          <cell r="L303" t="str">
            <v>Disminución de carga en los rellenos sanitarios (+)</v>
          </cell>
          <cell r="AB303" t="str">
            <v>POSITIVO</v>
          </cell>
          <cell r="BA303" t="str">
            <v>POSITIVO</v>
          </cell>
        </row>
        <row r="304">
          <cell r="K304" t="str">
            <v>Conversión a medios tecnológicos</v>
          </cell>
          <cell r="L304" t="str">
            <v>Disminución de consumo de papel (+)</v>
          </cell>
          <cell r="AB304" t="str">
            <v>POSITIVO</v>
          </cell>
          <cell r="BA304" t="str">
            <v>POSITIVO</v>
          </cell>
        </row>
        <row r="305">
          <cell r="K305" t="str">
            <v>Consumo de agua</v>
          </cell>
          <cell r="L305" t="str">
            <v>Agotamiento de los recursos naturales (-)</v>
          </cell>
          <cell r="AB305" t="str">
            <v>Negativo MODERADO</v>
          </cell>
          <cell r="BA305" t="str">
            <v>Negativo BAJO</v>
          </cell>
        </row>
        <row r="306">
          <cell r="K306" t="str">
            <v>Vertimiento de aguas residuales domésticas a sistemas de alcantarillado</v>
          </cell>
          <cell r="L306" t="str">
            <v>Contaminación de cuerpos hídricos (-)</v>
          </cell>
          <cell r="AB306" t="str">
            <v>Negativo MODERADO</v>
          </cell>
          <cell r="BA306" t="str">
            <v>Negativo BAJO</v>
          </cell>
        </row>
        <row r="307">
          <cell r="K307" t="str">
            <v>Generación de residuos ordinarios</v>
          </cell>
          <cell r="L307" t="str">
            <v>Aumento de carga de rellenos sanitarios (-)</v>
          </cell>
          <cell r="AB307" t="str">
            <v>Negativo MODERADO</v>
          </cell>
          <cell r="BA307" t="str">
            <v>Negativo BAJO</v>
          </cell>
        </row>
        <row r="308">
          <cell r="K308" t="str">
            <v>Generación de residuos ordinarios</v>
          </cell>
          <cell r="L308" t="str">
            <v>Contaminación del suelo (-)</v>
          </cell>
          <cell r="AB308" t="str">
            <v>Negativo MODERADO</v>
          </cell>
          <cell r="BA308" t="str">
            <v>Negativo BAJO</v>
          </cell>
        </row>
        <row r="309">
          <cell r="K309" t="str">
            <v>Consumo de energía eléctrica</v>
          </cell>
          <cell r="L309" t="str">
            <v>Agotamiento de los recursos naturales (-)</v>
          </cell>
          <cell r="AB309" t="str">
            <v>Negativo MODERADO</v>
          </cell>
          <cell r="BA309" t="str">
            <v>Negativo BAJO</v>
          </cell>
        </row>
        <row r="310">
          <cell r="K310" t="str">
            <v>Consumo de papel</v>
          </cell>
          <cell r="L310" t="str">
            <v>Agotamiento de los recursos naturales (-)</v>
          </cell>
          <cell r="AB310" t="str">
            <v>Negativo MODERADO</v>
          </cell>
          <cell r="BA310" t="str">
            <v>Negativo BAJO</v>
          </cell>
        </row>
        <row r="311">
          <cell r="K311" t="str">
            <v>Consumo de tóner</v>
          </cell>
          <cell r="L311" t="str">
            <v>Agotamiento de los recursos naturales (-)</v>
          </cell>
          <cell r="AB311" t="str">
            <v>Negativo BAJO</v>
          </cell>
          <cell r="BA311" t="str">
            <v>Negativo BAJO</v>
          </cell>
        </row>
        <row r="312">
          <cell r="K312" t="str">
            <v>Generación de residuos de manejo especial (RAEE´S)</v>
          </cell>
          <cell r="L312" t="str">
            <v>Contaminación del suelo (-)</v>
          </cell>
          <cell r="AB312" t="str">
            <v>Negativo MODERADO</v>
          </cell>
          <cell r="BA312" t="str">
            <v>Negativo BAJO</v>
          </cell>
        </row>
        <row r="313">
          <cell r="K313" t="str">
            <v>Generación de residuos de manejo especial (PILAS O BATERÍAS)</v>
          </cell>
          <cell r="L313" t="str">
            <v>Contaminación del suelo (-)</v>
          </cell>
          <cell r="AB313" t="str">
            <v>Negativo MODERADO</v>
          </cell>
          <cell r="BA313" t="str">
            <v>Negativo BAJO</v>
          </cell>
        </row>
        <row r="314">
          <cell r="K314" t="str">
            <v xml:space="preserve">Generación de residuos peligrosos (TÓNERES) </v>
          </cell>
          <cell r="L314" t="str">
            <v>Contaminación del suelo (-)</v>
          </cell>
          <cell r="AB314" t="str">
            <v>Negativo MODERADO</v>
          </cell>
          <cell r="BA314" t="str">
            <v>Negativo BAJO</v>
          </cell>
        </row>
        <row r="315">
          <cell r="K315" t="str">
            <v>Generación de residuos aprovechables (PAPEL)</v>
          </cell>
          <cell r="L315" t="str">
            <v>Disminución de carga en los rellenos sanitarios (+)</v>
          </cell>
          <cell r="AB315" t="str">
            <v>POSITIVO</v>
          </cell>
          <cell r="BA315" t="str">
            <v>POSITIVO</v>
          </cell>
        </row>
        <row r="316">
          <cell r="K316" t="str">
            <v>Generación de residuos ordinarios</v>
          </cell>
          <cell r="L316" t="str">
            <v>Aumento de carga de rellenos sanitarios (-)</v>
          </cell>
          <cell r="AB316" t="str">
            <v>Negativo MODERADO</v>
          </cell>
          <cell r="BA316" t="str">
            <v>Negativo BAJO</v>
          </cell>
        </row>
        <row r="317">
          <cell r="K317" t="str">
            <v>Generación de residuos ordinarios</v>
          </cell>
          <cell r="L317" t="str">
            <v>Contaminación del suelo (-)</v>
          </cell>
          <cell r="AB317" t="str">
            <v>Negativo MODERADO</v>
          </cell>
          <cell r="BA317" t="str">
            <v>Negativo BAJO</v>
          </cell>
        </row>
        <row r="318">
          <cell r="K318" t="str">
            <v>Consumo de energía eléctrica</v>
          </cell>
          <cell r="L318" t="str">
            <v>Agotamiento de los recursos naturales (-)</v>
          </cell>
          <cell r="AB318" t="str">
            <v>Negativo MODERADO</v>
          </cell>
          <cell r="BA318" t="str">
            <v>Negativo BAJO</v>
          </cell>
        </row>
        <row r="319">
          <cell r="K319" t="str">
            <v>Consumo de papel</v>
          </cell>
          <cell r="L319" t="str">
            <v>Agotamiento de los recursos naturales (-)</v>
          </cell>
          <cell r="AB319" t="str">
            <v>Negativo MODERADO</v>
          </cell>
          <cell r="BA319" t="str">
            <v>Negativo BAJO</v>
          </cell>
        </row>
        <row r="320">
          <cell r="K320" t="str">
            <v>Consumo de tóner</v>
          </cell>
          <cell r="L320" t="str">
            <v>Agotamiento de los recursos naturales (-)</v>
          </cell>
          <cell r="AB320" t="str">
            <v>Negativo BAJO</v>
          </cell>
          <cell r="BA320" t="str">
            <v>Negativo BAJO</v>
          </cell>
        </row>
        <row r="321">
          <cell r="K321" t="str">
            <v xml:space="preserve">Generación de residuos peligrosos (TÓNERES) </v>
          </cell>
          <cell r="L321" t="str">
            <v>Contaminación del suelo (-)</v>
          </cell>
          <cell r="AB321" t="str">
            <v>Negativo MODERADO</v>
          </cell>
          <cell r="BA321" t="str">
            <v>Negativo BAJO</v>
          </cell>
        </row>
        <row r="322">
          <cell r="K322" t="str">
            <v>Generación de residuos aprovechables (PAPEL)</v>
          </cell>
          <cell r="L322" t="str">
            <v>Disminución de carga en los rellenos sanitarios (+)</v>
          </cell>
          <cell r="AB322" t="str">
            <v>POSITIVO</v>
          </cell>
          <cell r="BA322" t="str">
            <v>POSITIVO</v>
          </cell>
        </row>
        <row r="323">
          <cell r="K323" t="str">
            <v>Conversión a medios tecnológicos</v>
          </cell>
          <cell r="L323" t="str">
            <v>Disminución de consumo de papel (+)</v>
          </cell>
          <cell r="AB323" t="str">
            <v>POSITIVO</v>
          </cell>
          <cell r="BA323" t="str">
            <v>POSITIVO</v>
          </cell>
        </row>
        <row r="324">
          <cell r="K324" t="str">
            <v>Definición de criterios ambientales para adquisición de productos y/o servicios</v>
          </cell>
          <cell r="L324" t="str">
            <v>Generación / Fomento de educación  y conciencia ambiental (+)</v>
          </cell>
          <cell r="AB324" t="str">
            <v>POSITIVO</v>
          </cell>
          <cell r="BA324" t="str">
            <v>POSITIVO</v>
          </cell>
        </row>
        <row r="325">
          <cell r="K325" t="str">
            <v>Definición de criterios ambientales para adquisición de productos y/o servicios</v>
          </cell>
          <cell r="L325" t="str">
            <v>Reducción de afectación al medio ambiente (+)</v>
          </cell>
          <cell r="AB325" t="str">
            <v>POSITIVO</v>
          </cell>
          <cell r="BA325" t="str">
            <v>POSITIVO</v>
          </cell>
        </row>
        <row r="326">
          <cell r="K326" t="str">
            <v>Identificación de requisitos legales ambientales y otros requisitos</v>
          </cell>
          <cell r="L326" t="str">
            <v>Reducción de afectación al medio ambiente (+)</v>
          </cell>
          <cell r="AB326" t="str">
            <v>POSITIVO</v>
          </cell>
          <cell r="BA326" t="str">
            <v>POSITIVO</v>
          </cell>
        </row>
        <row r="327">
          <cell r="K327" t="str">
            <v>Consumo de energía eléctrica</v>
          </cell>
          <cell r="L327" t="str">
            <v>Agotamiento de los recursos naturales (-)</v>
          </cell>
          <cell r="AB327" t="str">
            <v>Negativo MODERADO</v>
          </cell>
          <cell r="BA327" t="str">
            <v>Negativo BAJO</v>
          </cell>
        </row>
        <row r="328">
          <cell r="K328" t="str">
            <v>Consumo de papel</v>
          </cell>
          <cell r="L328" t="str">
            <v>Agotamiento de los recursos naturales (-)</v>
          </cell>
          <cell r="AB328" t="str">
            <v>Negativo MODERADO</v>
          </cell>
          <cell r="BA328" t="str">
            <v>Negativo BAJO</v>
          </cell>
        </row>
        <row r="329">
          <cell r="K329" t="str">
            <v>Consumo de tóner</v>
          </cell>
          <cell r="L329" t="str">
            <v>Agotamiento de los recursos naturales (-)</v>
          </cell>
          <cell r="AB329" t="str">
            <v>Negativo BAJO</v>
          </cell>
          <cell r="BA329" t="str">
            <v>Negativo BAJO</v>
          </cell>
        </row>
        <row r="330">
          <cell r="K330" t="str">
            <v>Generación de residuos aprovechables (PAPEL)</v>
          </cell>
          <cell r="L330" t="str">
            <v>Disminución de carga en los rellenos sanitarios (+)</v>
          </cell>
          <cell r="AB330" t="str">
            <v>POSITIVO</v>
          </cell>
          <cell r="BA330" t="str">
            <v>POSITIVO</v>
          </cell>
        </row>
        <row r="331">
          <cell r="K331" t="str">
            <v>Generación de residuos ordinarios</v>
          </cell>
          <cell r="L331" t="str">
            <v>Aumento de carga de rellenos sanitarios (-)</v>
          </cell>
          <cell r="AB331" t="str">
            <v>Negativo MODERADO</v>
          </cell>
          <cell r="BA331" t="str">
            <v>Negativo BAJO</v>
          </cell>
        </row>
        <row r="332">
          <cell r="K332" t="str">
            <v>Generación de residuos ordinarios</v>
          </cell>
          <cell r="L332" t="str">
            <v>Aumento de carga de rellenos sanitarios (-)</v>
          </cell>
          <cell r="AB332" t="str">
            <v>Negativo MODERADO</v>
          </cell>
          <cell r="BA332" t="str">
            <v>Negativo BAJO</v>
          </cell>
        </row>
        <row r="333">
          <cell r="K333" t="str">
            <v xml:space="preserve">Generación de residuos peligrosos (TÓNERES) </v>
          </cell>
          <cell r="L333" t="str">
            <v>Contaminación del suelo (-)</v>
          </cell>
          <cell r="AB333" t="str">
            <v>Negativo MODERADO</v>
          </cell>
          <cell r="BA333" t="str">
            <v>Negativo BAJO</v>
          </cell>
        </row>
        <row r="334">
          <cell r="K334" t="str">
            <v>Consumo de bolsas plásticas para almacenamiento de residuos</v>
          </cell>
          <cell r="L334" t="str">
            <v>Agotamiento de los recursos naturales (-)</v>
          </cell>
          <cell r="AB334" t="str">
            <v>Negativo MODERADO</v>
          </cell>
          <cell r="BA334" t="str">
            <v>Negativo BAJO</v>
          </cell>
        </row>
        <row r="335">
          <cell r="K335" t="str">
            <v>Consumo de papel</v>
          </cell>
          <cell r="L335" t="str">
            <v>Agotamiento de los recursos naturales (-)</v>
          </cell>
          <cell r="AB335" t="str">
            <v>Negativo MODERADO</v>
          </cell>
          <cell r="BA335" t="str">
            <v>Negativo BAJO</v>
          </cell>
        </row>
        <row r="336">
          <cell r="K336" t="str">
            <v>Consumo de tóner</v>
          </cell>
          <cell r="L336" t="str">
            <v>Agotamiento de los recursos naturales (-)</v>
          </cell>
          <cell r="AB336" t="str">
            <v>Negativo BAJO</v>
          </cell>
          <cell r="BA336" t="str">
            <v>Negativo BAJO</v>
          </cell>
        </row>
        <row r="337">
          <cell r="K337" t="str">
            <v>Consumo de energía eléctrica</v>
          </cell>
          <cell r="L337" t="str">
            <v>Agotamiento de los recursos naturales (-)</v>
          </cell>
          <cell r="AB337" t="str">
            <v>Negativo MODERADO</v>
          </cell>
          <cell r="BA337" t="str">
            <v>Negativo BAJO</v>
          </cell>
        </row>
        <row r="338">
          <cell r="K338" t="str">
            <v>Definición de criterios ambientales para adquisición de productos y/o servicios</v>
          </cell>
          <cell r="L338" t="str">
            <v>Reducción de afectación al medio ambiente (+)</v>
          </cell>
          <cell r="AB338" t="str">
            <v>POSITIVO</v>
          </cell>
          <cell r="BA338" t="str">
            <v>POSITIVO</v>
          </cell>
        </row>
        <row r="339">
          <cell r="K339" t="str">
            <v>Definición de criterios ambientales para adquisición de productos y/o servicios</v>
          </cell>
          <cell r="L339" t="str">
            <v>Generación / Fomento de educación  y conciencia ambiental (+)</v>
          </cell>
          <cell r="AB339" t="str">
            <v>POSITIVO</v>
          </cell>
          <cell r="BA339" t="str">
            <v>POSITIVO</v>
          </cell>
        </row>
        <row r="340">
          <cell r="K340" t="str">
            <v>Generación de residuos aprovechables (CARTÓN)</v>
          </cell>
          <cell r="L340" t="str">
            <v>Disminución de carga en los rellenos sanitarios (+)</v>
          </cell>
          <cell r="AB340" t="str">
            <v>POSITIVO</v>
          </cell>
          <cell r="BA340" t="str">
            <v>POSITIVO</v>
          </cell>
        </row>
        <row r="341">
          <cell r="K341" t="str">
            <v>Generación de residuos aprovechables (PAPEL)</v>
          </cell>
          <cell r="L341" t="str">
            <v>Disminución de carga en los rellenos sanitarios (+)</v>
          </cell>
          <cell r="AB341" t="str">
            <v>POSITIVO</v>
          </cell>
          <cell r="BA341" t="str">
            <v>POSITIVO</v>
          </cell>
        </row>
        <row r="342">
          <cell r="K342" t="str">
            <v>Generación de residuos aprovechables (PLÁSTICO)</v>
          </cell>
          <cell r="L342" t="str">
            <v>Disminución de carga en los rellenos sanitarios (+)</v>
          </cell>
          <cell r="AB342" t="str">
            <v>POSITIVO</v>
          </cell>
          <cell r="BA342" t="str">
            <v>POSITIVO</v>
          </cell>
        </row>
        <row r="343">
          <cell r="K343" t="str">
            <v>Generación de residuos ordinarios</v>
          </cell>
          <cell r="L343" t="str">
            <v>Aumento de carga de rellenos sanitarios (-)</v>
          </cell>
          <cell r="AB343" t="str">
            <v>Negativo MODERADO</v>
          </cell>
          <cell r="BA343" t="str">
            <v>Negativo BAJO</v>
          </cell>
        </row>
        <row r="344">
          <cell r="K344" t="str">
            <v>Generación de residuos ordinarios</v>
          </cell>
          <cell r="L344" t="str">
            <v>Contaminación del suelo (-)</v>
          </cell>
          <cell r="AB344" t="str">
            <v>Negativo MODERADO</v>
          </cell>
          <cell r="BA344" t="str">
            <v>Negativo BAJO</v>
          </cell>
        </row>
        <row r="345">
          <cell r="K345" t="str">
            <v>Generación de residuos orgánicos</v>
          </cell>
          <cell r="L345" t="str">
            <v>Aumento de carga de rellenos sanitarios (-)</v>
          </cell>
          <cell r="AB345" t="str">
            <v>Negativo MODERADO</v>
          </cell>
          <cell r="BA345" t="str">
            <v>Negativo BAJO</v>
          </cell>
        </row>
        <row r="346">
          <cell r="K346" t="str">
            <v>Generación de residuos orgánicos</v>
          </cell>
          <cell r="L346" t="str">
            <v>Contaminación del suelo (-)</v>
          </cell>
          <cell r="AB346" t="str">
            <v>Negativo MODERADO</v>
          </cell>
          <cell r="BA346" t="str">
            <v>Negativo BAJO</v>
          </cell>
        </row>
        <row r="347">
          <cell r="K347" t="str">
            <v xml:space="preserve">Generación de residuos peligrosos (TÓNERES) </v>
          </cell>
          <cell r="L347" t="str">
            <v>Contaminación del suelo (-)</v>
          </cell>
          <cell r="AB347" t="str">
            <v>Negativo MODERADO</v>
          </cell>
          <cell r="BA347" t="str">
            <v>Negativo BAJO</v>
          </cell>
        </row>
        <row r="348">
          <cell r="K348" t="str">
            <v>Consumo de bolsas plásticas para almacenamiento de residuos</v>
          </cell>
          <cell r="L348" t="str">
            <v>Agotamiento de los recursos naturales (-)</v>
          </cell>
          <cell r="AB348" t="str">
            <v>Negativo MODERADO</v>
          </cell>
          <cell r="BA348" t="str">
            <v>Negativo BAJO</v>
          </cell>
        </row>
        <row r="349">
          <cell r="K349" t="str">
            <v>Educación ambiental</v>
          </cell>
          <cell r="L349" t="str">
            <v>Disminución de carga en los rellenos sanitarios (+)</v>
          </cell>
          <cell r="AB349" t="str">
            <v>POSITIVO</v>
          </cell>
          <cell r="BA349" t="str">
            <v>POSITIVO</v>
          </cell>
        </row>
        <row r="350">
          <cell r="K350" t="str">
            <v>Educación ambiental</v>
          </cell>
          <cell r="L350" t="str">
            <v>Disminución de contaminación al suelo (+)</v>
          </cell>
          <cell r="AB350" t="str">
            <v>POSITIVO</v>
          </cell>
          <cell r="BA350" t="str">
            <v>POSITIVO</v>
          </cell>
        </row>
        <row r="351">
          <cell r="K351" t="str">
            <v>Educación ambiental</v>
          </cell>
          <cell r="L351" t="str">
            <v>Fomento de buenas prácticas ambientales (+)</v>
          </cell>
          <cell r="AB351" t="str">
            <v>POSITIVO</v>
          </cell>
          <cell r="BA351" t="str">
            <v>POSITIVO</v>
          </cell>
        </row>
        <row r="352">
          <cell r="K352" t="str">
            <v>Educación ambiental</v>
          </cell>
          <cell r="L352" t="str">
            <v>Generación / Fomento de educación  y conciencia ambiental (+)</v>
          </cell>
          <cell r="AB352" t="str">
            <v>POSITIVO</v>
          </cell>
          <cell r="BA352" t="str">
            <v>POSITIVO</v>
          </cell>
        </row>
        <row r="353">
          <cell r="K353" t="str">
            <v>Educación ambiental</v>
          </cell>
          <cell r="L353" t="str">
            <v>Generación de empleo (+)</v>
          </cell>
          <cell r="AB353" t="str">
            <v>POSITIVO</v>
          </cell>
          <cell r="BA353" t="str">
            <v>POSITIVO</v>
          </cell>
        </row>
        <row r="354">
          <cell r="K354" t="str">
            <v>Educación ambiental</v>
          </cell>
          <cell r="L354" t="str">
            <v>Manejo integral de residuos sólidos (+)</v>
          </cell>
          <cell r="AB354" t="str">
            <v>POSITIVO</v>
          </cell>
          <cell r="BA354" t="str">
            <v>POSITIVO</v>
          </cell>
        </row>
        <row r="355">
          <cell r="K355" t="str">
            <v>Educación ambiental</v>
          </cell>
          <cell r="L355" t="str">
            <v>Reducción de afectación al medio ambiente (+)</v>
          </cell>
          <cell r="AB355" t="str">
            <v>POSITIVO</v>
          </cell>
          <cell r="BA355" t="str">
            <v>POSITIVO</v>
          </cell>
        </row>
        <row r="356">
          <cell r="K356" t="str">
            <v>Uso de publicidad exterior visual</v>
          </cell>
          <cell r="L356" t="str">
            <v>Alteración al medio ambiente laboral (-)</v>
          </cell>
          <cell r="AB356" t="str">
            <v>Negativo MODERADO</v>
          </cell>
          <cell r="BA356" t="str">
            <v>Negativo BAJO</v>
          </cell>
        </row>
        <row r="357">
          <cell r="K357" t="str">
            <v>Consumo de combustibles</v>
          </cell>
          <cell r="L357" t="str">
            <v>Agotamiento de los recursos naturales (-)</v>
          </cell>
          <cell r="AB357" t="str">
            <v>Negativo MODERADO</v>
          </cell>
          <cell r="BA357" t="str">
            <v>Negativo MODERADO</v>
          </cell>
        </row>
        <row r="358">
          <cell r="K358" t="str">
            <v>Consumo de combustibles</v>
          </cell>
          <cell r="L358" t="str">
            <v>Emisión de gases efecto invernadero (-)</v>
          </cell>
          <cell r="AB358" t="str">
            <v>Negativo MODERADO</v>
          </cell>
          <cell r="BA358" t="str">
            <v>Negativo MODERADO</v>
          </cell>
        </row>
        <row r="359">
          <cell r="K359" t="str">
            <v>Generación de emisiones atmosféricas fuentes móviles</v>
          </cell>
          <cell r="L359" t="str">
            <v>Contaminación del aire (-)</v>
          </cell>
          <cell r="AB359" t="str">
            <v>Negativo MODERADO</v>
          </cell>
          <cell r="BA359" t="str">
            <v>Negativo MODERADO</v>
          </cell>
        </row>
        <row r="360">
          <cell r="K360" t="str">
            <v>Generación de residuos de manejo especial (LLANTAS USADAS)</v>
          </cell>
          <cell r="L360" t="str">
            <v>Contaminación del suelo (-)</v>
          </cell>
          <cell r="AB360" t="str">
            <v>Negativo MODERADO</v>
          </cell>
          <cell r="BA360" t="str">
            <v>Negativo BAJO</v>
          </cell>
        </row>
        <row r="361">
          <cell r="K361" t="str">
            <v>Generación de residuos peligrosos (ACEITES USADOS)</v>
          </cell>
          <cell r="L361" t="str">
            <v>Contaminación del suelo (-)</v>
          </cell>
          <cell r="AB361" t="str">
            <v>Negativo MODERADO</v>
          </cell>
          <cell r="BA361" t="str">
            <v>Negativo BAJO</v>
          </cell>
        </row>
        <row r="362">
          <cell r="K362" t="str">
            <v>Generación de ruido</v>
          </cell>
          <cell r="L362" t="str">
            <v>Contaminación del aire (-)</v>
          </cell>
          <cell r="AB362" t="str">
            <v>Negativo MODERADO</v>
          </cell>
          <cell r="BA362" t="str">
            <v>Negativo MODERADO</v>
          </cell>
        </row>
        <row r="363">
          <cell r="K363" t="str">
            <v>Identificación de requisitos legales ambientales y otros requisitos</v>
          </cell>
          <cell r="L363" t="str">
            <v>Reducción de afectación al medio ambiente (+)</v>
          </cell>
          <cell r="AB363" t="str">
            <v>POSITIVO</v>
          </cell>
          <cell r="BA363" t="str">
            <v>POSITIVO</v>
          </cell>
        </row>
        <row r="364">
          <cell r="K364" t="str">
            <v>Definición de criterios ambientales para adquisición de productos y/o servicios</v>
          </cell>
          <cell r="L364" t="str">
            <v>Preservación de la calidad del aire (+)</v>
          </cell>
          <cell r="AB364" t="str">
            <v>POSITIVO</v>
          </cell>
          <cell r="BA364" t="str">
            <v>POSITIVO</v>
          </cell>
        </row>
        <row r="365">
          <cell r="K365" t="str">
            <v>Definición de criterios ambientales para adquisición de productos y/o servicios</v>
          </cell>
          <cell r="L365" t="str">
            <v>Reducción de afectación al medio ambiente (+)</v>
          </cell>
          <cell r="AB365" t="str">
            <v>POSITIVO</v>
          </cell>
          <cell r="BA365" t="str">
            <v>POSITIVO</v>
          </cell>
        </row>
        <row r="366">
          <cell r="K366" t="str">
            <v>Consumo de agua</v>
          </cell>
          <cell r="L366" t="str">
            <v>Agotamiento de los recursos naturales (-)</v>
          </cell>
          <cell r="AB366" t="str">
            <v>Negativo MODERADO</v>
          </cell>
          <cell r="BA366" t="str">
            <v>Negativo BAJO</v>
          </cell>
        </row>
        <row r="367">
          <cell r="K367" t="str">
            <v>Consumo de agua</v>
          </cell>
          <cell r="L367" t="str">
            <v>Agotamiento de los recursos naturales (-)</v>
          </cell>
          <cell r="AB367" t="str">
            <v>Negativo MODERADO</v>
          </cell>
          <cell r="BA367" t="str">
            <v>Negativo BAJO</v>
          </cell>
        </row>
        <row r="368">
          <cell r="K368" t="str">
            <v>Uso de refrigerantes</v>
          </cell>
          <cell r="L368" t="str">
            <v>Agotamiento de los recursos naturales (-)</v>
          </cell>
          <cell r="AB368" t="str">
            <v>Negativo BAJO</v>
          </cell>
          <cell r="BA368" t="str">
            <v>Negativo BAJO</v>
          </cell>
        </row>
        <row r="369">
          <cell r="K369" t="str">
            <v>Otro</v>
          </cell>
          <cell r="L369" t="str">
            <v>Disminución de contaminación al suelo (+)</v>
          </cell>
          <cell r="AB369" t="str">
            <v>POSITIVO</v>
          </cell>
          <cell r="BA369" t="str">
            <v>POSITIVO</v>
          </cell>
        </row>
        <row r="370">
          <cell r="K370" t="str">
            <v>N/A</v>
          </cell>
          <cell r="L370" t="str">
            <v>N/A</v>
          </cell>
          <cell r="AB370" t="str">
            <v>SIN IMPACTO</v>
          </cell>
          <cell r="BA370" t="str">
            <v>SIN IMPACTO</v>
          </cell>
        </row>
        <row r="371">
          <cell r="K371" t="str">
            <v>Generación de residuos peligrosos (PLAGUICIDAS)</v>
          </cell>
          <cell r="L371" t="str">
            <v>Contaminación del suelo (-)</v>
          </cell>
          <cell r="AB371" t="str">
            <v>Negativo MODERADO</v>
          </cell>
          <cell r="BA371" t="str">
            <v>Negativo BAJO</v>
          </cell>
        </row>
        <row r="372">
          <cell r="K372" t="str">
            <v>Consumo de combustibles</v>
          </cell>
          <cell r="L372" t="str">
            <v>Agotamiento de los recursos naturales (-)</v>
          </cell>
          <cell r="AB372" t="str">
            <v>Negativo BAJO</v>
          </cell>
          <cell r="BA372" t="str">
            <v>Negativo BAJO</v>
          </cell>
        </row>
        <row r="373">
          <cell r="K373" t="str">
            <v xml:space="preserve">Generación de residuos peligrosos (RESIDUOS QUÍMICOS) </v>
          </cell>
          <cell r="L373" t="str">
            <v>Contaminación del suelo (-)</v>
          </cell>
          <cell r="AB373" t="str">
            <v>Negativo MODERADO</v>
          </cell>
          <cell r="BA373" t="str">
            <v>Negativo BAJO</v>
          </cell>
        </row>
        <row r="374">
          <cell r="K374" t="str">
            <v>Consumo de agua</v>
          </cell>
          <cell r="L374" t="str">
            <v>Agotamiento de los recursos naturales (-)</v>
          </cell>
          <cell r="AB374" t="str">
            <v>Negativo BAJO</v>
          </cell>
          <cell r="BA374" t="str">
            <v>Negativo BAJO</v>
          </cell>
        </row>
        <row r="375">
          <cell r="K375" t="str">
            <v>N/A</v>
          </cell>
          <cell r="L375" t="str">
            <v>N/A</v>
          </cell>
          <cell r="AB375" t="str">
            <v>SIN IMPACTO</v>
          </cell>
          <cell r="BA375" t="str">
            <v>SIN IMPACTO</v>
          </cell>
        </row>
        <row r="376">
          <cell r="K376" t="str">
            <v>N/A</v>
          </cell>
          <cell r="L376" t="str">
            <v>N/A</v>
          </cell>
          <cell r="AB376" t="str">
            <v>SIN IMPACTO</v>
          </cell>
          <cell r="BA376" t="str">
            <v>SIN IMPACTO</v>
          </cell>
        </row>
        <row r="377">
          <cell r="K377" t="str">
            <v>N/A</v>
          </cell>
          <cell r="L377" t="str">
            <v>N/A</v>
          </cell>
          <cell r="AB377" t="str">
            <v>SIN IMPACTO</v>
          </cell>
          <cell r="BA377" t="str">
            <v>SIN IMPACTO</v>
          </cell>
        </row>
        <row r="378">
          <cell r="K378"/>
          <cell r="L378"/>
          <cell r="AB378" t="str">
            <v>SIN IMPACTO</v>
          </cell>
          <cell r="BA378" t="str">
            <v>SIN IMPACTO</v>
          </cell>
        </row>
      </sheetData>
      <sheetData sheetId="95"/>
      <sheetData sheetId="96"/>
      <sheetData sheetId="97"/>
      <sheetData sheetId="98"/>
      <sheetData sheetId="99">
        <row r="12">
          <cell r="K12" t="str">
            <v>Consumo de energía eléctrica</v>
          </cell>
          <cell r="L12" t="str">
            <v>Agotamiento de los recursos naturales (-)</v>
          </cell>
          <cell r="AB12" t="str">
            <v>Negativo MODERADO</v>
          </cell>
          <cell r="BA12" t="str">
            <v>Negativo BAJO</v>
          </cell>
        </row>
        <row r="13">
          <cell r="K13" t="str">
            <v>Consumo de papel</v>
          </cell>
          <cell r="L13" t="str">
            <v>Agotamiento de los recursos naturales (-)</v>
          </cell>
          <cell r="AB13" t="str">
            <v>Negativo MODERADO</v>
          </cell>
          <cell r="BA13" t="str">
            <v>Negativo BAJO</v>
          </cell>
        </row>
        <row r="14">
          <cell r="K14" t="str">
            <v>Consumo de tóner</v>
          </cell>
          <cell r="L14" t="str">
            <v>Agotamiento de los recursos naturales (-)</v>
          </cell>
          <cell r="AB14" t="str">
            <v>Negativo BAJO</v>
          </cell>
          <cell r="BA14" t="str">
            <v>Negativo BAJO</v>
          </cell>
        </row>
        <row r="15">
          <cell r="K15" t="str">
            <v>Educación ambiental</v>
          </cell>
          <cell r="L15" t="str">
            <v>Fomento de buenas prácticas ambientales (+)</v>
          </cell>
          <cell r="AB15" t="str">
            <v>POSITIVO</v>
          </cell>
          <cell r="BA15" t="str">
            <v>POSITIVO</v>
          </cell>
        </row>
        <row r="16">
          <cell r="K16" t="str">
            <v>Generación de residuos aprovechables (PAPEL)</v>
          </cell>
          <cell r="L16" t="str">
            <v>Disminución de carga en los rellenos sanitarios (+)</v>
          </cell>
          <cell r="AB16" t="str">
            <v>POSITIVO</v>
          </cell>
          <cell r="BA16" t="str">
            <v>POSITIVO</v>
          </cell>
        </row>
        <row r="17">
          <cell r="K17" t="str">
            <v xml:space="preserve">Generación de residuos peligrosos (TÓNERES) </v>
          </cell>
          <cell r="L17" t="str">
            <v>Contaminación del suelo (-)</v>
          </cell>
          <cell r="AB17" t="str">
            <v>Negativo MODERADO</v>
          </cell>
          <cell r="BA17" t="str">
            <v>Negativo BAJO</v>
          </cell>
        </row>
        <row r="18">
          <cell r="K18" t="str">
            <v>Consumo de energía eléctrica</v>
          </cell>
          <cell r="L18" t="str">
            <v>Agotamiento de los recursos naturales (-)</v>
          </cell>
          <cell r="AB18" t="str">
            <v>Negativo MODERADO</v>
          </cell>
          <cell r="BA18" t="str">
            <v>Negativo BAJO</v>
          </cell>
        </row>
        <row r="19">
          <cell r="K19" t="str">
            <v>Generación de residuos de manejo especial (RAEE´S)</v>
          </cell>
          <cell r="L19" t="str">
            <v>Contaminación del suelo (-)</v>
          </cell>
          <cell r="AB19" t="str">
            <v>Negativo MODERADO</v>
          </cell>
          <cell r="BA19" t="str">
            <v>Negativo BAJO</v>
          </cell>
        </row>
        <row r="20">
          <cell r="K20" t="str">
            <v>Educación ambiental</v>
          </cell>
          <cell r="L20" t="str">
            <v>Fomento de buenas prácticas ambientales (+)</v>
          </cell>
          <cell r="AB20" t="str">
            <v>POSITIVO</v>
          </cell>
          <cell r="BA20" t="str">
            <v>POSITIVO</v>
          </cell>
        </row>
        <row r="21">
          <cell r="K21" t="str">
            <v>Consumo de energía eléctrica</v>
          </cell>
          <cell r="L21" t="str">
            <v>Agotamiento de los recursos naturales (-)</v>
          </cell>
          <cell r="AB21" t="str">
            <v>Negativo MODERADO</v>
          </cell>
          <cell r="BA21" t="str">
            <v>Negativo BAJO</v>
          </cell>
        </row>
        <row r="22">
          <cell r="K22" t="str">
            <v>Generación de residuos de manejo especial (RAEE´S)</v>
          </cell>
          <cell r="L22" t="str">
            <v>Contaminación del suelo (-)</v>
          </cell>
          <cell r="AB22" t="str">
            <v>Negativo MODERADO</v>
          </cell>
          <cell r="BA22" t="str">
            <v>Negativo BAJO</v>
          </cell>
        </row>
        <row r="23">
          <cell r="K23" t="str">
            <v>Educación ambiental</v>
          </cell>
          <cell r="L23" t="str">
            <v>Fomento de buenas prácticas ambientales (+)</v>
          </cell>
          <cell r="AB23" t="str">
            <v>POSITIVO</v>
          </cell>
          <cell r="BA23" t="str">
            <v>POSITIVO</v>
          </cell>
        </row>
        <row r="24">
          <cell r="K24" t="str">
            <v>Educación ambiental</v>
          </cell>
          <cell r="L24" t="str">
            <v>Fomento de buenas prácticas ambientales (+)</v>
          </cell>
          <cell r="AB24" t="str">
            <v>POSITIVO</v>
          </cell>
          <cell r="BA24" t="str">
            <v>POSITIVO</v>
          </cell>
        </row>
        <row r="25">
          <cell r="K25" t="str">
            <v>Educación ambiental</v>
          </cell>
          <cell r="L25" t="str">
            <v>Reducción de afectación al medio ambiente (+)</v>
          </cell>
          <cell r="AB25" t="str">
            <v>POSITIVO</v>
          </cell>
          <cell r="BA25" t="str">
            <v>POSITIVO</v>
          </cell>
        </row>
        <row r="26">
          <cell r="K26" t="str">
            <v>Educación ambiental</v>
          </cell>
          <cell r="L26" t="str">
            <v>Generación / Fomento de educación  y conciencia ambiental (+)</v>
          </cell>
          <cell r="AB26" t="str">
            <v>POSITIVO</v>
          </cell>
          <cell r="BA26" t="str">
            <v>POSITIVO</v>
          </cell>
        </row>
        <row r="27">
          <cell r="K27" t="str">
            <v>Educación ambiental</v>
          </cell>
          <cell r="L27" t="str">
            <v>Disminución de consumo de papel (+)</v>
          </cell>
          <cell r="AB27" t="str">
            <v>POSITIVO</v>
          </cell>
          <cell r="BA27" t="str">
            <v>POSITIVO</v>
          </cell>
        </row>
        <row r="28">
          <cell r="K28" t="str">
            <v>Educación ambiental</v>
          </cell>
          <cell r="L28" t="str">
            <v>Disminución de consumo de energía (+)</v>
          </cell>
          <cell r="AB28" t="str">
            <v>POSITIVO</v>
          </cell>
          <cell r="BA28" t="str">
            <v>POSITIVO</v>
          </cell>
        </row>
        <row r="29">
          <cell r="K29" t="str">
            <v>Educación ambiental</v>
          </cell>
          <cell r="L29" t="str">
            <v>Disminución de consumo de agua (+)</v>
          </cell>
          <cell r="AB29" t="str">
            <v>POSITIVO</v>
          </cell>
          <cell r="BA29" t="str">
            <v>POSITIVO</v>
          </cell>
        </row>
        <row r="30">
          <cell r="K30" t="str">
            <v>Educación ambiental</v>
          </cell>
          <cell r="L30" t="str">
            <v>Manejo integral de residuos sólidos (+)</v>
          </cell>
          <cell r="AB30" t="str">
            <v>POSITIVO</v>
          </cell>
          <cell r="BA30" t="str">
            <v>POSITIVO</v>
          </cell>
        </row>
        <row r="31">
          <cell r="K31" t="str">
            <v>Educación ambiental</v>
          </cell>
          <cell r="L31" t="str">
            <v>Conservación de fauna (+)</v>
          </cell>
          <cell r="AB31" t="str">
            <v>POSITIVO</v>
          </cell>
          <cell r="BA31" t="str">
            <v>POSITIVO</v>
          </cell>
        </row>
        <row r="32">
          <cell r="K32" t="str">
            <v>Educación ambiental</v>
          </cell>
          <cell r="L32" t="str">
            <v>Conservación de flora (+)</v>
          </cell>
          <cell r="AB32" t="str">
            <v>POSITIVO</v>
          </cell>
          <cell r="BA32" t="str">
            <v>POSITIVO</v>
          </cell>
        </row>
        <row r="33">
          <cell r="K33" t="str">
            <v>Conversión a medios tecnológicos</v>
          </cell>
          <cell r="L33" t="str">
            <v>Disminución de consumo de papel (+)</v>
          </cell>
          <cell r="AB33" t="str">
            <v>POSITIVO</v>
          </cell>
          <cell r="BA33" t="str">
            <v>POSITIVO</v>
          </cell>
        </row>
        <row r="34">
          <cell r="K34" t="str">
            <v>Realización de actividades de compensación ambiental</v>
          </cell>
          <cell r="L34" t="str">
            <v>Reducción de afectación al medio ambiente (+)</v>
          </cell>
          <cell r="AB34" t="str">
            <v>POSITIVO</v>
          </cell>
          <cell r="BA34" t="str">
            <v>POSITIVO</v>
          </cell>
        </row>
        <row r="35">
          <cell r="K35" t="str">
            <v>Realización de actividades de compensación ambiental</v>
          </cell>
          <cell r="L35" t="str">
            <v>Generación / Fomento de educación  y conciencia ambiental (+)</v>
          </cell>
          <cell r="AB35" t="str">
            <v>POSITIVO</v>
          </cell>
          <cell r="BA35" t="str">
            <v>POSITIVO</v>
          </cell>
        </row>
        <row r="36">
          <cell r="K36" t="str">
            <v>Consumo de energía eléctrica</v>
          </cell>
          <cell r="L36" t="str">
            <v>Agotamiento de los recursos naturales (-)</v>
          </cell>
          <cell r="AB36" t="str">
            <v>Negativo MODERADO</v>
          </cell>
          <cell r="BA36" t="str">
            <v>Negativo BAJO</v>
          </cell>
        </row>
        <row r="37">
          <cell r="K37" t="str">
            <v>Consumo de papel</v>
          </cell>
          <cell r="L37" t="str">
            <v>Agotamiento de los recursos naturales (-)</v>
          </cell>
          <cell r="AB37" t="str">
            <v>Negativo MODERADO</v>
          </cell>
          <cell r="BA37" t="str">
            <v>Negativo BAJO</v>
          </cell>
        </row>
        <row r="38">
          <cell r="K38" t="str">
            <v>Consumo de tóner</v>
          </cell>
          <cell r="L38" t="str">
            <v>Agotamiento de los recursos naturales (-)</v>
          </cell>
          <cell r="AB38" t="str">
            <v>Negativo BAJO</v>
          </cell>
          <cell r="BA38" t="str">
            <v>Negativo BAJO</v>
          </cell>
        </row>
        <row r="39">
          <cell r="K39" t="str">
            <v>Conversión a medios tecnológicos</v>
          </cell>
          <cell r="L39" t="str">
            <v>Disminución de consumo de papel (+)</v>
          </cell>
          <cell r="AB39" t="str">
            <v>POSITIVO</v>
          </cell>
          <cell r="BA39" t="str">
            <v>POSITIVO</v>
          </cell>
        </row>
        <row r="40">
          <cell r="K40" t="str">
            <v>Generación de residuos aprovechables (PAPEL)</v>
          </cell>
          <cell r="L40" t="str">
            <v>Disminución de carga en los rellenos sanitarios (+)</v>
          </cell>
          <cell r="AB40" t="str">
            <v>POSITIVO</v>
          </cell>
          <cell r="BA40" t="str">
            <v>POSITIVO</v>
          </cell>
        </row>
        <row r="41">
          <cell r="K41" t="str">
            <v xml:space="preserve">Generación de residuos peligrosos (TÓNERES) </v>
          </cell>
          <cell r="L41" t="str">
            <v>Contaminación del suelo (-)</v>
          </cell>
          <cell r="AB41" t="str">
            <v>Negativo MODERADO</v>
          </cell>
          <cell r="BA41" t="str">
            <v>Negativo BAJO</v>
          </cell>
        </row>
        <row r="42">
          <cell r="K42" t="str">
            <v>Generación de residuos de manejo especial (RAEE´S)</v>
          </cell>
          <cell r="L42" t="str">
            <v>Contaminación del suelo (-)</v>
          </cell>
          <cell r="AB42" t="str">
            <v>Negativo MODERADO</v>
          </cell>
          <cell r="BA42" t="str">
            <v>Negativo BAJO</v>
          </cell>
        </row>
        <row r="43">
          <cell r="K43" t="str">
            <v>Generación de residuos de manejo especial (PILAS O BATERÍAS)</v>
          </cell>
          <cell r="L43" t="str">
            <v>Contaminación del suelo (-)</v>
          </cell>
          <cell r="AB43" t="str">
            <v>Negativo MODERADO</v>
          </cell>
          <cell r="BA43" t="str">
            <v>Negativo BAJO</v>
          </cell>
        </row>
        <row r="44">
          <cell r="K44" t="str">
            <v xml:space="preserve">Generación de residuos peligrosos (TÓNERES) </v>
          </cell>
          <cell r="L44" t="str">
            <v>Contaminación del suelo (-)</v>
          </cell>
          <cell r="AB44" t="str">
            <v>Negativo MODERADO</v>
          </cell>
          <cell r="BA44" t="str">
            <v>Negativo BAJO</v>
          </cell>
        </row>
        <row r="45">
          <cell r="K45" t="str">
            <v>Consumo de sustancias químicas</v>
          </cell>
          <cell r="L45" t="str">
            <v>Agotamiento de los recursos naturales (-)</v>
          </cell>
          <cell r="AB45" t="str">
            <v>Negativo MODERADO</v>
          </cell>
          <cell r="BA45" t="str">
            <v>Negativo BAJO</v>
          </cell>
        </row>
        <row r="46">
          <cell r="K46" t="str">
            <v>Mantenimiento de aparatos eléctricos y/o electrónicos</v>
          </cell>
          <cell r="L46" t="str">
            <v>Alteración al medio ambiente laboral (-)</v>
          </cell>
          <cell r="AB46" t="str">
            <v>Negativo MODERADO</v>
          </cell>
          <cell r="BA46" t="str">
            <v>Negativo BAJO</v>
          </cell>
        </row>
        <row r="47">
          <cell r="K47" t="str">
            <v>Consumo de energía eléctrica</v>
          </cell>
          <cell r="L47" t="str">
            <v>Agotamiento de los recursos naturales (-)</v>
          </cell>
          <cell r="AB47" t="str">
            <v>Negativo MODERADO</v>
          </cell>
          <cell r="BA47" t="str">
            <v>Negativo BAJO</v>
          </cell>
        </row>
        <row r="48">
          <cell r="K48" t="str">
            <v>Consumo de energía eléctrica</v>
          </cell>
          <cell r="L48" t="str">
            <v>Agotamiento de los recursos naturales (-)</v>
          </cell>
          <cell r="AB48" t="str">
            <v>Negativo MODERADO</v>
          </cell>
          <cell r="BA48" t="str">
            <v>Negativo BAJO</v>
          </cell>
        </row>
        <row r="49">
          <cell r="K49" t="str">
            <v>Consumo de papel</v>
          </cell>
          <cell r="L49" t="str">
            <v>Agotamiento de los recursos naturales (-)</v>
          </cell>
          <cell r="AB49" t="str">
            <v>Negativo MODERADO</v>
          </cell>
          <cell r="BA49" t="str">
            <v>Negativo BAJO</v>
          </cell>
        </row>
        <row r="50">
          <cell r="K50" t="str">
            <v>Consumo de tóner</v>
          </cell>
          <cell r="L50" t="str">
            <v>Agotamiento de los recursos naturales (-)</v>
          </cell>
          <cell r="AB50" t="str">
            <v>Negativo BAJO</v>
          </cell>
          <cell r="BA50" t="str">
            <v>Negativo BAJO</v>
          </cell>
        </row>
        <row r="51">
          <cell r="K51" t="str">
            <v>Conversión a medios tecnológicos</v>
          </cell>
          <cell r="L51" t="str">
            <v>Disminución de consumo de papel (+)</v>
          </cell>
          <cell r="AB51" t="str">
            <v>POSITIVO</v>
          </cell>
          <cell r="BA51" t="str">
            <v>POSITIVO</v>
          </cell>
        </row>
        <row r="52">
          <cell r="K52" t="str">
            <v>Generación de residuos aprovechables (PAPEL)</v>
          </cell>
          <cell r="L52" t="str">
            <v>Disminución de carga en los rellenos sanitarios (+)</v>
          </cell>
          <cell r="AB52" t="str">
            <v>POSITIVO</v>
          </cell>
          <cell r="BA52" t="str">
            <v>POSITIVO</v>
          </cell>
        </row>
        <row r="53">
          <cell r="K53" t="str">
            <v xml:space="preserve">Generación de residuos peligrosos (TÓNERES) </v>
          </cell>
          <cell r="L53" t="str">
            <v>Contaminación del suelo (-)</v>
          </cell>
          <cell r="AB53" t="str">
            <v>Negativo MODERADO</v>
          </cell>
          <cell r="BA53" t="str">
            <v>Negativo BAJO</v>
          </cell>
        </row>
        <row r="54">
          <cell r="K54" t="str">
            <v>Consumo de energía eléctrica</v>
          </cell>
          <cell r="L54" t="str">
            <v>Agotamiento de los recursos naturales (-)</v>
          </cell>
          <cell r="AB54" t="str">
            <v>Negativo MODERADO</v>
          </cell>
          <cell r="BA54" t="str">
            <v>Negativo BAJO</v>
          </cell>
        </row>
        <row r="55">
          <cell r="K55" t="str">
            <v>Consumo de materiales de construcción</v>
          </cell>
          <cell r="L55" t="str">
            <v>Agotamiento de los recursos naturales (-)</v>
          </cell>
          <cell r="AB55" t="str">
            <v>Negativo BAJO</v>
          </cell>
          <cell r="BA55" t="str">
            <v>Negativo BAJO</v>
          </cell>
        </row>
        <row r="56">
          <cell r="K56" t="str">
            <v>Generación de residuos aprovechables (METAL)</v>
          </cell>
          <cell r="L56" t="str">
            <v>Disminución de carga en los rellenos sanitarios (+)</v>
          </cell>
          <cell r="AB56" t="str">
            <v>POSITIVO</v>
          </cell>
          <cell r="BA56" t="str">
            <v>POSITIVO</v>
          </cell>
        </row>
        <row r="57">
          <cell r="K57" t="str">
            <v>Generación de residuos aprovechables (PAPEL)</v>
          </cell>
          <cell r="L57" t="str">
            <v>Disminución de carga en los rellenos sanitarios (+)</v>
          </cell>
          <cell r="AB57" t="str">
            <v>POSITIVO</v>
          </cell>
          <cell r="BA57" t="str">
            <v>POSITIVO</v>
          </cell>
        </row>
        <row r="58">
          <cell r="K58" t="str">
            <v>Generación de residuos aprovechables (PLÁSTICO)</v>
          </cell>
          <cell r="L58" t="str">
            <v>Disminución de carga en los rellenos sanitarios (+)</v>
          </cell>
          <cell r="AB58" t="str">
            <v>POSITIVO</v>
          </cell>
          <cell r="BA58" t="str">
            <v>POSITIVO</v>
          </cell>
        </row>
        <row r="59">
          <cell r="K59" t="str">
            <v>Generación de residuos de manejo especial (RCD´S)</v>
          </cell>
          <cell r="L59" t="str">
            <v>Contaminación del suelo (-)</v>
          </cell>
          <cell r="AB59" t="str">
            <v>Negativo MODERADO</v>
          </cell>
          <cell r="BA59" t="str">
            <v>Negativo BAJO</v>
          </cell>
        </row>
        <row r="60">
          <cell r="K60" t="str">
            <v>Generación de residuos de manejo especial  (LUMINARIAS)</v>
          </cell>
          <cell r="L60" t="str">
            <v>Contaminación del suelo (-)</v>
          </cell>
          <cell r="AB60" t="str">
            <v>Negativo MODERADO</v>
          </cell>
          <cell r="BA60" t="str">
            <v>Negativo BAJO</v>
          </cell>
        </row>
        <row r="61">
          <cell r="K61" t="str">
            <v>Consumo de sustancias químicas</v>
          </cell>
          <cell r="L61" t="str">
            <v>Agotamiento de los recursos naturales (-)</v>
          </cell>
          <cell r="AB61" t="str">
            <v>Negativo MODERADO</v>
          </cell>
          <cell r="BA61" t="str">
            <v>Negativo BAJO</v>
          </cell>
        </row>
        <row r="62">
          <cell r="K62" t="str">
            <v>Consumo de agua</v>
          </cell>
          <cell r="L62" t="str">
            <v>Agotamiento de los recursos naturales (-)</v>
          </cell>
          <cell r="AB62" t="str">
            <v>Negativo MODERADO</v>
          </cell>
          <cell r="BA62" t="str">
            <v>Negativo BAJO</v>
          </cell>
        </row>
        <row r="63">
          <cell r="K63" t="str">
            <v>Generación de residuos ordinarios</v>
          </cell>
          <cell r="L63" t="str">
            <v>Aumento de carga de rellenos sanitarios (-)</v>
          </cell>
          <cell r="AB63" t="str">
            <v>Negativo MODERADO</v>
          </cell>
          <cell r="BA63" t="str">
            <v>Negativo BAJO</v>
          </cell>
        </row>
        <row r="64">
          <cell r="K64" t="str">
            <v xml:space="preserve">Consumo de insumos no comestibles de cafetería </v>
          </cell>
          <cell r="L64" t="str">
            <v>Aumento de carga de rellenos sanitarios (-)</v>
          </cell>
          <cell r="AB64" t="str">
            <v>Negativo MODERADO</v>
          </cell>
          <cell r="BA64" t="str">
            <v>Negativo BAJO</v>
          </cell>
        </row>
        <row r="65">
          <cell r="K65" t="str">
            <v>Vertimiento de aguas residuales domésticas a sistemas de alcantarillado</v>
          </cell>
          <cell r="L65" t="str">
            <v>Contaminación de cuerpos hídricos (-)</v>
          </cell>
          <cell r="AB65" t="str">
            <v>Negativo MODERADO</v>
          </cell>
          <cell r="BA65" t="str">
            <v>Negativo BAJO</v>
          </cell>
        </row>
        <row r="66">
          <cell r="K66" t="str">
            <v>Consumo de energía eléctrica</v>
          </cell>
          <cell r="L66" t="str">
            <v>Agotamiento de los recursos naturales (-)</v>
          </cell>
          <cell r="AB66" t="str">
            <v>Negativo MODERADO</v>
          </cell>
          <cell r="BA66" t="str">
            <v>Negativo BAJO</v>
          </cell>
        </row>
        <row r="67">
          <cell r="K67" t="str">
            <v>Consumo de agua</v>
          </cell>
          <cell r="L67" t="str">
            <v>Agotamiento de los recursos naturales (-)</v>
          </cell>
          <cell r="AB67" t="str">
            <v>Negativo MODERADO</v>
          </cell>
          <cell r="BA67" t="str">
            <v>Negativo BAJO</v>
          </cell>
        </row>
        <row r="68">
          <cell r="K68" t="str">
            <v>Consumo de fertilizantes</v>
          </cell>
          <cell r="L68" t="str">
            <v>Agotamiento de los recursos naturales (-)</v>
          </cell>
          <cell r="AB68" t="str">
            <v>Negativo MODERADO</v>
          </cell>
          <cell r="BA68" t="str">
            <v>Negativo BAJO</v>
          </cell>
        </row>
        <row r="69">
          <cell r="K69" t="str">
            <v>Generación de residuos aprovechables (CARTÓN)</v>
          </cell>
          <cell r="L69" t="str">
            <v>Disminución de carga en los rellenos sanitarios (+)</v>
          </cell>
          <cell r="AB69" t="str">
            <v>POSITIVO</v>
          </cell>
          <cell r="BA69" t="str">
            <v>POSITIVO</v>
          </cell>
        </row>
        <row r="70">
          <cell r="K70" t="str">
            <v>Generación de residuos aprovechables (PAPEL)</v>
          </cell>
          <cell r="L70" t="str">
            <v>Disminución de carga en los rellenos sanitarios (+)</v>
          </cell>
          <cell r="AB70" t="str">
            <v>POSITIVO</v>
          </cell>
          <cell r="BA70" t="str">
            <v>POSITIVO</v>
          </cell>
        </row>
        <row r="71">
          <cell r="K71" t="str">
            <v>Generación de residuos aprovechables (PLÁSTICO)</v>
          </cell>
          <cell r="L71" t="str">
            <v>Disminución de carga en los rellenos sanitarios (+)</v>
          </cell>
          <cell r="AB71" t="str">
            <v>POSITIVO</v>
          </cell>
          <cell r="BA71" t="str">
            <v>POSITIVO</v>
          </cell>
        </row>
        <row r="72">
          <cell r="K72" t="str">
            <v>Generación de residuos ordinarios</v>
          </cell>
          <cell r="L72" t="str">
            <v>Aumento de carga de rellenos sanitarios (-)</v>
          </cell>
          <cell r="AB72" t="str">
            <v>Negativo MODERADO</v>
          </cell>
          <cell r="BA72" t="str">
            <v>Negativo BAJO</v>
          </cell>
        </row>
        <row r="73">
          <cell r="K73" t="str">
            <v>Generación de residuos orgánicos</v>
          </cell>
          <cell r="L73" t="str">
            <v>Aumento de carga de rellenos sanitarios (-)</v>
          </cell>
          <cell r="AB73" t="str">
            <v>Negativo MODERADO</v>
          </cell>
          <cell r="BA73" t="str">
            <v>Negativo BAJO</v>
          </cell>
        </row>
        <row r="74">
          <cell r="K74" t="str">
            <v>Consumo de sustancias químicas</v>
          </cell>
          <cell r="L74" t="str">
            <v>Agotamiento de los recursos naturales (-)</v>
          </cell>
          <cell r="AB74" t="str">
            <v>Negativo MODERADO</v>
          </cell>
          <cell r="BA74" t="str">
            <v>Negativo BAJO</v>
          </cell>
        </row>
        <row r="75">
          <cell r="K75" t="str">
            <v xml:space="preserve">Generación de residuos peligrosos (RESIDUOS QUÍMICOS) </v>
          </cell>
          <cell r="L75" t="str">
            <v>Contaminación del suelo (-)</v>
          </cell>
          <cell r="AB75" t="str">
            <v>Negativo MODERADO</v>
          </cell>
          <cell r="BA75" t="str">
            <v>Negativo BAJO</v>
          </cell>
        </row>
        <row r="76">
          <cell r="K76" t="str">
            <v>Consumo de plaguicidas</v>
          </cell>
          <cell r="L76" t="str">
            <v>Agotamiento de los recursos naturales (-)</v>
          </cell>
          <cell r="AB76" t="str">
            <v>Negativo MODERADO</v>
          </cell>
          <cell r="BA76" t="str">
            <v>Negativo BAJO</v>
          </cell>
        </row>
        <row r="77">
          <cell r="K77" t="str">
            <v>Generación de residuos peligrosos (PLAGUICIDAS)</v>
          </cell>
          <cell r="L77" t="str">
            <v>Contaminación del suelo (-)</v>
          </cell>
          <cell r="AB77" t="str">
            <v>Negativo MODERADO</v>
          </cell>
          <cell r="BA77" t="str">
            <v>Negativo BAJO</v>
          </cell>
        </row>
        <row r="78">
          <cell r="K78" t="str">
            <v>Consumo de energía eléctrica</v>
          </cell>
          <cell r="L78" t="str">
            <v>Agotamiento de los recursos naturales (-)</v>
          </cell>
          <cell r="AB78" t="str">
            <v>Negativo MODERADO</v>
          </cell>
          <cell r="BA78" t="str">
            <v>Negativo BAJO</v>
          </cell>
        </row>
        <row r="79">
          <cell r="K79" t="str">
            <v>Consumo de papel</v>
          </cell>
          <cell r="L79" t="str">
            <v>Agotamiento de los recursos naturales (-)</v>
          </cell>
          <cell r="AB79" t="str">
            <v>Negativo MODERADO</v>
          </cell>
          <cell r="BA79" t="str">
            <v>Negativo BAJO</v>
          </cell>
        </row>
        <row r="80">
          <cell r="K80" t="str">
            <v>Consumo de tóner</v>
          </cell>
          <cell r="L80" t="str">
            <v>Agotamiento de los recursos naturales (-)</v>
          </cell>
          <cell r="AB80" t="str">
            <v>Negativo BAJO</v>
          </cell>
          <cell r="BA80" t="str">
            <v>Negativo BAJO</v>
          </cell>
        </row>
        <row r="81">
          <cell r="K81" t="str">
            <v>Conversión a medios tecnológicos</v>
          </cell>
          <cell r="L81" t="str">
            <v>Disminución de consumo de papel (+)</v>
          </cell>
          <cell r="AB81" t="str">
            <v>POSITIVO</v>
          </cell>
          <cell r="BA81" t="str">
            <v>POSITIVO</v>
          </cell>
        </row>
        <row r="82">
          <cell r="K82" t="str">
            <v>Generación de residuos aprovechables (PAPEL)</v>
          </cell>
          <cell r="L82" t="str">
            <v>Disminución de carga en los rellenos sanitarios (+)</v>
          </cell>
          <cell r="AB82" t="str">
            <v>POSITIVO</v>
          </cell>
          <cell r="BA82" t="str">
            <v>POSITIVO</v>
          </cell>
        </row>
        <row r="83">
          <cell r="K83" t="str">
            <v xml:space="preserve">Generación de residuos peligrosos (TÓNERES) </v>
          </cell>
          <cell r="L83" t="str">
            <v>Contaminación del suelo (-)</v>
          </cell>
          <cell r="AB83" t="str">
            <v>Negativo MODERADO</v>
          </cell>
          <cell r="BA83" t="str">
            <v>Negativo BAJO</v>
          </cell>
        </row>
        <row r="84">
          <cell r="K84" t="str">
            <v>Educación ambiental</v>
          </cell>
          <cell r="L84" t="str">
            <v>Fomento de buenas prácticas ambientales (+)</v>
          </cell>
          <cell r="AB84" t="str">
            <v>POSITIVO</v>
          </cell>
          <cell r="BA84" t="str">
            <v>POSITIVO</v>
          </cell>
        </row>
        <row r="85">
          <cell r="K85" t="str">
            <v>Educación ambiental</v>
          </cell>
          <cell r="L85" t="str">
            <v>Generación / Fomento de educación  y conciencia ambiental (+)</v>
          </cell>
          <cell r="AB85" t="str">
            <v>POSITIVO</v>
          </cell>
          <cell r="BA85" t="str">
            <v>POSITIVO</v>
          </cell>
        </row>
        <row r="86">
          <cell r="K86" t="str">
            <v>Consumo de energía eléctrica</v>
          </cell>
          <cell r="L86" t="str">
            <v>Agotamiento de los recursos naturales (-)</v>
          </cell>
          <cell r="AB86" t="str">
            <v>POSITIVO</v>
          </cell>
          <cell r="BA86" t="str">
            <v>POSITIVO</v>
          </cell>
        </row>
        <row r="87">
          <cell r="K87" t="str">
            <v>Consumo de papel</v>
          </cell>
          <cell r="L87" t="str">
            <v>Agotamiento de los recursos naturales (-)</v>
          </cell>
          <cell r="AB87" t="str">
            <v>Negativo MODERADO</v>
          </cell>
          <cell r="BA87" t="str">
            <v>Negativo BAJO</v>
          </cell>
        </row>
        <row r="88">
          <cell r="K88" t="str">
            <v>Generación de residuos ordinarios</v>
          </cell>
          <cell r="L88" t="str">
            <v>Contaminación del suelo (-)</v>
          </cell>
          <cell r="AB88" t="str">
            <v>Negativo MODERADO</v>
          </cell>
          <cell r="BA88" t="str">
            <v>Negativo BAJO</v>
          </cell>
        </row>
        <row r="89">
          <cell r="K89" t="str">
            <v xml:space="preserve">Consumo de insumos comestibles de cafetería </v>
          </cell>
          <cell r="L89" t="str">
            <v>Agotamiento de los recursos naturales (-)</v>
          </cell>
          <cell r="AB89" t="str">
            <v>Negativo BAJO</v>
          </cell>
          <cell r="BA89" t="str">
            <v>Negativo BAJO</v>
          </cell>
        </row>
        <row r="90">
          <cell r="K90" t="str">
            <v>Generación de residuos orgánicos</v>
          </cell>
          <cell r="L90" t="str">
            <v>Contaminación del suelo (-)</v>
          </cell>
          <cell r="AB90" t="str">
            <v>Negativo MODERADO</v>
          </cell>
          <cell r="BA90" t="str">
            <v>Negativo BAJO</v>
          </cell>
        </row>
        <row r="91">
          <cell r="K91" t="str">
            <v>Generación de residuos aprovechables (PAPEL)</v>
          </cell>
          <cell r="L91" t="str">
            <v>Disminución de carga en los rellenos sanitarios (+)</v>
          </cell>
          <cell r="AB91" t="str">
            <v>POSITIVO</v>
          </cell>
          <cell r="BA91" t="str">
            <v>POSITIVO</v>
          </cell>
        </row>
        <row r="92">
          <cell r="K92" t="str">
            <v>Consumo de energía eléctrica</v>
          </cell>
          <cell r="L92" t="str">
            <v>Agotamiento de los recursos naturales (-)</v>
          </cell>
          <cell r="AB92" t="str">
            <v>Negativo MODERADO</v>
          </cell>
          <cell r="BA92" t="str">
            <v>Negativo BAJO</v>
          </cell>
        </row>
        <row r="93">
          <cell r="K93" t="str">
            <v>Consumo de papel</v>
          </cell>
          <cell r="L93" t="str">
            <v>Agotamiento de los recursos naturales (-)</v>
          </cell>
          <cell r="AB93" t="str">
            <v>Negativo MODERADO</v>
          </cell>
          <cell r="BA93" t="str">
            <v>Negativo BAJO</v>
          </cell>
        </row>
        <row r="94">
          <cell r="K94" t="str">
            <v>Consumo de tóner</v>
          </cell>
          <cell r="L94" t="str">
            <v>Agotamiento de los recursos naturales (-)</v>
          </cell>
          <cell r="AB94" t="str">
            <v>Negativo BAJO</v>
          </cell>
          <cell r="BA94" t="str">
            <v>Negativo BAJO</v>
          </cell>
        </row>
        <row r="95">
          <cell r="K95" t="str">
            <v>Conversión a medios tecnológicos</v>
          </cell>
          <cell r="L95" t="str">
            <v>Disminución de consumo de papel (+)</v>
          </cell>
          <cell r="AB95" t="str">
            <v>POSITIVO</v>
          </cell>
          <cell r="BA95" t="str">
            <v>POSITIVO</v>
          </cell>
        </row>
        <row r="96">
          <cell r="K96" t="str">
            <v>Generación de residuos aprovechables (PAPEL)</v>
          </cell>
          <cell r="L96" t="str">
            <v>Disminución de carga en los rellenos sanitarios (+)</v>
          </cell>
          <cell r="AB96" t="str">
            <v>POSITIVO</v>
          </cell>
          <cell r="BA96" t="str">
            <v>POSITIVO</v>
          </cell>
        </row>
        <row r="97">
          <cell r="K97" t="str">
            <v>Generación de residuos aprovechables (CARTÓN)</v>
          </cell>
          <cell r="L97" t="str">
            <v>Disminución de carga en los rellenos sanitarios (+)</v>
          </cell>
          <cell r="AB97" t="str">
            <v>POSITIVO</v>
          </cell>
          <cell r="BA97" t="str">
            <v>POSITIVO</v>
          </cell>
        </row>
        <row r="98">
          <cell r="K98" t="str">
            <v xml:space="preserve">Generación de residuos peligrosos (TÓNERES) </v>
          </cell>
          <cell r="L98" t="str">
            <v>Contaminación del suelo (-)</v>
          </cell>
          <cell r="AB98" t="str">
            <v>Negativo MODERADO</v>
          </cell>
          <cell r="BA98" t="str">
            <v>Negativo BAJO</v>
          </cell>
        </row>
        <row r="99">
          <cell r="K99" t="str">
            <v>Consumo de energía eléctrica</v>
          </cell>
          <cell r="L99" t="str">
            <v>Agotamiento de los recursos naturales (-)</v>
          </cell>
          <cell r="AB99" t="str">
            <v>Negativo MODERADO</v>
          </cell>
          <cell r="BA99" t="str">
            <v>Negativo BAJO</v>
          </cell>
        </row>
        <row r="100">
          <cell r="K100" t="str">
            <v>Consumo de papel</v>
          </cell>
          <cell r="L100" t="str">
            <v>Agotamiento de los recursos naturales (-)</v>
          </cell>
          <cell r="AB100" t="str">
            <v>Negativo MODERADO</v>
          </cell>
          <cell r="BA100" t="str">
            <v>Negativo BAJO</v>
          </cell>
        </row>
        <row r="101">
          <cell r="K101" t="str">
            <v>Consumo de tóner</v>
          </cell>
          <cell r="L101" t="str">
            <v>Agotamiento de los recursos naturales (-)</v>
          </cell>
          <cell r="AB101" t="str">
            <v>Negativo BAJO</v>
          </cell>
          <cell r="BA101" t="str">
            <v>Negativo BAJO</v>
          </cell>
        </row>
        <row r="102">
          <cell r="K102" t="str">
            <v>Conversión a medios tecnológicos</v>
          </cell>
          <cell r="L102" t="str">
            <v>Disminución de consumo de papel (+)</v>
          </cell>
          <cell r="AB102" t="str">
            <v>POSITIVO</v>
          </cell>
          <cell r="BA102" t="str">
            <v>POSITIVO</v>
          </cell>
        </row>
        <row r="103">
          <cell r="K103" t="str">
            <v>Generación de residuos aprovechables (PAPEL)</v>
          </cell>
          <cell r="L103" t="str">
            <v>Disminución de carga en los rellenos sanitarios (+)</v>
          </cell>
          <cell r="AB103" t="str">
            <v>POSITIVO</v>
          </cell>
          <cell r="BA103" t="str">
            <v>POSITIVO</v>
          </cell>
        </row>
        <row r="104">
          <cell r="K104" t="str">
            <v xml:space="preserve">Generación de residuos peligrosos (TÓNERES) </v>
          </cell>
          <cell r="L104" t="str">
            <v>Contaminación del suelo (-)</v>
          </cell>
          <cell r="AB104" t="str">
            <v>Negativo MODERADO</v>
          </cell>
          <cell r="BA104" t="str">
            <v>Negativo BAJO</v>
          </cell>
        </row>
        <row r="105">
          <cell r="K105" t="str">
            <v>Consumo de energía eléctrica</v>
          </cell>
          <cell r="L105" t="str">
            <v>Agotamiento de los recursos naturales (-)</v>
          </cell>
          <cell r="AB105" t="str">
            <v>Negativo MODERADO</v>
          </cell>
          <cell r="BA105" t="str">
            <v>Negativo BAJO</v>
          </cell>
        </row>
        <row r="106">
          <cell r="K106" t="str">
            <v>Consumo de papel</v>
          </cell>
          <cell r="L106" t="str">
            <v>Agotamiento de los recursos naturales (-)</v>
          </cell>
          <cell r="AB106" t="str">
            <v>Negativo MODERADO</v>
          </cell>
          <cell r="BA106" t="str">
            <v>Negativo BAJO</v>
          </cell>
        </row>
        <row r="107">
          <cell r="K107" t="str">
            <v>Consumo de tóner</v>
          </cell>
          <cell r="L107" t="str">
            <v>Agotamiento de los recursos naturales (-)</v>
          </cell>
          <cell r="AB107" t="str">
            <v>Negativo BAJO</v>
          </cell>
          <cell r="BA107" t="str">
            <v>Negativo BAJO</v>
          </cell>
        </row>
        <row r="108">
          <cell r="K108" t="str">
            <v>Conversión a medios tecnológicos</v>
          </cell>
          <cell r="L108" t="str">
            <v>Disminución de consumo de papel (+)</v>
          </cell>
          <cell r="AB108" t="str">
            <v>POSITIVO</v>
          </cell>
          <cell r="BA108" t="str">
            <v>POSITIVO</v>
          </cell>
        </row>
        <row r="109">
          <cell r="K109" t="str">
            <v>Generación de residuos aprovechables (PAPEL)</v>
          </cell>
          <cell r="L109" t="str">
            <v>Disminución de carga en los rellenos sanitarios (+)</v>
          </cell>
          <cell r="AB109" t="str">
            <v>POSITIVO</v>
          </cell>
          <cell r="BA109" t="str">
            <v>POSITIVO</v>
          </cell>
        </row>
        <row r="110">
          <cell r="K110" t="str">
            <v xml:space="preserve">Generación de residuos peligrosos (TÓNERES) </v>
          </cell>
          <cell r="L110" t="str">
            <v>Contaminación del suelo (-)</v>
          </cell>
          <cell r="AB110" t="str">
            <v>Negativo MODERADO</v>
          </cell>
          <cell r="BA110" t="str">
            <v>Negativo BAJO</v>
          </cell>
        </row>
        <row r="111">
          <cell r="K111" t="str">
            <v>Consumo de energía eléctrica</v>
          </cell>
          <cell r="L111" t="str">
            <v>Agotamiento de los recursos naturales (-)</v>
          </cell>
          <cell r="AB111" t="str">
            <v>Negativo MODERADO</v>
          </cell>
          <cell r="BA111" t="str">
            <v>Negativo BAJO</v>
          </cell>
        </row>
        <row r="112">
          <cell r="K112" t="str">
            <v>Consumo de papel</v>
          </cell>
          <cell r="L112" t="str">
            <v>Agotamiento de los recursos naturales (-)</v>
          </cell>
          <cell r="AB112" t="str">
            <v>Negativo MODERADO</v>
          </cell>
          <cell r="BA112" t="str">
            <v>Negativo BAJO</v>
          </cell>
        </row>
        <row r="113">
          <cell r="K113" t="str">
            <v>Conversión a medios tecnológicos</v>
          </cell>
          <cell r="L113" t="str">
            <v>Disminución de consumo de papel (+)</v>
          </cell>
          <cell r="AB113" t="str">
            <v>POSITIVO</v>
          </cell>
          <cell r="BA113" t="str">
            <v>POSITIVO</v>
          </cell>
        </row>
        <row r="114">
          <cell r="K114" t="str">
            <v>Generación de residuos aprovechables (PAPEL)</v>
          </cell>
          <cell r="L114" t="str">
            <v>Disminución de carga en los rellenos sanitarios (+)</v>
          </cell>
          <cell r="AB114" t="str">
            <v>POSITIVO</v>
          </cell>
          <cell r="BA114" t="str">
            <v>POSITIVO</v>
          </cell>
        </row>
        <row r="115">
          <cell r="K115" t="str">
            <v>Consumo de energía eléctrica</v>
          </cell>
          <cell r="L115" t="str">
            <v>Agotamiento de los recursos naturales (-)</v>
          </cell>
          <cell r="AB115" t="str">
            <v>Negativo MODERADO</v>
          </cell>
          <cell r="BA115" t="str">
            <v>Negativo BAJO</v>
          </cell>
        </row>
        <row r="116">
          <cell r="K116" t="str">
            <v>Consumo de papel</v>
          </cell>
          <cell r="L116" t="str">
            <v>Agotamiento de los recursos naturales (-)</v>
          </cell>
          <cell r="AB116" t="str">
            <v>Negativo MODERADO</v>
          </cell>
          <cell r="BA116" t="str">
            <v>Negativo BAJO</v>
          </cell>
        </row>
        <row r="117">
          <cell r="K117" t="str">
            <v>Consumo de tóner</v>
          </cell>
          <cell r="L117" t="str">
            <v>Agotamiento de los recursos naturales (-)</v>
          </cell>
          <cell r="AB117" t="str">
            <v>Negativo BAJO</v>
          </cell>
          <cell r="BA117" t="str">
            <v>Negativo BAJO</v>
          </cell>
        </row>
        <row r="118">
          <cell r="K118" t="str">
            <v>Conversión a medios tecnológicos</v>
          </cell>
          <cell r="L118" t="str">
            <v>Disminución de consumo de papel (+)</v>
          </cell>
          <cell r="AB118" t="str">
            <v>POSITIVO</v>
          </cell>
          <cell r="BA118" t="str">
            <v>POSITIVO</v>
          </cell>
        </row>
        <row r="119">
          <cell r="K119" t="str">
            <v>Generación de residuos aprovechables (PAPEL)</v>
          </cell>
          <cell r="L119" t="str">
            <v>Disminución de carga en los rellenos sanitarios (+)</v>
          </cell>
          <cell r="AB119" t="str">
            <v>POSITIVO</v>
          </cell>
          <cell r="BA119" t="str">
            <v>POSITIVO</v>
          </cell>
        </row>
        <row r="120">
          <cell r="K120" t="str">
            <v xml:space="preserve">Generación de residuos peligrosos (TÓNERES) </v>
          </cell>
          <cell r="L120" t="str">
            <v>Contaminación del suelo (-)</v>
          </cell>
          <cell r="AB120" t="str">
            <v>Negativo MODERADO</v>
          </cell>
          <cell r="BA120" t="str">
            <v>Negativo BAJO</v>
          </cell>
        </row>
        <row r="121">
          <cell r="K121" t="str">
            <v>Consumo de energía eléctrica</v>
          </cell>
          <cell r="L121" t="str">
            <v>Agotamiento de los recursos naturales (-)</v>
          </cell>
          <cell r="AB121" t="str">
            <v>Negativo MODERADO</v>
          </cell>
          <cell r="BA121" t="str">
            <v>Negativo BAJO</v>
          </cell>
        </row>
        <row r="122">
          <cell r="K122" t="str">
            <v>Consumo de papel</v>
          </cell>
          <cell r="L122" t="str">
            <v>Agotamiento de los recursos naturales (-)</v>
          </cell>
          <cell r="AB122" t="str">
            <v>Negativo MODERADO</v>
          </cell>
          <cell r="BA122" t="str">
            <v>Negativo BAJO</v>
          </cell>
        </row>
        <row r="123">
          <cell r="K123" t="str">
            <v>Consumo de tóner</v>
          </cell>
          <cell r="L123" t="str">
            <v>Agotamiento de los recursos naturales (-)</v>
          </cell>
          <cell r="AB123" t="str">
            <v>Negativo BAJO</v>
          </cell>
          <cell r="BA123" t="str">
            <v>Negativo BAJO</v>
          </cell>
        </row>
        <row r="124">
          <cell r="K124" t="str">
            <v>Conversión a medios tecnológicos</v>
          </cell>
          <cell r="L124" t="str">
            <v>Disminución de consumo de papel (+)</v>
          </cell>
          <cell r="AB124" t="str">
            <v>POSITIVO</v>
          </cell>
          <cell r="BA124" t="str">
            <v>POSITIVO</v>
          </cell>
        </row>
        <row r="125">
          <cell r="K125" t="str">
            <v>Generación de residuos aprovechables (PAPEL)</v>
          </cell>
          <cell r="L125" t="str">
            <v>Disminución de carga en los rellenos sanitarios (+)</v>
          </cell>
          <cell r="AB125" t="str">
            <v>POSITIVO</v>
          </cell>
          <cell r="BA125" t="str">
            <v>POSITIVO</v>
          </cell>
        </row>
        <row r="126">
          <cell r="K126" t="str">
            <v xml:space="preserve">Generación de residuos peligrosos (TÓNERES) </v>
          </cell>
          <cell r="L126" t="str">
            <v>Contaminación del suelo (-)</v>
          </cell>
          <cell r="AB126" t="str">
            <v>Negativo MODERADO</v>
          </cell>
          <cell r="BA126" t="str">
            <v>Negativo BAJO</v>
          </cell>
        </row>
        <row r="127">
          <cell r="K127" t="str">
            <v>Consumo de energía eléctrica</v>
          </cell>
          <cell r="L127" t="str">
            <v>Agotamiento de los recursos naturales (-)</v>
          </cell>
          <cell r="AB127" t="str">
            <v>Negativo MODERADO</v>
          </cell>
          <cell r="BA127" t="str">
            <v>Negativo BAJO</v>
          </cell>
        </row>
        <row r="128">
          <cell r="K128" t="str">
            <v>Consumo de papel</v>
          </cell>
          <cell r="L128" t="str">
            <v>Agotamiento de los recursos naturales (-)</v>
          </cell>
          <cell r="AB128" t="str">
            <v>Negativo MODERADO</v>
          </cell>
          <cell r="BA128" t="str">
            <v>Negativo BAJO</v>
          </cell>
        </row>
        <row r="129">
          <cell r="K129" t="str">
            <v>Conversión a medios tecnológicos</v>
          </cell>
          <cell r="L129" t="str">
            <v>Disminución de consumo de papel (+)</v>
          </cell>
          <cell r="AB129" t="str">
            <v>POSITIVO</v>
          </cell>
          <cell r="BA129" t="str">
            <v>POSITIVO</v>
          </cell>
        </row>
        <row r="130">
          <cell r="K130" t="str">
            <v>Generación de residuos aprovechables (PAPEL)</v>
          </cell>
          <cell r="L130" t="str">
            <v>Disminución de carga en los rellenos sanitarios (+)</v>
          </cell>
          <cell r="AB130" t="str">
            <v>POSITIVO</v>
          </cell>
          <cell r="BA130" t="str">
            <v>POSITIVO</v>
          </cell>
        </row>
        <row r="131">
          <cell r="K131" t="str">
            <v>Consumo de energía eléctrica</v>
          </cell>
          <cell r="L131" t="str">
            <v>Agotamiento de los recursos naturales (-)</v>
          </cell>
          <cell r="AB131" t="str">
            <v>Negativo MODERADO</v>
          </cell>
          <cell r="BA131" t="str">
            <v>Negativo BAJO</v>
          </cell>
        </row>
        <row r="132">
          <cell r="K132" t="str">
            <v>Consumo de papel</v>
          </cell>
          <cell r="L132" t="str">
            <v>Agotamiento de los recursos naturales (-)</v>
          </cell>
          <cell r="AB132" t="str">
            <v>Negativo MODERADO</v>
          </cell>
          <cell r="BA132" t="str">
            <v>Negativo BAJO</v>
          </cell>
        </row>
        <row r="133">
          <cell r="K133" t="str">
            <v>Conversión a medios tecnológicos</v>
          </cell>
          <cell r="L133" t="str">
            <v>Disminución de consumo de papel (+)</v>
          </cell>
          <cell r="AB133" t="str">
            <v>POSITIVO</v>
          </cell>
          <cell r="BA133" t="str">
            <v>POSITIVO</v>
          </cell>
        </row>
        <row r="134">
          <cell r="K134" t="str">
            <v>Generación de residuos aprovechables (PAPEL)</v>
          </cell>
          <cell r="L134" t="str">
            <v>Disminución de carga en los rellenos sanitarios (+)</v>
          </cell>
          <cell r="AB134" t="str">
            <v>POSITIVO</v>
          </cell>
          <cell r="BA134" t="str">
            <v>POSITIVO</v>
          </cell>
        </row>
        <row r="135">
          <cell r="K135" t="str">
            <v>Consumo de combustibles</v>
          </cell>
          <cell r="L135" t="str">
            <v>Emisión de gases efecto invernadero (-)</v>
          </cell>
          <cell r="AB135" t="str">
            <v>Negativo BAJO</v>
          </cell>
          <cell r="BA135" t="str">
            <v>Negativo BAJO</v>
          </cell>
        </row>
        <row r="136">
          <cell r="K136" t="str">
            <v>Generación de emisiones atmosféricas fuentes móviles</v>
          </cell>
          <cell r="L136" t="str">
            <v>Contaminación del aire (-)</v>
          </cell>
          <cell r="AB136" t="str">
            <v>Negativo MODERADO</v>
          </cell>
          <cell r="BA136" t="str">
            <v>Negativo MODERADO</v>
          </cell>
        </row>
        <row r="137">
          <cell r="K137" t="str">
            <v>Consumo de energía eléctrica</v>
          </cell>
          <cell r="L137" t="str">
            <v>Agotamiento de los recursos naturales (-)</v>
          </cell>
          <cell r="AB137" t="str">
            <v>Negativo MODERADO</v>
          </cell>
          <cell r="BA137" t="str">
            <v>Negativo BAJO</v>
          </cell>
        </row>
        <row r="138">
          <cell r="K138" t="str">
            <v>Consumo de papel</v>
          </cell>
          <cell r="L138" t="str">
            <v>Agotamiento de los recursos naturales (-)</v>
          </cell>
          <cell r="AB138" t="str">
            <v>Negativo MODERADO</v>
          </cell>
          <cell r="BA138" t="str">
            <v>Negativo BAJO</v>
          </cell>
        </row>
        <row r="139">
          <cell r="K139" t="str">
            <v>Conversión a medios tecnológicos</v>
          </cell>
          <cell r="L139" t="str">
            <v>Disminución de consumo de papel (+)</v>
          </cell>
          <cell r="AB139" t="str">
            <v>POSITIVO</v>
          </cell>
          <cell r="BA139" t="str">
            <v>POSITIVO</v>
          </cell>
        </row>
        <row r="140">
          <cell r="K140" t="str">
            <v>Generación de residuos aprovechables (PAPEL)</v>
          </cell>
          <cell r="L140" t="str">
            <v>Disminución de carga en los rellenos sanitarios (+)</v>
          </cell>
          <cell r="AB140" t="str">
            <v>POSITIVO</v>
          </cell>
          <cell r="BA140" t="str">
            <v>POSITIVO</v>
          </cell>
        </row>
        <row r="141">
          <cell r="K141" t="str">
            <v>Consumo de combustibles</v>
          </cell>
          <cell r="L141" t="str">
            <v>Emisión de gases efecto invernadero (-)</v>
          </cell>
          <cell r="AB141" t="str">
            <v>Negativo BAJO</v>
          </cell>
          <cell r="BA141" t="str">
            <v>Negativo BAJO</v>
          </cell>
        </row>
        <row r="142">
          <cell r="K142" t="str">
            <v>Generación de emisiones atmosféricas fuentes móviles</v>
          </cell>
          <cell r="L142" t="str">
            <v>Contaminación del aire (-)</v>
          </cell>
          <cell r="AB142" t="str">
            <v>Negativo MODERADO</v>
          </cell>
          <cell r="BA142" t="str">
            <v>Negativo MODERADO</v>
          </cell>
        </row>
        <row r="143">
          <cell r="K143" t="str">
            <v>Consumo de energía eléctrica</v>
          </cell>
          <cell r="L143" t="str">
            <v>Agotamiento de los recursos naturales (-)</v>
          </cell>
          <cell r="AB143" t="str">
            <v>Negativo MODERADO</v>
          </cell>
          <cell r="BA143" t="str">
            <v>Negativo BAJO</v>
          </cell>
        </row>
        <row r="144">
          <cell r="K144" t="str">
            <v>Consumo de papel</v>
          </cell>
          <cell r="L144" t="str">
            <v>Agotamiento de los recursos naturales (-)</v>
          </cell>
          <cell r="AB144" t="str">
            <v>Negativo MODERADO</v>
          </cell>
          <cell r="BA144" t="str">
            <v>Negativo BAJO</v>
          </cell>
        </row>
        <row r="145">
          <cell r="K145" t="str">
            <v>Conversión a medios tecnológicos</v>
          </cell>
          <cell r="L145" t="str">
            <v>Disminución de consumo de papel (+)</v>
          </cell>
          <cell r="AB145" t="str">
            <v>POSITIVO</v>
          </cell>
          <cell r="BA145" t="str">
            <v>POSITIVO</v>
          </cell>
        </row>
        <row r="146">
          <cell r="K146" t="str">
            <v>Generación de residuos aprovechables (PAPEL)</v>
          </cell>
          <cell r="L146" t="str">
            <v>Disminución de carga en los rellenos sanitarios (+)</v>
          </cell>
          <cell r="AB146" t="str">
            <v>POSITIVO</v>
          </cell>
          <cell r="BA146" t="str">
            <v>POSITIVO</v>
          </cell>
        </row>
        <row r="147">
          <cell r="K147" t="str">
            <v>Consumo de combustibles</v>
          </cell>
          <cell r="L147" t="str">
            <v>Emisión de gases efecto invernadero (-)</v>
          </cell>
          <cell r="AB147" t="str">
            <v>Negativo BAJO</v>
          </cell>
          <cell r="BA147" t="str">
            <v>Negativo BAJO</v>
          </cell>
        </row>
        <row r="148">
          <cell r="K148" t="str">
            <v>Generación de emisiones atmosféricas fuentes móviles</v>
          </cell>
          <cell r="L148" t="str">
            <v>Contaminación del aire (-)</v>
          </cell>
          <cell r="AB148" t="str">
            <v>Negativo MODERADO</v>
          </cell>
          <cell r="BA148" t="str">
            <v>Negativo MODERADO</v>
          </cell>
        </row>
        <row r="149">
          <cell r="K149" t="str">
            <v>Consumo de energía eléctrica</v>
          </cell>
          <cell r="L149" t="str">
            <v>Agotamiento de los recursos naturales (-)</v>
          </cell>
          <cell r="AB149" t="str">
            <v>Negativo MODERADO</v>
          </cell>
          <cell r="BA149" t="str">
            <v>Negativo BAJO</v>
          </cell>
        </row>
        <row r="150">
          <cell r="K150" t="str">
            <v>Consumo de papel</v>
          </cell>
          <cell r="L150" t="str">
            <v>Agotamiento de los recursos naturales (-)</v>
          </cell>
          <cell r="AB150" t="str">
            <v>Negativo MODERADO</v>
          </cell>
          <cell r="BA150" t="str">
            <v>Negativo BAJO</v>
          </cell>
        </row>
        <row r="151">
          <cell r="K151" t="str">
            <v>Conversión a medios tecnológicos</v>
          </cell>
          <cell r="L151" t="str">
            <v>Disminución de consumo de papel (+)</v>
          </cell>
          <cell r="AB151" t="str">
            <v>POSITIVO</v>
          </cell>
          <cell r="BA151" t="str">
            <v>POSITIVO</v>
          </cell>
        </row>
        <row r="152">
          <cell r="K152" t="str">
            <v>Generación de residuos aprovechables (PAPEL)</v>
          </cell>
          <cell r="L152" t="str">
            <v>Disminución de carga en los rellenos sanitarios (+)</v>
          </cell>
          <cell r="AB152" t="str">
            <v>POSITIVO</v>
          </cell>
          <cell r="BA152" t="str">
            <v>POSITIVO</v>
          </cell>
        </row>
        <row r="153">
          <cell r="K153" t="str">
            <v>Consumo de energía eléctrica</v>
          </cell>
          <cell r="L153" t="str">
            <v>Agotamiento de los recursos naturales (-)</v>
          </cell>
          <cell r="AB153" t="str">
            <v>Negativo MODERADO</v>
          </cell>
          <cell r="BA153" t="str">
            <v>Negativo BAJO</v>
          </cell>
        </row>
        <row r="154">
          <cell r="K154" t="str">
            <v>Consumo de papel</v>
          </cell>
          <cell r="L154" t="str">
            <v>Agotamiento de los recursos naturales (-)</v>
          </cell>
          <cell r="AB154" t="str">
            <v>Negativo MODERADO</v>
          </cell>
          <cell r="BA154" t="str">
            <v>Negativo BAJO</v>
          </cell>
        </row>
        <row r="155">
          <cell r="K155" t="str">
            <v>Conversión a medios tecnológicos</v>
          </cell>
          <cell r="L155" t="str">
            <v>Disminución de consumo de papel (+)</v>
          </cell>
          <cell r="AB155" t="str">
            <v>POSITIVO</v>
          </cell>
          <cell r="BA155" t="str">
            <v>POSITIVO</v>
          </cell>
        </row>
        <row r="156">
          <cell r="K156" t="str">
            <v>Generación de residuos aprovechables (PAPEL)</v>
          </cell>
          <cell r="L156" t="str">
            <v>Disminución de carga en los rellenos sanitarios (+)</v>
          </cell>
          <cell r="AB156" t="str">
            <v>POSITIVO</v>
          </cell>
          <cell r="BA156" t="str">
            <v>POSITIVO</v>
          </cell>
        </row>
        <row r="157">
          <cell r="K157" t="str">
            <v>Consumo de energía eléctrica</v>
          </cell>
          <cell r="L157" t="str">
            <v>Agotamiento de los recursos naturales (-)</v>
          </cell>
          <cell r="AB157" t="str">
            <v>Negativo MODERADO</v>
          </cell>
          <cell r="BA157" t="str">
            <v>Negativo BAJO</v>
          </cell>
        </row>
        <row r="158">
          <cell r="K158" t="str">
            <v>Consumo de papel</v>
          </cell>
          <cell r="L158" t="str">
            <v>Agotamiento de los recursos naturales (-)</v>
          </cell>
          <cell r="AB158" t="str">
            <v>Negativo MODERADO</v>
          </cell>
          <cell r="BA158" t="str">
            <v>Negativo BAJO</v>
          </cell>
        </row>
        <row r="159">
          <cell r="K159" t="str">
            <v>Conversión a medios tecnológicos</v>
          </cell>
          <cell r="L159" t="str">
            <v>Disminución de consumo de papel (+)</v>
          </cell>
          <cell r="AB159" t="str">
            <v>POSITIVO</v>
          </cell>
          <cell r="BA159" t="str">
            <v>POSITIVO</v>
          </cell>
        </row>
        <row r="160">
          <cell r="K160" t="str">
            <v>Generación de residuos aprovechables (PAPEL)</v>
          </cell>
          <cell r="L160" t="str">
            <v>Disminución de carga en los rellenos sanitarios (+)</v>
          </cell>
          <cell r="AB160" t="str">
            <v>POSITIVO</v>
          </cell>
          <cell r="BA160" t="str">
            <v>POSITIVO</v>
          </cell>
        </row>
        <row r="161">
          <cell r="K161" t="str">
            <v>Consumo de energía eléctrica</v>
          </cell>
          <cell r="L161" t="str">
            <v>Agotamiento de los recursos naturales (-)</v>
          </cell>
          <cell r="AB161" t="str">
            <v>Negativo MODERADO</v>
          </cell>
          <cell r="BA161" t="str">
            <v>Negativo BAJO</v>
          </cell>
        </row>
        <row r="162">
          <cell r="K162" t="str">
            <v>Consumo de papel</v>
          </cell>
          <cell r="L162" t="str">
            <v>Agotamiento de los recursos naturales (-)</v>
          </cell>
          <cell r="AB162" t="str">
            <v>Negativo MODERADO</v>
          </cell>
          <cell r="BA162" t="str">
            <v>Negativo BAJO</v>
          </cell>
        </row>
        <row r="163">
          <cell r="K163" t="str">
            <v>Conversión a medios tecnológicos</v>
          </cell>
          <cell r="L163" t="str">
            <v>Disminución de consumo de papel (+)</v>
          </cell>
          <cell r="AB163" t="str">
            <v>POSITIVO</v>
          </cell>
          <cell r="BA163" t="str">
            <v>POSITIVO</v>
          </cell>
        </row>
        <row r="164">
          <cell r="K164" t="str">
            <v>Generación de residuos aprovechables (PAPEL)</v>
          </cell>
          <cell r="L164" t="str">
            <v>Disminución de carga en los rellenos sanitarios (+)</v>
          </cell>
          <cell r="AB164" t="str">
            <v>POSITIVO</v>
          </cell>
          <cell r="BA164" t="str">
            <v>POSITIVO</v>
          </cell>
        </row>
        <row r="165">
          <cell r="K165" t="str">
            <v>Consumo de energía eléctrica</v>
          </cell>
          <cell r="L165" t="str">
            <v>Agotamiento de los recursos naturales (-)</v>
          </cell>
          <cell r="AB165" t="str">
            <v>Negativo MODERADO</v>
          </cell>
          <cell r="BA165" t="str">
            <v>Negativo BAJO</v>
          </cell>
        </row>
        <row r="166">
          <cell r="K166" t="str">
            <v>Consumo de papel</v>
          </cell>
          <cell r="L166" t="str">
            <v>Agotamiento de los recursos naturales (-)</v>
          </cell>
          <cell r="AB166" t="str">
            <v>Negativo MODERADO</v>
          </cell>
          <cell r="BA166" t="str">
            <v>Negativo BAJO</v>
          </cell>
        </row>
        <row r="167">
          <cell r="K167" t="str">
            <v>Conversión a medios tecnológicos</v>
          </cell>
          <cell r="L167" t="str">
            <v>Disminución de consumo de papel (+)</v>
          </cell>
          <cell r="AB167" t="str">
            <v>POSITIVO</v>
          </cell>
          <cell r="BA167" t="str">
            <v>POSITIVO</v>
          </cell>
        </row>
        <row r="168">
          <cell r="K168" t="str">
            <v>Generación de residuos aprovechables (PAPEL)</v>
          </cell>
          <cell r="L168" t="str">
            <v>Disminución de carga en los rellenos sanitarios (+)</v>
          </cell>
          <cell r="AB168" t="str">
            <v>POSITIVO</v>
          </cell>
          <cell r="BA168" t="str">
            <v>POSITIVO</v>
          </cell>
        </row>
        <row r="169">
          <cell r="K169" t="str">
            <v>Consumo de energía eléctrica</v>
          </cell>
          <cell r="L169" t="str">
            <v>Agotamiento de los recursos naturales (-)</v>
          </cell>
          <cell r="AB169" t="str">
            <v>Negativo MODERADO</v>
          </cell>
          <cell r="BA169" t="str">
            <v>Negativo BAJO</v>
          </cell>
        </row>
        <row r="170">
          <cell r="K170" t="str">
            <v>Consumo de papel</v>
          </cell>
          <cell r="L170" t="str">
            <v>Agotamiento de los recursos naturales (-)</v>
          </cell>
          <cell r="AB170" t="str">
            <v>Negativo MODERADO</v>
          </cell>
          <cell r="BA170" t="str">
            <v>Negativo BAJO</v>
          </cell>
        </row>
        <row r="171">
          <cell r="K171" t="str">
            <v>Consumo de tóner</v>
          </cell>
          <cell r="L171" t="str">
            <v>Agotamiento de los recursos naturales (-)</v>
          </cell>
          <cell r="AB171" t="str">
            <v>Negativo BAJO</v>
          </cell>
          <cell r="BA171" t="str">
            <v>Negativo BAJO</v>
          </cell>
        </row>
        <row r="172">
          <cell r="K172" t="str">
            <v>Conversión a medios tecnológicos</v>
          </cell>
          <cell r="L172" t="str">
            <v>Disminución de consumo de papel (+)</v>
          </cell>
          <cell r="AB172" t="str">
            <v>POSITIVO</v>
          </cell>
          <cell r="BA172" t="str">
            <v>POSITIVO</v>
          </cell>
        </row>
        <row r="173">
          <cell r="K173" t="str">
            <v>Generación de residuos aprovechables (PAPEL)</v>
          </cell>
          <cell r="L173" t="str">
            <v>Disminución de carga en los rellenos sanitarios (+)</v>
          </cell>
          <cell r="AB173" t="str">
            <v>POSITIVO</v>
          </cell>
          <cell r="BA173" t="str">
            <v>POSITIVO</v>
          </cell>
        </row>
        <row r="174">
          <cell r="K174" t="str">
            <v xml:space="preserve">Generación de residuos peligrosos (TÓNERES) </v>
          </cell>
          <cell r="L174" t="str">
            <v>Contaminación del suelo (-)</v>
          </cell>
          <cell r="AB174" t="str">
            <v>Negativo MODERADO</v>
          </cell>
          <cell r="BA174" t="str">
            <v>Negativo BAJO</v>
          </cell>
        </row>
        <row r="175">
          <cell r="K175" t="str">
            <v>Consumo de energía eléctrica</v>
          </cell>
          <cell r="L175" t="str">
            <v>Agotamiento de los recursos naturales (-)</v>
          </cell>
          <cell r="AB175" t="str">
            <v>Negativo MODERADO</v>
          </cell>
          <cell r="BA175" t="str">
            <v>Negativo BAJO</v>
          </cell>
        </row>
        <row r="176">
          <cell r="K176" t="str">
            <v>Consumo de papel</v>
          </cell>
          <cell r="L176" t="str">
            <v>Agotamiento de los recursos naturales (-)</v>
          </cell>
          <cell r="AB176" t="str">
            <v>Negativo MODERADO</v>
          </cell>
          <cell r="BA176" t="str">
            <v>Negativo BAJO</v>
          </cell>
        </row>
        <row r="177">
          <cell r="K177" t="str">
            <v>Consumo de tóner</v>
          </cell>
          <cell r="L177" t="str">
            <v>Agotamiento de los recursos naturales (-)</v>
          </cell>
          <cell r="AB177" t="str">
            <v>Negativo BAJO</v>
          </cell>
          <cell r="BA177" t="str">
            <v>Negativo BAJO</v>
          </cell>
        </row>
        <row r="178">
          <cell r="K178" t="str">
            <v>Conversión a medios tecnológicos</v>
          </cell>
          <cell r="L178" t="str">
            <v>Disminución de consumo de papel (+)</v>
          </cell>
          <cell r="AB178" t="str">
            <v>POSITIVO</v>
          </cell>
          <cell r="BA178" t="str">
            <v>POSITIVO</v>
          </cell>
        </row>
        <row r="179">
          <cell r="K179" t="str">
            <v>Generación de residuos aprovechables (PAPEL)</v>
          </cell>
          <cell r="L179" t="str">
            <v>Disminución de carga en los rellenos sanitarios (+)</v>
          </cell>
          <cell r="AB179" t="str">
            <v>POSITIVO</v>
          </cell>
          <cell r="BA179" t="str">
            <v>POSITIVO</v>
          </cell>
        </row>
        <row r="180">
          <cell r="K180" t="str">
            <v xml:space="preserve">Generación de residuos peligrosos (TÓNERES) </v>
          </cell>
          <cell r="L180" t="str">
            <v>Contaminación del suelo (-)</v>
          </cell>
          <cell r="AB180" t="str">
            <v>Negativo MODERADO</v>
          </cell>
          <cell r="BA180" t="str">
            <v>Negativo BAJO</v>
          </cell>
        </row>
        <row r="181">
          <cell r="K181" t="str">
            <v>Consumo de energía eléctrica</v>
          </cell>
          <cell r="L181" t="str">
            <v>Agotamiento de los recursos naturales (-)</v>
          </cell>
          <cell r="AB181" t="str">
            <v>Negativo MODERADO</v>
          </cell>
          <cell r="BA181" t="str">
            <v>Negativo BAJO</v>
          </cell>
        </row>
        <row r="182">
          <cell r="K182" t="str">
            <v>Consumo de papel</v>
          </cell>
          <cell r="L182" t="str">
            <v>Agotamiento de los recursos naturales (-)</v>
          </cell>
          <cell r="AB182" t="str">
            <v>Negativo MODERADO</v>
          </cell>
          <cell r="BA182" t="str">
            <v>Negativo BAJO</v>
          </cell>
        </row>
        <row r="183">
          <cell r="K183" t="str">
            <v>Consumo de tóner</v>
          </cell>
          <cell r="L183" t="str">
            <v>Agotamiento de los recursos naturales (-)</v>
          </cell>
          <cell r="AB183" t="str">
            <v>Negativo BAJO</v>
          </cell>
          <cell r="BA183" t="str">
            <v>Negativo BAJO</v>
          </cell>
        </row>
        <row r="184">
          <cell r="K184" t="str">
            <v>Conversión a medios tecnológicos</v>
          </cell>
          <cell r="L184" t="str">
            <v>Disminución de consumo de papel (+)</v>
          </cell>
          <cell r="AB184" t="str">
            <v>POSITIVO</v>
          </cell>
          <cell r="BA184" t="str">
            <v>POSITIVO</v>
          </cell>
        </row>
        <row r="185">
          <cell r="K185" t="str">
            <v>Generación de residuos aprovechables (PAPEL)</v>
          </cell>
          <cell r="L185" t="str">
            <v>Disminución de carga en los rellenos sanitarios (+)</v>
          </cell>
          <cell r="AB185" t="str">
            <v>POSITIVO</v>
          </cell>
          <cell r="BA185" t="str">
            <v>POSITIVO</v>
          </cell>
        </row>
        <row r="186">
          <cell r="K186" t="str">
            <v xml:space="preserve">Generación de residuos peligrosos (TÓNERES) </v>
          </cell>
          <cell r="L186" t="str">
            <v>Contaminación del suelo (-)</v>
          </cell>
          <cell r="AB186" t="str">
            <v>Negativo MODERADO</v>
          </cell>
          <cell r="BA186" t="str">
            <v>Negativo BAJO</v>
          </cell>
        </row>
        <row r="187">
          <cell r="K187" t="str">
            <v>Consumo de energía eléctrica</v>
          </cell>
          <cell r="L187" t="str">
            <v>Agotamiento de los recursos naturales (-)</v>
          </cell>
          <cell r="AB187" t="str">
            <v>Negativo MODERADO</v>
          </cell>
          <cell r="BA187" t="str">
            <v>Negativo BAJO</v>
          </cell>
        </row>
        <row r="188">
          <cell r="K188" t="str">
            <v>Consumo de papel</v>
          </cell>
          <cell r="L188" t="str">
            <v>Agotamiento de los recursos naturales (-)</v>
          </cell>
          <cell r="AB188" t="str">
            <v>Negativo MODERADO</v>
          </cell>
          <cell r="BA188" t="str">
            <v>Negativo BAJO</v>
          </cell>
        </row>
        <row r="189">
          <cell r="K189" t="str">
            <v>Consumo de tóner</v>
          </cell>
          <cell r="L189" t="str">
            <v>Agotamiento de los recursos naturales (-)</v>
          </cell>
          <cell r="AB189" t="str">
            <v>Negativo BAJO</v>
          </cell>
          <cell r="BA189" t="str">
            <v>Negativo BAJO</v>
          </cell>
        </row>
        <row r="190">
          <cell r="K190" t="str">
            <v>Conversión a medios tecnológicos</v>
          </cell>
          <cell r="L190" t="str">
            <v>Disminución de consumo de papel (+)</v>
          </cell>
          <cell r="AB190" t="str">
            <v>POSITIVO</v>
          </cell>
          <cell r="BA190" t="str">
            <v>POSITIVO</v>
          </cell>
        </row>
        <row r="191">
          <cell r="K191" t="str">
            <v>Generación de residuos aprovechables (PAPEL)</v>
          </cell>
          <cell r="L191" t="str">
            <v>Disminución de carga en los rellenos sanitarios (+)</v>
          </cell>
          <cell r="AB191" t="str">
            <v>POSITIVO</v>
          </cell>
          <cell r="BA191" t="str">
            <v>POSITIVO</v>
          </cell>
        </row>
        <row r="192">
          <cell r="K192" t="str">
            <v xml:space="preserve">Generación de residuos peligrosos (TÓNERES) </v>
          </cell>
          <cell r="L192" t="str">
            <v>Contaminación del suelo (-)</v>
          </cell>
          <cell r="AB192" t="str">
            <v>Negativo MODERADO</v>
          </cell>
          <cell r="BA192" t="str">
            <v>Negativo BAJO</v>
          </cell>
        </row>
        <row r="193">
          <cell r="K193" t="str">
            <v>Consumo de energía eléctrica</v>
          </cell>
          <cell r="L193" t="str">
            <v>Agotamiento de los recursos naturales (-)</v>
          </cell>
          <cell r="AB193" t="str">
            <v>Negativo MODERADO</v>
          </cell>
          <cell r="BA193" t="str">
            <v>Negativo BAJO</v>
          </cell>
        </row>
        <row r="194">
          <cell r="K194" t="str">
            <v>Conversión a medios tecnológicos</v>
          </cell>
          <cell r="L194" t="str">
            <v>Disminución de consumo de papel (+)</v>
          </cell>
          <cell r="AB194" t="str">
            <v>POSITIVO</v>
          </cell>
          <cell r="BA194" t="str">
            <v>POSITIVO</v>
          </cell>
        </row>
        <row r="195">
          <cell r="K195" t="str">
            <v>Consumo de energía eléctrica</v>
          </cell>
          <cell r="L195" t="str">
            <v>Agotamiento de los recursos naturales (-)</v>
          </cell>
          <cell r="AB195" t="str">
            <v>Negativo MODERADO</v>
          </cell>
          <cell r="BA195" t="str">
            <v>Negativo BAJO</v>
          </cell>
        </row>
        <row r="196">
          <cell r="K196" t="str">
            <v>Conversión a medios tecnológicos</v>
          </cell>
          <cell r="L196" t="str">
            <v>Disminución de consumo de papel (+)</v>
          </cell>
          <cell r="AB196" t="str">
            <v>POSITIVO</v>
          </cell>
          <cell r="BA196" t="str">
            <v>POSITIVO</v>
          </cell>
        </row>
        <row r="197">
          <cell r="K197" t="str">
            <v>Consumo de energía eléctrica</v>
          </cell>
          <cell r="L197" t="str">
            <v>Agotamiento de los recursos naturales (-)</v>
          </cell>
          <cell r="AB197" t="str">
            <v>Negativo MODERADO</v>
          </cell>
          <cell r="BA197" t="str">
            <v>Negativo BAJO</v>
          </cell>
        </row>
        <row r="198">
          <cell r="K198" t="str">
            <v>Consumo de papel</v>
          </cell>
          <cell r="L198" t="str">
            <v>Agotamiento de los recursos naturales (-)</v>
          </cell>
          <cell r="AB198" t="str">
            <v>Negativo MODERADO</v>
          </cell>
          <cell r="BA198" t="str">
            <v>Negativo BAJO</v>
          </cell>
        </row>
        <row r="199">
          <cell r="K199" t="str">
            <v>Consumo de tóner</v>
          </cell>
          <cell r="L199" t="str">
            <v>Agotamiento de los recursos naturales (-)</v>
          </cell>
          <cell r="AB199" t="str">
            <v>Negativo BAJO</v>
          </cell>
          <cell r="BA199" t="str">
            <v>Negativo BAJO</v>
          </cell>
        </row>
        <row r="200">
          <cell r="K200" t="str">
            <v>Conversión a medios tecnológicos</v>
          </cell>
          <cell r="L200" t="str">
            <v>Disminución de consumo de papel (+)</v>
          </cell>
          <cell r="AB200" t="str">
            <v>POSITIVO</v>
          </cell>
          <cell r="BA200" t="str">
            <v>POSITIVO</v>
          </cell>
        </row>
        <row r="201">
          <cell r="K201" t="str">
            <v>Generación de residuos aprovechables (PAPEL)</v>
          </cell>
          <cell r="L201" t="str">
            <v>Disminución de carga en los rellenos sanitarios (+)</v>
          </cell>
          <cell r="AB201" t="str">
            <v>POSITIVO</v>
          </cell>
          <cell r="BA201" t="str">
            <v>POSITIVO</v>
          </cell>
        </row>
        <row r="202">
          <cell r="K202" t="str">
            <v xml:space="preserve">Generación de residuos peligrosos (TÓNERES) </v>
          </cell>
          <cell r="L202" t="str">
            <v>Contaminación del suelo (-)</v>
          </cell>
          <cell r="AB202" t="str">
            <v>Negativo MODERADO</v>
          </cell>
          <cell r="BA202" t="str">
            <v>Negativo BAJO</v>
          </cell>
        </row>
        <row r="203">
          <cell r="K203" t="str">
            <v>Consumo de energía eléctrica</v>
          </cell>
          <cell r="L203" t="str">
            <v>Agotamiento de los recursos naturales (-)</v>
          </cell>
          <cell r="AB203" t="str">
            <v>Negativo MODERADO</v>
          </cell>
          <cell r="BA203" t="str">
            <v>Negativo BAJO</v>
          </cell>
        </row>
        <row r="204">
          <cell r="K204" t="str">
            <v>Consumo de papel</v>
          </cell>
          <cell r="L204" t="str">
            <v>Agotamiento de los recursos naturales (-)</v>
          </cell>
          <cell r="AB204" t="str">
            <v>Negativo MODERADO</v>
          </cell>
          <cell r="BA204" t="str">
            <v>Negativo BAJO</v>
          </cell>
        </row>
        <row r="205">
          <cell r="K205" t="str">
            <v>Consumo de tóner</v>
          </cell>
          <cell r="L205" t="str">
            <v>Agotamiento de los recursos naturales (-)</v>
          </cell>
          <cell r="AB205" t="str">
            <v>Negativo BAJO</v>
          </cell>
          <cell r="BA205" t="str">
            <v>Negativo BAJO</v>
          </cell>
        </row>
        <row r="206">
          <cell r="K206" t="str">
            <v>Conversión a medios tecnológicos</v>
          </cell>
          <cell r="L206" t="str">
            <v>Disminución de consumo de papel (+)</v>
          </cell>
          <cell r="AB206" t="str">
            <v>POSITIVO</v>
          </cell>
          <cell r="BA206" t="str">
            <v>POSITIVO</v>
          </cell>
        </row>
        <row r="207">
          <cell r="K207" t="str">
            <v>Generación de residuos aprovechables (PAPEL)</v>
          </cell>
          <cell r="L207" t="str">
            <v>Disminución de carga en los rellenos sanitarios (+)</v>
          </cell>
          <cell r="AB207" t="str">
            <v>POSITIVO</v>
          </cell>
          <cell r="BA207" t="str">
            <v>POSITIVO</v>
          </cell>
        </row>
        <row r="208">
          <cell r="K208" t="str">
            <v xml:space="preserve">Generación de residuos peligrosos (TÓNERES) </v>
          </cell>
          <cell r="L208" t="str">
            <v>Contaminación del suelo (-)</v>
          </cell>
          <cell r="AB208" t="str">
            <v>Negativo MODERADO</v>
          </cell>
          <cell r="BA208" t="str">
            <v>Negativo BAJO</v>
          </cell>
        </row>
        <row r="209">
          <cell r="K209" t="str">
            <v>Intervención a comunidades Étnicas</v>
          </cell>
          <cell r="L209" t="str">
            <v>Conservación de las costumbres étnicas (+)</v>
          </cell>
          <cell r="AB209" t="str">
            <v>POSITIVO</v>
          </cell>
          <cell r="BA209" t="str">
            <v>POSITIVO</v>
          </cell>
        </row>
        <row r="210">
          <cell r="K210" t="str">
            <v>Consumo de energía eléctrica</v>
          </cell>
          <cell r="L210" t="str">
            <v>Agotamiento de los recursos naturales (-)</v>
          </cell>
          <cell r="AB210" t="str">
            <v>Negativo MODERADO</v>
          </cell>
          <cell r="BA210" t="str">
            <v>Negativo BAJO</v>
          </cell>
        </row>
        <row r="211">
          <cell r="K211" t="str">
            <v>Consumo de papel</v>
          </cell>
          <cell r="L211" t="str">
            <v>Agotamiento de los recursos naturales (-)</v>
          </cell>
          <cell r="AB211" t="str">
            <v>Negativo MODERADO</v>
          </cell>
          <cell r="BA211" t="str">
            <v>Negativo BAJO</v>
          </cell>
        </row>
        <row r="212">
          <cell r="K212" t="str">
            <v>Consumo de tóner</v>
          </cell>
          <cell r="L212" t="str">
            <v>Agotamiento de los recursos naturales (-)</v>
          </cell>
          <cell r="AB212" t="str">
            <v>Negativo BAJO</v>
          </cell>
          <cell r="BA212" t="str">
            <v>Negativo BAJO</v>
          </cell>
        </row>
        <row r="213">
          <cell r="K213" t="str">
            <v>Generación de residuos aprovechables (PAPEL)</v>
          </cell>
          <cell r="L213" t="str">
            <v>Disminución de carga en los rellenos sanitarios (+)</v>
          </cell>
          <cell r="AB213" t="str">
            <v>POSITIVO</v>
          </cell>
          <cell r="BA213" t="str">
            <v>POSITIVO</v>
          </cell>
        </row>
        <row r="214">
          <cell r="K214" t="str">
            <v xml:space="preserve">Generación de residuos peligrosos (TÓNERES) </v>
          </cell>
          <cell r="L214" t="str">
            <v>Contaminación del suelo (-)</v>
          </cell>
          <cell r="AB214" t="str">
            <v>Negativo MODERADO</v>
          </cell>
          <cell r="BA214" t="str">
            <v>Negativo BAJO</v>
          </cell>
        </row>
        <row r="215">
          <cell r="K215" t="str">
            <v>Consumo de energía eléctrica</v>
          </cell>
          <cell r="L215" t="str">
            <v>Agotamiento de los recursos naturales (-)</v>
          </cell>
          <cell r="AB215" t="str">
            <v>Negativo MODERADO</v>
          </cell>
          <cell r="BA215" t="str">
            <v>Negativo BAJO</v>
          </cell>
        </row>
        <row r="216">
          <cell r="K216" t="str">
            <v>Conversión a medios tecnológicos</v>
          </cell>
          <cell r="L216" t="str">
            <v>Disminución de consumo de papel (+)</v>
          </cell>
          <cell r="AB216" t="str">
            <v>POSITIVO</v>
          </cell>
          <cell r="BA216" t="str">
            <v>POSITIVO</v>
          </cell>
        </row>
        <row r="217">
          <cell r="K217" t="str">
            <v>Intervención a comunidades Étnicas</v>
          </cell>
          <cell r="L217" t="str">
            <v>Conservación de las costumbres étnicas (+)</v>
          </cell>
          <cell r="AB217" t="str">
            <v>POSITIVO</v>
          </cell>
          <cell r="BA217" t="str">
            <v>POSITIVO</v>
          </cell>
        </row>
        <row r="218">
          <cell r="K218" t="str">
            <v>Consumo de energía eléctrica</v>
          </cell>
          <cell r="L218" t="str">
            <v>Agotamiento de los recursos naturales (-)</v>
          </cell>
          <cell r="AB218" t="str">
            <v>Negativo MODERADO</v>
          </cell>
          <cell r="BA218" t="str">
            <v>Negativo BAJO</v>
          </cell>
        </row>
        <row r="219">
          <cell r="K219" t="str">
            <v>Conversión a medios tecnológicos</v>
          </cell>
          <cell r="L219" t="str">
            <v>Disminución de consumo de papel (+)</v>
          </cell>
          <cell r="AB219" t="str">
            <v>POSITIVO</v>
          </cell>
          <cell r="BA219" t="str">
            <v>POSITIVO</v>
          </cell>
        </row>
        <row r="220">
          <cell r="K220" t="str">
            <v>Intervención a comunidades Étnicas</v>
          </cell>
          <cell r="L220" t="str">
            <v>Conservación de las costumbres étnicas (+)</v>
          </cell>
          <cell r="AB220" t="str">
            <v>POSITIVO</v>
          </cell>
          <cell r="BA220" t="str">
            <v>POSITIVO</v>
          </cell>
        </row>
        <row r="221">
          <cell r="K221" t="str">
            <v>Consumo de energía eléctrica</v>
          </cell>
          <cell r="L221" t="str">
            <v>Agotamiento de los recursos naturales (-)</v>
          </cell>
          <cell r="AB221" t="str">
            <v>Negativo MODERADO</v>
          </cell>
          <cell r="BA221" t="str">
            <v>Negativo BAJO</v>
          </cell>
        </row>
        <row r="222">
          <cell r="K222" t="str">
            <v>Consumo de papel</v>
          </cell>
          <cell r="L222" t="str">
            <v>Agotamiento de los recursos naturales (-)</v>
          </cell>
          <cell r="AB222" t="str">
            <v>Negativo MODERADO</v>
          </cell>
          <cell r="BA222" t="str">
            <v>Negativo BAJO</v>
          </cell>
        </row>
        <row r="223">
          <cell r="K223" t="str">
            <v>Consumo de tóner</v>
          </cell>
          <cell r="L223" t="str">
            <v>Agotamiento de los recursos naturales (-)</v>
          </cell>
          <cell r="AB223" t="str">
            <v>Negativo BAJO</v>
          </cell>
          <cell r="BA223" t="str">
            <v>Negativo BAJO</v>
          </cell>
        </row>
        <row r="224">
          <cell r="K224" t="str">
            <v>Conversión a medios tecnológicos</v>
          </cell>
          <cell r="L224" t="str">
            <v>Disminución de consumo de papel (+)</v>
          </cell>
          <cell r="AB224" t="str">
            <v>POSITIVO</v>
          </cell>
          <cell r="BA224" t="str">
            <v>POSITIVO</v>
          </cell>
        </row>
        <row r="225">
          <cell r="K225" t="str">
            <v>Generación de residuos aprovechables (PAPEL)</v>
          </cell>
          <cell r="L225" t="str">
            <v>Disminución de carga en los rellenos sanitarios (+)</v>
          </cell>
          <cell r="AB225" t="str">
            <v>POSITIVO</v>
          </cell>
          <cell r="BA225" t="str">
            <v>POSITIVO</v>
          </cell>
        </row>
        <row r="226">
          <cell r="K226" t="str">
            <v xml:space="preserve">Generación de residuos peligrosos (TÓNERES) </v>
          </cell>
          <cell r="L226" t="str">
            <v>Contaminación del suelo (-)</v>
          </cell>
          <cell r="AB226" t="str">
            <v>Negativo MODERADO</v>
          </cell>
          <cell r="BA226" t="str">
            <v>Negativo BAJO</v>
          </cell>
        </row>
        <row r="227">
          <cell r="K227" t="str">
            <v>Intervención a comunidades Étnicas</v>
          </cell>
          <cell r="L227" t="str">
            <v>Conservación de las costumbres étnicas (+)</v>
          </cell>
          <cell r="AB227" t="str">
            <v>POSITIVO</v>
          </cell>
          <cell r="BA227" t="str">
            <v>POSITIVO</v>
          </cell>
        </row>
        <row r="228">
          <cell r="K228" t="str">
            <v>Consumo de energía eléctrica</v>
          </cell>
          <cell r="L228" t="str">
            <v>Agotamiento de los recursos naturales (-)</v>
          </cell>
          <cell r="AB228" t="str">
            <v>Negativo MODERADO</v>
          </cell>
          <cell r="BA228" t="str">
            <v>Negativo BAJO</v>
          </cell>
        </row>
        <row r="229">
          <cell r="K229" t="str">
            <v>Consumo de papel</v>
          </cell>
          <cell r="L229" t="str">
            <v>Agotamiento de los recursos naturales (-)</v>
          </cell>
          <cell r="AB229" t="str">
            <v>Negativo MODERADO</v>
          </cell>
          <cell r="BA229" t="str">
            <v>Negativo BAJO</v>
          </cell>
        </row>
        <row r="230">
          <cell r="K230" t="str">
            <v>Consumo de tóner</v>
          </cell>
          <cell r="L230" t="str">
            <v>Agotamiento de los recursos naturales (-)</v>
          </cell>
          <cell r="AB230" t="str">
            <v>Negativo BAJO</v>
          </cell>
          <cell r="BA230" t="str">
            <v>Negativo BAJO</v>
          </cell>
        </row>
        <row r="231">
          <cell r="K231" t="str">
            <v>Conversión a medios tecnológicos</v>
          </cell>
          <cell r="L231" t="str">
            <v>Disminución de consumo de papel (+)</v>
          </cell>
          <cell r="AB231" t="str">
            <v>POSITIVO</v>
          </cell>
          <cell r="BA231" t="str">
            <v>POSITIVO</v>
          </cell>
        </row>
        <row r="232">
          <cell r="K232" t="str">
            <v>Generación de residuos aprovechables (PAPEL)</v>
          </cell>
          <cell r="L232" t="str">
            <v>Disminución de carga en los rellenos sanitarios (+)</v>
          </cell>
          <cell r="AB232" t="str">
            <v>POSITIVO</v>
          </cell>
          <cell r="BA232" t="str">
            <v>POSITIVO</v>
          </cell>
        </row>
        <row r="233">
          <cell r="K233" t="str">
            <v xml:space="preserve">Generación de residuos peligrosos (TÓNERES) </v>
          </cell>
          <cell r="L233" t="str">
            <v>Contaminación del suelo (-)</v>
          </cell>
          <cell r="AB233" t="str">
            <v>Negativo MODERADO</v>
          </cell>
          <cell r="BA233" t="str">
            <v>Negativo BAJO</v>
          </cell>
        </row>
        <row r="234">
          <cell r="K234" t="str">
            <v>Intervención a comunidades Étnicas</v>
          </cell>
          <cell r="L234" t="str">
            <v>Conservación de las costumbres étnicas (+)</v>
          </cell>
          <cell r="AB234" t="str">
            <v>POSITIVO</v>
          </cell>
          <cell r="BA234" t="str">
            <v>POSITIVO</v>
          </cell>
        </row>
        <row r="235">
          <cell r="K235" t="str">
            <v>Consumo de energía eléctrica</v>
          </cell>
          <cell r="L235" t="str">
            <v>Agotamiento de los recursos naturales (-)</v>
          </cell>
          <cell r="AB235" t="str">
            <v>Negativo MODERADO</v>
          </cell>
          <cell r="BA235" t="str">
            <v>Negativo BAJO</v>
          </cell>
        </row>
        <row r="236">
          <cell r="K236" t="str">
            <v>Consumo de papel</v>
          </cell>
          <cell r="L236" t="str">
            <v>Agotamiento de los recursos naturales (-)</v>
          </cell>
          <cell r="AB236" t="str">
            <v>Negativo MODERADO</v>
          </cell>
          <cell r="BA236" t="str">
            <v>Negativo BAJO</v>
          </cell>
        </row>
        <row r="237">
          <cell r="K237" t="str">
            <v>Consumo de tóner</v>
          </cell>
          <cell r="L237" t="str">
            <v>Agotamiento de los recursos naturales (-)</v>
          </cell>
          <cell r="AB237" t="str">
            <v>Negativo BAJO</v>
          </cell>
          <cell r="BA237" t="str">
            <v>Negativo BAJO</v>
          </cell>
        </row>
        <row r="238">
          <cell r="K238" t="str">
            <v>Conversión a medios tecnológicos</v>
          </cell>
          <cell r="L238" t="str">
            <v>Disminución de consumo de papel (+)</v>
          </cell>
          <cell r="AB238" t="str">
            <v>POSITIVO</v>
          </cell>
          <cell r="BA238" t="str">
            <v>POSITIVO</v>
          </cell>
        </row>
        <row r="239">
          <cell r="K239" t="str">
            <v>Generación de residuos aprovechables (PAPEL)</v>
          </cell>
          <cell r="L239" t="str">
            <v>Disminución de carga en los rellenos sanitarios (+)</v>
          </cell>
          <cell r="AB239" t="str">
            <v>POSITIVO</v>
          </cell>
          <cell r="BA239" t="str">
            <v>POSITIVO</v>
          </cell>
        </row>
        <row r="240">
          <cell r="K240" t="str">
            <v xml:space="preserve">Generación de residuos peligrosos (TÓNERES) </v>
          </cell>
          <cell r="L240" t="str">
            <v>Contaminación del suelo (-)</v>
          </cell>
          <cell r="AB240" t="str">
            <v>Negativo MODERADO</v>
          </cell>
          <cell r="BA240" t="str">
            <v>Negativo BAJO</v>
          </cell>
        </row>
        <row r="241">
          <cell r="K241" t="str">
            <v>Intervención a comunidades Étnicas</v>
          </cell>
          <cell r="L241" t="str">
            <v>Conservación de las costumbres étnicas (+)</v>
          </cell>
          <cell r="AB241" t="str">
            <v>POSITIVO</v>
          </cell>
          <cell r="BA241" t="str">
            <v>POSITIVO</v>
          </cell>
        </row>
        <row r="242">
          <cell r="K242" t="str">
            <v>Consumo de energía eléctrica</v>
          </cell>
          <cell r="L242" t="str">
            <v>Agotamiento de los recursos naturales (-)</v>
          </cell>
          <cell r="AB242" t="str">
            <v>Negativo MODERADO</v>
          </cell>
          <cell r="BA242" t="str">
            <v>Negativo BAJO</v>
          </cell>
        </row>
        <row r="243">
          <cell r="K243" t="str">
            <v>Consumo de papel</v>
          </cell>
          <cell r="L243" t="str">
            <v>Agotamiento de los recursos naturales (-)</v>
          </cell>
          <cell r="AB243" t="str">
            <v>Negativo MODERADO</v>
          </cell>
          <cell r="BA243" t="str">
            <v>Negativo BAJO</v>
          </cell>
        </row>
        <row r="244">
          <cell r="K244" t="str">
            <v>Consumo de tóner</v>
          </cell>
          <cell r="L244" t="str">
            <v>Agotamiento de los recursos naturales (-)</v>
          </cell>
          <cell r="AB244" t="str">
            <v>Negativo BAJO</v>
          </cell>
          <cell r="BA244" t="str">
            <v>Negativo BAJO</v>
          </cell>
        </row>
        <row r="245">
          <cell r="K245" t="str">
            <v>Conversión a medios tecnológicos</v>
          </cell>
          <cell r="L245" t="str">
            <v>Disminución de consumo de papel (+)</v>
          </cell>
          <cell r="AB245" t="str">
            <v>POSITIVO</v>
          </cell>
          <cell r="BA245" t="str">
            <v>POSITIVO</v>
          </cell>
        </row>
        <row r="246">
          <cell r="K246" t="str">
            <v>Generación de residuos aprovechables (PAPEL)</v>
          </cell>
          <cell r="L246" t="str">
            <v>Disminución de carga en los rellenos sanitarios (+)</v>
          </cell>
          <cell r="AB246" t="str">
            <v>POSITIVO</v>
          </cell>
          <cell r="BA246" t="str">
            <v>POSITIVO</v>
          </cell>
        </row>
        <row r="247">
          <cell r="K247" t="str">
            <v xml:space="preserve">Generación de residuos peligrosos (TÓNERES) </v>
          </cell>
          <cell r="L247" t="str">
            <v>Contaminación del suelo (-)</v>
          </cell>
          <cell r="AB247" t="str">
            <v>Negativo MODERADO</v>
          </cell>
          <cell r="BA247" t="str">
            <v>Negativo BAJO</v>
          </cell>
        </row>
        <row r="248">
          <cell r="K248" t="str">
            <v>Intervención a comunidades Étnicas</v>
          </cell>
          <cell r="L248" t="str">
            <v>Conservación de las costumbres étnicas (+)</v>
          </cell>
          <cell r="AB248" t="str">
            <v>POSITIVO</v>
          </cell>
          <cell r="BA248" t="str">
            <v>POSITIVO</v>
          </cell>
        </row>
        <row r="249">
          <cell r="K249" t="str">
            <v>Consumo de agua</v>
          </cell>
          <cell r="L249" t="str">
            <v>Agotamiento de los recursos naturales (-)</v>
          </cell>
          <cell r="AB249" t="str">
            <v>Negativo MODERADO</v>
          </cell>
          <cell r="BA249" t="str">
            <v>Negativo BAJO</v>
          </cell>
        </row>
        <row r="250">
          <cell r="K250" t="str">
            <v>Vertimiento de aguas residuales domésticas a sistemas de alcantarillado</v>
          </cell>
          <cell r="L250" t="str">
            <v>Contaminación de cuerpos hídricos (-)</v>
          </cell>
          <cell r="AB250" t="str">
            <v>Negativo MODERADO</v>
          </cell>
          <cell r="BA250" t="str">
            <v>Negativo BAJO</v>
          </cell>
        </row>
        <row r="251">
          <cell r="K251" t="str">
            <v>Consumo de bolsas plásticas para almacenamiento de residuos</v>
          </cell>
          <cell r="L251" t="str">
            <v>Agotamiento de los recursos naturales (-)</v>
          </cell>
          <cell r="AB251" t="str">
            <v>Negativo MODERADO</v>
          </cell>
          <cell r="BA251" t="str">
            <v>Negativo BAJO</v>
          </cell>
        </row>
        <row r="252">
          <cell r="K252" t="str">
            <v>Generación de residuos ordinarios</v>
          </cell>
          <cell r="L252" t="str">
            <v>Aumento de carga de rellenos sanitarios (-)</v>
          </cell>
          <cell r="AB252" t="str">
            <v>Negativo MODERADO</v>
          </cell>
          <cell r="BA252" t="str">
            <v>Negativo BAJO</v>
          </cell>
        </row>
        <row r="253">
          <cell r="K253" t="str">
            <v>Generación de residuos ordinarios</v>
          </cell>
          <cell r="L253" t="str">
            <v>Contaminación del suelo (-)</v>
          </cell>
          <cell r="AB253" t="str">
            <v>Negativo MODERADO</v>
          </cell>
          <cell r="BA253" t="str">
            <v>Negativo BAJO</v>
          </cell>
        </row>
        <row r="254">
          <cell r="K254" t="str">
            <v>Consumo de sustancias químicas</v>
          </cell>
          <cell r="L254" t="str">
            <v>Contaminación del suelo (-)</v>
          </cell>
          <cell r="AB254" t="str">
            <v>Negativo MODERADO</v>
          </cell>
          <cell r="BA254" t="str">
            <v>Negativo BAJO</v>
          </cell>
        </row>
        <row r="255">
          <cell r="K255" t="str">
            <v>Consumo de sustancias químicas</v>
          </cell>
          <cell r="L255" t="str">
            <v>Contaminación del suelo (-)</v>
          </cell>
          <cell r="AB255" t="str">
            <v>Negativo MODERADO</v>
          </cell>
          <cell r="BA255" t="str">
            <v>Negativo BAJO</v>
          </cell>
        </row>
        <row r="256">
          <cell r="K256" t="str">
            <v>Generación de residuos orgánicos</v>
          </cell>
          <cell r="L256" t="str">
            <v>Aumento de carga de rellenos sanitarios (-)</v>
          </cell>
          <cell r="AB256" t="str">
            <v>Negativo MODERADO</v>
          </cell>
          <cell r="BA256" t="str">
            <v>Negativo BAJO</v>
          </cell>
        </row>
        <row r="257">
          <cell r="K257" t="str">
            <v>Generación de residuos orgánicos</v>
          </cell>
          <cell r="L257" t="str">
            <v>Contaminación del suelo (-)</v>
          </cell>
          <cell r="AB257" t="str">
            <v>Negativo MODERADO</v>
          </cell>
          <cell r="BA257" t="str">
            <v>Negativo BAJO</v>
          </cell>
        </row>
        <row r="258">
          <cell r="K258" t="str">
            <v>Generación de residuos aprovechables (PLÁSTICO)</v>
          </cell>
          <cell r="L258" t="str">
            <v>Disminución de carga en los rellenos sanitarios (+)</v>
          </cell>
          <cell r="AB258" t="str">
            <v>POSITIVO</v>
          </cell>
          <cell r="BA258" t="str">
            <v>POSITIVO</v>
          </cell>
        </row>
        <row r="259">
          <cell r="K259" t="str">
            <v>Consumo de energía eléctrica</v>
          </cell>
          <cell r="L259" t="str">
            <v>Agotamiento de los recursos naturales (-)</v>
          </cell>
          <cell r="AB259" t="str">
            <v>Negativo MODERADO</v>
          </cell>
          <cell r="BA259" t="str">
            <v>Negativo BAJO</v>
          </cell>
        </row>
        <row r="260">
          <cell r="K260" t="str">
            <v>Consumo de agua</v>
          </cell>
          <cell r="L260" t="str">
            <v>Agotamiento de los recursos naturales (-)</v>
          </cell>
          <cell r="AB260" t="str">
            <v>Negativo MODERADO</v>
          </cell>
          <cell r="BA260" t="str">
            <v>Negativo BAJO</v>
          </cell>
        </row>
        <row r="261">
          <cell r="K261" t="str">
            <v>Consumo de papel</v>
          </cell>
          <cell r="L261" t="str">
            <v>Agotamiento de los recursos naturales (-)</v>
          </cell>
          <cell r="AB261" t="str">
            <v>Negativo MODERADO</v>
          </cell>
          <cell r="BA261" t="str">
            <v>Negativo BAJO</v>
          </cell>
        </row>
        <row r="262">
          <cell r="K262" t="str">
            <v>Consumo de bolsas plásticas para almacenamiento de residuos</v>
          </cell>
          <cell r="L262" t="str">
            <v>Agotamiento de los recursos naturales (-)</v>
          </cell>
          <cell r="AB262" t="str">
            <v>Negativo MODERADO</v>
          </cell>
          <cell r="BA262" t="str">
            <v>Negativo BAJO</v>
          </cell>
        </row>
        <row r="263">
          <cell r="K263" t="str">
            <v>Consumo de tóner</v>
          </cell>
          <cell r="L263" t="str">
            <v>Agotamiento de los recursos naturales (-)</v>
          </cell>
          <cell r="AB263" t="str">
            <v>Negativo BAJO</v>
          </cell>
          <cell r="BA263" t="str">
            <v>Negativo BAJO</v>
          </cell>
        </row>
        <row r="264">
          <cell r="K264" t="str">
            <v>Generación de residuos ordinarios</v>
          </cell>
          <cell r="L264" t="str">
            <v>Aumento de carga de rellenos sanitarios (-)</v>
          </cell>
          <cell r="AB264" t="str">
            <v>Negativo MODERADO</v>
          </cell>
          <cell r="BA264" t="str">
            <v>Negativo BAJO</v>
          </cell>
        </row>
        <row r="265">
          <cell r="K265" t="str">
            <v>Generación de residuos ordinarios</v>
          </cell>
          <cell r="L265" t="str">
            <v>Contaminación del suelo (-)</v>
          </cell>
          <cell r="AB265" t="str">
            <v>Negativo MODERADO</v>
          </cell>
          <cell r="BA265" t="str">
            <v>Negativo BAJO</v>
          </cell>
        </row>
        <row r="266">
          <cell r="K266" t="str">
            <v>Generación de residuos de manejo especial (RAEE´S)</v>
          </cell>
          <cell r="L266" t="str">
            <v>Contaminación del suelo (-)</v>
          </cell>
          <cell r="AB266" t="str">
            <v>Negativo MODERADO</v>
          </cell>
          <cell r="BA266" t="str">
            <v>Negativo BAJO</v>
          </cell>
        </row>
        <row r="267">
          <cell r="K267" t="str">
            <v>Generación de residuos de manejo especial (PILAS O BATERÍAS)</v>
          </cell>
          <cell r="L267" t="str">
            <v>Contaminación del suelo (-)</v>
          </cell>
          <cell r="AB267" t="str">
            <v>Negativo MODERADO</v>
          </cell>
          <cell r="BA267" t="str">
            <v>Negativo BAJO</v>
          </cell>
        </row>
        <row r="268">
          <cell r="K268" t="str">
            <v xml:space="preserve">Generación de residuos peligrosos (TÓNERES) </v>
          </cell>
          <cell r="L268" t="str">
            <v>Contaminación del suelo (-)</v>
          </cell>
          <cell r="AB268" t="str">
            <v>Negativo MODERADO</v>
          </cell>
          <cell r="BA268" t="str">
            <v>Negativo BAJO</v>
          </cell>
        </row>
        <row r="269">
          <cell r="K269" t="str">
            <v>Generación de ruido</v>
          </cell>
          <cell r="L269" t="str">
            <v>Contaminación del aire (-)</v>
          </cell>
          <cell r="AB269" t="str">
            <v>Negativo MODERADO</v>
          </cell>
          <cell r="BA269" t="str">
            <v>Negativo BAJO</v>
          </cell>
        </row>
        <row r="270">
          <cell r="K270" t="str">
            <v>Generación de residuos aprovechables (PAPEL)</v>
          </cell>
          <cell r="L270" t="str">
            <v>Disminución de carga en los rellenos sanitarios (+)</v>
          </cell>
          <cell r="AB270" t="str">
            <v>POSITIVO</v>
          </cell>
          <cell r="BA270" t="str">
            <v>POSITIVO</v>
          </cell>
        </row>
        <row r="271">
          <cell r="K271" t="str">
            <v>Generación de residuos aprovechables (PLÁSTICO)</v>
          </cell>
          <cell r="L271" t="str">
            <v>Disminución de carga en los rellenos sanitarios (+)</v>
          </cell>
          <cell r="AB271" t="str">
            <v>POSITIVO</v>
          </cell>
          <cell r="BA271" t="str">
            <v>POSITIVO</v>
          </cell>
        </row>
        <row r="272">
          <cell r="K272" t="str">
            <v>Generación de residuos aprovechables (VIDRIO)</v>
          </cell>
          <cell r="L272" t="str">
            <v>Disminución de carga en los rellenos sanitarios (+)</v>
          </cell>
          <cell r="AB272" t="str">
            <v>POSITIVO</v>
          </cell>
          <cell r="BA272" t="str">
            <v>POSITIVO</v>
          </cell>
        </row>
        <row r="273">
          <cell r="K273" t="str">
            <v>Generación de residuos aprovechables (CARTÓN)</v>
          </cell>
          <cell r="L273" t="str">
            <v>Disminución de carga en los rellenos sanitarios (+)</v>
          </cell>
          <cell r="AB273" t="str">
            <v>POSITIVO</v>
          </cell>
          <cell r="BA273" t="str">
            <v>POSITIVO</v>
          </cell>
        </row>
        <row r="274">
          <cell r="K274" t="str">
            <v>Generación de residuos aprovechables (METAL)</v>
          </cell>
          <cell r="L274" t="str">
            <v>Disminución de carga en los rellenos sanitarios (+)</v>
          </cell>
          <cell r="AB274" t="str">
            <v>POSITIVO</v>
          </cell>
          <cell r="BA274" t="str">
            <v>POSITIVO</v>
          </cell>
        </row>
        <row r="275">
          <cell r="K275" t="str">
            <v>Generación de residuos orgánicos</v>
          </cell>
          <cell r="L275" t="str">
            <v>Aumento de carga de rellenos sanitarios (-)</v>
          </cell>
          <cell r="AB275" t="str">
            <v>Negativo MODERADO</v>
          </cell>
          <cell r="BA275" t="str">
            <v>Negativo BAJO</v>
          </cell>
        </row>
        <row r="276">
          <cell r="K276" t="str">
            <v>Generación de residuos orgánicos</v>
          </cell>
          <cell r="L276" t="str">
            <v>Contaminación del suelo (-)</v>
          </cell>
          <cell r="AB276" t="str">
            <v>Negativo MODERADO</v>
          </cell>
          <cell r="BA276" t="str">
            <v>Negativo BAJO</v>
          </cell>
        </row>
        <row r="277">
          <cell r="K277" t="str">
            <v>Vertimiento de aguas residuales domésticas a sistemas de alcantarillado</v>
          </cell>
          <cell r="L277" t="str">
            <v>Contaminación de cuerpos hídricos (-)</v>
          </cell>
          <cell r="AB277" t="str">
            <v>Negativo MODERADO</v>
          </cell>
          <cell r="BA277" t="str">
            <v>Negativo BAJO</v>
          </cell>
        </row>
        <row r="278">
          <cell r="K278" t="str">
            <v>Conversión a medios tecnológicos</v>
          </cell>
          <cell r="L278" t="str">
            <v>Disminución de consumo de papel (+)</v>
          </cell>
          <cell r="AB278" t="str">
            <v>POSITIVO</v>
          </cell>
          <cell r="BA278" t="str">
            <v>POSITIVO</v>
          </cell>
        </row>
        <row r="279">
          <cell r="K279" t="str">
            <v>Consumo de energía eléctrica</v>
          </cell>
          <cell r="L279" t="str">
            <v>Agotamiento de los recursos naturales (-)</v>
          </cell>
          <cell r="AB279" t="str">
            <v>Negativo MODERADO</v>
          </cell>
          <cell r="BA279" t="str">
            <v>Negativo BAJO</v>
          </cell>
        </row>
        <row r="280">
          <cell r="K280" t="str">
            <v>Consumo de agua</v>
          </cell>
          <cell r="L280" t="str">
            <v>Agotamiento de los recursos naturales (-)</v>
          </cell>
          <cell r="AB280" t="str">
            <v>Negativo MODERADO</v>
          </cell>
          <cell r="BA280" t="str">
            <v>Negativo BAJO</v>
          </cell>
        </row>
        <row r="281">
          <cell r="K281" t="str">
            <v>Consumo de bolsas plásticas para almacenamiento de residuos</v>
          </cell>
          <cell r="L281" t="str">
            <v>Agotamiento de los recursos naturales (-)</v>
          </cell>
          <cell r="AB281" t="str">
            <v>Negativo MODERADO</v>
          </cell>
          <cell r="BA281" t="str">
            <v>Negativo BAJO</v>
          </cell>
        </row>
        <row r="282">
          <cell r="K282" t="str">
            <v xml:space="preserve">Consumo de insumos no comestibles de cafetería </v>
          </cell>
          <cell r="L282" t="str">
            <v>Agotamiento de los recursos naturales (-)</v>
          </cell>
          <cell r="AB282" t="str">
            <v>Negativo MODERADO</v>
          </cell>
          <cell r="BA282" t="str">
            <v>Negativo BAJO</v>
          </cell>
        </row>
        <row r="283">
          <cell r="K283" t="str">
            <v xml:space="preserve">Consumo de insumos comestibles de cafetería </v>
          </cell>
          <cell r="L283" t="str">
            <v>Agotamiento de los recursos naturales (-)</v>
          </cell>
          <cell r="AB283" t="str">
            <v>Negativo BAJO</v>
          </cell>
          <cell r="BA283" t="str">
            <v>Negativo BAJO</v>
          </cell>
        </row>
        <row r="284">
          <cell r="K284" t="str">
            <v>Generación de residuos ordinarios</v>
          </cell>
          <cell r="L284" t="str">
            <v>Aumento de carga de rellenos sanitarios (-)</v>
          </cell>
          <cell r="AB284" t="str">
            <v>Negativo MODERADO</v>
          </cell>
          <cell r="BA284" t="str">
            <v>Negativo BAJO</v>
          </cell>
        </row>
        <row r="285">
          <cell r="K285" t="str">
            <v>Generación de residuos ordinarios</v>
          </cell>
          <cell r="L285" t="str">
            <v>Contaminación del suelo (-)</v>
          </cell>
          <cell r="AB285" t="str">
            <v>Negativo MODERADO</v>
          </cell>
          <cell r="BA285" t="str">
            <v>Negativo BAJO</v>
          </cell>
        </row>
        <row r="286">
          <cell r="K286" t="str">
            <v>Generación de residuos aprovechables (PLÁSTICO)</v>
          </cell>
          <cell r="L286" t="str">
            <v>Disminución de carga en los rellenos sanitarios (+)</v>
          </cell>
          <cell r="AB286" t="str">
            <v>POSITIVO</v>
          </cell>
          <cell r="BA286" t="str">
            <v>POSITIVO</v>
          </cell>
        </row>
        <row r="287">
          <cell r="K287" t="str">
            <v>Generación de residuos aprovechables (CARTÓN)</v>
          </cell>
          <cell r="L287" t="str">
            <v>Disminución de carga en los rellenos sanitarios (+)</v>
          </cell>
          <cell r="AB287" t="str">
            <v>POSITIVO</v>
          </cell>
          <cell r="BA287" t="str">
            <v>POSITIVO</v>
          </cell>
        </row>
        <row r="288">
          <cell r="K288" t="str">
            <v>Generación de residuos orgánicos</v>
          </cell>
          <cell r="L288" t="str">
            <v>Aumento de carga de rellenos sanitarios (-)</v>
          </cell>
          <cell r="AB288" t="str">
            <v>Negativo MODERADO</v>
          </cell>
          <cell r="BA288" t="str">
            <v>Negativo BAJO</v>
          </cell>
        </row>
        <row r="289">
          <cell r="K289" t="str">
            <v>Generación de residuos orgánicos</v>
          </cell>
          <cell r="L289" t="str">
            <v>Contaminación del suelo (-)</v>
          </cell>
          <cell r="AB289" t="str">
            <v>Negativo MODERADO</v>
          </cell>
          <cell r="BA289" t="str">
            <v>Negativo BAJO</v>
          </cell>
        </row>
        <row r="290">
          <cell r="K290" t="str">
            <v>Vertimiento de aguas residuales domésticas a sistemas de alcantarillado</v>
          </cell>
          <cell r="L290" t="str">
            <v>Contaminación de cuerpos hídricos (-)</v>
          </cell>
          <cell r="AB290" t="str">
            <v>Negativo MODERADO</v>
          </cell>
          <cell r="BA290" t="str">
            <v>Negativo BAJO</v>
          </cell>
        </row>
        <row r="291">
          <cell r="K291" t="str">
            <v>Consumo de energía eléctrica</v>
          </cell>
          <cell r="L291" t="str">
            <v>Agotamiento de los recursos naturales (-)</v>
          </cell>
          <cell r="AB291" t="str">
            <v>Negativo MODERADO</v>
          </cell>
          <cell r="BA291" t="str">
            <v>Negativo BAJO</v>
          </cell>
        </row>
        <row r="292">
          <cell r="K292" t="str">
            <v>Consumo de papel</v>
          </cell>
          <cell r="L292" t="str">
            <v>Agotamiento de los recursos naturales (-)</v>
          </cell>
          <cell r="AB292" t="str">
            <v>Negativo MODERADO</v>
          </cell>
          <cell r="BA292" t="str">
            <v>Negativo BAJO</v>
          </cell>
        </row>
        <row r="293">
          <cell r="K293" t="str">
            <v>Consumo de tóner</v>
          </cell>
          <cell r="L293" t="str">
            <v>Agotamiento de los recursos naturales (-)</v>
          </cell>
          <cell r="AB293" t="str">
            <v>Negativo BAJO</v>
          </cell>
          <cell r="BA293" t="str">
            <v>Negativo BAJO</v>
          </cell>
        </row>
        <row r="294">
          <cell r="K294" t="str">
            <v xml:space="preserve">Generación de residuos peligrosos (TÓNERES) </v>
          </cell>
          <cell r="L294" t="str">
            <v>Contaminación del suelo (-)</v>
          </cell>
          <cell r="AB294" t="str">
            <v>Negativo MODERADO</v>
          </cell>
          <cell r="BA294" t="str">
            <v>Negativo BAJO</v>
          </cell>
        </row>
        <row r="295">
          <cell r="K295" t="str">
            <v>Generación de residuos aprovechables (PAPEL)</v>
          </cell>
          <cell r="L295" t="str">
            <v>Disminución de carga en los rellenos sanitarios (+)</v>
          </cell>
          <cell r="AB295" t="str">
            <v>POSITIVO</v>
          </cell>
          <cell r="BA295" t="str">
            <v>POSITIVO</v>
          </cell>
        </row>
        <row r="296">
          <cell r="K296" t="str">
            <v>Conversión a medios tecnológicos</v>
          </cell>
          <cell r="L296" t="str">
            <v>Disminución de consumo de papel (+)</v>
          </cell>
          <cell r="AB296" t="str">
            <v>POSITIVO</v>
          </cell>
          <cell r="BA296" t="str">
            <v>POSITIVO</v>
          </cell>
        </row>
        <row r="297">
          <cell r="K297" t="str">
            <v>Consumo de agua</v>
          </cell>
          <cell r="L297" t="str">
            <v>Agotamiento de los recursos naturales (-)</v>
          </cell>
          <cell r="AB297" t="str">
            <v>Negativo MODERADO</v>
          </cell>
          <cell r="BA297" t="str">
            <v>Negativo BAJO</v>
          </cell>
        </row>
        <row r="298">
          <cell r="K298" t="str">
            <v>Vertimiento de aguas residuales domésticas a sistemas de alcantarillado</v>
          </cell>
          <cell r="L298" t="str">
            <v>Contaminación de cuerpos hídricos (-)</v>
          </cell>
          <cell r="AB298" t="str">
            <v>Negativo MODERADO</v>
          </cell>
          <cell r="BA298" t="str">
            <v>Negativo BAJO</v>
          </cell>
        </row>
        <row r="299">
          <cell r="K299" t="str">
            <v>Generación de residuos ordinarios</v>
          </cell>
          <cell r="L299" t="str">
            <v>Aumento de carga de rellenos sanitarios (-)</v>
          </cell>
          <cell r="AB299" t="str">
            <v>Negativo MODERADO</v>
          </cell>
          <cell r="BA299" t="str">
            <v>Negativo BAJO</v>
          </cell>
        </row>
        <row r="300">
          <cell r="K300" t="str">
            <v>Generación de residuos ordinarios</v>
          </cell>
          <cell r="L300" t="str">
            <v>Contaminación del suelo (-)</v>
          </cell>
          <cell r="AB300" t="str">
            <v>Negativo MODERADO</v>
          </cell>
          <cell r="BA300" t="str">
            <v>Negativo BAJO</v>
          </cell>
        </row>
        <row r="301">
          <cell r="K301" t="str">
            <v>Consumo de energía eléctrica</v>
          </cell>
          <cell r="L301" t="str">
            <v>Agotamiento de los recursos naturales (-)</v>
          </cell>
          <cell r="AB301" t="str">
            <v>Negativo MODERADO</v>
          </cell>
          <cell r="BA301" t="str">
            <v>Negativo BAJO</v>
          </cell>
        </row>
        <row r="302">
          <cell r="K302" t="str">
            <v>Consumo de papel</v>
          </cell>
          <cell r="L302" t="str">
            <v>Agotamiento de los recursos naturales (-)</v>
          </cell>
          <cell r="AB302" t="str">
            <v>Negativo MODERADO</v>
          </cell>
          <cell r="BA302" t="str">
            <v>Negativo BAJO</v>
          </cell>
        </row>
        <row r="303">
          <cell r="K303" t="str">
            <v>Consumo de tóner</v>
          </cell>
          <cell r="L303" t="str">
            <v>Agotamiento de los recursos naturales (-)</v>
          </cell>
          <cell r="AB303" t="str">
            <v>Negativo BAJO</v>
          </cell>
          <cell r="BA303" t="str">
            <v>Negativo BAJO</v>
          </cell>
        </row>
        <row r="304">
          <cell r="K304" t="str">
            <v>Generación de residuos de manejo especial (RAEE´S)</v>
          </cell>
          <cell r="L304" t="str">
            <v>Contaminación del suelo (-)</v>
          </cell>
          <cell r="AB304" t="str">
            <v>Negativo MODERADO</v>
          </cell>
          <cell r="BA304" t="str">
            <v>Negativo BAJO</v>
          </cell>
        </row>
        <row r="305">
          <cell r="K305" t="str">
            <v>Generación de residuos de manejo especial (PILAS O BATERÍAS)</v>
          </cell>
          <cell r="L305" t="str">
            <v>Contaminación del suelo (-)</v>
          </cell>
          <cell r="AB305" t="str">
            <v>Negativo MODERADO</v>
          </cell>
          <cell r="BA305" t="str">
            <v>Negativo BAJO</v>
          </cell>
        </row>
        <row r="306">
          <cell r="K306" t="str">
            <v xml:space="preserve">Generación de residuos peligrosos (TÓNERES) </v>
          </cell>
          <cell r="L306" t="str">
            <v>Contaminación del suelo (-)</v>
          </cell>
          <cell r="AB306" t="str">
            <v>Negativo MODERADO</v>
          </cell>
          <cell r="BA306" t="str">
            <v>Negativo BAJO</v>
          </cell>
        </row>
        <row r="307">
          <cell r="K307" t="str">
            <v>Generación de residuos aprovechables (PAPEL)</v>
          </cell>
          <cell r="L307" t="str">
            <v>Disminución de carga en los rellenos sanitarios (+)</v>
          </cell>
          <cell r="AB307" t="str">
            <v>POSITIVO</v>
          </cell>
          <cell r="BA307" t="str">
            <v>POSITIVO</v>
          </cell>
        </row>
        <row r="308">
          <cell r="K308" t="str">
            <v>Generación de residuos ordinarios</v>
          </cell>
          <cell r="L308" t="str">
            <v>Aumento de carga de rellenos sanitarios (-)</v>
          </cell>
          <cell r="AB308" t="str">
            <v>Negativo MODERADO</v>
          </cell>
          <cell r="BA308" t="str">
            <v>Negativo BAJO</v>
          </cell>
        </row>
        <row r="309">
          <cell r="K309" t="str">
            <v>Generación de residuos ordinarios</v>
          </cell>
          <cell r="L309" t="str">
            <v>Contaminación del suelo (-)</v>
          </cell>
          <cell r="AB309" t="str">
            <v>Negativo MODERADO</v>
          </cell>
          <cell r="BA309" t="str">
            <v>Negativo BAJO</v>
          </cell>
        </row>
        <row r="310">
          <cell r="K310" t="str">
            <v>Consumo de energía eléctrica</v>
          </cell>
          <cell r="L310" t="str">
            <v>Agotamiento de los recursos naturales (-)</v>
          </cell>
          <cell r="AB310" t="str">
            <v>Negativo MODERADO</v>
          </cell>
          <cell r="BA310" t="str">
            <v>Negativo BAJO</v>
          </cell>
        </row>
        <row r="311">
          <cell r="K311" t="str">
            <v>Consumo de papel</v>
          </cell>
          <cell r="L311" t="str">
            <v>Agotamiento de los recursos naturales (-)</v>
          </cell>
          <cell r="AB311" t="str">
            <v>Negativo MODERADO</v>
          </cell>
          <cell r="BA311" t="str">
            <v>Negativo BAJO</v>
          </cell>
        </row>
        <row r="312">
          <cell r="K312" t="str">
            <v>Consumo de tóner</v>
          </cell>
          <cell r="L312" t="str">
            <v>Agotamiento de los recursos naturales (-)</v>
          </cell>
          <cell r="AB312" t="str">
            <v>Negativo BAJO</v>
          </cell>
          <cell r="BA312" t="str">
            <v>Negativo BAJO</v>
          </cell>
        </row>
        <row r="313">
          <cell r="K313" t="str">
            <v xml:space="preserve">Generación de residuos peligrosos (TÓNERES) </v>
          </cell>
          <cell r="L313" t="str">
            <v>Contaminación del suelo (-)</v>
          </cell>
          <cell r="AB313" t="str">
            <v>Negativo MODERADO</v>
          </cell>
          <cell r="BA313" t="str">
            <v>Negativo BAJO</v>
          </cell>
        </row>
        <row r="314">
          <cell r="K314" t="str">
            <v>Generación de residuos aprovechables (PAPEL)</v>
          </cell>
          <cell r="L314" t="str">
            <v>Disminución de carga en los rellenos sanitarios (+)</v>
          </cell>
          <cell r="AB314" t="str">
            <v>POSITIVO</v>
          </cell>
          <cell r="BA314" t="str">
            <v>POSITIVO</v>
          </cell>
        </row>
        <row r="315">
          <cell r="K315" t="str">
            <v>Conversión a medios tecnológicos</v>
          </cell>
          <cell r="L315" t="str">
            <v>Disminución de consumo de papel (+)</v>
          </cell>
          <cell r="AB315" t="str">
            <v>POSITIVO</v>
          </cell>
          <cell r="BA315" t="str">
            <v>POSITIVO</v>
          </cell>
        </row>
        <row r="316">
          <cell r="K316" t="str">
            <v>Definición de criterios ambientales para adquisición de productos y/o servicios</v>
          </cell>
          <cell r="L316" t="str">
            <v>Generación / Fomento de educación  y conciencia ambiental (+)</v>
          </cell>
          <cell r="AB316" t="str">
            <v>POSITIVO</v>
          </cell>
          <cell r="BA316" t="str">
            <v>POSITIVO</v>
          </cell>
        </row>
        <row r="317">
          <cell r="K317" t="str">
            <v>Definición de criterios ambientales para adquisición de productos y/o servicios</v>
          </cell>
          <cell r="L317" t="str">
            <v>Reducción de afectación al medio ambiente (+)</v>
          </cell>
          <cell r="AB317" t="str">
            <v>POSITIVO</v>
          </cell>
          <cell r="BA317" t="str">
            <v>POSITIVO</v>
          </cell>
        </row>
        <row r="318">
          <cell r="K318" t="str">
            <v>Identificación de requisitos legales ambientales y otros requisitos</v>
          </cell>
          <cell r="L318" t="str">
            <v>Reducción de afectación al medio ambiente (+)</v>
          </cell>
          <cell r="AB318" t="str">
            <v>POSITIVO</v>
          </cell>
          <cell r="BA318" t="str">
            <v>POSITIVO</v>
          </cell>
        </row>
        <row r="319">
          <cell r="K319" t="str">
            <v>Consumo de energía eléctrica</v>
          </cell>
          <cell r="L319" t="str">
            <v>Agotamiento de los recursos naturales (-)</v>
          </cell>
          <cell r="AB319" t="str">
            <v>Negativo MODERADO</v>
          </cell>
          <cell r="BA319" t="str">
            <v>Negativo BAJO</v>
          </cell>
        </row>
        <row r="320">
          <cell r="K320" t="str">
            <v>Consumo de papel</v>
          </cell>
          <cell r="L320" t="str">
            <v>Agotamiento de los recursos naturales (-)</v>
          </cell>
          <cell r="AB320" t="str">
            <v>Negativo MODERADO</v>
          </cell>
          <cell r="BA320" t="str">
            <v>Negativo BAJO</v>
          </cell>
        </row>
        <row r="321">
          <cell r="K321" t="str">
            <v>Consumo de tóner</v>
          </cell>
          <cell r="L321" t="str">
            <v>Agotamiento de los recursos naturales (-)</v>
          </cell>
          <cell r="AB321" t="str">
            <v>Negativo BAJO</v>
          </cell>
          <cell r="BA321" t="str">
            <v>Negativo BAJO</v>
          </cell>
        </row>
        <row r="322">
          <cell r="K322" t="str">
            <v>Generación de residuos aprovechables (PAPEL)</v>
          </cell>
          <cell r="L322" t="str">
            <v>Disminución de carga en los rellenos sanitarios (+)</v>
          </cell>
          <cell r="AB322" t="str">
            <v>POSITIVO</v>
          </cell>
          <cell r="BA322" t="str">
            <v>POSITIVO</v>
          </cell>
        </row>
        <row r="323">
          <cell r="K323" t="str">
            <v>Generación de residuos ordinarios</v>
          </cell>
          <cell r="L323" t="str">
            <v>Aumento de carga de rellenos sanitarios (-)</v>
          </cell>
          <cell r="AB323" t="str">
            <v>Negativo MODERADO</v>
          </cell>
          <cell r="BA323" t="str">
            <v>Negativo BAJO</v>
          </cell>
        </row>
        <row r="324">
          <cell r="K324" t="str">
            <v>Generación de residuos ordinarios</v>
          </cell>
          <cell r="L324" t="str">
            <v>Aumento de carga de rellenos sanitarios (-)</v>
          </cell>
          <cell r="AB324" t="str">
            <v>Negativo MODERADO</v>
          </cell>
          <cell r="BA324" t="str">
            <v>Negativo BAJO</v>
          </cell>
        </row>
        <row r="325">
          <cell r="K325" t="str">
            <v xml:space="preserve">Generación de residuos peligrosos (TÓNERES) </v>
          </cell>
          <cell r="L325" t="str">
            <v>Contaminación del suelo (-)</v>
          </cell>
          <cell r="AB325" t="str">
            <v>Negativo MODERADO</v>
          </cell>
          <cell r="BA325" t="str">
            <v>Negativo BAJO</v>
          </cell>
        </row>
        <row r="326">
          <cell r="K326" t="str">
            <v>Consumo de bolsas plásticas para almacenamiento de residuos</v>
          </cell>
          <cell r="L326" t="str">
            <v>Agotamiento de los recursos naturales (-)</v>
          </cell>
          <cell r="AB326" t="str">
            <v>Negativo MODERADO</v>
          </cell>
          <cell r="BA326" t="str">
            <v>Negativo BAJO</v>
          </cell>
        </row>
        <row r="327">
          <cell r="K327" t="str">
            <v>Consumo de papel</v>
          </cell>
          <cell r="L327" t="str">
            <v>Agotamiento de los recursos naturales (-)</v>
          </cell>
          <cell r="AB327" t="str">
            <v>Negativo MODERADO</v>
          </cell>
          <cell r="BA327" t="str">
            <v>Negativo BAJO</v>
          </cell>
        </row>
        <row r="328">
          <cell r="K328" t="str">
            <v>Consumo de tóner</v>
          </cell>
          <cell r="L328" t="str">
            <v>Agotamiento de los recursos naturales (-)</v>
          </cell>
          <cell r="AB328" t="str">
            <v>Negativo BAJO</v>
          </cell>
          <cell r="BA328" t="str">
            <v>Negativo BAJO</v>
          </cell>
        </row>
        <row r="329">
          <cell r="K329" t="str">
            <v>Consumo de energía eléctrica</v>
          </cell>
          <cell r="L329" t="str">
            <v>Agotamiento de los recursos naturales (-)</v>
          </cell>
          <cell r="AB329" t="str">
            <v>Negativo MODERADO</v>
          </cell>
          <cell r="BA329" t="str">
            <v>Negativo BAJO</v>
          </cell>
        </row>
        <row r="330">
          <cell r="K330" t="str">
            <v>Definición de criterios ambientales para adquisición de productos y/o servicios</v>
          </cell>
          <cell r="L330" t="str">
            <v>Reducción de afectación al medio ambiente (+)</v>
          </cell>
          <cell r="AB330" t="str">
            <v>POSITIVO</v>
          </cell>
          <cell r="BA330" t="str">
            <v>POSITIVO</v>
          </cell>
        </row>
        <row r="331">
          <cell r="K331" t="str">
            <v>Definición de criterios ambientales para adquisición de productos y/o servicios</v>
          </cell>
          <cell r="L331" t="str">
            <v>Generación / Fomento de educación  y conciencia ambiental (+)</v>
          </cell>
          <cell r="AB331" t="str">
            <v>POSITIVO</v>
          </cell>
          <cell r="BA331" t="str">
            <v>POSITIVO</v>
          </cell>
        </row>
        <row r="332">
          <cell r="K332" t="str">
            <v>Generación de residuos aprovechables (CARTÓN)</v>
          </cell>
          <cell r="L332" t="str">
            <v>Disminución de carga en los rellenos sanitarios (+)</v>
          </cell>
          <cell r="AB332" t="str">
            <v>POSITIVO</v>
          </cell>
          <cell r="BA332" t="str">
            <v>POSITIVO</v>
          </cell>
        </row>
        <row r="333">
          <cell r="K333" t="str">
            <v>Generación de residuos aprovechables (PAPEL)</v>
          </cell>
          <cell r="L333" t="str">
            <v>Disminución de carga en los rellenos sanitarios (+)</v>
          </cell>
          <cell r="AB333" t="str">
            <v>POSITIVO</v>
          </cell>
          <cell r="BA333" t="str">
            <v>POSITIVO</v>
          </cell>
        </row>
        <row r="334">
          <cell r="K334" t="str">
            <v>Generación de residuos aprovechables (PLÁSTICO)</v>
          </cell>
          <cell r="L334" t="str">
            <v>Disminución de carga en los rellenos sanitarios (+)</v>
          </cell>
          <cell r="AB334" t="str">
            <v>POSITIVO</v>
          </cell>
          <cell r="BA334" t="str">
            <v>POSITIVO</v>
          </cell>
        </row>
        <row r="335">
          <cell r="K335" t="str">
            <v>Generación de residuos ordinarios</v>
          </cell>
          <cell r="L335" t="str">
            <v>Aumento de carga de rellenos sanitarios (-)</v>
          </cell>
          <cell r="AB335" t="str">
            <v>Negativo MODERADO</v>
          </cell>
          <cell r="BA335" t="str">
            <v>Negativo BAJO</v>
          </cell>
        </row>
        <row r="336">
          <cell r="K336" t="str">
            <v>Generación de residuos ordinarios</v>
          </cell>
          <cell r="L336" t="str">
            <v>Contaminación del suelo (-)</v>
          </cell>
          <cell r="AB336" t="str">
            <v>Negativo MODERADO</v>
          </cell>
          <cell r="BA336" t="str">
            <v>Negativo BAJO</v>
          </cell>
        </row>
        <row r="337">
          <cell r="K337" t="str">
            <v>Generación de residuos orgánicos</v>
          </cell>
          <cell r="L337" t="str">
            <v>Aumento de carga de rellenos sanitarios (-)</v>
          </cell>
          <cell r="AB337" t="str">
            <v>Negativo MODERADO</v>
          </cell>
          <cell r="BA337" t="str">
            <v>Negativo BAJO</v>
          </cell>
        </row>
        <row r="338">
          <cell r="K338" t="str">
            <v>Generación de residuos orgánicos</v>
          </cell>
          <cell r="L338" t="str">
            <v>Contaminación del suelo (-)</v>
          </cell>
          <cell r="AB338" t="str">
            <v>Negativo MODERADO</v>
          </cell>
          <cell r="BA338" t="str">
            <v>Negativo BAJO</v>
          </cell>
        </row>
        <row r="339">
          <cell r="K339" t="str">
            <v xml:space="preserve">Generación de residuos peligrosos (TÓNERES) </v>
          </cell>
          <cell r="L339" t="str">
            <v>Contaminación del suelo (-)</v>
          </cell>
          <cell r="AB339" t="str">
            <v>Negativo MODERADO</v>
          </cell>
          <cell r="BA339" t="str">
            <v>Negativo BAJO</v>
          </cell>
        </row>
        <row r="340">
          <cell r="K340" t="str">
            <v>Consumo de bolsas plásticas para almacenamiento de residuos</v>
          </cell>
          <cell r="L340" t="str">
            <v>Agotamiento de los recursos naturales (-)</v>
          </cell>
          <cell r="AB340" t="str">
            <v>Negativo MODERADO</v>
          </cell>
          <cell r="BA340" t="str">
            <v>Negativo BAJO</v>
          </cell>
        </row>
        <row r="341">
          <cell r="K341" t="str">
            <v>Educación ambiental</v>
          </cell>
          <cell r="L341" t="str">
            <v>Disminución de carga en los rellenos sanitarios (+)</v>
          </cell>
          <cell r="AB341" t="str">
            <v>POSITIVO</v>
          </cell>
          <cell r="BA341" t="str">
            <v>POSITIVO</v>
          </cell>
        </row>
        <row r="342">
          <cell r="K342" t="str">
            <v>Educación ambiental</v>
          </cell>
          <cell r="L342" t="str">
            <v>Disminución de contaminación al suelo (+)</v>
          </cell>
          <cell r="AB342" t="str">
            <v>POSITIVO</v>
          </cell>
          <cell r="BA342" t="str">
            <v>POSITIVO</v>
          </cell>
        </row>
        <row r="343">
          <cell r="K343" t="str">
            <v>Educación ambiental</v>
          </cell>
          <cell r="L343" t="str">
            <v>Fomento de buenas prácticas ambientales (+)</v>
          </cell>
          <cell r="AB343" t="str">
            <v>POSITIVO</v>
          </cell>
          <cell r="BA343" t="str">
            <v>POSITIVO</v>
          </cell>
        </row>
        <row r="344">
          <cell r="K344" t="str">
            <v>Educación ambiental</v>
          </cell>
          <cell r="L344" t="str">
            <v>Generación / Fomento de educación  y conciencia ambiental (+)</v>
          </cell>
          <cell r="AB344" t="str">
            <v>POSITIVO</v>
          </cell>
          <cell r="BA344" t="str">
            <v>POSITIVO</v>
          </cell>
        </row>
        <row r="345">
          <cell r="K345" t="str">
            <v>Educación ambiental</v>
          </cell>
          <cell r="L345" t="str">
            <v>Generación de empleo (+)</v>
          </cell>
          <cell r="AB345" t="str">
            <v>POSITIVO</v>
          </cell>
          <cell r="BA345" t="str">
            <v>POSITIVO</v>
          </cell>
        </row>
        <row r="346">
          <cell r="K346" t="str">
            <v>Educación ambiental</v>
          </cell>
          <cell r="L346" t="str">
            <v>Manejo integral de residuos sólidos (+)</v>
          </cell>
          <cell r="AB346" t="str">
            <v>POSITIVO</v>
          </cell>
          <cell r="BA346" t="str">
            <v>POSITIVO</v>
          </cell>
        </row>
        <row r="347">
          <cell r="K347" t="str">
            <v>Educación ambiental</v>
          </cell>
          <cell r="L347" t="str">
            <v>Reducción de afectación al medio ambiente (+)</v>
          </cell>
          <cell r="AB347" t="str">
            <v>POSITIVO</v>
          </cell>
          <cell r="BA347" t="str">
            <v>POSITIVO</v>
          </cell>
        </row>
        <row r="348">
          <cell r="K348" t="str">
            <v>Uso de publicidad exterior visual</v>
          </cell>
          <cell r="L348" t="str">
            <v>Alteración al medio ambiente laboral (-)</v>
          </cell>
          <cell r="AB348" t="str">
            <v>Negativo MODERADO</v>
          </cell>
          <cell r="BA348" t="str">
            <v>Negativo BAJO</v>
          </cell>
        </row>
        <row r="349">
          <cell r="K349" t="str">
            <v>Consumo de combustibles</v>
          </cell>
          <cell r="L349" t="str">
            <v>Agotamiento de los recursos naturales (-)</v>
          </cell>
          <cell r="AB349" t="str">
            <v>Negativo MODERADO</v>
          </cell>
          <cell r="BA349" t="str">
            <v>Negativo BAJO</v>
          </cell>
        </row>
        <row r="350">
          <cell r="K350" t="str">
            <v>Consumo de combustibles</v>
          </cell>
          <cell r="L350" t="str">
            <v>Emisión de gases efecto invernadero (-)</v>
          </cell>
          <cell r="AB350" t="str">
            <v>Negativo MODERADO</v>
          </cell>
          <cell r="BA350" t="str">
            <v>Negativo BAJO</v>
          </cell>
        </row>
        <row r="351">
          <cell r="K351" t="str">
            <v>Generación de emisiones atmosféricas fuentes móviles</v>
          </cell>
          <cell r="L351" t="str">
            <v>Contaminación del aire (-)</v>
          </cell>
          <cell r="AB351" t="str">
            <v>Negativo MODERADO</v>
          </cell>
          <cell r="BA351" t="str">
            <v>Negativo MODERADO</v>
          </cell>
        </row>
        <row r="352">
          <cell r="K352" t="str">
            <v>Generación de residuos de manejo especial (LLANTAS USADAS)</v>
          </cell>
          <cell r="L352" t="str">
            <v>Contaminación del suelo (-)</v>
          </cell>
          <cell r="AB352" t="str">
            <v>Negativo MODERADO</v>
          </cell>
          <cell r="BA352" t="str">
            <v>Negativo BAJO</v>
          </cell>
        </row>
        <row r="353">
          <cell r="K353" t="str">
            <v>Generación de residuos peligrosos (ACEITES USADOS)</v>
          </cell>
          <cell r="L353" t="str">
            <v>Contaminación del suelo (-)</v>
          </cell>
          <cell r="AB353" t="str">
            <v>Negativo MODERADO</v>
          </cell>
          <cell r="BA353" t="str">
            <v>Negativo BAJO</v>
          </cell>
        </row>
        <row r="354">
          <cell r="K354" t="str">
            <v>Generación de ruido</v>
          </cell>
          <cell r="L354" t="str">
            <v>Contaminación del aire (-)</v>
          </cell>
          <cell r="AB354" t="str">
            <v>Negativo MODERADO</v>
          </cell>
          <cell r="BA354" t="str">
            <v>Negativo MODERADO</v>
          </cell>
        </row>
        <row r="355">
          <cell r="K355" t="str">
            <v>Identificación de requisitos legales ambientales y otros requisitos</v>
          </cell>
          <cell r="L355" t="str">
            <v>Reducción de afectación al medio ambiente (+)</v>
          </cell>
          <cell r="AB355" t="str">
            <v>POSITIVO</v>
          </cell>
          <cell r="BA355" t="str">
            <v>POSITIVO</v>
          </cell>
        </row>
        <row r="356">
          <cell r="K356" t="str">
            <v>Definición de criterios ambientales para adquisición de productos y/o servicios</v>
          </cell>
          <cell r="L356" t="str">
            <v>Preservación de la calidad del aire (+)</v>
          </cell>
          <cell r="AB356" t="str">
            <v>POSITIVO</v>
          </cell>
          <cell r="BA356" t="str">
            <v>POSITIVO</v>
          </cell>
        </row>
        <row r="357">
          <cell r="K357" t="str">
            <v>Definición de criterios ambientales para adquisición de productos y/o servicios</v>
          </cell>
          <cell r="L357" t="str">
            <v>Reducción de afectación al medio ambiente (+)</v>
          </cell>
          <cell r="AB357" t="str">
            <v>POSITIVO</v>
          </cell>
          <cell r="BA357" t="str">
            <v>POSITIVO</v>
          </cell>
        </row>
        <row r="358">
          <cell r="K358" t="str">
            <v>N/A</v>
          </cell>
          <cell r="L358" t="str">
            <v>N/A</v>
          </cell>
          <cell r="AB358" t="str">
            <v>SIN IMPACTO</v>
          </cell>
          <cell r="BA358" t="str">
            <v>SIN IMPACTO</v>
          </cell>
        </row>
        <row r="359">
          <cell r="K359" t="str">
            <v>N/A</v>
          </cell>
          <cell r="L359" t="str">
            <v>N/A</v>
          </cell>
          <cell r="AB359" t="str">
            <v>SIN IMPACTO</v>
          </cell>
          <cell r="BA359" t="str">
            <v>SIN IMPACTO</v>
          </cell>
        </row>
        <row r="360">
          <cell r="K360" t="str">
            <v>N/A</v>
          </cell>
          <cell r="L360" t="str">
            <v>N/A</v>
          </cell>
          <cell r="AB360" t="str">
            <v>SIN IMPACTO</v>
          </cell>
          <cell r="BA360" t="str">
            <v>SIN IMPACTO</v>
          </cell>
        </row>
        <row r="361">
          <cell r="K361" t="str">
            <v>N/A</v>
          </cell>
          <cell r="L361" t="str">
            <v>N/A</v>
          </cell>
          <cell r="AB361" t="str">
            <v>SIN IMPACTO</v>
          </cell>
          <cell r="BA361" t="str">
            <v>SIN IMPACTO</v>
          </cell>
        </row>
        <row r="362">
          <cell r="K362" t="str">
            <v>N/A</v>
          </cell>
          <cell r="L362" t="str">
            <v>N/A</v>
          </cell>
          <cell r="AB362" t="str">
            <v>SIN IMPACTO</v>
          </cell>
          <cell r="BA362" t="str">
            <v>SIN IMPACTO</v>
          </cell>
        </row>
        <row r="363">
          <cell r="K363" t="str">
            <v>Consumo de agua</v>
          </cell>
          <cell r="L363" t="str">
            <v>Agotamiento de los recursos naturales (-)</v>
          </cell>
          <cell r="AB363" t="str">
            <v>Negativo MODERADO</v>
          </cell>
          <cell r="BA363" t="str">
            <v>Negativo BAJO</v>
          </cell>
        </row>
        <row r="364">
          <cell r="K364" t="str">
            <v>Uso de refrigerantes</v>
          </cell>
          <cell r="L364" t="str">
            <v>Agotamiento de los recursos naturales (-)</v>
          </cell>
          <cell r="AB364" t="str">
            <v>Negativo BAJO</v>
          </cell>
          <cell r="BA364" t="str">
            <v>Negativo BAJO</v>
          </cell>
        </row>
        <row r="365">
          <cell r="K365" t="str">
            <v>Otro</v>
          </cell>
          <cell r="L365" t="str">
            <v>Disminución de contaminación al suelo (+)</v>
          </cell>
          <cell r="AB365" t="str">
            <v>POSITIVO</v>
          </cell>
          <cell r="BA365" t="str">
            <v>POSITIVO</v>
          </cell>
        </row>
        <row r="366">
          <cell r="K366" t="str">
            <v>Consumo de plaguicidas</v>
          </cell>
          <cell r="L366" t="str">
            <v>Contaminación del suelo (-)</v>
          </cell>
          <cell r="AB366" t="str">
            <v>Negativo MODERADO</v>
          </cell>
          <cell r="BA366" t="str">
            <v>Negativo BAJO</v>
          </cell>
        </row>
        <row r="367">
          <cell r="K367" t="str">
            <v>Consumo de combustibles</v>
          </cell>
          <cell r="L367" t="str">
            <v>Agotamiento de los recursos naturales (-)</v>
          </cell>
          <cell r="AB367" t="str">
            <v>Negativo BAJO</v>
          </cell>
          <cell r="BA367" t="str">
            <v>Negativo BAJO</v>
          </cell>
        </row>
        <row r="368">
          <cell r="K368" t="str">
            <v>N/A</v>
          </cell>
          <cell r="L368" t="str">
            <v>N/A</v>
          </cell>
          <cell r="AB368" t="str">
            <v>SIN IMPACTO</v>
          </cell>
          <cell r="BA368" t="str">
            <v>SIN IMPACTO</v>
          </cell>
        </row>
        <row r="369">
          <cell r="K369" t="str">
            <v xml:space="preserve">Generación de residuos peligrosos (RESIDUOS QUÍMICOS) </v>
          </cell>
          <cell r="L369" t="str">
            <v>Contaminación del suelo (-)</v>
          </cell>
          <cell r="AB369" t="str">
            <v>Negativo MODERADO</v>
          </cell>
          <cell r="BA369" t="str">
            <v>Negativo BAJO</v>
          </cell>
        </row>
        <row r="370">
          <cell r="K370" t="str">
            <v>Consumo de agua</v>
          </cell>
          <cell r="L370" t="str">
            <v>Agotamiento de los recursos naturales (-)</v>
          </cell>
          <cell r="AB370" t="str">
            <v>Negativo BAJO</v>
          </cell>
          <cell r="BA370" t="str">
            <v>Negativo BAJO</v>
          </cell>
        </row>
        <row r="371">
          <cell r="K371" t="str">
            <v>N/A</v>
          </cell>
          <cell r="L371" t="str">
            <v>N/A</v>
          </cell>
          <cell r="AB371" t="str">
            <v>SIN IMPACTO</v>
          </cell>
          <cell r="BA371" t="str">
            <v>SIN IMPACTO</v>
          </cell>
        </row>
        <row r="372">
          <cell r="K372" t="str">
            <v>N/A</v>
          </cell>
          <cell r="L372" t="str">
            <v>N/A</v>
          </cell>
          <cell r="AB372" t="str">
            <v>SIN IMPACTO</v>
          </cell>
          <cell r="BA372" t="str">
            <v>SIN IMPACTO</v>
          </cell>
        </row>
        <row r="373">
          <cell r="K373" t="str">
            <v>N/A</v>
          </cell>
          <cell r="L373" t="str">
            <v>N/A</v>
          </cell>
          <cell r="AB373" t="str">
            <v>SIN IMPACTO</v>
          </cell>
          <cell r="BA373" t="str">
            <v>SIN IMPACTO</v>
          </cell>
        </row>
        <row r="374">
          <cell r="K374" t="str">
            <v>N/A</v>
          </cell>
          <cell r="L374" t="str">
            <v>N/A</v>
          </cell>
          <cell r="AB374" t="str">
            <v>SIN IMPACTO</v>
          </cell>
          <cell r="BA374" t="str">
            <v>SIN IMPACTO</v>
          </cell>
        </row>
        <row r="375">
          <cell r="K375" t="str">
            <v>N/A</v>
          </cell>
          <cell r="L375" t="str">
            <v>N/A</v>
          </cell>
          <cell r="AB375" t="str">
            <v>SIN IMPACTO</v>
          </cell>
          <cell r="BA375" t="str">
            <v>SIN IMPACTO</v>
          </cell>
        </row>
        <row r="376">
          <cell r="K376" t="str">
            <v>Generación de carga visual</v>
          </cell>
          <cell r="L376" t="str">
            <v>Contaminación visual (-)</v>
          </cell>
          <cell r="AB376" t="str">
            <v>Negativo MODERADO</v>
          </cell>
          <cell r="BA376" t="str">
            <v>Negativo BAJO</v>
          </cell>
        </row>
        <row r="377">
          <cell r="K377" t="str">
            <v>Emisiones de olores ofensivos</v>
          </cell>
          <cell r="L377" t="str">
            <v>Afectación a la salud humana (-)</v>
          </cell>
          <cell r="AB377" t="str">
            <v>Negativo MODERADO</v>
          </cell>
          <cell r="BA377" t="str">
            <v>Negativo MODERADO</v>
          </cell>
        </row>
        <row r="378">
          <cell r="K378" t="str">
            <v>Generación de carga visual</v>
          </cell>
          <cell r="L378" t="str">
            <v>Afectación a la salud humana (-)</v>
          </cell>
          <cell r="AB378" t="str">
            <v>Negativo MODERADO</v>
          </cell>
          <cell r="BA378" t="str">
            <v>Negativo BAJO</v>
          </cell>
        </row>
        <row r="379">
          <cell r="K379"/>
          <cell r="L379"/>
          <cell r="AB379" t="str">
            <v>SIN IMPACTO</v>
          </cell>
          <cell r="BA379" t="str">
            <v>SIN IMPACTO</v>
          </cell>
        </row>
      </sheetData>
      <sheetData sheetId="100"/>
      <sheetData sheetId="101"/>
      <sheetData sheetId="102"/>
      <sheetData sheetId="103"/>
      <sheetData sheetId="104">
        <row r="12">
          <cell r="K12" t="str">
            <v>Consumo de energía eléctrica</v>
          </cell>
          <cell r="L12" t="str">
            <v>Agotamiento de los recursos naturales (-)</v>
          </cell>
          <cell r="AB12" t="str">
            <v>Negativo MODERADO</v>
          </cell>
          <cell r="BA12" t="str">
            <v>Negativo BAJO</v>
          </cell>
        </row>
        <row r="13">
          <cell r="K13" t="str">
            <v>Consumo de papel</v>
          </cell>
          <cell r="L13" t="str">
            <v>Agotamiento de los recursos naturales (-)</v>
          </cell>
          <cell r="AB13" t="str">
            <v>Negativo MODERADO</v>
          </cell>
          <cell r="BA13" t="str">
            <v>Negativo BAJO</v>
          </cell>
        </row>
        <row r="14">
          <cell r="K14" t="str">
            <v>Consumo de tóner</v>
          </cell>
          <cell r="L14" t="str">
            <v>Agotamiento de los recursos naturales (-)</v>
          </cell>
          <cell r="AB14" t="str">
            <v>Negativo BAJO</v>
          </cell>
          <cell r="BA14" t="str">
            <v>Negativo BAJO</v>
          </cell>
        </row>
        <row r="15">
          <cell r="K15" t="str">
            <v>Educación ambiental</v>
          </cell>
          <cell r="L15" t="str">
            <v>Fomento de buenas prácticas ambientales (+)</v>
          </cell>
          <cell r="AB15" t="str">
            <v>POSITIVO</v>
          </cell>
          <cell r="BA15" t="str">
            <v>POSITIVO</v>
          </cell>
        </row>
        <row r="16">
          <cell r="K16" t="str">
            <v>Generación de residuos aprovechables (PAPEL)</v>
          </cell>
          <cell r="L16" t="str">
            <v>Disminución de carga en los rellenos sanitarios (+)</v>
          </cell>
          <cell r="AB16" t="str">
            <v>POSITIVO</v>
          </cell>
          <cell r="BA16" t="str">
            <v>POSITIVO</v>
          </cell>
        </row>
        <row r="17">
          <cell r="K17" t="str">
            <v xml:space="preserve">Generación de residuos peligrosos (TÓNERES) </v>
          </cell>
          <cell r="L17" t="str">
            <v>Contaminación del suelo (-)</v>
          </cell>
          <cell r="AB17" t="str">
            <v>Negativo MODERADO</v>
          </cell>
          <cell r="BA17" t="str">
            <v>Negativo BAJO</v>
          </cell>
        </row>
        <row r="18">
          <cell r="K18" t="str">
            <v>Consumo de energía eléctrica</v>
          </cell>
          <cell r="L18" t="str">
            <v>Agotamiento de los recursos naturales (-)</v>
          </cell>
          <cell r="AB18" t="str">
            <v>Negativo MODERADO</v>
          </cell>
          <cell r="BA18" t="str">
            <v>Negativo BAJO</v>
          </cell>
        </row>
        <row r="19">
          <cell r="K19" t="str">
            <v>Generación de residuos de manejo especial (RAEE´S)</v>
          </cell>
          <cell r="L19" t="str">
            <v>Contaminación del suelo (-)</v>
          </cell>
          <cell r="AB19" t="str">
            <v>Negativo MODERADO</v>
          </cell>
          <cell r="BA19" t="str">
            <v>Negativo BAJO</v>
          </cell>
        </row>
        <row r="20">
          <cell r="K20" t="str">
            <v>Educación ambiental</v>
          </cell>
          <cell r="L20" t="str">
            <v>Fomento de buenas prácticas ambientales (+)</v>
          </cell>
          <cell r="AB20" t="str">
            <v>POSITIVO</v>
          </cell>
          <cell r="BA20" t="str">
            <v>POSITIVO</v>
          </cell>
        </row>
        <row r="21">
          <cell r="K21" t="str">
            <v>Consumo de energía eléctrica</v>
          </cell>
          <cell r="L21" t="str">
            <v>Agotamiento de los recursos naturales (-)</v>
          </cell>
          <cell r="AB21" t="str">
            <v>Negativo MODERADO</v>
          </cell>
          <cell r="BA21" t="str">
            <v>Negativo BAJO</v>
          </cell>
        </row>
        <row r="22">
          <cell r="K22" t="str">
            <v>Generación de residuos de manejo especial (RAEE´S)</v>
          </cell>
          <cell r="L22" t="str">
            <v>Contaminación del suelo (-)</v>
          </cell>
          <cell r="AB22" t="str">
            <v>Negativo MODERADO</v>
          </cell>
          <cell r="BA22" t="str">
            <v>Negativo BAJO</v>
          </cell>
        </row>
        <row r="23">
          <cell r="K23" t="str">
            <v>Educación ambiental</v>
          </cell>
          <cell r="L23" t="str">
            <v>Fomento de buenas prácticas ambientales (+)</v>
          </cell>
          <cell r="AB23" t="str">
            <v>POSITIVO</v>
          </cell>
          <cell r="BA23" t="str">
            <v>POSITIVO</v>
          </cell>
        </row>
        <row r="24">
          <cell r="K24" t="str">
            <v>Educación ambiental</v>
          </cell>
          <cell r="L24" t="str">
            <v>Fomento de buenas prácticas ambientales (+)</v>
          </cell>
          <cell r="AB24" t="str">
            <v>POSITIVO</v>
          </cell>
          <cell r="BA24" t="str">
            <v>POSITIVO</v>
          </cell>
        </row>
        <row r="25">
          <cell r="K25" t="str">
            <v>Educación ambiental</v>
          </cell>
          <cell r="L25" t="str">
            <v>Reducción de afectación al medio ambiente (+)</v>
          </cell>
          <cell r="AB25" t="str">
            <v>POSITIVO</v>
          </cell>
          <cell r="BA25" t="str">
            <v>POSITIVO</v>
          </cell>
        </row>
        <row r="26">
          <cell r="K26" t="str">
            <v>Educación ambiental</v>
          </cell>
          <cell r="L26" t="str">
            <v>Generación / Fomento de educación  y conciencia ambiental (+)</v>
          </cell>
          <cell r="AB26" t="str">
            <v>POSITIVO</v>
          </cell>
          <cell r="BA26" t="str">
            <v>POSITIVO</v>
          </cell>
        </row>
        <row r="27">
          <cell r="K27" t="str">
            <v>Educación ambiental</v>
          </cell>
          <cell r="L27" t="str">
            <v>Disminución de consumo de papel (+)</v>
          </cell>
          <cell r="AB27" t="str">
            <v>POSITIVO</v>
          </cell>
          <cell r="BA27" t="str">
            <v>POSITIVO</v>
          </cell>
        </row>
        <row r="28">
          <cell r="K28" t="str">
            <v>Educación ambiental</v>
          </cell>
          <cell r="L28" t="str">
            <v>Disminución de consumo de energía (+)</v>
          </cell>
          <cell r="AB28" t="str">
            <v>POSITIVO</v>
          </cell>
          <cell r="BA28" t="str">
            <v>POSITIVO</v>
          </cell>
        </row>
        <row r="29">
          <cell r="K29" t="str">
            <v>Educación ambiental</v>
          </cell>
          <cell r="L29" t="str">
            <v>Disminución de consumo de agua (+)</v>
          </cell>
          <cell r="AB29" t="str">
            <v>POSITIVO</v>
          </cell>
          <cell r="BA29" t="str">
            <v>POSITIVO</v>
          </cell>
        </row>
        <row r="30">
          <cell r="K30" t="str">
            <v>Educación ambiental</v>
          </cell>
          <cell r="L30" t="str">
            <v>Manejo integral de residuos sólidos (+)</v>
          </cell>
          <cell r="AB30" t="str">
            <v>POSITIVO</v>
          </cell>
          <cell r="BA30" t="str">
            <v>POSITIVO</v>
          </cell>
        </row>
        <row r="31">
          <cell r="K31" t="str">
            <v>Educación ambiental</v>
          </cell>
          <cell r="L31" t="str">
            <v>Conservación de fauna (+)</v>
          </cell>
          <cell r="AB31" t="str">
            <v>POSITIVO</v>
          </cell>
          <cell r="BA31" t="str">
            <v>POSITIVO</v>
          </cell>
        </row>
        <row r="32">
          <cell r="K32" t="str">
            <v>Educación ambiental</v>
          </cell>
          <cell r="L32" t="str">
            <v>Conservación de flora (+)</v>
          </cell>
          <cell r="AB32" t="str">
            <v>POSITIVO</v>
          </cell>
          <cell r="BA32" t="str">
            <v>POSITIVO</v>
          </cell>
        </row>
        <row r="33">
          <cell r="K33" t="str">
            <v>Conversión a medios tecnológicos</v>
          </cell>
          <cell r="L33" t="str">
            <v>Disminución de consumo de papel (+)</v>
          </cell>
          <cell r="AB33" t="str">
            <v>POSITIVO</v>
          </cell>
          <cell r="BA33" t="str">
            <v>POSITIVO</v>
          </cell>
        </row>
        <row r="34">
          <cell r="K34" t="str">
            <v>Realización de actividades de compensación ambiental</v>
          </cell>
          <cell r="L34" t="str">
            <v>Reducción de afectación al medio ambiente (+)</v>
          </cell>
          <cell r="AB34" t="str">
            <v>POSITIVO</v>
          </cell>
          <cell r="BA34" t="str">
            <v>POSITIVO</v>
          </cell>
        </row>
        <row r="35">
          <cell r="K35" t="str">
            <v>Realización de actividades de compensación ambiental</v>
          </cell>
          <cell r="L35" t="str">
            <v>Generación / Fomento de educación  y conciencia ambiental (+)</v>
          </cell>
          <cell r="AB35" t="str">
            <v>POSITIVO</v>
          </cell>
          <cell r="BA35" t="str">
            <v>POSITIVO</v>
          </cell>
        </row>
        <row r="36">
          <cell r="K36" t="str">
            <v>Consumo de energía eléctrica</v>
          </cell>
          <cell r="L36" t="str">
            <v>Agotamiento de los recursos naturales (-)</v>
          </cell>
          <cell r="AB36" t="str">
            <v>Negativo MODERADO</v>
          </cell>
          <cell r="BA36" t="str">
            <v>Negativo BAJO</v>
          </cell>
        </row>
        <row r="37">
          <cell r="K37" t="str">
            <v>Consumo de papel</v>
          </cell>
          <cell r="L37" t="str">
            <v>Agotamiento de los recursos naturales (-)</v>
          </cell>
          <cell r="AB37" t="str">
            <v>Negativo MODERADO</v>
          </cell>
          <cell r="BA37" t="str">
            <v>Negativo BAJO</v>
          </cell>
        </row>
        <row r="38">
          <cell r="K38" t="str">
            <v>Consumo de tóner</v>
          </cell>
          <cell r="L38" t="str">
            <v>Agotamiento de los recursos naturales (-)</v>
          </cell>
          <cell r="AB38" t="str">
            <v>Negativo BAJO</v>
          </cell>
          <cell r="BA38" t="str">
            <v>Negativo BAJO</v>
          </cell>
        </row>
        <row r="39">
          <cell r="K39" t="str">
            <v>Conversión a medios tecnológicos</v>
          </cell>
          <cell r="L39" t="str">
            <v>Disminución de consumo de papel (+)</v>
          </cell>
          <cell r="AB39" t="str">
            <v>POSITIVO</v>
          </cell>
          <cell r="BA39" t="str">
            <v>POSITIVO</v>
          </cell>
        </row>
        <row r="40">
          <cell r="K40" t="str">
            <v>Generación de residuos aprovechables (PAPEL)</v>
          </cell>
          <cell r="L40" t="str">
            <v>Disminución de carga en los rellenos sanitarios (+)</v>
          </cell>
          <cell r="AB40" t="str">
            <v>POSITIVO</v>
          </cell>
          <cell r="BA40" t="str">
            <v>POSITIVO</v>
          </cell>
        </row>
        <row r="41">
          <cell r="K41" t="str">
            <v xml:space="preserve">Generación de residuos peligrosos (TÓNERES) </v>
          </cell>
          <cell r="L41" t="str">
            <v>Contaminación del suelo (-)</v>
          </cell>
          <cell r="AB41" t="str">
            <v>Negativo MODERADO</v>
          </cell>
          <cell r="BA41" t="str">
            <v>Negativo BAJO</v>
          </cell>
        </row>
        <row r="42">
          <cell r="K42" t="str">
            <v>Generación de residuos de manejo especial (RAEE´S)</v>
          </cell>
          <cell r="L42" t="str">
            <v>Contaminación del suelo (-)</v>
          </cell>
          <cell r="AB42" t="str">
            <v>Negativo MODERADO</v>
          </cell>
          <cell r="BA42" t="str">
            <v>Negativo BAJO</v>
          </cell>
        </row>
        <row r="43">
          <cell r="K43" t="str">
            <v>Generación de residuos de manejo especial (PILAS O BATERÍAS)</v>
          </cell>
          <cell r="L43" t="str">
            <v>Contaminación del suelo (-)</v>
          </cell>
          <cell r="AB43" t="str">
            <v>Negativo MODERADO</v>
          </cell>
          <cell r="BA43" t="str">
            <v>Negativo BAJO</v>
          </cell>
        </row>
        <row r="44">
          <cell r="K44" t="str">
            <v xml:space="preserve">Generación de residuos peligrosos (TÓNERES) </v>
          </cell>
          <cell r="L44" t="str">
            <v>Contaminación del suelo (-)</v>
          </cell>
          <cell r="AB44" t="str">
            <v>Negativo MODERADO</v>
          </cell>
          <cell r="BA44" t="str">
            <v>Negativo BAJO</v>
          </cell>
        </row>
        <row r="45">
          <cell r="K45" t="str">
            <v>Consumo de sustancias químicas</v>
          </cell>
          <cell r="L45" t="str">
            <v>Agotamiento de los recursos naturales (-)</v>
          </cell>
          <cell r="AB45" t="str">
            <v>Negativo MODERADO</v>
          </cell>
          <cell r="BA45" t="str">
            <v>Negativo BAJO</v>
          </cell>
        </row>
        <row r="46">
          <cell r="K46" t="str">
            <v>Mantenimiento de aparatos eléctricos y/o electrónicos</v>
          </cell>
          <cell r="L46" t="str">
            <v>Alteración al medio ambiente laboral (-)</v>
          </cell>
          <cell r="AB46" t="str">
            <v>Negativo MODERADO</v>
          </cell>
          <cell r="BA46" t="str">
            <v>Negativo BAJO</v>
          </cell>
        </row>
        <row r="47">
          <cell r="K47" t="str">
            <v>Consumo de energía eléctrica</v>
          </cell>
          <cell r="L47" t="str">
            <v>Agotamiento de los recursos naturales (-)</v>
          </cell>
          <cell r="AB47" t="str">
            <v>Negativo MODERADO</v>
          </cell>
          <cell r="BA47" t="str">
            <v>Negativo BAJO</v>
          </cell>
        </row>
        <row r="48">
          <cell r="K48" t="str">
            <v>Consumo de energía eléctrica</v>
          </cell>
          <cell r="L48" t="str">
            <v>Agotamiento de los recursos naturales (-)</v>
          </cell>
          <cell r="AB48" t="str">
            <v>Negativo MODERADO</v>
          </cell>
          <cell r="BA48" t="str">
            <v>Negativo BAJO</v>
          </cell>
        </row>
        <row r="49">
          <cell r="K49" t="str">
            <v>Consumo de papel</v>
          </cell>
          <cell r="L49" t="str">
            <v>Agotamiento de los recursos naturales (-)</v>
          </cell>
          <cell r="AB49" t="str">
            <v>Negativo MODERADO</v>
          </cell>
          <cell r="BA49" t="str">
            <v>Negativo BAJO</v>
          </cell>
        </row>
        <row r="50">
          <cell r="K50" t="str">
            <v>Consumo de tóner</v>
          </cell>
          <cell r="L50" t="str">
            <v>Agotamiento de los recursos naturales (-)</v>
          </cell>
          <cell r="AB50" t="str">
            <v>Negativo BAJO</v>
          </cell>
          <cell r="BA50" t="str">
            <v>Negativo BAJO</v>
          </cell>
        </row>
        <row r="51">
          <cell r="K51" t="str">
            <v>Conversión a medios tecnológicos</v>
          </cell>
          <cell r="L51" t="str">
            <v>Disminución de consumo de papel (+)</v>
          </cell>
          <cell r="AB51" t="str">
            <v>POSITIVO</v>
          </cell>
          <cell r="BA51" t="str">
            <v>POSITIVO</v>
          </cell>
        </row>
        <row r="52">
          <cell r="K52" t="str">
            <v>Generación de residuos aprovechables (PAPEL)</v>
          </cell>
          <cell r="L52" t="str">
            <v>Disminución de carga en los rellenos sanitarios (+)</v>
          </cell>
          <cell r="AB52" t="str">
            <v>POSITIVO</v>
          </cell>
          <cell r="BA52" t="str">
            <v>POSITIVO</v>
          </cell>
        </row>
        <row r="53">
          <cell r="K53" t="str">
            <v xml:space="preserve">Generación de residuos peligrosos (TÓNERES) </v>
          </cell>
          <cell r="L53" t="str">
            <v>Contaminación del suelo (-)</v>
          </cell>
          <cell r="AB53" t="str">
            <v>Negativo MODERADO</v>
          </cell>
          <cell r="BA53" t="str">
            <v>Negativo BAJO</v>
          </cell>
        </row>
        <row r="54">
          <cell r="K54" t="str">
            <v>Consumo de energía eléctrica</v>
          </cell>
          <cell r="L54" t="str">
            <v>Agotamiento de los recursos naturales (-)</v>
          </cell>
          <cell r="AB54" t="str">
            <v>Negativo MODERADO</v>
          </cell>
          <cell r="BA54" t="str">
            <v>Negativo BAJO</v>
          </cell>
        </row>
        <row r="55">
          <cell r="K55" t="str">
            <v>Consumo de materiales de construcción</v>
          </cell>
          <cell r="L55" t="str">
            <v>Agotamiento de los recursos naturales (-)</v>
          </cell>
          <cell r="AB55" t="str">
            <v>Negativo BAJO</v>
          </cell>
          <cell r="BA55" t="str">
            <v>Negativo BAJO</v>
          </cell>
        </row>
        <row r="56">
          <cell r="K56" t="str">
            <v>Generación de residuos aprovechables (METAL)</v>
          </cell>
          <cell r="L56" t="str">
            <v>Disminución de carga en los rellenos sanitarios (+)</v>
          </cell>
          <cell r="AB56" t="str">
            <v>POSITIVO</v>
          </cell>
          <cell r="BA56" t="str">
            <v>POSITIVO</v>
          </cell>
        </row>
        <row r="57">
          <cell r="K57" t="str">
            <v>Generación de residuos aprovechables (PAPEL)</v>
          </cell>
          <cell r="L57" t="str">
            <v>Disminución de carga en los rellenos sanitarios (+)</v>
          </cell>
          <cell r="AB57" t="str">
            <v>POSITIVO</v>
          </cell>
          <cell r="BA57" t="str">
            <v>POSITIVO</v>
          </cell>
        </row>
        <row r="58">
          <cell r="K58" t="str">
            <v>Generación de residuos aprovechables (PLÁSTICO)</v>
          </cell>
          <cell r="L58" t="str">
            <v>Disminución de carga en los rellenos sanitarios (+)</v>
          </cell>
          <cell r="AB58" t="str">
            <v>POSITIVO</v>
          </cell>
          <cell r="BA58" t="str">
            <v>POSITIVO</v>
          </cell>
        </row>
        <row r="59">
          <cell r="K59" t="str">
            <v>Generación de residuos de manejo especial (RCD´S)</v>
          </cell>
          <cell r="L59" t="str">
            <v>Contaminación del suelo (-)</v>
          </cell>
          <cell r="AB59" t="str">
            <v>Negativo MODERADO</v>
          </cell>
          <cell r="BA59" t="str">
            <v>Negativo BAJO</v>
          </cell>
        </row>
        <row r="60">
          <cell r="K60" t="str">
            <v>Generación de residuos de manejo especial  (LUMINARIAS)</v>
          </cell>
          <cell r="L60" t="str">
            <v>Contaminación del suelo (-)</v>
          </cell>
          <cell r="AB60" t="str">
            <v>Negativo MODERADO</v>
          </cell>
          <cell r="BA60" t="str">
            <v>Negativo BAJO</v>
          </cell>
        </row>
        <row r="61">
          <cell r="K61" t="str">
            <v>Consumo de sustancias químicas</v>
          </cell>
          <cell r="L61" t="str">
            <v>Agotamiento de los recursos naturales (-)</v>
          </cell>
          <cell r="AB61" t="str">
            <v>Negativo MODERADO</v>
          </cell>
          <cell r="BA61" t="str">
            <v>Negativo BAJO</v>
          </cell>
        </row>
        <row r="62">
          <cell r="K62" t="str">
            <v>Consumo de agua</v>
          </cell>
          <cell r="L62" t="str">
            <v>Agotamiento de los recursos naturales (-)</v>
          </cell>
          <cell r="AB62" t="str">
            <v>Negativo MODERADO</v>
          </cell>
          <cell r="BA62" t="str">
            <v>Negativo BAJO</v>
          </cell>
        </row>
        <row r="63">
          <cell r="K63" t="str">
            <v>Generación de residuos ordinarios</v>
          </cell>
          <cell r="L63" t="str">
            <v>Aumento de carga de rellenos sanitarios (-)</v>
          </cell>
          <cell r="AB63" t="str">
            <v>Negativo MODERADO</v>
          </cell>
          <cell r="BA63" t="str">
            <v>Negativo BAJO</v>
          </cell>
        </row>
        <row r="64">
          <cell r="K64" t="str">
            <v xml:space="preserve">Consumo de insumos no comestibles de cafetería </v>
          </cell>
          <cell r="L64" t="str">
            <v>Aumento de carga de rellenos sanitarios (-)</v>
          </cell>
          <cell r="AB64" t="str">
            <v>Negativo MODERADO</v>
          </cell>
          <cell r="BA64" t="str">
            <v>Negativo BAJO</v>
          </cell>
        </row>
        <row r="65">
          <cell r="K65" t="str">
            <v>Vertimiento de aguas residuales domésticas a sistemas de alcantarillado</v>
          </cell>
          <cell r="L65" t="str">
            <v>Contaminación de cuerpos hídricos (-)</v>
          </cell>
          <cell r="AB65" t="str">
            <v>Negativo MODERADO</v>
          </cell>
          <cell r="BA65" t="str">
            <v>Negativo BAJO</v>
          </cell>
        </row>
        <row r="66">
          <cell r="K66" t="str">
            <v>Consumo de energía eléctrica</v>
          </cell>
          <cell r="L66" t="str">
            <v>Agotamiento de los recursos naturales (-)</v>
          </cell>
          <cell r="AB66" t="str">
            <v>Negativo MODERADO</v>
          </cell>
          <cell r="BA66" t="str">
            <v>Negativo BAJO</v>
          </cell>
        </row>
        <row r="67">
          <cell r="K67" t="str">
            <v>Consumo de agua</v>
          </cell>
          <cell r="L67" t="str">
            <v>Agotamiento de los recursos naturales (-)</v>
          </cell>
          <cell r="AB67" t="str">
            <v>Negativo MODERADO</v>
          </cell>
          <cell r="BA67" t="str">
            <v>Negativo BAJO</v>
          </cell>
        </row>
        <row r="68">
          <cell r="K68" t="str">
            <v>Consumo de fertilizantes</v>
          </cell>
          <cell r="L68" t="str">
            <v>Agotamiento de los recursos naturales (-)</v>
          </cell>
          <cell r="AB68" t="str">
            <v>Negativo MODERADO</v>
          </cell>
          <cell r="BA68" t="str">
            <v>Negativo BAJO</v>
          </cell>
        </row>
        <row r="69">
          <cell r="K69" t="str">
            <v>Generación de residuos aprovechables (CARTÓN)</v>
          </cell>
          <cell r="L69" t="str">
            <v>Disminución de carga en los rellenos sanitarios (+)</v>
          </cell>
          <cell r="AB69" t="str">
            <v>POSITIVO</v>
          </cell>
          <cell r="BA69" t="str">
            <v>POSITIVO</v>
          </cell>
        </row>
        <row r="70">
          <cell r="K70" t="str">
            <v>Generación de residuos aprovechables (PAPEL)</v>
          </cell>
          <cell r="L70" t="str">
            <v>Disminución de carga en los rellenos sanitarios (+)</v>
          </cell>
          <cell r="AB70" t="str">
            <v>POSITIVO</v>
          </cell>
          <cell r="BA70" t="str">
            <v>POSITIVO</v>
          </cell>
        </row>
        <row r="71">
          <cell r="K71" t="str">
            <v>Generación de residuos aprovechables (PLÁSTICO)</v>
          </cell>
          <cell r="L71" t="str">
            <v>Disminución de carga en los rellenos sanitarios (+)</v>
          </cell>
          <cell r="AB71" t="str">
            <v>POSITIVO</v>
          </cell>
          <cell r="BA71" t="str">
            <v>POSITIVO</v>
          </cell>
        </row>
        <row r="72">
          <cell r="K72" t="str">
            <v>Generación de residuos ordinarios</v>
          </cell>
          <cell r="L72" t="str">
            <v>Aumento de carga de rellenos sanitarios (-)</v>
          </cell>
          <cell r="AB72" t="str">
            <v>Negativo MODERADO</v>
          </cell>
          <cell r="BA72" t="str">
            <v>Negativo BAJO</v>
          </cell>
        </row>
        <row r="73">
          <cell r="K73" t="str">
            <v>Generación de residuos orgánicos</v>
          </cell>
          <cell r="L73" t="str">
            <v>Aumento de carga de rellenos sanitarios (-)</v>
          </cell>
          <cell r="AB73" t="str">
            <v>Negativo MODERADO</v>
          </cell>
          <cell r="BA73" t="str">
            <v>Negativo BAJO</v>
          </cell>
        </row>
        <row r="74">
          <cell r="K74" t="str">
            <v>Consumo de sustancias químicas</v>
          </cell>
          <cell r="L74" t="str">
            <v>Agotamiento de los recursos naturales (-)</v>
          </cell>
          <cell r="AB74" t="str">
            <v>Negativo MODERADO</v>
          </cell>
          <cell r="BA74" t="str">
            <v>Negativo BAJO</v>
          </cell>
        </row>
        <row r="75">
          <cell r="K75" t="str">
            <v xml:space="preserve">Generación de residuos peligrosos (RESIDUOS QUÍMICOS) </v>
          </cell>
          <cell r="L75" t="str">
            <v>Contaminación del suelo (-)</v>
          </cell>
          <cell r="AB75" t="str">
            <v>Negativo MODERADO</v>
          </cell>
          <cell r="BA75" t="str">
            <v>Negativo BAJO</v>
          </cell>
        </row>
        <row r="76">
          <cell r="K76" t="str">
            <v>Consumo de plaguicidas</v>
          </cell>
          <cell r="L76" t="str">
            <v>Agotamiento de los recursos naturales (-)</v>
          </cell>
          <cell r="AB76" t="str">
            <v>Negativo MODERADO</v>
          </cell>
          <cell r="BA76" t="str">
            <v>Negativo BAJO</v>
          </cell>
        </row>
        <row r="77">
          <cell r="K77" t="str">
            <v>Generación de residuos peligrosos (PLAGUICIDAS)</v>
          </cell>
          <cell r="L77" t="str">
            <v>Contaminación del suelo (-)</v>
          </cell>
          <cell r="AB77" t="str">
            <v>Negativo MODERADO</v>
          </cell>
          <cell r="BA77" t="str">
            <v>Negativo BAJO</v>
          </cell>
        </row>
        <row r="78">
          <cell r="K78" t="str">
            <v>Consumo de energía eléctrica</v>
          </cell>
          <cell r="L78" t="str">
            <v>Agotamiento de los recursos naturales (-)</v>
          </cell>
          <cell r="AB78" t="str">
            <v>Negativo MODERADO</v>
          </cell>
          <cell r="BA78" t="str">
            <v>Negativo BAJO</v>
          </cell>
        </row>
        <row r="79">
          <cell r="K79" t="str">
            <v>Consumo de papel</v>
          </cell>
          <cell r="L79" t="str">
            <v>Agotamiento de los recursos naturales (-)</v>
          </cell>
          <cell r="AB79" t="str">
            <v>Negativo MODERADO</v>
          </cell>
          <cell r="BA79" t="str">
            <v>Negativo BAJO</v>
          </cell>
        </row>
        <row r="80">
          <cell r="K80" t="str">
            <v>Consumo de tóner</v>
          </cell>
          <cell r="L80" t="str">
            <v>Agotamiento de los recursos naturales (-)</v>
          </cell>
          <cell r="AB80" t="str">
            <v>Negativo BAJO</v>
          </cell>
          <cell r="BA80" t="str">
            <v>Negativo BAJO</v>
          </cell>
        </row>
        <row r="81">
          <cell r="K81" t="str">
            <v>Conversión a medios tecnológicos</v>
          </cell>
          <cell r="L81" t="str">
            <v>Disminución de consumo de papel (+)</v>
          </cell>
          <cell r="AB81" t="str">
            <v>POSITIVO</v>
          </cell>
          <cell r="BA81" t="str">
            <v>POSITIVO</v>
          </cell>
        </row>
        <row r="82">
          <cell r="K82" t="str">
            <v>Generación de residuos aprovechables (PAPEL)</v>
          </cell>
          <cell r="L82" t="str">
            <v>Disminución de carga en los rellenos sanitarios (+)</v>
          </cell>
          <cell r="AB82" t="str">
            <v>POSITIVO</v>
          </cell>
          <cell r="BA82" t="str">
            <v>POSITIVO</v>
          </cell>
        </row>
        <row r="83">
          <cell r="K83" t="str">
            <v xml:space="preserve">Generación de residuos peligrosos (TÓNERES) </v>
          </cell>
          <cell r="L83" t="str">
            <v>Contaminación del suelo (-)</v>
          </cell>
          <cell r="AB83" t="str">
            <v>Negativo MODERADO</v>
          </cell>
          <cell r="BA83" t="str">
            <v>Negativo BAJO</v>
          </cell>
        </row>
        <row r="84">
          <cell r="K84" t="str">
            <v>Educación ambiental</v>
          </cell>
          <cell r="L84" t="str">
            <v>Fomento de buenas prácticas ambientales (+)</v>
          </cell>
          <cell r="AB84" t="str">
            <v>POSITIVO</v>
          </cell>
          <cell r="BA84" t="str">
            <v>POSITIVO</v>
          </cell>
        </row>
        <row r="85">
          <cell r="K85" t="str">
            <v>Educación ambiental</v>
          </cell>
          <cell r="L85" t="str">
            <v>Generación / Fomento de educación  y conciencia ambiental (+)</v>
          </cell>
          <cell r="AB85" t="str">
            <v>POSITIVO</v>
          </cell>
          <cell r="BA85" t="str">
            <v>POSITIVO</v>
          </cell>
        </row>
        <row r="86">
          <cell r="K86" t="str">
            <v>Consumo de energía eléctrica</v>
          </cell>
          <cell r="L86" t="str">
            <v>Agotamiento de los recursos naturales (-)</v>
          </cell>
          <cell r="AB86" t="str">
            <v>POSITIVO</v>
          </cell>
          <cell r="BA86" t="str">
            <v>POSITIVO</v>
          </cell>
        </row>
        <row r="87">
          <cell r="K87" t="str">
            <v>Consumo de papel</v>
          </cell>
          <cell r="L87" t="str">
            <v>Agotamiento de los recursos naturales (-)</v>
          </cell>
          <cell r="AB87" t="str">
            <v>Negativo MODERADO</v>
          </cell>
          <cell r="BA87" t="str">
            <v>Negativo BAJO</v>
          </cell>
        </row>
        <row r="88">
          <cell r="K88" t="str">
            <v>Generación de residuos ordinarios</v>
          </cell>
          <cell r="L88" t="str">
            <v>Contaminación del suelo (-)</v>
          </cell>
          <cell r="AB88" t="str">
            <v>Negativo MODERADO</v>
          </cell>
          <cell r="BA88" t="str">
            <v>Negativo BAJO</v>
          </cell>
        </row>
        <row r="89">
          <cell r="K89" t="str">
            <v xml:space="preserve">Consumo de insumos comestibles de cafetería </v>
          </cell>
          <cell r="L89" t="str">
            <v>Agotamiento de los recursos naturales (-)</v>
          </cell>
          <cell r="AB89" t="str">
            <v>Negativo BAJO</v>
          </cell>
          <cell r="BA89" t="str">
            <v>Negativo BAJO</v>
          </cell>
        </row>
        <row r="90">
          <cell r="K90" t="str">
            <v>Generación de residuos orgánicos</v>
          </cell>
          <cell r="L90" t="str">
            <v>Contaminación del suelo (-)</v>
          </cell>
          <cell r="AB90" t="str">
            <v>Negativo MODERADO</v>
          </cell>
          <cell r="BA90" t="str">
            <v>Negativo BAJO</v>
          </cell>
        </row>
        <row r="91">
          <cell r="K91" t="str">
            <v>Generación de residuos aprovechables (PAPEL)</v>
          </cell>
          <cell r="L91" t="str">
            <v>Disminución de carga en los rellenos sanitarios (+)</v>
          </cell>
          <cell r="AB91" t="str">
            <v>POSITIVO</v>
          </cell>
          <cell r="BA91" t="str">
            <v>POSITIVO</v>
          </cell>
        </row>
        <row r="92">
          <cell r="K92" t="str">
            <v>Consumo de energía eléctrica</v>
          </cell>
          <cell r="L92" t="str">
            <v>Agotamiento de los recursos naturales (-)</v>
          </cell>
          <cell r="AB92" t="str">
            <v>Negativo MODERADO</v>
          </cell>
          <cell r="BA92" t="str">
            <v>Negativo BAJO</v>
          </cell>
        </row>
        <row r="93">
          <cell r="K93" t="str">
            <v>Consumo de papel</v>
          </cell>
          <cell r="L93" t="str">
            <v>Agotamiento de los recursos naturales (-)</v>
          </cell>
          <cell r="AB93" t="str">
            <v>Negativo MODERADO</v>
          </cell>
          <cell r="BA93" t="str">
            <v>Negativo BAJO</v>
          </cell>
        </row>
        <row r="94">
          <cell r="K94" t="str">
            <v>Consumo de tóner</v>
          </cell>
          <cell r="L94" t="str">
            <v>Agotamiento de los recursos naturales (-)</v>
          </cell>
          <cell r="AB94" t="str">
            <v>Negativo BAJO</v>
          </cell>
          <cell r="BA94" t="str">
            <v>Negativo BAJO</v>
          </cell>
        </row>
        <row r="95">
          <cell r="K95" t="str">
            <v>Conversión a medios tecnológicos</v>
          </cell>
          <cell r="L95" t="str">
            <v>Disminución de consumo de papel (+)</v>
          </cell>
          <cell r="AB95" t="str">
            <v>POSITIVO</v>
          </cell>
          <cell r="BA95" t="str">
            <v>POSITIVO</v>
          </cell>
        </row>
        <row r="96">
          <cell r="K96" t="str">
            <v>Generación de residuos aprovechables (PAPEL)</v>
          </cell>
          <cell r="L96" t="str">
            <v>Disminución de carga en los rellenos sanitarios (+)</v>
          </cell>
          <cell r="AB96" t="str">
            <v>POSITIVO</v>
          </cell>
          <cell r="BA96" t="str">
            <v>POSITIVO</v>
          </cell>
        </row>
        <row r="97">
          <cell r="K97" t="str">
            <v>Generación de residuos aprovechables (CARTÓN)</v>
          </cell>
          <cell r="L97" t="str">
            <v>Disminución de carga en los rellenos sanitarios (+)</v>
          </cell>
          <cell r="AB97" t="str">
            <v>POSITIVO</v>
          </cell>
          <cell r="BA97" t="str">
            <v>POSITIVO</v>
          </cell>
        </row>
        <row r="98">
          <cell r="K98" t="str">
            <v xml:space="preserve">Generación de residuos peligrosos (TÓNERES) </v>
          </cell>
          <cell r="L98" t="str">
            <v>Contaminación del suelo (-)</v>
          </cell>
          <cell r="AB98" t="str">
            <v>Negativo MODERADO</v>
          </cell>
          <cell r="BA98" t="str">
            <v>Negativo BAJO</v>
          </cell>
        </row>
        <row r="99">
          <cell r="K99" t="str">
            <v>Consumo de energía eléctrica</v>
          </cell>
          <cell r="L99" t="str">
            <v>Agotamiento de los recursos naturales (-)</v>
          </cell>
          <cell r="AB99" t="str">
            <v>Negativo MODERADO</v>
          </cell>
          <cell r="BA99" t="str">
            <v>Negativo BAJO</v>
          </cell>
        </row>
        <row r="100">
          <cell r="K100" t="str">
            <v>Consumo de papel</v>
          </cell>
          <cell r="L100" t="str">
            <v>Agotamiento de los recursos naturales (-)</v>
          </cell>
          <cell r="AB100" t="str">
            <v>Negativo MODERADO</v>
          </cell>
          <cell r="BA100" t="str">
            <v>Negativo BAJO</v>
          </cell>
        </row>
        <row r="101">
          <cell r="K101" t="str">
            <v>Consumo de tóner</v>
          </cell>
          <cell r="L101" t="str">
            <v>Agotamiento de los recursos naturales (-)</v>
          </cell>
          <cell r="AB101" t="str">
            <v>Negativo BAJO</v>
          </cell>
          <cell r="BA101" t="str">
            <v>Negativo BAJO</v>
          </cell>
        </row>
        <row r="102">
          <cell r="K102" t="str">
            <v>Conversión a medios tecnológicos</v>
          </cell>
          <cell r="L102" t="str">
            <v>Disminución de consumo de papel (+)</v>
          </cell>
          <cell r="AB102" t="str">
            <v>POSITIVO</v>
          </cell>
          <cell r="BA102" t="str">
            <v>POSITIVO</v>
          </cell>
        </row>
        <row r="103">
          <cell r="K103" t="str">
            <v>Generación de residuos aprovechables (PAPEL)</v>
          </cell>
          <cell r="L103" t="str">
            <v>Disminución de carga en los rellenos sanitarios (+)</v>
          </cell>
          <cell r="AB103" t="str">
            <v>POSITIVO</v>
          </cell>
          <cell r="BA103" t="str">
            <v>POSITIVO</v>
          </cell>
        </row>
        <row r="104">
          <cell r="K104" t="str">
            <v xml:space="preserve">Generación de residuos peligrosos (TÓNERES) </v>
          </cell>
          <cell r="L104" t="str">
            <v>Contaminación del suelo (-)</v>
          </cell>
          <cell r="AB104" t="str">
            <v>Negativo MODERADO</v>
          </cell>
          <cell r="BA104" t="str">
            <v>Negativo BAJO</v>
          </cell>
        </row>
        <row r="105">
          <cell r="K105" t="str">
            <v>Consumo de energía eléctrica</v>
          </cell>
          <cell r="L105" t="str">
            <v>Agotamiento de los recursos naturales (-)</v>
          </cell>
          <cell r="AB105" t="str">
            <v>Negativo MODERADO</v>
          </cell>
          <cell r="BA105" t="str">
            <v>Negativo BAJO</v>
          </cell>
        </row>
        <row r="106">
          <cell r="K106" t="str">
            <v>Consumo de papel</v>
          </cell>
          <cell r="L106" t="str">
            <v>Agotamiento de los recursos naturales (-)</v>
          </cell>
          <cell r="AB106" t="str">
            <v>Negativo MODERADO</v>
          </cell>
          <cell r="BA106" t="str">
            <v>Negativo BAJO</v>
          </cell>
        </row>
        <row r="107">
          <cell r="K107" t="str">
            <v>Consumo de tóner</v>
          </cell>
          <cell r="L107" t="str">
            <v>Agotamiento de los recursos naturales (-)</v>
          </cell>
          <cell r="AB107" t="str">
            <v>Negativo BAJO</v>
          </cell>
          <cell r="BA107" t="str">
            <v>Negativo BAJO</v>
          </cell>
        </row>
        <row r="108">
          <cell r="K108" t="str">
            <v>Conversión a medios tecnológicos</v>
          </cell>
          <cell r="L108" t="str">
            <v>Disminución de consumo de papel (+)</v>
          </cell>
          <cell r="AB108" t="str">
            <v>POSITIVO</v>
          </cell>
          <cell r="BA108" t="str">
            <v>POSITIVO</v>
          </cell>
        </row>
        <row r="109">
          <cell r="K109" t="str">
            <v>Generación de residuos aprovechables (PAPEL)</v>
          </cell>
          <cell r="L109" t="str">
            <v>Disminución de carga en los rellenos sanitarios (+)</v>
          </cell>
          <cell r="AB109" t="str">
            <v>POSITIVO</v>
          </cell>
          <cell r="BA109" t="str">
            <v>POSITIVO</v>
          </cell>
        </row>
        <row r="110">
          <cell r="K110" t="str">
            <v xml:space="preserve">Generación de residuos peligrosos (TÓNERES) </v>
          </cell>
          <cell r="L110" t="str">
            <v>Contaminación del suelo (-)</v>
          </cell>
          <cell r="AB110" t="str">
            <v>Negativo MODERADO</v>
          </cell>
          <cell r="BA110" t="str">
            <v>Negativo BAJO</v>
          </cell>
        </row>
        <row r="111">
          <cell r="K111" t="str">
            <v>Consumo de energía eléctrica</v>
          </cell>
          <cell r="L111" t="str">
            <v>Agotamiento de los recursos naturales (-)</v>
          </cell>
          <cell r="AB111" t="str">
            <v>Negativo MODERADO</v>
          </cell>
          <cell r="BA111" t="str">
            <v>Negativo BAJO</v>
          </cell>
        </row>
        <row r="112">
          <cell r="K112" t="str">
            <v>Consumo de papel</v>
          </cell>
          <cell r="L112" t="str">
            <v>Agotamiento de los recursos naturales (-)</v>
          </cell>
          <cell r="AB112" t="str">
            <v>Negativo MODERADO</v>
          </cell>
          <cell r="BA112" t="str">
            <v>Negativo BAJO</v>
          </cell>
        </row>
        <row r="113">
          <cell r="K113" t="str">
            <v>Conversión a medios tecnológicos</v>
          </cell>
          <cell r="L113" t="str">
            <v>Disminución de consumo de papel (+)</v>
          </cell>
          <cell r="AB113" t="str">
            <v>POSITIVO</v>
          </cell>
          <cell r="BA113" t="str">
            <v>POSITIVO</v>
          </cell>
        </row>
        <row r="114">
          <cell r="K114" t="str">
            <v>Generación de residuos aprovechables (PAPEL)</v>
          </cell>
          <cell r="L114" t="str">
            <v>Disminución de carga en los rellenos sanitarios (+)</v>
          </cell>
          <cell r="AB114" t="str">
            <v>POSITIVO</v>
          </cell>
          <cell r="BA114" t="str">
            <v>POSITIVO</v>
          </cell>
        </row>
        <row r="115">
          <cell r="K115" t="str">
            <v>Consumo de energía eléctrica</v>
          </cell>
          <cell r="L115" t="str">
            <v>Agotamiento de los recursos naturales (-)</v>
          </cell>
          <cell r="AB115" t="str">
            <v>Negativo MODERADO</v>
          </cell>
          <cell r="BA115" t="str">
            <v>Negativo BAJO</v>
          </cell>
        </row>
        <row r="116">
          <cell r="K116" t="str">
            <v>Consumo de papel</v>
          </cell>
          <cell r="L116" t="str">
            <v>Agotamiento de los recursos naturales (-)</v>
          </cell>
          <cell r="AB116" t="str">
            <v>Negativo MODERADO</v>
          </cell>
          <cell r="BA116" t="str">
            <v>Negativo BAJO</v>
          </cell>
        </row>
        <row r="117">
          <cell r="K117" t="str">
            <v>Consumo de tóner</v>
          </cell>
          <cell r="L117" t="str">
            <v>Agotamiento de los recursos naturales (-)</v>
          </cell>
          <cell r="AB117" t="str">
            <v>Negativo BAJO</v>
          </cell>
          <cell r="BA117" t="str">
            <v>Negativo BAJO</v>
          </cell>
        </row>
        <row r="118">
          <cell r="K118" t="str">
            <v>Conversión a medios tecnológicos</v>
          </cell>
          <cell r="L118" t="str">
            <v>Disminución de consumo de papel (+)</v>
          </cell>
          <cell r="AB118" t="str">
            <v>POSITIVO</v>
          </cell>
          <cell r="BA118" t="str">
            <v>POSITIVO</v>
          </cell>
        </row>
        <row r="119">
          <cell r="K119" t="str">
            <v>Generación de residuos aprovechables (PAPEL)</v>
          </cell>
          <cell r="L119" t="str">
            <v>Disminución de carga en los rellenos sanitarios (+)</v>
          </cell>
          <cell r="AB119" t="str">
            <v>POSITIVO</v>
          </cell>
          <cell r="BA119" t="str">
            <v>POSITIVO</v>
          </cell>
        </row>
        <row r="120">
          <cell r="K120" t="str">
            <v xml:space="preserve">Generación de residuos peligrosos (TÓNERES) </v>
          </cell>
          <cell r="L120" t="str">
            <v>Contaminación del suelo (-)</v>
          </cell>
          <cell r="AB120" t="str">
            <v>Negativo MODERADO</v>
          </cell>
          <cell r="BA120" t="str">
            <v>Negativo BAJO</v>
          </cell>
        </row>
        <row r="121">
          <cell r="K121" t="str">
            <v>Consumo de energía eléctrica</v>
          </cell>
          <cell r="L121" t="str">
            <v>Agotamiento de los recursos naturales (-)</v>
          </cell>
          <cell r="AB121" t="str">
            <v>Negativo MODERADO</v>
          </cell>
          <cell r="BA121" t="str">
            <v>Negativo BAJO</v>
          </cell>
        </row>
        <row r="122">
          <cell r="K122" t="str">
            <v>Consumo de papel</v>
          </cell>
          <cell r="L122" t="str">
            <v>Agotamiento de los recursos naturales (-)</v>
          </cell>
          <cell r="AB122" t="str">
            <v>Negativo MODERADO</v>
          </cell>
          <cell r="BA122" t="str">
            <v>Negativo BAJO</v>
          </cell>
        </row>
        <row r="123">
          <cell r="K123" t="str">
            <v>Consumo de tóner</v>
          </cell>
          <cell r="L123" t="str">
            <v>Agotamiento de los recursos naturales (-)</v>
          </cell>
          <cell r="AB123" t="str">
            <v>Negativo BAJO</v>
          </cell>
          <cell r="BA123" t="str">
            <v>Negativo BAJO</v>
          </cell>
        </row>
        <row r="124">
          <cell r="K124" t="str">
            <v>Conversión a medios tecnológicos</v>
          </cell>
          <cell r="L124" t="str">
            <v>Disminución de consumo de papel (+)</v>
          </cell>
          <cell r="AB124" t="str">
            <v>POSITIVO</v>
          </cell>
          <cell r="BA124" t="str">
            <v>POSITIVO</v>
          </cell>
        </row>
        <row r="125">
          <cell r="K125" t="str">
            <v>Generación de residuos aprovechables (PAPEL)</v>
          </cell>
          <cell r="L125" t="str">
            <v>Disminución de carga en los rellenos sanitarios (+)</v>
          </cell>
          <cell r="AB125" t="str">
            <v>POSITIVO</v>
          </cell>
          <cell r="BA125" t="str">
            <v>POSITIVO</v>
          </cell>
        </row>
        <row r="126">
          <cell r="K126" t="str">
            <v xml:space="preserve">Generación de residuos peligrosos (TÓNERES) </v>
          </cell>
          <cell r="L126" t="str">
            <v>Contaminación del suelo (-)</v>
          </cell>
          <cell r="AB126" t="str">
            <v>Negativo MODERADO</v>
          </cell>
          <cell r="BA126" t="str">
            <v>Negativo BAJO</v>
          </cell>
        </row>
        <row r="127">
          <cell r="K127" t="str">
            <v>Consumo de energía eléctrica</v>
          </cell>
          <cell r="L127" t="str">
            <v>Agotamiento de los recursos naturales (-)</v>
          </cell>
          <cell r="AB127" t="str">
            <v>Negativo MODERADO</v>
          </cell>
          <cell r="BA127" t="str">
            <v>Negativo BAJO</v>
          </cell>
        </row>
        <row r="128">
          <cell r="K128" t="str">
            <v>Consumo de papel</v>
          </cell>
          <cell r="L128" t="str">
            <v>Agotamiento de los recursos naturales (-)</v>
          </cell>
          <cell r="AB128" t="str">
            <v>Negativo MODERADO</v>
          </cell>
          <cell r="BA128" t="str">
            <v>Negativo BAJO</v>
          </cell>
        </row>
        <row r="129">
          <cell r="K129" t="str">
            <v>Conversión a medios tecnológicos</v>
          </cell>
          <cell r="L129" t="str">
            <v>Disminución de consumo de papel (+)</v>
          </cell>
          <cell r="AB129" t="str">
            <v>POSITIVO</v>
          </cell>
          <cell r="BA129" t="str">
            <v>POSITIVO</v>
          </cell>
        </row>
        <row r="130">
          <cell r="K130" t="str">
            <v>Generación de residuos aprovechables (PAPEL)</v>
          </cell>
          <cell r="L130" t="str">
            <v>Disminución de carga en los rellenos sanitarios (+)</v>
          </cell>
          <cell r="AB130" t="str">
            <v>POSITIVO</v>
          </cell>
          <cell r="BA130" t="str">
            <v>POSITIVO</v>
          </cell>
        </row>
        <row r="131">
          <cell r="K131" t="str">
            <v>Consumo de energía eléctrica</v>
          </cell>
          <cell r="L131" t="str">
            <v>Agotamiento de los recursos naturales (-)</v>
          </cell>
          <cell r="AB131" t="str">
            <v>Negativo MODERADO</v>
          </cell>
          <cell r="BA131" t="str">
            <v>Negativo BAJO</v>
          </cell>
        </row>
        <row r="132">
          <cell r="K132" t="str">
            <v>Consumo de papel</v>
          </cell>
          <cell r="L132" t="str">
            <v>Agotamiento de los recursos naturales (-)</v>
          </cell>
          <cell r="AB132" t="str">
            <v>Negativo MODERADO</v>
          </cell>
          <cell r="BA132" t="str">
            <v>Negativo BAJO</v>
          </cell>
        </row>
        <row r="133">
          <cell r="K133" t="str">
            <v>Conversión a medios tecnológicos</v>
          </cell>
          <cell r="L133" t="str">
            <v>Disminución de consumo de papel (+)</v>
          </cell>
          <cell r="AB133" t="str">
            <v>POSITIVO</v>
          </cell>
          <cell r="BA133" t="str">
            <v>POSITIVO</v>
          </cell>
        </row>
        <row r="134">
          <cell r="K134" t="str">
            <v>Generación de residuos aprovechables (PAPEL)</v>
          </cell>
          <cell r="L134" t="str">
            <v>Disminución de carga en los rellenos sanitarios (+)</v>
          </cell>
          <cell r="AB134" t="str">
            <v>POSITIVO</v>
          </cell>
          <cell r="BA134" t="str">
            <v>POSITIVO</v>
          </cell>
        </row>
        <row r="135">
          <cell r="K135" t="str">
            <v>Consumo de combustibles</v>
          </cell>
          <cell r="L135" t="str">
            <v>Emisión de gases efecto invernadero (-)</v>
          </cell>
          <cell r="AB135" t="str">
            <v>Negativo BAJO</v>
          </cell>
          <cell r="BA135" t="str">
            <v>Negativo BAJO</v>
          </cell>
        </row>
        <row r="136">
          <cell r="K136" t="str">
            <v>Generación de emisiones atmosféricas fuentes móviles</v>
          </cell>
          <cell r="L136" t="str">
            <v>Contaminación del aire (-)</v>
          </cell>
          <cell r="AB136" t="str">
            <v>Negativo MODERADO</v>
          </cell>
          <cell r="BA136" t="str">
            <v>Negativo MODERADO</v>
          </cell>
        </row>
        <row r="137">
          <cell r="K137" t="str">
            <v>Consumo de energía eléctrica</v>
          </cell>
          <cell r="L137" t="str">
            <v>Agotamiento de los recursos naturales (-)</v>
          </cell>
          <cell r="AB137" t="str">
            <v>Negativo MODERADO</v>
          </cell>
          <cell r="BA137" t="str">
            <v>Negativo BAJO</v>
          </cell>
        </row>
        <row r="138">
          <cell r="K138" t="str">
            <v>Consumo de papel</v>
          </cell>
          <cell r="L138" t="str">
            <v>Agotamiento de los recursos naturales (-)</v>
          </cell>
          <cell r="AB138" t="str">
            <v>Negativo MODERADO</v>
          </cell>
          <cell r="BA138" t="str">
            <v>Negativo BAJO</v>
          </cell>
        </row>
        <row r="139">
          <cell r="K139" t="str">
            <v>Conversión a medios tecnológicos</v>
          </cell>
          <cell r="L139" t="str">
            <v>Disminución de consumo de papel (+)</v>
          </cell>
          <cell r="AB139" t="str">
            <v>POSITIVO</v>
          </cell>
          <cell r="BA139" t="str">
            <v>POSITIVO</v>
          </cell>
        </row>
        <row r="140">
          <cell r="K140" t="str">
            <v>Generación de residuos aprovechables (PAPEL)</v>
          </cell>
          <cell r="L140" t="str">
            <v>Disminución de carga en los rellenos sanitarios (+)</v>
          </cell>
          <cell r="AB140" t="str">
            <v>POSITIVO</v>
          </cell>
          <cell r="BA140" t="str">
            <v>POSITIVO</v>
          </cell>
        </row>
        <row r="141">
          <cell r="K141" t="str">
            <v>Consumo de combustibles</v>
          </cell>
          <cell r="L141" t="str">
            <v>Emisión de gases efecto invernadero (-)</v>
          </cell>
          <cell r="AB141" t="str">
            <v>Negativo BAJO</v>
          </cell>
          <cell r="BA141" t="str">
            <v>Negativo BAJO</v>
          </cell>
        </row>
        <row r="142">
          <cell r="K142" t="str">
            <v>Generación de emisiones atmosféricas fuentes móviles</v>
          </cell>
          <cell r="L142" t="str">
            <v>Contaminación del aire (-)</v>
          </cell>
          <cell r="AB142" t="str">
            <v>Negativo MODERADO</v>
          </cell>
          <cell r="BA142" t="str">
            <v>Negativo MODERADO</v>
          </cell>
        </row>
        <row r="143">
          <cell r="K143" t="str">
            <v>Consumo de energía eléctrica</v>
          </cell>
          <cell r="L143" t="str">
            <v>Agotamiento de los recursos naturales (-)</v>
          </cell>
          <cell r="AB143" t="str">
            <v>Negativo MODERADO</v>
          </cell>
          <cell r="BA143" t="str">
            <v>Negativo BAJO</v>
          </cell>
        </row>
        <row r="144">
          <cell r="K144" t="str">
            <v>Consumo de papel</v>
          </cell>
          <cell r="L144" t="str">
            <v>Agotamiento de los recursos naturales (-)</v>
          </cell>
          <cell r="AB144" t="str">
            <v>Negativo MODERADO</v>
          </cell>
          <cell r="BA144" t="str">
            <v>Negativo BAJO</v>
          </cell>
        </row>
        <row r="145">
          <cell r="K145" t="str">
            <v>Conversión a medios tecnológicos</v>
          </cell>
          <cell r="L145" t="str">
            <v>Disminución de consumo de papel (+)</v>
          </cell>
          <cell r="AB145" t="str">
            <v>POSITIVO</v>
          </cell>
          <cell r="BA145" t="str">
            <v>POSITIVO</v>
          </cell>
        </row>
        <row r="146">
          <cell r="K146" t="str">
            <v>Generación de residuos aprovechables (PAPEL)</v>
          </cell>
          <cell r="L146" t="str">
            <v>Disminución de carga en los rellenos sanitarios (+)</v>
          </cell>
          <cell r="AB146" t="str">
            <v>POSITIVO</v>
          </cell>
          <cell r="BA146" t="str">
            <v>POSITIVO</v>
          </cell>
        </row>
        <row r="147">
          <cell r="K147" t="str">
            <v>Consumo de combustibles</v>
          </cell>
          <cell r="L147" t="str">
            <v>Emisión de gases efecto invernadero (-)</v>
          </cell>
          <cell r="AB147" t="str">
            <v>Negativo BAJO</v>
          </cell>
          <cell r="BA147" t="str">
            <v>Negativo BAJO</v>
          </cell>
        </row>
        <row r="148">
          <cell r="K148" t="str">
            <v>Generación de emisiones atmosféricas fuentes móviles</v>
          </cell>
          <cell r="L148" t="str">
            <v>Contaminación del aire (-)</v>
          </cell>
          <cell r="AB148" t="str">
            <v>Negativo MODERADO</v>
          </cell>
          <cell r="BA148" t="str">
            <v>Negativo MODERADO</v>
          </cell>
        </row>
        <row r="149">
          <cell r="K149" t="str">
            <v>Consumo de energía eléctrica</v>
          </cell>
          <cell r="L149" t="str">
            <v>Agotamiento de los recursos naturales (-)</v>
          </cell>
          <cell r="AB149" t="str">
            <v>Negativo MODERADO</v>
          </cell>
          <cell r="BA149" t="str">
            <v>Negativo BAJO</v>
          </cell>
        </row>
        <row r="150">
          <cell r="K150" t="str">
            <v>Consumo de papel</v>
          </cell>
          <cell r="L150" t="str">
            <v>Agotamiento de los recursos naturales (-)</v>
          </cell>
          <cell r="AB150" t="str">
            <v>Negativo MODERADO</v>
          </cell>
          <cell r="BA150" t="str">
            <v>Negativo BAJO</v>
          </cell>
        </row>
        <row r="151">
          <cell r="K151" t="str">
            <v>Conversión a medios tecnológicos</v>
          </cell>
          <cell r="L151" t="str">
            <v>Disminución de consumo de papel (+)</v>
          </cell>
          <cell r="AB151" t="str">
            <v>POSITIVO</v>
          </cell>
          <cell r="BA151" t="str">
            <v>POSITIVO</v>
          </cell>
        </row>
        <row r="152">
          <cell r="K152" t="str">
            <v>Generación de residuos aprovechables (PAPEL)</v>
          </cell>
          <cell r="L152" t="str">
            <v>Disminución de carga en los rellenos sanitarios (+)</v>
          </cell>
          <cell r="AB152" t="str">
            <v>POSITIVO</v>
          </cell>
          <cell r="BA152" t="str">
            <v>POSITIVO</v>
          </cell>
        </row>
        <row r="153">
          <cell r="K153" t="str">
            <v>Consumo de energía eléctrica</v>
          </cell>
          <cell r="L153" t="str">
            <v>Agotamiento de los recursos naturales (-)</v>
          </cell>
          <cell r="AB153" t="str">
            <v>Negativo MODERADO</v>
          </cell>
          <cell r="BA153" t="str">
            <v>Negativo BAJO</v>
          </cell>
        </row>
        <row r="154">
          <cell r="K154" t="str">
            <v>Consumo de papel</v>
          </cell>
          <cell r="L154" t="str">
            <v>Agotamiento de los recursos naturales (-)</v>
          </cell>
          <cell r="AB154" t="str">
            <v>Negativo MODERADO</v>
          </cell>
          <cell r="BA154" t="str">
            <v>Negativo BAJO</v>
          </cell>
        </row>
        <row r="155">
          <cell r="K155" t="str">
            <v>Conversión a medios tecnológicos</v>
          </cell>
          <cell r="L155" t="str">
            <v>Disminución de consumo de papel (+)</v>
          </cell>
          <cell r="AB155" t="str">
            <v>POSITIVO</v>
          </cell>
          <cell r="BA155" t="str">
            <v>POSITIVO</v>
          </cell>
        </row>
        <row r="156">
          <cell r="K156" t="str">
            <v>Generación de residuos aprovechables (PAPEL)</v>
          </cell>
          <cell r="L156" t="str">
            <v>Disminución de carga en los rellenos sanitarios (+)</v>
          </cell>
          <cell r="AB156" t="str">
            <v>POSITIVO</v>
          </cell>
          <cell r="BA156" t="str">
            <v>POSITIVO</v>
          </cell>
        </row>
        <row r="157">
          <cell r="K157" t="str">
            <v>Consumo de energía eléctrica</v>
          </cell>
          <cell r="L157" t="str">
            <v>Agotamiento de los recursos naturales (-)</v>
          </cell>
          <cell r="AB157" t="str">
            <v>Negativo MODERADO</v>
          </cell>
          <cell r="BA157" t="str">
            <v>Negativo BAJO</v>
          </cell>
        </row>
        <row r="158">
          <cell r="K158" t="str">
            <v>Consumo de papel</v>
          </cell>
          <cell r="L158" t="str">
            <v>Agotamiento de los recursos naturales (-)</v>
          </cell>
          <cell r="AB158" t="str">
            <v>Negativo MODERADO</v>
          </cell>
          <cell r="BA158" t="str">
            <v>Negativo BAJO</v>
          </cell>
        </row>
        <row r="159">
          <cell r="K159" t="str">
            <v>Conversión a medios tecnológicos</v>
          </cell>
          <cell r="L159" t="str">
            <v>Disminución de consumo de papel (+)</v>
          </cell>
          <cell r="AB159" t="str">
            <v>POSITIVO</v>
          </cell>
          <cell r="BA159" t="str">
            <v>POSITIVO</v>
          </cell>
        </row>
        <row r="160">
          <cell r="K160" t="str">
            <v>Generación de residuos aprovechables (PAPEL)</v>
          </cell>
          <cell r="L160" t="str">
            <v>Disminución de carga en los rellenos sanitarios (+)</v>
          </cell>
          <cell r="AB160" t="str">
            <v>POSITIVO</v>
          </cell>
          <cell r="BA160" t="str">
            <v>POSITIVO</v>
          </cell>
        </row>
        <row r="161">
          <cell r="K161" t="str">
            <v>Consumo de energía eléctrica</v>
          </cell>
          <cell r="L161" t="str">
            <v>Agotamiento de los recursos naturales (-)</v>
          </cell>
          <cell r="AB161" t="str">
            <v>Negativo MODERADO</v>
          </cell>
          <cell r="BA161" t="str">
            <v>Negativo BAJO</v>
          </cell>
        </row>
        <row r="162">
          <cell r="K162" t="str">
            <v>Consumo de papel</v>
          </cell>
          <cell r="L162" t="str">
            <v>Agotamiento de los recursos naturales (-)</v>
          </cell>
          <cell r="AB162" t="str">
            <v>Negativo MODERADO</v>
          </cell>
          <cell r="BA162" t="str">
            <v>Negativo BAJO</v>
          </cell>
        </row>
        <row r="163">
          <cell r="K163" t="str">
            <v>Conversión a medios tecnológicos</v>
          </cell>
          <cell r="L163" t="str">
            <v>Disminución de consumo de papel (+)</v>
          </cell>
          <cell r="AB163" t="str">
            <v>POSITIVO</v>
          </cell>
          <cell r="BA163" t="str">
            <v>POSITIVO</v>
          </cell>
        </row>
        <row r="164">
          <cell r="K164" t="str">
            <v>Generación de residuos aprovechables (PAPEL)</v>
          </cell>
          <cell r="L164" t="str">
            <v>Disminución de carga en los rellenos sanitarios (+)</v>
          </cell>
          <cell r="AB164" t="str">
            <v>POSITIVO</v>
          </cell>
          <cell r="BA164" t="str">
            <v>POSITIVO</v>
          </cell>
        </row>
        <row r="165">
          <cell r="K165" t="str">
            <v>Consumo de energía eléctrica</v>
          </cell>
          <cell r="L165" t="str">
            <v>Agotamiento de los recursos naturales (-)</v>
          </cell>
          <cell r="AB165" t="str">
            <v>Negativo MODERADO</v>
          </cell>
          <cell r="BA165" t="str">
            <v>Negativo BAJO</v>
          </cell>
        </row>
        <row r="166">
          <cell r="K166" t="str">
            <v>Consumo de papel</v>
          </cell>
          <cell r="L166" t="str">
            <v>Agotamiento de los recursos naturales (-)</v>
          </cell>
          <cell r="AB166" t="str">
            <v>Negativo MODERADO</v>
          </cell>
          <cell r="BA166" t="str">
            <v>Negativo BAJO</v>
          </cell>
        </row>
        <row r="167">
          <cell r="K167" t="str">
            <v>Conversión a medios tecnológicos</v>
          </cell>
          <cell r="L167" t="str">
            <v>Disminución de consumo de papel (+)</v>
          </cell>
          <cell r="AB167" t="str">
            <v>POSITIVO</v>
          </cell>
          <cell r="BA167" t="str">
            <v>POSITIVO</v>
          </cell>
        </row>
        <row r="168">
          <cell r="K168" t="str">
            <v>Generación de residuos aprovechables (PAPEL)</v>
          </cell>
          <cell r="L168" t="str">
            <v>Disminución de carga en los rellenos sanitarios (+)</v>
          </cell>
          <cell r="AB168" t="str">
            <v>POSITIVO</v>
          </cell>
          <cell r="BA168" t="str">
            <v>POSITIVO</v>
          </cell>
        </row>
        <row r="169">
          <cell r="K169" t="str">
            <v>Consumo de energía eléctrica</v>
          </cell>
          <cell r="L169" t="str">
            <v>Agotamiento de los recursos naturales (-)</v>
          </cell>
          <cell r="AB169" t="str">
            <v>Negativo MODERADO</v>
          </cell>
          <cell r="BA169" t="str">
            <v>Negativo BAJO</v>
          </cell>
        </row>
        <row r="170">
          <cell r="K170" t="str">
            <v>Consumo de papel</v>
          </cell>
          <cell r="L170" t="str">
            <v>Agotamiento de los recursos naturales (-)</v>
          </cell>
          <cell r="AB170" t="str">
            <v>Negativo MODERADO</v>
          </cell>
          <cell r="BA170" t="str">
            <v>Negativo BAJO</v>
          </cell>
        </row>
        <row r="171">
          <cell r="K171" t="str">
            <v>Consumo de tóner</v>
          </cell>
          <cell r="L171" t="str">
            <v>Agotamiento de los recursos naturales (-)</v>
          </cell>
          <cell r="AB171" t="str">
            <v>Negativo BAJO</v>
          </cell>
          <cell r="BA171" t="str">
            <v>Negativo BAJO</v>
          </cell>
        </row>
        <row r="172">
          <cell r="K172" t="str">
            <v>Conversión a medios tecnológicos</v>
          </cell>
          <cell r="L172" t="str">
            <v>Disminución de consumo de papel (+)</v>
          </cell>
          <cell r="AB172" t="str">
            <v>POSITIVO</v>
          </cell>
          <cell r="BA172" t="str">
            <v>POSITIVO</v>
          </cell>
        </row>
        <row r="173">
          <cell r="K173" t="str">
            <v>Generación de residuos aprovechables (PAPEL)</v>
          </cell>
          <cell r="L173" t="str">
            <v>Disminución de carga en los rellenos sanitarios (+)</v>
          </cell>
          <cell r="AB173" t="str">
            <v>POSITIVO</v>
          </cell>
          <cell r="BA173" t="str">
            <v>POSITIVO</v>
          </cell>
        </row>
        <row r="174">
          <cell r="K174" t="str">
            <v xml:space="preserve">Generación de residuos peligrosos (TÓNERES) </v>
          </cell>
          <cell r="L174" t="str">
            <v>Contaminación del suelo (-)</v>
          </cell>
          <cell r="AB174" t="str">
            <v>Negativo MODERADO</v>
          </cell>
          <cell r="BA174" t="str">
            <v>Negativo BAJO</v>
          </cell>
        </row>
        <row r="175">
          <cell r="K175" t="str">
            <v>Consumo de energía eléctrica</v>
          </cell>
          <cell r="L175" t="str">
            <v>Agotamiento de los recursos naturales (-)</v>
          </cell>
          <cell r="AB175" t="str">
            <v>Negativo MODERADO</v>
          </cell>
          <cell r="BA175" t="str">
            <v>Negativo BAJO</v>
          </cell>
        </row>
        <row r="176">
          <cell r="K176" t="str">
            <v>Consumo de papel</v>
          </cell>
          <cell r="L176" t="str">
            <v>Agotamiento de los recursos naturales (-)</v>
          </cell>
          <cell r="AB176" t="str">
            <v>Negativo MODERADO</v>
          </cell>
          <cell r="BA176" t="str">
            <v>Negativo BAJO</v>
          </cell>
        </row>
        <row r="177">
          <cell r="K177" t="str">
            <v>Consumo de tóner</v>
          </cell>
          <cell r="L177" t="str">
            <v>Agotamiento de los recursos naturales (-)</v>
          </cell>
          <cell r="AB177" t="str">
            <v>Negativo BAJO</v>
          </cell>
          <cell r="BA177" t="str">
            <v>Negativo BAJO</v>
          </cell>
        </row>
        <row r="178">
          <cell r="K178" t="str">
            <v>Conversión a medios tecnológicos</v>
          </cell>
          <cell r="L178" t="str">
            <v>Disminución de consumo de papel (+)</v>
          </cell>
          <cell r="AB178" t="str">
            <v>POSITIVO</v>
          </cell>
          <cell r="BA178" t="str">
            <v>POSITIVO</v>
          </cell>
        </row>
        <row r="179">
          <cell r="K179" t="str">
            <v>Generación de residuos aprovechables (PAPEL)</v>
          </cell>
          <cell r="L179" t="str">
            <v>Disminución de carga en los rellenos sanitarios (+)</v>
          </cell>
          <cell r="AB179" t="str">
            <v>POSITIVO</v>
          </cell>
          <cell r="BA179" t="str">
            <v>POSITIVO</v>
          </cell>
        </row>
        <row r="180">
          <cell r="K180" t="str">
            <v xml:space="preserve">Generación de residuos peligrosos (TÓNERES) </v>
          </cell>
          <cell r="L180" t="str">
            <v>Contaminación del suelo (-)</v>
          </cell>
          <cell r="AB180" t="str">
            <v>Negativo MODERADO</v>
          </cell>
          <cell r="BA180" t="str">
            <v>Negativo BAJO</v>
          </cell>
        </row>
        <row r="181">
          <cell r="K181" t="str">
            <v>Consumo de energía eléctrica</v>
          </cell>
          <cell r="L181" t="str">
            <v>Agotamiento de los recursos naturales (-)</v>
          </cell>
          <cell r="AB181" t="str">
            <v>Negativo MODERADO</v>
          </cell>
          <cell r="BA181" t="str">
            <v>Negativo BAJO</v>
          </cell>
        </row>
        <row r="182">
          <cell r="K182" t="str">
            <v>Consumo de papel</v>
          </cell>
          <cell r="L182" t="str">
            <v>Agotamiento de los recursos naturales (-)</v>
          </cell>
          <cell r="AB182" t="str">
            <v>Negativo MODERADO</v>
          </cell>
          <cell r="BA182" t="str">
            <v>Negativo BAJO</v>
          </cell>
        </row>
        <row r="183">
          <cell r="K183" t="str">
            <v>Consumo de tóner</v>
          </cell>
          <cell r="L183" t="str">
            <v>Agotamiento de los recursos naturales (-)</v>
          </cell>
          <cell r="AB183" t="str">
            <v>Negativo BAJO</v>
          </cell>
          <cell r="BA183" t="str">
            <v>Negativo BAJO</v>
          </cell>
        </row>
        <row r="184">
          <cell r="K184" t="str">
            <v>Conversión a medios tecnológicos</v>
          </cell>
          <cell r="L184" t="str">
            <v>Disminución de consumo de papel (+)</v>
          </cell>
          <cell r="AB184" t="str">
            <v>POSITIVO</v>
          </cell>
          <cell r="BA184" t="str">
            <v>POSITIVO</v>
          </cell>
        </row>
        <row r="185">
          <cell r="K185" t="str">
            <v>Generación de residuos aprovechables (PAPEL)</v>
          </cell>
          <cell r="L185" t="str">
            <v>Disminución de carga en los rellenos sanitarios (+)</v>
          </cell>
          <cell r="AB185" t="str">
            <v>POSITIVO</v>
          </cell>
          <cell r="BA185" t="str">
            <v>POSITIVO</v>
          </cell>
        </row>
        <row r="186">
          <cell r="K186" t="str">
            <v xml:space="preserve">Generación de residuos peligrosos (TÓNERES) </v>
          </cell>
          <cell r="L186" t="str">
            <v>Contaminación del suelo (-)</v>
          </cell>
          <cell r="AB186" t="str">
            <v>Negativo MODERADO</v>
          </cell>
          <cell r="BA186" t="str">
            <v>Negativo BAJO</v>
          </cell>
        </row>
        <row r="187">
          <cell r="K187" t="str">
            <v>Consumo de energía eléctrica</v>
          </cell>
          <cell r="L187" t="str">
            <v>Agotamiento de los recursos naturales (-)</v>
          </cell>
          <cell r="AB187" t="str">
            <v>Negativo MODERADO</v>
          </cell>
          <cell r="BA187" t="str">
            <v>Negativo BAJO</v>
          </cell>
        </row>
        <row r="188">
          <cell r="K188" t="str">
            <v>Consumo de papel</v>
          </cell>
          <cell r="L188" t="str">
            <v>Agotamiento de los recursos naturales (-)</v>
          </cell>
          <cell r="AB188" t="str">
            <v>Negativo MODERADO</v>
          </cell>
          <cell r="BA188" t="str">
            <v>Negativo BAJO</v>
          </cell>
        </row>
        <row r="189">
          <cell r="K189" t="str">
            <v>Consumo de tóner</v>
          </cell>
          <cell r="L189" t="str">
            <v>Agotamiento de los recursos naturales (-)</v>
          </cell>
          <cell r="AB189" t="str">
            <v>Negativo BAJO</v>
          </cell>
          <cell r="BA189" t="str">
            <v>Negativo BAJO</v>
          </cell>
        </row>
        <row r="190">
          <cell r="K190" t="str">
            <v>Conversión a medios tecnológicos</v>
          </cell>
          <cell r="L190" t="str">
            <v>Disminución de consumo de papel (+)</v>
          </cell>
          <cell r="AB190" t="str">
            <v>POSITIVO</v>
          </cell>
          <cell r="BA190" t="str">
            <v>POSITIVO</v>
          </cell>
        </row>
        <row r="191">
          <cell r="K191" t="str">
            <v>Generación de residuos aprovechables (PAPEL)</v>
          </cell>
          <cell r="L191" t="str">
            <v>Disminución de carga en los rellenos sanitarios (+)</v>
          </cell>
          <cell r="AB191" t="str">
            <v>POSITIVO</v>
          </cell>
          <cell r="BA191" t="str">
            <v>POSITIVO</v>
          </cell>
        </row>
        <row r="192">
          <cell r="K192" t="str">
            <v xml:space="preserve">Generación de residuos peligrosos (TÓNERES) </v>
          </cell>
          <cell r="L192" t="str">
            <v>Contaminación del suelo (-)</v>
          </cell>
          <cell r="AB192" t="str">
            <v>Negativo MODERADO</v>
          </cell>
          <cell r="BA192" t="str">
            <v>Negativo BAJO</v>
          </cell>
        </row>
        <row r="193">
          <cell r="K193" t="str">
            <v>Consumo de energía eléctrica</v>
          </cell>
          <cell r="L193" t="str">
            <v>Agotamiento de los recursos naturales (-)</v>
          </cell>
          <cell r="AB193" t="str">
            <v>Negativo MODERADO</v>
          </cell>
          <cell r="BA193" t="str">
            <v>Negativo BAJO</v>
          </cell>
        </row>
        <row r="194">
          <cell r="K194" t="str">
            <v>Conversión a medios tecnológicos</v>
          </cell>
          <cell r="L194" t="str">
            <v>Disminución de consumo de papel (+)</v>
          </cell>
          <cell r="AB194" t="str">
            <v>POSITIVO</v>
          </cell>
          <cell r="BA194" t="str">
            <v>POSITIVO</v>
          </cell>
        </row>
        <row r="195">
          <cell r="K195" t="str">
            <v>Consumo de energía eléctrica</v>
          </cell>
          <cell r="L195" t="str">
            <v>Agotamiento de los recursos naturales (-)</v>
          </cell>
          <cell r="AB195" t="str">
            <v>Negativo MODERADO</v>
          </cell>
          <cell r="BA195" t="str">
            <v>Negativo BAJO</v>
          </cell>
        </row>
        <row r="196">
          <cell r="K196" t="str">
            <v>Consumo de papel</v>
          </cell>
          <cell r="L196" t="str">
            <v>Agotamiento de los recursos naturales (-)</v>
          </cell>
          <cell r="AB196" t="str">
            <v>Negativo MODERADO</v>
          </cell>
          <cell r="BA196" t="str">
            <v>Negativo BAJO</v>
          </cell>
        </row>
        <row r="197">
          <cell r="K197" t="str">
            <v>Consumo de tóner</v>
          </cell>
          <cell r="L197" t="str">
            <v>Agotamiento de los recursos naturales (-)</v>
          </cell>
          <cell r="AB197" t="str">
            <v>Negativo BAJO</v>
          </cell>
          <cell r="BA197" t="str">
            <v>Negativo BAJO</v>
          </cell>
        </row>
        <row r="198">
          <cell r="K198" t="str">
            <v>Conversión a medios tecnológicos</v>
          </cell>
          <cell r="L198" t="str">
            <v>Disminución de consumo de papel (+)</v>
          </cell>
          <cell r="AB198" t="str">
            <v>POSITIVO</v>
          </cell>
          <cell r="BA198" t="str">
            <v>POSITIVO</v>
          </cell>
        </row>
        <row r="199">
          <cell r="K199" t="str">
            <v>Generación de residuos aprovechables (PAPEL)</v>
          </cell>
          <cell r="L199" t="str">
            <v>Disminución de carga en los rellenos sanitarios (+)</v>
          </cell>
          <cell r="AB199" t="str">
            <v>POSITIVO</v>
          </cell>
          <cell r="BA199" t="str">
            <v>POSITIVO</v>
          </cell>
        </row>
        <row r="200">
          <cell r="K200" t="str">
            <v xml:space="preserve">Generación de residuos peligrosos (TÓNERES) </v>
          </cell>
          <cell r="L200" t="str">
            <v>Contaminación del suelo (-)</v>
          </cell>
          <cell r="AB200" t="str">
            <v>Negativo MODERADO</v>
          </cell>
          <cell r="BA200" t="str">
            <v>Negativo BAJO</v>
          </cell>
        </row>
        <row r="201">
          <cell r="K201" t="str">
            <v>Consumo de energía eléctrica</v>
          </cell>
          <cell r="L201" t="str">
            <v>Agotamiento de los recursos naturales (-)</v>
          </cell>
          <cell r="AB201" t="str">
            <v>Negativo MODERADO</v>
          </cell>
          <cell r="BA201" t="str">
            <v>Negativo BAJO</v>
          </cell>
        </row>
        <row r="202">
          <cell r="K202" t="str">
            <v>Consumo de papel</v>
          </cell>
          <cell r="L202" t="str">
            <v>Agotamiento de los recursos naturales (-)</v>
          </cell>
          <cell r="AB202" t="str">
            <v>Negativo MODERADO</v>
          </cell>
          <cell r="BA202" t="str">
            <v>Negativo BAJO</v>
          </cell>
        </row>
        <row r="203">
          <cell r="K203" t="str">
            <v>Consumo de tóner</v>
          </cell>
          <cell r="L203" t="str">
            <v>Agotamiento de los recursos naturales (-)</v>
          </cell>
          <cell r="AB203" t="str">
            <v>Negativo BAJO</v>
          </cell>
          <cell r="BA203" t="str">
            <v>Negativo BAJO</v>
          </cell>
        </row>
        <row r="204">
          <cell r="K204" t="str">
            <v>Conversión a medios tecnológicos</v>
          </cell>
          <cell r="L204" t="str">
            <v>Disminución de consumo de papel (+)</v>
          </cell>
          <cell r="AB204" t="str">
            <v>POSITIVO</v>
          </cell>
          <cell r="BA204" t="str">
            <v>POSITIVO</v>
          </cell>
        </row>
        <row r="205">
          <cell r="K205" t="str">
            <v>Generación de residuos aprovechables (PAPEL)</v>
          </cell>
          <cell r="L205" t="str">
            <v>Disminución de carga en los rellenos sanitarios (+)</v>
          </cell>
          <cell r="AB205" t="str">
            <v>POSITIVO</v>
          </cell>
          <cell r="BA205" t="str">
            <v>POSITIVO</v>
          </cell>
        </row>
        <row r="206">
          <cell r="K206" t="str">
            <v xml:space="preserve">Generación de residuos peligrosos (TÓNERES) </v>
          </cell>
          <cell r="L206" t="str">
            <v>Contaminación del suelo (-)</v>
          </cell>
          <cell r="AB206" t="str">
            <v>Negativo MODERADO</v>
          </cell>
          <cell r="BA206" t="str">
            <v>Negativo BAJO</v>
          </cell>
        </row>
        <row r="207">
          <cell r="K207" t="str">
            <v>Intervención a comunidades Étnicas</v>
          </cell>
          <cell r="L207" t="str">
            <v>Conservación de las costumbres étnicas (+)</v>
          </cell>
          <cell r="AB207" t="str">
            <v>POSITIVO</v>
          </cell>
          <cell r="BA207" t="str">
            <v>POSITIVO</v>
          </cell>
        </row>
        <row r="208">
          <cell r="K208" t="str">
            <v>Consumo de energía eléctrica</v>
          </cell>
          <cell r="L208" t="str">
            <v>Agotamiento de los recursos naturales (-)</v>
          </cell>
          <cell r="AB208" t="str">
            <v>Negativo MODERADO</v>
          </cell>
          <cell r="BA208" t="str">
            <v>Negativo BAJO</v>
          </cell>
        </row>
        <row r="209">
          <cell r="K209" t="str">
            <v>Consumo de papel</v>
          </cell>
          <cell r="L209" t="str">
            <v>Agotamiento de los recursos naturales (-)</v>
          </cell>
          <cell r="AB209" t="str">
            <v>Negativo MODERADO</v>
          </cell>
          <cell r="BA209" t="str">
            <v>Negativo BAJO</v>
          </cell>
        </row>
        <row r="210">
          <cell r="K210" t="str">
            <v>Consumo de tóner</v>
          </cell>
          <cell r="L210" t="str">
            <v>Agotamiento de los recursos naturales (-)</v>
          </cell>
          <cell r="AB210" t="str">
            <v>Negativo BAJO</v>
          </cell>
          <cell r="BA210" t="str">
            <v>Negativo BAJO</v>
          </cell>
        </row>
        <row r="211">
          <cell r="K211" t="str">
            <v>Generación de residuos aprovechables (PAPEL)</v>
          </cell>
          <cell r="L211" t="str">
            <v>Disminución de carga en los rellenos sanitarios (+)</v>
          </cell>
          <cell r="AB211" t="str">
            <v>POSITIVO</v>
          </cell>
          <cell r="BA211" t="str">
            <v>POSITIVO</v>
          </cell>
        </row>
        <row r="212">
          <cell r="K212" t="str">
            <v xml:space="preserve">Generación de residuos peligrosos (TÓNERES) </v>
          </cell>
          <cell r="L212" t="str">
            <v>Contaminación del suelo (-)</v>
          </cell>
          <cell r="AB212" t="str">
            <v>Negativo MODERADO</v>
          </cell>
          <cell r="BA212" t="str">
            <v>Negativo BAJO</v>
          </cell>
        </row>
        <row r="213">
          <cell r="K213" t="str">
            <v>Consumo de energía eléctrica</v>
          </cell>
          <cell r="L213" t="str">
            <v>Agotamiento de los recursos naturales (-)</v>
          </cell>
          <cell r="AB213" t="str">
            <v>Negativo MODERADO</v>
          </cell>
          <cell r="BA213" t="str">
            <v>Negativo BAJO</v>
          </cell>
        </row>
        <row r="214">
          <cell r="K214" t="str">
            <v>Conversión a medios tecnológicos</v>
          </cell>
          <cell r="L214" t="str">
            <v>Disminución de consumo de papel (+)</v>
          </cell>
          <cell r="AB214" t="str">
            <v>POSITIVO</v>
          </cell>
          <cell r="BA214" t="str">
            <v>POSITIVO</v>
          </cell>
        </row>
        <row r="215">
          <cell r="K215" t="str">
            <v>Intervención a comunidades Étnicas</v>
          </cell>
          <cell r="L215" t="str">
            <v>Conservación de las costumbres étnicas (+)</v>
          </cell>
          <cell r="AB215" t="str">
            <v>POSITIVO</v>
          </cell>
          <cell r="BA215" t="str">
            <v>POSITIVO</v>
          </cell>
        </row>
        <row r="216">
          <cell r="K216" t="str">
            <v>Consumo de energía eléctrica</v>
          </cell>
          <cell r="L216" t="str">
            <v>Agotamiento de los recursos naturales (-)</v>
          </cell>
          <cell r="AB216" t="str">
            <v>Negativo MODERADO</v>
          </cell>
          <cell r="BA216" t="str">
            <v>Negativo BAJO</v>
          </cell>
        </row>
        <row r="217">
          <cell r="K217" t="str">
            <v>Conversión a medios tecnológicos</v>
          </cell>
          <cell r="L217" t="str">
            <v>Disminución de consumo de papel (+)</v>
          </cell>
          <cell r="AB217" t="str">
            <v>POSITIVO</v>
          </cell>
          <cell r="BA217" t="str">
            <v>POSITIVO</v>
          </cell>
        </row>
        <row r="218">
          <cell r="K218" t="str">
            <v>Intervención a comunidades Étnicas</v>
          </cell>
          <cell r="L218" t="str">
            <v>Conservación de las costumbres étnicas (+)</v>
          </cell>
          <cell r="AB218" t="str">
            <v>POSITIVO</v>
          </cell>
          <cell r="BA218" t="str">
            <v>POSITIVO</v>
          </cell>
        </row>
        <row r="219">
          <cell r="K219" t="str">
            <v>Consumo de energía eléctrica</v>
          </cell>
          <cell r="L219" t="str">
            <v>Agotamiento de los recursos naturales (-)</v>
          </cell>
          <cell r="AB219" t="str">
            <v>Negativo MODERADO</v>
          </cell>
          <cell r="BA219" t="str">
            <v>Negativo BAJO</v>
          </cell>
        </row>
        <row r="220">
          <cell r="K220" t="str">
            <v>Consumo de papel</v>
          </cell>
          <cell r="L220" t="str">
            <v>Agotamiento de los recursos naturales (-)</v>
          </cell>
          <cell r="AB220" t="str">
            <v>Negativo MODERADO</v>
          </cell>
          <cell r="BA220" t="str">
            <v>Negativo BAJO</v>
          </cell>
        </row>
        <row r="221">
          <cell r="K221" t="str">
            <v>Consumo de tóner</v>
          </cell>
          <cell r="L221" t="str">
            <v>Agotamiento de los recursos naturales (-)</v>
          </cell>
          <cell r="AB221" t="str">
            <v>Negativo BAJO</v>
          </cell>
          <cell r="BA221" t="str">
            <v>Negativo BAJO</v>
          </cell>
        </row>
        <row r="222">
          <cell r="K222" t="str">
            <v>Conversión a medios tecnológicos</v>
          </cell>
          <cell r="L222" t="str">
            <v>Disminución de consumo de papel (+)</v>
          </cell>
          <cell r="AB222" t="str">
            <v>POSITIVO</v>
          </cell>
          <cell r="BA222" t="str">
            <v>POSITIVO</v>
          </cell>
        </row>
        <row r="223">
          <cell r="K223" t="str">
            <v>Generación de residuos aprovechables (PAPEL)</v>
          </cell>
          <cell r="L223" t="str">
            <v>Disminución de carga en los rellenos sanitarios (+)</v>
          </cell>
          <cell r="AB223" t="str">
            <v>POSITIVO</v>
          </cell>
          <cell r="BA223" t="str">
            <v>POSITIVO</v>
          </cell>
        </row>
        <row r="224">
          <cell r="K224" t="str">
            <v xml:space="preserve">Generación de residuos peligrosos (TÓNERES) </v>
          </cell>
          <cell r="L224" t="str">
            <v>Contaminación del suelo (-)</v>
          </cell>
          <cell r="AB224" t="str">
            <v>Negativo MODERADO</v>
          </cell>
          <cell r="BA224" t="str">
            <v>Negativo BAJO</v>
          </cell>
        </row>
        <row r="225">
          <cell r="K225" t="str">
            <v>Intervención a comunidades Étnicas</v>
          </cell>
          <cell r="L225" t="str">
            <v>Conservación de las costumbres étnicas (+)</v>
          </cell>
          <cell r="AB225" t="str">
            <v>POSITIVO</v>
          </cell>
          <cell r="BA225" t="str">
            <v>POSITIVO</v>
          </cell>
        </row>
        <row r="226">
          <cell r="K226" t="str">
            <v>Consumo de energía eléctrica</v>
          </cell>
          <cell r="L226" t="str">
            <v>Agotamiento de los recursos naturales (-)</v>
          </cell>
          <cell r="AB226" t="str">
            <v>Negativo MODERADO</v>
          </cell>
          <cell r="BA226" t="str">
            <v>Negativo BAJO</v>
          </cell>
        </row>
        <row r="227">
          <cell r="K227" t="str">
            <v>Consumo de papel</v>
          </cell>
          <cell r="L227" t="str">
            <v>Agotamiento de los recursos naturales (-)</v>
          </cell>
          <cell r="AB227" t="str">
            <v>Negativo MODERADO</v>
          </cell>
          <cell r="BA227" t="str">
            <v>Negativo BAJO</v>
          </cell>
        </row>
        <row r="228">
          <cell r="K228" t="str">
            <v>Consumo de tóner</v>
          </cell>
          <cell r="L228" t="str">
            <v>Agotamiento de los recursos naturales (-)</v>
          </cell>
          <cell r="AB228" t="str">
            <v>Negativo BAJO</v>
          </cell>
          <cell r="BA228" t="str">
            <v>Negativo BAJO</v>
          </cell>
        </row>
        <row r="229">
          <cell r="K229" t="str">
            <v>Conversión a medios tecnológicos</v>
          </cell>
          <cell r="L229" t="str">
            <v>Disminución de consumo de papel (+)</v>
          </cell>
          <cell r="AB229" t="str">
            <v>POSITIVO</v>
          </cell>
          <cell r="BA229" t="str">
            <v>POSITIVO</v>
          </cell>
        </row>
        <row r="230">
          <cell r="K230" t="str">
            <v>Generación de residuos aprovechables (PAPEL)</v>
          </cell>
          <cell r="L230" t="str">
            <v>Disminución de carga en los rellenos sanitarios (+)</v>
          </cell>
          <cell r="AB230" t="str">
            <v>POSITIVO</v>
          </cell>
          <cell r="BA230" t="str">
            <v>POSITIVO</v>
          </cell>
        </row>
        <row r="231">
          <cell r="K231" t="str">
            <v xml:space="preserve">Generación de residuos peligrosos (TÓNERES) </v>
          </cell>
          <cell r="L231" t="str">
            <v>Contaminación del suelo (-)</v>
          </cell>
          <cell r="AB231" t="str">
            <v>Negativo MODERADO</v>
          </cell>
          <cell r="BA231" t="str">
            <v>Negativo BAJO</v>
          </cell>
        </row>
        <row r="232">
          <cell r="K232" t="str">
            <v>Intervención a comunidades Étnicas</v>
          </cell>
          <cell r="L232" t="str">
            <v>Conservación de las costumbres étnicas (+)</v>
          </cell>
          <cell r="AB232" t="str">
            <v>POSITIVO</v>
          </cell>
          <cell r="BA232" t="str">
            <v>POSITIVO</v>
          </cell>
        </row>
        <row r="233">
          <cell r="K233" t="str">
            <v>Consumo de energía eléctrica</v>
          </cell>
          <cell r="L233" t="str">
            <v>Agotamiento de los recursos naturales (-)</v>
          </cell>
          <cell r="AB233" t="str">
            <v>Negativo MODERADO</v>
          </cell>
          <cell r="BA233" t="str">
            <v>Negativo BAJO</v>
          </cell>
        </row>
        <row r="234">
          <cell r="K234" t="str">
            <v>Consumo de papel</v>
          </cell>
          <cell r="L234" t="str">
            <v>Agotamiento de los recursos naturales (-)</v>
          </cell>
          <cell r="AB234" t="str">
            <v>Negativo MODERADO</v>
          </cell>
          <cell r="BA234" t="str">
            <v>Negativo BAJO</v>
          </cell>
        </row>
        <row r="235">
          <cell r="K235" t="str">
            <v>Consumo de tóner</v>
          </cell>
          <cell r="L235" t="str">
            <v>Agotamiento de los recursos naturales (-)</v>
          </cell>
          <cell r="AB235" t="str">
            <v>Negativo BAJO</v>
          </cell>
          <cell r="BA235" t="str">
            <v>Negativo BAJO</v>
          </cell>
        </row>
        <row r="236">
          <cell r="K236" t="str">
            <v>Conversión a medios tecnológicos</v>
          </cell>
          <cell r="L236" t="str">
            <v>Disminución de consumo de papel (+)</v>
          </cell>
          <cell r="AB236" t="str">
            <v>POSITIVO</v>
          </cell>
          <cell r="BA236" t="str">
            <v>POSITIVO</v>
          </cell>
        </row>
        <row r="237">
          <cell r="K237" t="str">
            <v>Generación de residuos aprovechables (PAPEL)</v>
          </cell>
          <cell r="L237" t="str">
            <v>Disminución de carga en los rellenos sanitarios (+)</v>
          </cell>
          <cell r="AB237" t="str">
            <v>POSITIVO</v>
          </cell>
          <cell r="BA237" t="str">
            <v>POSITIVO</v>
          </cell>
        </row>
        <row r="238">
          <cell r="K238" t="str">
            <v xml:space="preserve">Generación de residuos peligrosos (TÓNERES) </v>
          </cell>
          <cell r="L238" t="str">
            <v>Contaminación del suelo (-)</v>
          </cell>
          <cell r="AB238" t="str">
            <v>Negativo MODERADO</v>
          </cell>
          <cell r="BA238" t="str">
            <v>Negativo BAJO</v>
          </cell>
        </row>
        <row r="239">
          <cell r="K239" t="str">
            <v>Intervención a comunidades Étnicas</v>
          </cell>
          <cell r="L239" t="str">
            <v>Conservación de las costumbres étnicas (+)</v>
          </cell>
          <cell r="AB239" t="str">
            <v>POSITIVO</v>
          </cell>
          <cell r="BA239" t="str">
            <v>POSITIVO</v>
          </cell>
        </row>
        <row r="240">
          <cell r="K240" t="str">
            <v>Consumo de energía eléctrica</v>
          </cell>
          <cell r="L240" t="str">
            <v>Agotamiento de los recursos naturales (-)</v>
          </cell>
          <cell r="AB240" t="str">
            <v>Negativo MODERADO</v>
          </cell>
          <cell r="BA240" t="str">
            <v>Negativo BAJO</v>
          </cell>
        </row>
        <row r="241">
          <cell r="K241" t="str">
            <v>Consumo de papel</v>
          </cell>
          <cell r="L241" t="str">
            <v>Agotamiento de los recursos naturales (-)</v>
          </cell>
          <cell r="AB241" t="str">
            <v>Negativo MODERADO</v>
          </cell>
          <cell r="BA241" t="str">
            <v>Negativo BAJO</v>
          </cell>
        </row>
        <row r="242">
          <cell r="K242" t="str">
            <v>Consumo de tóner</v>
          </cell>
          <cell r="L242" t="str">
            <v>Agotamiento de los recursos naturales (-)</v>
          </cell>
          <cell r="AB242" t="str">
            <v>Negativo BAJO</v>
          </cell>
          <cell r="BA242" t="str">
            <v>Negativo BAJO</v>
          </cell>
        </row>
        <row r="243">
          <cell r="K243" t="str">
            <v>Conversión a medios tecnológicos</v>
          </cell>
          <cell r="L243" t="str">
            <v>Disminución de consumo de papel (+)</v>
          </cell>
          <cell r="AB243" t="str">
            <v>POSITIVO</v>
          </cell>
          <cell r="BA243" t="str">
            <v>POSITIVO</v>
          </cell>
        </row>
        <row r="244">
          <cell r="K244" t="str">
            <v>Generación de residuos aprovechables (PAPEL)</v>
          </cell>
          <cell r="L244" t="str">
            <v>Disminución de carga en los rellenos sanitarios (+)</v>
          </cell>
          <cell r="AB244" t="str">
            <v>POSITIVO</v>
          </cell>
          <cell r="BA244" t="str">
            <v>POSITIVO</v>
          </cell>
        </row>
        <row r="245">
          <cell r="K245" t="str">
            <v xml:space="preserve">Generación de residuos peligrosos (TÓNERES) </v>
          </cell>
          <cell r="L245" t="str">
            <v>Contaminación del suelo (-)</v>
          </cell>
          <cell r="AB245" t="str">
            <v>Negativo MODERADO</v>
          </cell>
          <cell r="BA245" t="str">
            <v>Negativo BAJO</v>
          </cell>
        </row>
        <row r="246">
          <cell r="K246" t="str">
            <v>Intervención a comunidades Étnicas</v>
          </cell>
          <cell r="L246" t="str">
            <v>Conservación de las costumbres étnicas (+)</v>
          </cell>
          <cell r="AB246" t="str">
            <v>POSITIVO</v>
          </cell>
          <cell r="BA246" t="str">
            <v>POSITIVO</v>
          </cell>
        </row>
        <row r="247">
          <cell r="K247" t="str">
            <v>Consumo de agua</v>
          </cell>
          <cell r="L247" t="str">
            <v>Agotamiento de los recursos naturales (-)</v>
          </cell>
          <cell r="AB247" t="str">
            <v>Negativo MODERADO</v>
          </cell>
          <cell r="BA247" t="str">
            <v>Negativo BAJO</v>
          </cell>
        </row>
        <row r="248">
          <cell r="K248" t="str">
            <v>Vertimiento de aguas residuales domésticas a sistemas de alcantarillado</v>
          </cell>
          <cell r="L248" t="str">
            <v>Contaminación de cuerpos hídricos (-)</v>
          </cell>
          <cell r="AB248" t="str">
            <v>Negativo MODERADO</v>
          </cell>
          <cell r="BA248" t="str">
            <v>Negativo BAJO</v>
          </cell>
        </row>
        <row r="249">
          <cell r="K249" t="str">
            <v>Consumo de bolsas plásticas para almacenamiento de residuos</v>
          </cell>
          <cell r="L249" t="str">
            <v>Agotamiento de los recursos naturales (-)</v>
          </cell>
          <cell r="AB249" t="str">
            <v>Negativo MODERADO</v>
          </cell>
          <cell r="BA249" t="str">
            <v>Negativo BAJO</v>
          </cell>
        </row>
        <row r="250">
          <cell r="K250" t="str">
            <v>Generación de residuos ordinarios</v>
          </cell>
          <cell r="L250" t="str">
            <v>Aumento de carga de rellenos sanitarios (-)</v>
          </cell>
          <cell r="AB250" t="str">
            <v>Negativo MODERADO</v>
          </cell>
          <cell r="BA250" t="str">
            <v>Negativo BAJO</v>
          </cell>
        </row>
        <row r="251">
          <cell r="K251" t="str">
            <v>Generación de residuos ordinarios</v>
          </cell>
          <cell r="L251" t="str">
            <v>Contaminación del suelo (-)</v>
          </cell>
          <cell r="AB251" t="str">
            <v>Negativo MODERADO</v>
          </cell>
          <cell r="BA251" t="str">
            <v>Negativo BAJO</v>
          </cell>
        </row>
        <row r="252">
          <cell r="K252" t="str">
            <v>Consumo de sustancias químicas</v>
          </cell>
          <cell r="L252" t="str">
            <v>Contaminación del suelo (-)</v>
          </cell>
          <cell r="AB252" t="str">
            <v>Negativo MODERADO</v>
          </cell>
          <cell r="BA252" t="str">
            <v>Negativo BAJO</v>
          </cell>
        </row>
        <row r="253">
          <cell r="K253" t="str">
            <v>Consumo de sustancias químicas</v>
          </cell>
          <cell r="L253" t="str">
            <v>Contaminación del suelo (-)</v>
          </cell>
          <cell r="AB253" t="str">
            <v>Negativo MODERADO</v>
          </cell>
          <cell r="BA253" t="str">
            <v>Negativo BAJO</v>
          </cell>
        </row>
        <row r="254">
          <cell r="K254" t="str">
            <v>Generación de residuos orgánicos</v>
          </cell>
          <cell r="L254" t="str">
            <v>Aumento de carga de rellenos sanitarios (-)</v>
          </cell>
          <cell r="AB254" t="str">
            <v>Negativo MODERADO</v>
          </cell>
          <cell r="BA254" t="str">
            <v>Negativo BAJO</v>
          </cell>
        </row>
        <row r="255">
          <cell r="K255" t="str">
            <v>Generación de residuos orgánicos</v>
          </cell>
          <cell r="L255" t="str">
            <v>Contaminación del suelo (-)</v>
          </cell>
          <cell r="AB255" t="str">
            <v>Negativo MODERADO</v>
          </cell>
          <cell r="BA255" t="str">
            <v>Negativo BAJO</v>
          </cell>
        </row>
        <row r="256">
          <cell r="K256" t="str">
            <v>Generación de residuos aprovechables (PLÁSTICO)</v>
          </cell>
          <cell r="L256" t="str">
            <v>Disminución de carga en los rellenos sanitarios (+)</v>
          </cell>
          <cell r="AB256" t="str">
            <v>POSITIVO</v>
          </cell>
          <cell r="BA256" t="str">
            <v>POSITIVO</v>
          </cell>
        </row>
        <row r="257">
          <cell r="K257" t="str">
            <v>Consumo de energía eléctrica</v>
          </cell>
          <cell r="L257" t="str">
            <v>Agotamiento de los recursos naturales (-)</v>
          </cell>
          <cell r="AB257" t="str">
            <v>Negativo MODERADO</v>
          </cell>
          <cell r="BA257" t="str">
            <v>Negativo BAJO</v>
          </cell>
        </row>
        <row r="258">
          <cell r="K258" t="str">
            <v>Consumo de agua</v>
          </cell>
          <cell r="L258" t="str">
            <v>Agotamiento de los recursos naturales (-)</v>
          </cell>
          <cell r="AB258" t="str">
            <v>Negativo MODERADO</v>
          </cell>
          <cell r="BA258" t="str">
            <v>Negativo BAJO</v>
          </cell>
        </row>
        <row r="259">
          <cell r="K259" t="str">
            <v>Consumo de papel</v>
          </cell>
          <cell r="L259" t="str">
            <v>Agotamiento de los recursos naturales (-)</v>
          </cell>
          <cell r="AB259" t="str">
            <v>Negativo MODERADO</v>
          </cell>
          <cell r="BA259" t="str">
            <v>Negativo BAJO</v>
          </cell>
        </row>
        <row r="260">
          <cell r="K260" t="str">
            <v>Consumo de bolsas plásticas para almacenamiento de residuos</v>
          </cell>
          <cell r="L260" t="str">
            <v>Agotamiento de los recursos naturales (-)</v>
          </cell>
          <cell r="AB260" t="str">
            <v>Negativo MODERADO</v>
          </cell>
          <cell r="BA260" t="str">
            <v>Negativo BAJO</v>
          </cell>
        </row>
        <row r="261">
          <cell r="K261" t="str">
            <v>Consumo de tóner</v>
          </cell>
          <cell r="L261" t="str">
            <v>Agotamiento de los recursos naturales (-)</v>
          </cell>
          <cell r="AB261" t="str">
            <v>Negativo BAJO</v>
          </cell>
          <cell r="BA261" t="str">
            <v>Negativo BAJO</v>
          </cell>
        </row>
        <row r="262">
          <cell r="K262" t="str">
            <v>Generación de residuos ordinarios</v>
          </cell>
          <cell r="L262" t="str">
            <v>Aumento de carga de rellenos sanitarios (-)</v>
          </cell>
          <cell r="AB262" t="str">
            <v>Negativo MODERADO</v>
          </cell>
          <cell r="BA262" t="str">
            <v>Negativo BAJO</v>
          </cell>
        </row>
        <row r="263">
          <cell r="K263" t="str">
            <v>Generación de residuos ordinarios</v>
          </cell>
          <cell r="L263" t="str">
            <v>Contaminación del suelo (-)</v>
          </cell>
          <cell r="AB263" t="str">
            <v>Negativo MODERADO</v>
          </cell>
          <cell r="BA263" t="str">
            <v>Negativo BAJO</v>
          </cell>
        </row>
        <row r="264">
          <cell r="K264" t="str">
            <v>Generación de residuos de manejo especial (RAEE´S)</v>
          </cell>
          <cell r="L264" t="str">
            <v>Contaminación del suelo (-)</v>
          </cell>
          <cell r="AB264" t="str">
            <v>Negativo MODERADO</v>
          </cell>
          <cell r="BA264" t="str">
            <v>Negativo BAJO</v>
          </cell>
        </row>
        <row r="265">
          <cell r="K265" t="str">
            <v>Generación de residuos de manejo especial (PILAS O BATERÍAS)</v>
          </cell>
          <cell r="L265" t="str">
            <v>Contaminación del suelo (-)</v>
          </cell>
          <cell r="AB265" t="str">
            <v>Negativo MODERADO</v>
          </cell>
          <cell r="BA265" t="str">
            <v>Negativo BAJO</v>
          </cell>
        </row>
        <row r="266">
          <cell r="K266" t="str">
            <v xml:space="preserve">Generación de residuos peligrosos (TÓNERES) </v>
          </cell>
          <cell r="L266" t="str">
            <v>Contaminación del suelo (-)</v>
          </cell>
          <cell r="AB266" t="str">
            <v>Negativo MODERADO</v>
          </cell>
          <cell r="BA266" t="str">
            <v>Negativo BAJO</v>
          </cell>
        </row>
        <row r="267">
          <cell r="K267" t="str">
            <v>Generación de ruido</v>
          </cell>
          <cell r="L267" t="str">
            <v>Contaminación del aire (-)</v>
          </cell>
          <cell r="AB267" t="str">
            <v>Negativo MODERADO</v>
          </cell>
          <cell r="BA267" t="str">
            <v>Negativo BAJO</v>
          </cell>
        </row>
        <row r="268">
          <cell r="K268" t="str">
            <v>Generación de residuos aprovechables (PAPEL)</v>
          </cell>
          <cell r="L268" t="str">
            <v>Disminución de carga en los rellenos sanitarios (+)</v>
          </cell>
          <cell r="AB268" t="str">
            <v>POSITIVO</v>
          </cell>
          <cell r="BA268" t="str">
            <v>POSITIVO</v>
          </cell>
        </row>
        <row r="269">
          <cell r="K269" t="str">
            <v>Generación de residuos aprovechables (PLÁSTICO)</v>
          </cell>
          <cell r="L269" t="str">
            <v>Disminución de carga en los rellenos sanitarios (+)</v>
          </cell>
          <cell r="AB269" t="str">
            <v>POSITIVO</v>
          </cell>
          <cell r="BA269" t="str">
            <v>POSITIVO</v>
          </cell>
        </row>
        <row r="270">
          <cell r="K270" t="str">
            <v>Generación de residuos aprovechables (VIDRIO)</v>
          </cell>
          <cell r="L270" t="str">
            <v>Disminución de carga en los rellenos sanitarios (+)</v>
          </cell>
          <cell r="AB270" t="str">
            <v>POSITIVO</v>
          </cell>
          <cell r="BA270" t="str">
            <v>POSITIVO</v>
          </cell>
        </row>
        <row r="271">
          <cell r="K271" t="str">
            <v>Generación de residuos aprovechables (CARTÓN)</v>
          </cell>
          <cell r="L271" t="str">
            <v>Disminución de carga en los rellenos sanitarios (+)</v>
          </cell>
          <cell r="AB271" t="str">
            <v>POSITIVO</v>
          </cell>
          <cell r="BA271" t="str">
            <v>POSITIVO</v>
          </cell>
        </row>
        <row r="272">
          <cell r="K272" t="str">
            <v>Generación de residuos aprovechables (METAL)</v>
          </cell>
          <cell r="L272" t="str">
            <v>Disminución de carga en los rellenos sanitarios (+)</v>
          </cell>
          <cell r="AB272" t="str">
            <v>POSITIVO</v>
          </cell>
          <cell r="BA272" t="str">
            <v>POSITIVO</v>
          </cell>
        </row>
        <row r="273">
          <cell r="K273" t="str">
            <v>Generación de residuos orgánicos</v>
          </cell>
          <cell r="L273" t="str">
            <v>Aumento de carga de rellenos sanitarios (-)</v>
          </cell>
          <cell r="AB273" t="str">
            <v>Negativo MODERADO</v>
          </cell>
          <cell r="BA273" t="str">
            <v>Negativo BAJO</v>
          </cell>
        </row>
        <row r="274">
          <cell r="K274" t="str">
            <v>Generación de residuos orgánicos</v>
          </cell>
          <cell r="L274" t="str">
            <v>Contaminación del suelo (-)</v>
          </cell>
          <cell r="AB274" t="str">
            <v>Negativo MODERADO</v>
          </cell>
          <cell r="BA274" t="str">
            <v>Negativo BAJO</v>
          </cell>
        </row>
        <row r="275">
          <cell r="K275" t="str">
            <v>Vertimiento de aguas residuales domésticas a sistemas de alcantarillado</v>
          </cell>
          <cell r="L275" t="str">
            <v>Contaminación de cuerpos hídricos (-)</v>
          </cell>
          <cell r="AB275" t="str">
            <v>Negativo MODERADO</v>
          </cell>
          <cell r="BA275" t="str">
            <v>Negativo BAJO</v>
          </cell>
        </row>
        <row r="276">
          <cell r="K276" t="str">
            <v>Conversión a medios tecnológicos</v>
          </cell>
          <cell r="L276" t="str">
            <v>Disminución de consumo de papel (+)</v>
          </cell>
          <cell r="AB276" t="str">
            <v>POSITIVO</v>
          </cell>
          <cell r="BA276" t="str">
            <v>POSITIVO</v>
          </cell>
        </row>
        <row r="277">
          <cell r="K277" t="str">
            <v>Consumo de energía eléctrica</v>
          </cell>
          <cell r="L277" t="str">
            <v>Agotamiento de los recursos naturales (-)</v>
          </cell>
          <cell r="AB277" t="str">
            <v>Negativo MODERADO</v>
          </cell>
          <cell r="BA277" t="str">
            <v>Negativo BAJO</v>
          </cell>
        </row>
        <row r="278">
          <cell r="K278" t="str">
            <v>Consumo de agua</v>
          </cell>
          <cell r="L278" t="str">
            <v>Agotamiento de los recursos naturales (-)</v>
          </cell>
          <cell r="AB278" t="str">
            <v>Negativo MODERADO</v>
          </cell>
          <cell r="BA278" t="str">
            <v>Negativo BAJO</v>
          </cell>
        </row>
        <row r="279">
          <cell r="K279" t="str">
            <v>Consumo de bolsas plásticas para almacenamiento de residuos</v>
          </cell>
          <cell r="L279" t="str">
            <v>Agotamiento de los recursos naturales (-)</v>
          </cell>
          <cell r="AB279" t="str">
            <v>Negativo MODERADO</v>
          </cell>
          <cell r="BA279" t="str">
            <v>Negativo BAJO</v>
          </cell>
        </row>
        <row r="280">
          <cell r="K280" t="str">
            <v xml:space="preserve">Consumo de insumos no comestibles de cafetería </v>
          </cell>
          <cell r="L280" t="str">
            <v>Agotamiento de los recursos naturales (-)</v>
          </cell>
          <cell r="AB280" t="str">
            <v>Negativo MODERADO</v>
          </cell>
          <cell r="BA280" t="str">
            <v>Negativo BAJO</v>
          </cell>
        </row>
        <row r="281">
          <cell r="K281" t="str">
            <v xml:space="preserve">Consumo de insumos comestibles de cafetería </v>
          </cell>
          <cell r="L281" t="str">
            <v>Agotamiento de los recursos naturales (-)</v>
          </cell>
          <cell r="AB281" t="str">
            <v>Negativo BAJO</v>
          </cell>
          <cell r="BA281" t="str">
            <v>Negativo BAJO</v>
          </cell>
        </row>
        <row r="282">
          <cell r="K282" t="str">
            <v>Generación de residuos ordinarios</v>
          </cell>
          <cell r="L282" t="str">
            <v>Aumento de carga de rellenos sanitarios (-)</v>
          </cell>
          <cell r="AB282" t="str">
            <v>Negativo MODERADO</v>
          </cell>
          <cell r="BA282" t="str">
            <v>Negativo BAJO</v>
          </cell>
        </row>
        <row r="283">
          <cell r="K283" t="str">
            <v>Generación de residuos ordinarios</v>
          </cell>
          <cell r="L283" t="str">
            <v>Contaminación del suelo (-)</v>
          </cell>
          <cell r="AB283" t="str">
            <v>Negativo MODERADO</v>
          </cell>
          <cell r="BA283" t="str">
            <v>Negativo BAJO</v>
          </cell>
        </row>
        <row r="284">
          <cell r="K284" t="str">
            <v>Generación de residuos aprovechables (PLÁSTICO)</v>
          </cell>
          <cell r="L284" t="str">
            <v>Disminución de carga en los rellenos sanitarios (+)</v>
          </cell>
          <cell r="AB284" t="str">
            <v>POSITIVO</v>
          </cell>
          <cell r="BA284" t="str">
            <v>POSITIVO</v>
          </cell>
        </row>
        <row r="285">
          <cell r="K285" t="str">
            <v>Generación de residuos aprovechables (CARTÓN)</v>
          </cell>
          <cell r="L285" t="str">
            <v>Disminución de carga en los rellenos sanitarios (+)</v>
          </cell>
          <cell r="AB285" t="str">
            <v>POSITIVO</v>
          </cell>
          <cell r="BA285" t="str">
            <v>POSITIVO</v>
          </cell>
        </row>
        <row r="286">
          <cell r="K286" t="str">
            <v>Generación de residuos orgánicos</v>
          </cell>
          <cell r="L286" t="str">
            <v>Aumento de carga de rellenos sanitarios (-)</v>
          </cell>
          <cell r="AB286" t="str">
            <v>Negativo MODERADO</v>
          </cell>
          <cell r="BA286" t="str">
            <v>Negativo BAJO</v>
          </cell>
        </row>
        <row r="287">
          <cell r="K287" t="str">
            <v>Generación de residuos orgánicos</v>
          </cell>
          <cell r="L287" t="str">
            <v>Contaminación del suelo (-)</v>
          </cell>
          <cell r="AB287" t="str">
            <v>Negativo MODERADO</v>
          </cell>
          <cell r="BA287" t="str">
            <v>Negativo BAJO</v>
          </cell>
        </row>
        <row r="288">
          <cell r="K288" t="str">
            <v>Vertimiento de aguas residuales domésticas a sistemas de alcantarillado</v>
          </cell>
          <cell r="L288" t="str">
            <v>Contaminación de cuerpos hídricos (-)</v>
          </cell>
          <cell r="AB288" t="str">
            <v>Negativo MODERADO</v>
          </cell>
          <cell r="BA288" t="str">
            <v>Negativo BAJO</v>
          </cell>
        </row>
        <row r="289">
          <cell r="K289" t="str">
            <v>Consumo de energía eléctrica</v>
          </cell>
          <cell r="L289" t="str">
            <v>Agotamiento de los recursos naturales (-)</v>
          </cell>
          <cell r="AB289" t="str">
            <v>Negativo MODERADO</v>
          </cell>
          <cell r="BA289" t="str">
            <v>Negativo BAJO</v>
          </cell>
        </row>
        <row r="290">
          <cell r="K290" t="str">
            <v>Consumo de papel</v>
          </cell>
          <cell r="L290" t="str">
            <v>Agotamiento de los recursos naturales (-)</v>
          </cell>
          <cell r="AB290" t="str">
            <v>Negativo MODERADO</v>
          </cell>
          <cell r="BA290" t="str">
            <v>Negativo BAJO</v>
          </cell>
        </row>
        <row r="291">
          <cell r="K291" t="str">
            <v>Consumo de tóner</v>
          </cell>
          <cell r="L291" t="str">
            <v>Agotamiento de los recursos naturales (-)</v>
          </cell>
          <cell r="AB291" t="str">
            <v>Negativo BAJO</v>
          </cell>
          <cell r="BA291" t="str">
            <v>Negativo BAJO</v>
          </cell>
        </row>
        <row r="292">
          <cell r="K292" t="str">
            <v xml:space="preserve">Generación de residuos peligrosos (TÓNERES) </v>
          </cell>
          <cell r="L292" t="str">
            <v>Contaminación del suelo (-)</v>
          </cell>
          <cell r="AB292" t="str">
            <v>Negativo MODERADO</v>
          </cell>
          <cell r="BA292" t="str">
            <v>Negativo BAJO</v>
          </cell>
        </row>
        <row r="293">
          <cell r="K293" t="str">
            <v>Generación de residuos aprovechables (PAPEL)</v>
          </cell>
          <cell r="L293" t="str">
            <v>Disminución de carga en los rellenos sanitarios (+)</v>
          </cell>
          <cell r="AB293" t="str">
            <v>POSITIVO</v>
          </cell>
          <cell r="BA293" t="str">
            <v>POSITIVO</v>
          </cell>
        </row>
        <row r="294">
          <cell r="K294" t="str">
            <v>Conversión a medios tecnológicos</v>
          </cell>
          <cell r="L294" t="str">
            <v>Disminución de consumo de papel (+)</v>
          </cell>
          <cell r="AB294" t="str">
            <v>POSITIVO</v>
          </cell>
          <cell r="BA294" t="str">
            <v>POSITIVO</v>
          </cell>
        </row>
        <row r="295">
          <cell r="K295" t="str">
            <v>Consumo de agua</v>
          </cell>
          <cell r="L295" t="str">
            <v>Agotamiento de los recursos naturales (-)</v>
          </cell>
          <cell r="AB295" t="str">
            <v>Negativo MODERADO</v>
          </cell>
          <cell r="BA295" t="str">
            <v>Negativo BAJO</v>
          </cell>
        </row>
        <row r="296">
          <cell r="K296" t="str">
            <v>Vertimiento de aguas residuales domésticas a sistemas de alcantarillado</v>
          </cell>
          <cell r="L296" t="str">
            <v>Contaminación de cuerpos hídricos (-)</v>
          </cell>
          <cell r="AB296" t="str">
            <v>Negativo MODERADO</v>
          </cell>
          <cell r="BA296" t="str">
            <v>Negativo BAJO</v>
          </cell>
        </row>
        <row r="297">
          <cell r="K297" t="str">
            <v>Generación de residuos ordinarios</v>
          </cell>
          <cell r="L297" t="str">
            <v>Aumento de carga de rellenos sanitarios (-)</v>
          </cell>
          <cell r="AB297" t="str">
            <v>Negativo MODERADO</v>
          </cell>
          <cell r="BA297" t="str">
            <v>Negativo BAJO</v>
          </cell>
        </row>
        <row r="298">
          <cell r="K298" t="str">
            <v>Generación de residuos ordinarios</v>
          </cell>
          <cell r="L298" t="str">
            <v>Contaminación del suelo (-)</v>
          </cell>
          <cell r="AB298" t="str">
            <v>Negativo MODERADO</v>
          </cell>
          <cell r="BA298" t="str">
            <v>Negativo BAJO</v>
          </cell>
        </row>
        <row r="299">
          <cell r="K299" t="str">
            <v>Consumo de energía eléctrica</v>
          </cell>
          <cell r="L299" t="str">
            <v>Agotamiento de los recursos naturales (-)</v>
          </cell>
          <cell r="AB299" t="str">
            <v>Negativo MODERADO</v>
          </cell>
          <cell r="BA299" t="str">
            <v>Negativo BAJO</v>
          </cell>
        </row>
        <row r="300">
          <cell r="K300" t="str">
            <v>Consumo de papel</v>
          </cell>
          <cell r="L300" t="str">
            <v>Agotamiento de los recursos naturales (-)</v>
          </cell>
          <cell r="AB300" t="str">
            <v>Negativo MODERADO</v>
          </cell>
          <cell r="BA300" t="str">
            <v>Negativo BAJO</v>
          </cell>
        </row>
        <row r="301">
          <cell r="K301" t="str">
            <v>Consumo de tóner</v>
          </cell>
          <cell r="L301" t="str">
            <v>Agotamiento de los recursos naturales (-)</v>
          </cell>
          <cell r="AB301" t="str">
            <v>Negativo BAJO</v>
          </cell>
          <cell r="BA301" t="str">
            <v>Negativo BAJO</v>
          </cell>
        </row>
        <row r="302">
          <cell r="K302" t="str">
            <v>Generación de residuos de manejo especial (RAEE´S)</v>
          </cell>
          <cell r="L302" t="str">
            <v>Contaminación del suelo (-)</v>
          </cell>
          <cell r="AB302" t="str">
            <v>Negativo MODERADO</v>
          </cell>
          <cell r="BA302" t="str">
            <v>Negativo BAJO</v>
          </cell>
        </row>
        <row r="303">
          <cell r="K303" t="str">
            <v>Generación de residuos de manejo especial (PILAS O BATERÍAS)</v>
          </cell>
          <cell r="L303" t="str">
            <v>Contaminación del suelo (-)</v>
          </cell>
          <cell r="AB303" t="str">
            <v>Negativo MODERADO</v>
          </cell>
          <cell r="BA303" t="str">
            <v>Negativo BAJO</v>
          </cell>
        </row>
        <row r="304">
          <cell r="K304" t="str">
            <v xml:space="preserve">Generación de residuos peligrosos (TÓNERES) </v>
          </cell>
          <cell r="L304" t="str">
            <v>Contaminación del suelo (-)</v>
          </cell>
          <cell r="AB304" t="str">
            <v>Negativo MODERADO</v>
          </cell>
          <cell r="BA304" t="str">
            <v>Negativo BAJO</v>
          </cell>
        </row>
        <row r="305">
          <cell r="K305" t="str">
            <v>Generación de residuos aprovechables (PAPEL)</v>
          </cell>
          <cell r="L305" t="str">
            <v>Disminución de carga en los rellenos sanitarios (+)</v>
          </cell>
          <cell r="AB305" t="str">
            <v>POSITIVO</v>
          </cell>
          <cell r="BA305" t="str">
            <v>POSITIVO</v>
          </cell>
        </row>
        <row r="306">
          <cell r="K306" t="str">
            <v>Generación de residuos ordinarios</v>
          </cell>
          <cell r="L306" t="str">
            <v>Aumento de carga de rellenos sanitarios (-)</v>
          </cell>
          <cell r="AB306" t="str">
            <v>Negativo MODERADO</v>
          </cell>
          <cell r="BA306" t="str">
            <v>Negativo BAJO</v>
          </cell>
        </row>
        <row r="307">
          <cell r="K307" t="str">
            <v>Generación de residuos ordinarios</v>
          </cell>
          <cell r="L307" t="str">
            <v>Contaminación del suelo (-)</v>
          </cell>
          <cell r="AB307" t="str">
            <v>Negativo MODERADO</v>
          </cell>
          <cell r="BA307" t="str">
            <v>Negativo BAJO</v>
          </cell>
        </row>
        <row r="308">
          <cell r="K308" t="str">
            <v>Consumo de energía eléctrica</v>
          </cell>
          <cell r="L308" t="str">
            <v>Agotamiento de los recursos naturales (-)</v>
          </cell>
          <cell r="AB308" t="str">
            <v>Negativo MODERADO</v>
          </cell>
          <cell r="BA308" t="str">
            <v>Negativo BAJO</v>
          </cell>
        </row>
        <row r="309">
          <cell r="K309" t="str">
            <v>Consumo de papel</v>
          </cell>
          <cell r="L309" t="str">
            <v>Agotamiento de los recursos naturales (-)</v>
          </cell>
          <cell r="AB309" t="str">
            <v>Negativo MODERADO</v>
          </cell>
          <cell r="BA309" t="str">
            <v>Negativo BAJO</v>
          </cell>
        </row>
        <row r="310">
          <cell r="K310" t="str">
            <v>Consumo de tóner</v>
          </cell>
          <cell r="L310" t="str">
            <v>Agotamiento de los recursos naturales (-)</v>
          </cell>
          <cell r="AB310" t="str">
            <v>Negativo BAJO</v>
          </cell>
          <cell r="BA310" t="str">
            <v>Negativo BAJO</v>
          </cell>
        </row>
        <row r="311">
          <cell r="K311" t="str">
            <v xml:space="preserve">Generación de residuos peligrosos (TÓNERES) </v>
          </cell>
          <cell r="L311" t="str">
            <v>Contaminación del suelo (-)</v>
          </cell>
          <cell r="AB311" t="str">
            <v>Negativo MODERADO</v>
          </cell>
          <cell r="BA311" t="str">
            <v>Negativo BAJO</v>
          </cell>
        </row>
        <row r="312">
          <cell r="K312" t="str">
            <v>Generación de residuos aprovechables (PAPEL)</v>
          </cell>
          <cell r="L312" t="str">
            <v>Disminución de carga en los rellenos sanitarios (+)</v>
          </cell>
          <cell r="AB312" t="str">
            <v>POSITIVO</v>
          </cell>
          <cell r="BA312" t="str">
            <v>POSITIVO</v>
          </cell>
        </row>
        <row r="313">
          <cell r="K313" t="str">
            <v>Conversión a medios tecnológicos</v>
          </cell>
          <cell r="L313" t="str">
            <v>Disminución de consumo de papel (+)</v>
          </cell>
          <cell r="AB313" t="str">
            <v>POSITIVO</v>
          </cell>
          <cell r="BA313" t="str">
            <v>POSITIVO</v>
          </cell>
        </row>
        <row r="314">
          <cell r="K314" t="str">
            <v>Definición de criterios ambientales para adquisición de productos y/o servicios</v>
          </cell>
          <cell r="L314" t="str">
            <v>Generación / Fomento de educación  y conciencia ambiental (+)</v>
          </cell>
          <cell r="AB314" t="str">
            <v>POSITIVO</v>
          </cell>
          <cell r="BA314" t="str">
            <v>POSITIVO</v>
          </cell>
        </row>
        <row r="315">
          <cell r="K315" t="str">
            <v>Definición de criterios ambientales para adquisición de productos y/o servicios</v>
          </cell>
          <cell r="L315" t="str">
            <v>Reducción de afectación al medio ambiente (+)</v>
          </cell>
          <cell r="AB315" t="str">
            <v>POSITIVO</v>
          </cell>
          <cell r="BA315" t="str">
            <v>POSITIVO</v>
          </cell>
        </row>
        <row r="316">
          <cell r="K316" t="str">
            <v>Identificación de requisitos legales ambientales y otros requisitos</v>
          </cell>
          <cell r="L316" t="str">
            <v>Reducción de afectación al medio ambiente (+)</v>
          </cell>
          <cell r="AB316" t="str">
            <v>POSITIVO</v>
          </cell>
          <cell r="BA316" t="str">
            <v>POSITIVO</v>
          </cell>
        </row>
        <row r="317">
          <cell r="K317" t="str">
            <v>Consumo de energía eléctrica</v>
          </cell>
          <cell r="L317" t="str">
            <v>Agotamiento de los recursos naturales (-)</v>
          </cell>
          <cell r="AB317" t="str">
            <v>Negativo MODERADO</v>
          </cell>
          <cell r="BA317" t="str">
            <v>Negativo BAJO</v>
          </cell>
        </row>
        <row r="318">
          <cell r="K318" t="str">
            <v>Consumo de papel</v>
          </cell>
          <cell r="L318" t="str">
            <v>Agotamiento de los recursos naturales (-)</v>
          </cell>
          <cell r="AB318" t="str">
            <v>Negativo MODERADO</v>
          </cell>
          <cell r="BA318" t="str">
            <v>Negativo BAJO</v>
          </cell>
        </row>
        <row r="319">
          <cell r="K319" t="str">
            <v>Consumo de tóner</v>
          </cell>
          <cell r="L319" t="str">
            <v>Agotamiento de los recursos naturales (-)</v>
          </cell>
          <cell r="AB319" t="str">
            <v>Negativo BAJO</v>
          </cell>
          <cell r="BA319" t="str">
            <v>Negativo BAJO</v>
          </cell>
        </row>
        <row r="320">
          <cell r="K320" t="str">
            <v>Generación de residuos aprovechables (PAPEL)</v>
          </cell>
          <cell r="L320" t="str">
            <v>Disminución de carga en los rellenos sanitarios (+)</v>
          </cell>
          <cell r="AB320" t="str">
            <v>POSITIVO</v>
          </cell>
          <cell r="BA320" t="str">
            <v>POSITIVO</v>
          </cell>
        </row>
        <row r="321">
          <cell r="K321" t="str">
            <v>Generación de residuos ordinarios</v>
          </cell>
          <cell r="L321" t="str">
            <v>Aumento de carga de rellenos sanitarios (-)</v>
          </cell>
          <cell r="AB321" t="str">
            <v>Negativo MODERADO</v>
          </cell>
          <cell r="BA321" t="str">
            <v>Negativo BAJO</v>
          </cell>
        </row>
        <row r="322">
          <cell r="K322" t="str">
            <v>Generación de residuos ordinarios</v>
          </cell>
          <cell r="L322" t="str">
            <v>Aumento de carga de rellenos sanitarios (-)</v>
          </cell>
          <cell r="AB322" t="str">
            <v>Negativo MODERADO</v>
          </cell>
          <cell r="BA322" t="str">
            <v>Negativo BAJO</v>
          </cell>
        </row>
        <row r="323">
          <cell r="K323" t="str">
            <v xml:space="preserve">Generación de residuos peligrosos (TÓNERES) </v>
          </cell>
          <cell r="L323" t="str">
            <v>Contaminación del suelo (-)</v>
          </cell>
          <cell r="AB323" t="str">
            <v>Negativo MODERADO</v>
          </cell>
          <cell r="BA323" t="str">
            <v>Negativo BAJO</v>
          </cell>
        </row>
        <row r="324">
          <cell r="K324" t="str">
            <v>Consumo de bolsas plásticas para almacenamiento de residuos</v>
          </cell>
          <cell r="L324" t="str">
            <v>Agotamiento de los recursos naturales (-)</v>
          </cell>
          <cell r="AB324" t="str">
            <v>Negativo MODERADO</v>
          </cell>
          <cell r="BA324" t="str">
            <v>Negativo BAJO</v>
          </cell>
        </row>
        <row r="325">
          <cell r="K325" t="str">
            <v>Consumo de papel</v>
          </cell>
          <cell r="L325" t="str">
            <v>Agotamiento de los recursos naturales (-)</v>
          </cell>
          <cell r="AB325" t="str">
            <v>Negativo MODERADO</v>
          </cell>
          <cell r="BA325" t="str">
            <v>Negativo BAJO</v>
          </cell>
        </row>
        <row r="326">
          <cell r="K326" t="str">
            <v>Consumo de tóner</v>
          </cell>
          <cell r="L326" t="str">
            <v>Agotamiento de los recursos naturales (-)</v>
          </cell>
          <cell r="AB326" t="str">
            <v>Negativo BAJO</v>
          </cell>
          <cell r="BA326" t="str">
            <v>Negativo BAJO</v>
          </cell>
        </row>
        <row r="327">
          <cell r="K327" t="str">
            <v>Consumo de energía eléctrica</v>
          </cell>
          <cell r="L327" t="str">
            <v>Agotamiento de los recursos naturales (-)</v>
          </cell>
          <cell r="AB327" t="str">
            <v>Negativo MODERADO</v>
          </cell>
          <cell r="BA327" t="str">
            <v>Negativo BAJO</v>
          </cell>
        </row>
        <row r="328">
          <cell r="K328" t="str">
            <v>Definición de criterios ambientales para adquisición de productos y/o servicios</v>
          </cell>
          <cell r="L328" t="str">
            <v>Reducción de afectación al medio ambiente (+)</v>
          </cell>
          <cell r="AB328" t="str">
            <v>POSITIVO</v>
          </cell>
          <cell r="BA328" t="str">
            <v>POSITIVO</v>
          </cell>
        </row>
        <row r="329">
          <cell r="K329" t="str">
            <v>Definición de criterios ambientales para adquisición de productos y/o servicios</v>
          </cell>
          <cell r="L329" t="str">
            <v>Generación / Fomento de educación  y conciencia ambiental (+)</v>
          </cell>
          <cell r="AB329" t="str">
            <v>POSITIVO</v>
          </cell>
          <cell r="BA329" t="str">
            <v>POSITIVO</v>
          </cell>
        </row>
        <row r="330">
          <cell r="K330" t="str">
            <v>Generación de residuos aprovechables (CARTÓN)</v>
          </cell>
          <cell r="L330" t="str">
            <v>Disminución de carga en los rellenos sanitarios (+)</v>
          </cell>
          <cell r="AB330" t="str">
            <v>POSITIVO</v>
          </cell>
          <cell r="BA330" t="str">
            <v>POSITIVO</v>
          </cell>
        </row>
        <row r="331">
          <cell r="K331" t="str">
            <v>Generación de residuos aprovechables (PAPEL)</v>
          </cell>
          <cell r="L331" t="str">
            <v>Disminución de carga en los rellenos sanitarios (+)</v>
          </cell>
          <cell r="AB331" t="str">
            <v>POSITIVO</v>
          </cell>
          <cell r="BA331" t="str">
            <v>POSITIVO</v>
          </cell>
        </row>
        <row r="332">
          <cell r="K332" t="str">
            <v>Generación de residuos aprovechables (PLÁSTICO)</v>
          </cell>
          <cell r="L332" t="str">
            <v>Disminución de carga en los rellenos sanitarios (+)</v>
          </cell>
          <cell r="AB332" t="str">
            <v>POSITIVO</v>
          </cell>
          <cell r="BA332" t="str">
            <v>POSITIVO</v>
          </cell>
        </row>
        <row r="333">
          <cell r="K333" t="str">
            <v>Generación de residuos ordinarios</v>
          </cell>
          <cell r="L333" t="str">
            <v>Aumento de carga de rellenos sanitarios (-)</v>
          </cell>
          <cell r="AB333" t="str">
            <v>Negativo MODERADO</v>
          </cell>
          <cell r="BA333" t="str">
            <v>Negativo BAJO</v>
          </cell>
        </row>
        <row r="334">
          <cell r="K334" t="str">
            <v>Generación de residuos ordinarios</v>
          </cell>
          <cell r="L334" t="str">
            <v>Contaminación del suelo (-)</v>
          </cell>
          <cell r="AB334" t="str">
            <v>Negativo MODERADO</v>
          </cell>
          <cell r="BA334" t="str">
            <v>Negativo BAJO</v>
          </cell>
        </row>
        <row r="335">
          <cell r="K335" t="str">
            <v>Generación de residuos orgánicos</v>
          </cell>
          <cell r="L335" t="str">
            <v>Aumento de carga de rellenos sanitarios (-)</v>
          </cell>
          <cell r="AB335" t="str">
            <v>Negativo MODERADO</v>
          </cell>
          <cell r="BA335" t="str">
            <v>Negativo BAJO</v>
          </cell>
        </row>
        <row r="336">
          <cell r="K336" t="str">
            <v>Generación de residuos orgánicos</v>
          </cell>
          <cell r="L336" t="str">
            <v>Contaminación del suelo (-)</v>
          </cell>
          <cell r="AB336" t="str">
            <v>Negativo MODERADO</v>
          </cell>
          <cell r="BA336" t="str">
            <v>Negativo BAJO</v>
          </cell>
        </row>
        <row r="337">
          <cell r="K337" t="str">
            <v xml:space="preserve">Generación de residuos peligrosos (TÓNERES) </v>
          </cell>
          <cell r="L337" t="str">
            <v>Contaminación del suelo (-)</v>
          </cell>
          <cell r="AB337" t="str">
            <v>Negativo MODERADO</v>
          </cell>
          <cell r="BA337" t="str">
            <v>Negativo BAJO</v>
          </cell>
        </row>
        <row r="338">
          <cell r="K338" t="str">
            <v>Consumo de bolsas plásticas para almacenamiento de residuos</v>
          </cell>
          <cell r="L338" t="str">
            <v>Agotamiento de los recursos naturales (-)</v>
          </cell>
          <cell r="AB338" t="str">
            <v>Negativo MODERADO</v>
          </cell>
          <cell r="BA338" t="str">
            <v>Negativo BAJO</v>
          </cell>
        </row>
        <row r="339">
          <cell r="K339" t="str">
            <v>Educación ambiental</v>
          </cell>
          <cell r="L339" t="str">
            <v>Disminución de carga en los rellenos sanitarios (+)</v>
          </cell>
          <cell r="AB339" t="str">
            <v>POSITIVO</v>
          </cell>
          <cell r="BA339" t="str">
            <v>POSITIVO</v>
          </cell>
        </row>
        <row r="340">
          <cell r="K340" t="str">
            <v>Educación ambiental</v>
          </cell>
          <cell r="L340" t="str">
            <v>Disminución de contaminación al suelo (+)</v>
          </cell>
          <cell r="AB340" t="str">
            <v>POSITIVO</v>
          </cell>
          <cell r="BA340" t="str">
            <v>POSITIVO</v>
          </cell>
        </row>
        <row r="341">
          <cell r="K341" t="str">
            <v>Educación ambiental</v>
          </cell>
          <cell r="L341" t="str">
            <v>Fomento de buenas prácticas ambientales (+)</v>
          </cell>
          <cell r="AB341" t="str">
            <v>POSITIVO</v>
          </cell>
          <cell r="BA341" t="str">
            <v>POSITIVO</v>
          </cell>
        </row>
        <row r="342">
          <cell r="K342" t="str">
            <v>Educación ambiental</v>
          </cell>
          <cell r="L342" t="str">
            <v>Generación / Fomento de educación  y conciencia ambiental (+)</v>
          </cell>
          <cell r="AB342" t="str">
            <v>POSITIVO</v>
          </cell>
          <cell r="BA342" t="str">
            <v>POSITIVO</v>
          </cell>
        </row>
        <row r="343">
          <cell r="K343" t="str">
            <v>Educación ambiental</v>
          </cell>
          <cell r="L343" t="str">
            <v>Generación de empleo (+)</v>
          </cell>
          <cell r="AB343" t="str">
            <v>POSITIVO</v>
          </cell>
          <cell r="BA343" t="str">
            <v>POSITIVO</v>
          </cell>
        </row>
        <row r="344">
          <cell r="K344" t="str">
            <v>Educación ambiental</v>
          </cell>
          <cell r="L344" t="str">
            <v>Manejo integral de residuos sólidos (+)</v>
          </cell>
          <cell r="AB344" t="str">
            <v>POSITIVO</v>
          </cell>
          <cell r="BA344" t="str">
            <v>POSITIVO</v>
          </cell>
        </row>
        <row r="345">
          <cell r="K345" t="str">
            <v>Educación ambiental</v>
          </cell>
          <cell r="L345" t="str">
            <v>Reducción de afectación al medio ambiente (+)</v>
          </cell>
          <cell r="AB345" t="str">
            <v>POSITIVO</v>
          </cell>
          <cell r="BA345" t="str">
            <v>POSITIVO</v>
          </cell>
        </row>
        <row r="346">
          <cell r="K346" t="str">
            <v>Uso de publicidad exterior visual</v>
          </cell>
          <cell r="L346" t="str">
            <v>Alteración al medio ambiente laboral (-)</v>
          </cell>
          <cell r="AB346" t="str">
            <v>Negativo MODERADO</v>
          </cell>
          <cell r="BA346" t="str">
            <v>Negativo BAJO</v>
          </cell>
        </row>
        <row r="347">
          <cell r="K347" t="str">
            <v>Consumo de combustibles</v>
          </cell>
          <cell r="L347" t="str">
            <v>Agotamiento de los recursos naturales (-)</v>
          </cell>
          <cell r="AB347" t="str">
            <v>Negativo MODERADO</v>
          </cell>
          <cell r="BA347" t="str">
            <v>Negativo BAJO</v>
          </cell>
        </row>
        <row r="348">
          <cell r="K348" t="str">
            <v>Consumo de combustibles</v>
          </cell>
          <cell r="L348" t="str">
            <v>Emisión de gases efecto invernadero (-)</v>
          </cell>
          <cell r="AB348" t="str">
            <v>Negativo MODERADO</v>
          </cell>
          <cell r="BA348" t="str">
            <v>Negativo BAJO</v>
          </cell>
        </row>
        <row r="349">
          <cell r="K349" t="str">
            <v>Generación de emisiones atmosféricas fuentes móviles</v>
          </cell>
          <cell r="L349" t="str">
            <v>Contaminación del aire (-)</v>
          </cell>
          <cell r="AB349" t="str">
            <v>Negativo MODERADO</v>
          </cell>
          <cell r="BA349" t="str">
            <v>Negativo MODERADO</v>
          </cell>
        </row>
        <row r="350">
          <cell r="K350" t="str">
            <v>Generación de residuos de manejo especial (LLANTAS USADAS)</v>
          </cell>
          <cell r="L350" t="str">
            <v>Contaminación del suelo (-)</v>
          </cell>
          <cell r="AB350" t="str">
            <v>Negativo MODERADO</v>
          </cell>
          <cell r="BA350" t="str">
            <v>Negativo BAJO</v>
          </cell>
        </row>
        <row r="351">
          <cell r="K351" t="str">
            <v>Generación de residuos peligrosos (ACEITES USADOS)</v>
          </cell>
          <cell r="L351" t="str">
            <v>Contaminación del suelo (-)</v>
          </cell>
          <cell r="AB351" t="str">
            <v>Negativo MODERADO</v>
          </cell>
          <cell r="BA351" t="str">
            <v>Negativo BAJO</v>
          </cell>
        </row>
        <row r="352">
          <cell r="K352" t="str">
            <v>Generación de ruido</v>
          </cell>
          <cell r="L352" t="str">
            <v>Contaminación del aire (-)</v>
          </cell>
          <cell r="AB352" t="str">
            <v>Negativo MODERADO</v>
          </cell>
          <cell r="BA352" t="str">
            <v>Negativo MODERADO</v>
          </cell>
        </row>
        <row r="353">
          <cell r="K353" t="str">
            <v>Identificación de requisitos legales ambientales y otros requisitos</v>
          </cell>
          <cell r="L353" t="str">
            <v>Reducción de afectación al medio ambiente (+)</v>
          </cell>
          <cell r="AB353" t="str">
            <v>POSITIVO</v>
          </cell>
          <cell r="BA353" t="str">
            <v>POSITIVO</v>
          </cell>
        </row>
        <row r="354">
          <cell r="K354" t="str">
            <v>Definición de criterios ambientales para adquisición de productos y/o servicios</v>
          </cell>
          <cell r="L354" t="str">
            <v>Preservación de la calidad del aire (+)</v>
          </cell>
          <cell r="AB354" t="str">
            <v>POSITIVO</v>
          </cell>
          <cell r="BA354" t="str">
            <v>POSITIVO</v>
          </cell>
        </row>
        <row r="355">
          <cell r="K355" t="str">
            <v>Definición de criterios ambientales para adquisición de productos y/o servicios</v>
          </cell>
          <cell r="L355" t="str">
            <v>Reducción de afectación al medio ambiente (+)</v>
          </cell>
          <cell r="AB355" t="str">
            <v>POSITIVO</v>
          </cell>
          <cell r="BA355" t="str">
            <v>POSITIVO</v>
          </cell>
        </row>
        <row r="356">
          <cell r="K356" t="str">
            <v>N/A</v>
          </cell>
          <cell r="L356" t="str">
            <v>N/A</v>
          </cell>
          <cell r="AB356" t="str">
            <v>SIN IMPACTO</v>
          </cell>
          <cell r="BA356" t="str">
            <v>SIN IMPACTO</v>
          </cell>
        </row>
        <row r="357">
          <cell r="K357" t="str">
            <v>N/A</v>
          </cell>
          <cell r="L357" t="str">
            <v>N/A</v>
          </cell>
          <cell r="AB357" t="str">
            <v>SIN IMPACTO</v>
          </cell>
          <cell r="BA357" t="str">
            <v>SIN IMPACTO</v>
          </cell>
        </row>
        <row r="358">
          <cell r="K358" t="str">
            <v>Uso de refrigerantes</v>
          </cell>
          <cell r="L358" t="str">
            <v>Agotamiento de los recursos naturales (-)</v>
          </cell>
          <cell r="AB358" t="str">
            <v>Negativo BAJO</v>
          </cell>
          <cell r="BA358" t="str">
            <v>Negativo BAJO</v>
          </cell>
        </row>
        <row r="359">
          <cell r="K359" t="str">
            <v>Otro</v>
          </cell>
          <cell r="L359" t="str">
            <v>Disminución de contaminación al suelo (+)</v>
          </cell>
          <cell r="AB359" t="str">
            <v>POSITIVO</v>
          </cell>
          <cell r="BA359" t="str">
            <v>POSITIVO</v>
          </cell>
        </row>
        <row r="360">
          <cell r="K360" t="str">
            <v>Generación de residuos peligrosos (PLAGUICIDAS)</v>
          </cell>
          <cell r="L360" t="str">
            <v>Contaminación del suelo (-)</v>
          </cell>
          <cell r="AB360" t="str">
            <v>Negativo MODERADO</v>
          </cell>
          <cell r="BA360" t="str">
            <v>Negativo BAJO</v>
          </cell>
        </row>
        <row r="361">
          <cell r="K361" t="str">
            <v>Consumo de combustibles</v>
          </cell>
          <cell r="L361" t="str">
            <v>Agotamiento de los recursos naturales (-)</v>
          </cell>
          <cell r="AB361" t="str">
            <v>Negativo BAJO</v>
          </cell>
          <cell r="BA361" t="str">
            <v>Negativo BAJO</v>
          </cell>
        </row>
        <row r="362">
          <cell r="K362" t="str">
            <v>N/A</v>
          </cell>
          <cell r="L362" t="str">
            <v>N/A</v>
          </cell>
          <cell r="AB362" t="str">
            <v>SIN IMPACTO</v>
          </cell>
          <cell r="BA362" t="str">
            <v>SIN IMPACTO</v>
          </cell>
        </row>
        <row r="363">
          <cell r="K363" t="str">
            <v xml:space="preserve">Generación de residuos peligrosos (RESIDUOS QUÍMICOS) </v>
          </cell>
          <cell r="L363" t="str">
            <v>Contaminación del suelo (-)</v>
          </cell>
          <cell r="AB363" t="str">
            <v>Negativo MODERADO</v>
          </cell>
          <cell r="BA363" t="str">
            <v>Negativo BAJO</v>
          </cell>
        </row>
        <row r="364">
          <cell r="K364" t="str">
            <v>Consumo de agua</v>
          </cell>
          <cell r="L364" t="str">
            <v>Agotamiento de los recursos naturales (-)</v>
          </cell>
          <cell r="AB364" t="str">
            <v>Negativo BAJO</v>
          </cell>
          <cell r="BA364" t="str">
            <v>Negativo BAJO</v>
          </cell>
        </row>
        <row r="365">
          <cell r="K365" t="str">
            <v>N/A</v>
          </cell>
          <cell r="L365" t="str">
            <v>N/A</v>
          </cell>
          <cell r="AB365" t="str">
            <v>SIN IMPACTO</v>
          </cell>
          <cell r="BA365" t="str">
            <v>SIN IMPACTO</v>
          </cell>
        </row>
        <row r="366">
          <cell r="K366" t="str">
            <v>N/A</v>
          </cell>
          <cell r="L366" t="str">
            <v>N/A</v>
          </cell>
          <cell r="AB366" t="str">
            <v>SIN IMPACTO</v>
          </cell>
          <cell r="BA366" t="str">
            <v>SIN IMPACTO</v>
          </cell>
        </row>
        <row r="367">
          <cell r="K367" t="str">
            <v>N/A</v>
          </cell>
          <cell r="L367" t="str">
            <v>N/A</v>
          </cell>
          <cell r="AB367" t="str">
            <v>SIN IMPACTO</v>
          </cell>
          <cell r="BA367" t="str">
            <v>SIN IMPACTO</v>
          </cell>
        </row>
        <row r="368">
          <cell r="K368" t="str">
            <v>N/A</v>
          </cell>
          <cell r="L368" t="str">
            <v>N/A</v>
          </cell>
          <cell r="AB368" t="str">
            <v>SIN IMPACTO</v>
          </cell>
          <cell r="BA368" t="str">
            <v>SIN IMPACTO</v>
          </cell>
        </row>
        <row r="369">
          <cell r="K369"/>
          <cell r="L369"/>
          <cell r="AB369" t="str">
            <v>SIN IMPACTO</v>
          </cell>
          <cell r="BA369" t="str">
            <v>SIN IMPACTO</v>
          </cell>
        </row>
      </sheetData>
      <sheetData sheetId="105"/>
      <sheetData sheetId="106"/>
      <sheetData sheetId="107"/>
      <sheetData sheetId="108"/>
      <sheetData sheetId="109">
        <row r="12">
          <cell r="K12" t="str">
            <v>Consumo de agua</v>
          </cell>
          <cell r="L12" t="str">
            <v>Agotamiento de los recursos naturales (-)</v>
          </cell>
          <cell r="AB12" t="str">
            <v>Negativo MODERADO</v>
          </cell>
          <cell r="BA12" t="str">
            <v>Negativo BAJO</v>
          </cell>
        </row>
        <row r="13">
          <cell r="K13" t="str">
            <v>Vertimiento de aguas residuales domésticas a sistemas de alcantarillado</v>
          </cell>
          <cell r="L13" t="str">
            <v>Contaminación del aire (-)</v>
          </cell>
          <cell r="AB13" t="str">
            <v>Negativo MODERADO</v>
          </cell>
          <cell r="BA13" t="str">
            <v>Negativo BAJO</v>
          </cell>
        </row>
        <row r="14">
          <cell r="K14" t="str">
            <v>Consumo de bolsas plásticas para almacenamiento de residuos</v>
          </cell>
          <cell r="L14" t="str">
            <v>Agotamiento de los recursos naturales (-)</v>
          </cell>
          <cell r="AB14" t="str">
            <v>Negativo MODERADO</v>
          </cell>
          <cell r="BA14" t="str">
            <v>Negativo BAJO</v>
          </cell>
        </row>
        <row r="15">
          <cell r="K15" t="str">
            <v>Generación de residuos ordinarios</v>
          </cell>
          <cell r="L15" t="str">
            <v>Aumento de carga de rellenos sanitarios (-)</v>
          </cell>
          <cell r="AB15" t="str">
            <v>Negativo MODERADO</v>
          </cell>
          <cell r="BA15" t="str">
            <v>Negativo BAJO</v>
          </cell>
        </row>
        <row r="16">
          <cell r="K16" t="str">
            <v>Generación de residuos ordinarios</v>
          </cell>
          <cell r="L16" t="str">
            <v>Contaminación del suelo (-)</v>
          </cell>
          <cell r="AB16" t="str">
            <v>Negativo MODERADO</v>
          </cell>
          <cell r="BA16" t="str">
            <v>Negativo BAJO</v>
          </cell>
        </row>
        <row r="17">
          <cell r="K17" t="str">
            <v>Consumo de sustancias químicas</v>
          </cell>
          <cell r="L17" t="str">
            <v>Contaminación del suelo (-)</v>
          </cell>
          <cell r="AB17" t="str">
            <v>Negativo MODERADO</v>
          </cell>
          <cell r="BA17" t="str">
            <v>Negativo BAJO</v>
          </cell>
        </row>
        <row r="18">
          <cell r="K18" t="str">
            <v>Consumo de sustancias químicas</v>
          </cell>
          <cell r="L18" t="str">
            <v>Contaminación del suelo (-)</v>
          </cell>
          <cell r="AB18" t="str">
            <v>Negativo MODERADO</v>
          </cell>
          <cell r="BA18" t="str">
            <v>Negativo BAJO</v>
          </cell>
        </row>
        <row r="19">
          <cell r="K19" t="str">
            <v>Generación de residuos orgánicos</v>
          </cell>
          <cell r="L19" t="str">
            <v>Aumento de carga de rellenos sanitarios (-)</v>
          </cell>
          <cell r="AB19" t="str">
            <v>Negativo MODERADO</v>
          </cell>
          <cell r="BA19" t="str">
            <v>Negativo BAJO</v>
          </cell>
        </row>
        <row r="20">
          <cell r="K20" t="str">
            <v>Generación de residuos orgánicos</v>
          </cell>
          <cell r="L20" t="str">
            <v>Contaminación del suelo (-)</v>
          </cell>
          <cell r="AB20" t="str">
            <v>Negativo MODERADO</v>
          </cell>
          <cell r="BA20" t="str">
            <v>Negativo BAJO</v>
          </cell>
        </row>
        <row r="21">
          <cell r="K21" t="str">
            <v>Generación de residuos aprovechables (PLÁSTICO)</v>
          </cell>
          <cell r="L21" t="str">
            <v>Disminución de carga en los rellenos sanitarios (+)</v>
          </cell>
          <cell r="AB21" t="str">
            <v>POSITIVO</v>
          </cell>
          <cell r="BA21" t="str">
            <v>POSITIVO</v>
          </cell>
        </row>
        <row r="22">
          <cell r="K22" t="str">
            <v>Consumo de energía eléctrica</v>
          </cell>
          <cell r="L22" t="str">
            <v>Agotamiento de los recursos naturales (-)</v>
          </cell>
          <cell r="AB22" t="str">
            <v>Negativo MODERADO</v>
          </cell>
          <cell r="BA22" t="str">
            <v>Negativo BAJO</v>
          </cell>
        </row>
        <row r="23">
          <cell r="K23" t="str">
            <v>Consumo de agua</v>
          </cell>
          <cell r="L23" t="str">
            <v>Agotamiento de los recursos naturales (-)</v>
          </cell>
          <cell r="AB23" t="str">
            <v>Negativo MODERADO</v>
          </cell>
          <cell r="BA23" t="str">
            <v>Negativo BAJO</v>
          </cell>
        </row>
        <row r="24">
          <cell r="K24" t="str">
            <v>Consumo de papel</v>
          </cell>
          <cell r="L24" t="str">
            <v>Agotamiento de los recursos naturales (-)</v>
          </cell>
          <cell r="AB24" t="str">
            <v>Negativo MODERADO</v>
          </cell>
          <cell r="BA24" t="str">
            <v>Negativo BAJO</v>
          </cell>
        </row>
        <row r="25">
          <cell r="K25" t="str">
            <v>Consumo de bolsas plásticas para almacenamiento de residuos</v>
          </cell>
          <cell r="L25" t="str">
            <v>Agotamiento de los recursos naturales (-)</v>
          </cell>
          <cell r="AB25" t="str">
            <v>Negativo MODERADO</v>
          </cell>
          <cell r="BA25" t="str">
            <v>Negativo BAJO</v>
          </cell>
        </row>
        <row r="26">
          <cell r="K26" t="str">
            <v>Consumo de tóner</v>
          </cell>
          <cell r="L26" t="str">
            <v>Agotamiento de los recursos naturales (-)</v>
          </cell>
          <cell r="AB26" t="str">
            <v>Negativo BAJO</v>
          </cell>
          <cell r="BA26" t="str">
            <v>Negativo BAJO</v>
          </cell>
        </row>
        <row r="27">
          <cell r="K27" t="str">
            <v>Generación de residuos ordinarios</v>
          </cell>
          <cell r="L27" t="str">
            <v>Aumento de carga de rellenos sanitarios (-)</v>
          </cell>
          <cell r="AB27" t="str">
            <v>Negativo MODERADO</v>
          </cell>
          <cell r="BA27" t="str">
            <v>Negativo BAJO</v>
          </cell>
        </row>
        <row r="28">
          <cell r="K28" t="str">
            <v>Generación de residuos ordinarios</v>
          </cell>
          <cell r="L28" t="str">
            <v>Contaminación del suelo (-)</v>
          </cell>
          <cell r="AB28" t="str">
            <v>Negativo MODERADO</v>
          </cell>
          <cell r="BA28" t="str">
            <v>Negativo BAJO</v>
          </cell>
        </row>
        <row r="29">
          <cell r="K29" t="str">
            <v>Generación de residuos de manejo especial (RAEE´S)</v>
          </cell>
          <cell r="L29" t="str">
            <v>Contaminación del suelo (-)</v>
          </cell>
          <cell r="AB29" t="str">
            <v>Negativo MODERADO</v>
          </cell>
          <cell r="BA29" t="str">
            <v>Negativo BAJO</v>
          </cell>
        </row>
        <row r="30">
          <cell r="K30" t="str">
            <v>Generación de residuos de manejo especial (PILAS O BATERÍAS)</v>
          </cell>
          <cell r="L30" t="str">
            <v>Contaminación del suelo (-)</v>
          </cell>
          <cell r="AB30" t="str">
            <v>Negativo MODERADO</v>
          </cell>
          <cell r="BA30" t="str">
            <v>Negativo BAJO</v>
          </cell>
        </row>
        <row r="31">
          <cell r="K31" t="str">
            <v xml:space="preserve">Generación de residuos peligrosos (TÓNERES) </v>
          </cell>
          <cell r="L31" t="str">
            <v>Contaminación del suelo (-)</v>
          </cell>
          <cell r="AB31" t="str">
            <v>Negativo MODERADO</v>
          </cell>
          <cell r="BA31" t="str">
            <v>Negativo BAJO</v>
          </cell>
        </row>
        <row r="32">
          <cell r="K32" t="str">
            <v>Generación de ruido</v>
          </cell>
          <cell r="L32" t="str">
            <v>Contaminación del aire (-)</v>
          </cell>
          <cell r="AB32" t="str">
            <v>Negativo MODERADO</v>
          </cell>
          <cell r="BA32" t="str">
            <v>Negativo BAJO</v>
          </cell>
        </row>
        <row r="33">
          <cell r="K33" t="str">
            <v>Generación de residuos aprovechables (PAPEL)</v>
          </cell>
          <cell r="L33" t="str">
            <v>Disminución de carga en los rellenos sanitarios (+)</v>
          </cell>
          <cell r="AB33" t="str">
            <v>POSITIVO</v>
          </cell>
          <cell r="BA33" t="str">
            <v>POSITIVO</v>
          </cell>
        </row>
        <row r="34">
          <cell r="K34" t="str">
            <v>Generación de residuos aprovechables (PLÁSTICO)</v>
          </cell>
          <cell r="L34" t="str">
            <v>Disminución de carga en los rellenos sanitarios (+)</v>
          </cell>
          <cell r="AB34" t="str">
            <v>POSITIVO</v>
          </cell>
          <cell r="BA34" t="str">
            <v>POSITIVO</v>
          </cell>
        </row>
        <row r="35">
          <cell r="K35" t="str">
            <v>Generación de residuos aprovechables (VIDRIO)</v>
          </cell>
          <cell r="L35" t="str">
            <v>Disminución de carga en los rellenos sanitarios (+)</v>
          </cell>
          <cell r="AB35" t="str">
            <v>POSITIVO</v>
          </cell>
          <cell r="BA35" t="str">
            <v>POSITIVO</v>
          </cell>
        </row>
        <row r="36">
          <cell r="K36" t="str">
            <v>Generación de residuos aprovechables (CARTÓN)</v>
          </cell>
          <cell r="L36" t="str">
            <v>Disminución de carga en los rellenos sanitarios (+)</v>
          </cell>
          <cell r="AB36" t="str">
            <v>POSITIVO</v>
          </cell>
          <cell r="BA36" t="str">
            <v>POSITIVO</v>
          </cell>
        </row>
        <row r="37">
          <cell r="K37" t="str">
            <v>Generación de residuos aprovechables (METAL)</v>
          </cell>
          <cell r="L37" t="str">
            <v>Disminución de carga en los rellenos sanitarios (+)</v>
          </cell>
          <cell r="AB37" t="str">
            <v>POSITIVO</v>
          </cell>
          <cell r="BA37" t="str">
            <v>POSITIVO</v>
          </cell>
        </row>
        <row r="38">
          <cell r="K38" t="str">
            <v>Generación de residuos orgánicos</v>
          </cell>
          <cell r="L38" t="str">
            <v>Aumento de carga de rellenos sanitarios (-)</v>
          </cell>
          <cell r="AB38" t="str">
            <v>Negativo MODERADO</v>
          </cell>
          <cell r="BA38" t="str">
            <v>Negativo BAJO</v>
          </cell>
        </row>
        <row r="39">
          <cell r="K39" t="str">
            <v>Generación de residuos orgánicos</v>
          </cell>
          <cell r="L39" t="str">
            <v>Contaminación del suelo (-)</v>
          </cell>
          <cell r="AB39" t="str">
            <v>Negativo MODERADO</v>
          </cell>
          <cell r="BA39" t="str">
            <v>Negativo BAJO</v>
          </cell>
        </row>
        <row r="40">
          <cell r="K40" t="str">
            <v>Vertimiento de aguas residuales domésticas a sistemas de alcantarillado</v>
          </cell>
          <cell r="L40" t="str">
            <v>Contaminación de cuerpos hídricos (-)</v>
          </cell>
          <cell r="AB40" t="str">
            <v>Negativo MODERADO</v>
          </cell>
          <cell r="BA40" t="str">
            <v>Negativo BAJO</v>
          </cell>
        </row>
        <row r="41">
          <cell r="K41" t="str">
            <v>Conversión a medios tecnológicos</v>
          </cell>
          <cell r="L41" t="str">
            <v>Disminución de consumo de papel (+)</v>
          </cell>
          <cell r="AB41" t="str">
            <v>POSITIVO</v>
          </cell>
          <cell r="BA41" t="str">
            <v>POSITIVO</v>
          </cell>
        </row>
        <row r="42">
          <cell r="K42" t="str">
            <v>Consumo de energía eléctrica</v>
          </cell>
          <cell r="L42" t="str">
            <v>Agotamiento de los recursos naturales (-)</v>
          </cell>
          <cell r="AB42" t="str">
            <v>Negativo MODERADO</v>
          </cell>
          <cell r="BA42" t="str">
            <v>Negativo BAJO</v>
          </cell>
        </row>
        <row r="43">
          <cell r="K43" t="str">
            <v>Consumo de agua</v>
          </cell>
          <cell r="L43" t="str">
            <v>Agotamiento de los recursos naturales (-)</v>
          </cell>
          <cell r="AB43" t="str">
            <v>Negativo MODERADO</v>
          </cell>
          <cell r="BA43" t="str">
            <v>Negativo BAJO</v>
          </cell>
        </row>
        <row r="44">
          <cell r="K44" t="str">
            <v>Consumo de bolsas plásticas para almacenamiento de residuos</v>
          </cell>
          <cell r="L44" t="str">
            <v>Agotamiento de los recursos naturales (-)</v>
          </cell>
          <cell r="AB44" t="str">
            <v>Negativo MODERADO</v>
          </cell>
          <cell r="BA44" t="str">
            <v>Negativo BAJO</v>
          </cell>
        </row>
        <row r="45">
          <cell r="K45" t="str">
            <v xml:space="preserve">Consumo de insumos no comestibles de cafetería </v>
          </cell>
          <cell r="L45" t="str">
            <v>Agotamiento de los recursos naturales (-)</v>
          </cell>
          <cell r="AB45" t="str">
            <v>Negativo MODERADO</v>
          </cell>
          <cell r="BA45" t="str">
            <v>Negativo BAJO</v>
          </cell>
        </row>
        <row r="46">
          <cell r="K46" t="str">
            <v xml:space="preserve">Consumo de insumos comestibles de cafetería </v>
          </cell>
          <cell r="L46" t="str">
            <v>Agotamiento de los recursos naturales (-)</v>
          </cell>
          <cell r="AB46" t="str">
            <v>Negativo BAJO</v>
          </cell>
          <cell r="BA46" t="str">
            <v>Negativo BAJO</v>
          </cell>
        </row>
        <row r="47">
          <cell r="K47" t="str">
            <v>Generación de residuos ordinarios</v>
          </cell>
          <cell r="L47" t="str">
            <v>Aumento de carga de rellenos sanitarios (-)</v>
          </cell>
          <cell r="AB47" t="str">
            <v>Negativo MODERADO</v>
          </cell>
          <cell r="BA47" t="str">
            <v>Negativo BAJO</v>
          </cell>
        </row>
        <row r="48">
          <cell r="K48" t="str">
            <v>Generación de residuos ordinarios</v>
          </cell>
          <cell r="L48" t="str">
            <v>Contaminación del suelo (-)</v>
          </cell>
          <cell r="AB48" t="str">
            <v>Negativo MODERADO</v>
          </cell>
          <cell r="BA48" t="str">
            <v>Negativo BAJO</v>
          </cell>
        </row>
        <row r="49">
          <cell r="K49" t="str">
            <v>Generación de residuos aprovechables (PLÁSTICO)</v>
          </cell>
          <cell r="L49" t="str">
            <v>Disminución de carga en los rellenos sanitarios (+)</v>
          </cell>
          <cell r="AB49" t="str">
            <v>POSITIVO</v>
          </cell>
          <cell r="BA49" t="str">
            <v>POSITIVO</v>
          </cell>
        </row>
        <row r="50">
          <cell r="K50" t="str">
            <v>Generación de residuos aprovechables (CARTÓN)</v>
          </cell>
          <cell r="L50" t="str">
            <v>Disminución de carga en los rellenos sanitarios (+)</v>
          </cell>
          <cell r="AB50" t="str">
            <v>POSITIVO</v>
          </cell>
          <cell r="BA50" t="str">
            <v>POSITIVO</v>
          </cell>
        </row>
        <row r="51">
          <cell r="K51" t="str">
            <v>Generación de residuos orgánicos</v>
          </cell>
          <cell r="L51" t="str">
            <v>Aumento de carga de rellenos sanitarios (-)</v>
          </cell>
          <cell r="AB51" t="str">
            <v>Negativo MODERADO</v>
          </cell>
          <cell r="BA51" t="str">
            <v>Negativo BAJO</v>
          </cell>
        </row>
        <row r="52">
          <cell r="K52" t="str">
            <v>Generación de residuos orgánicos</v>
          </cell>
          <cell r="L52" t="str">
            <v>Contaminación del suelo (-)</v>
          </cell>
          <cell r="AB52" t="str">
            <v>Negativo MODERADO</v>
          </cell>
          <cell r="BA52" t="str">
            <v>Negativo BAJO</v>
          </cell>
        </row>
        <row r="53">
          <cell r="K53" t="str">
            <v>Vertimiento de aguas residuales domésticas a sistemas de alcantarillado</v>
          </cell>
          <cell r="L53" t="str">
            <v>Contaminación de cuerpos hídricos (-)</v>
          </cell>
          <cell r="AB53" t="str">
            <v>Negativo MODERADO</v>
          </cell>
          <cell r="BA53" t="str">
            <v>Negativo BAJO</v>
          </cell>
        </row>
        <row r="54">
          <cell r="K54" t="str">
            <v>Consumo de energía eléctrica</v>
          </cell>
          <cell r="L54" t="str">
            <v>Agotamiento de los recursos naturales (-)</v>
          </cell>
          <cell r="AB54" t="str">
            <v>Negativo MODERADO</v>
          </cell>
          <cell r="BA54" t="str">
            <v>Negativo BAJO</v>
          </cell>
        </row>
        <row r="55">
          <cell r="K55" t="str">
            <v>Consumo de papel</v>
          </cell>
          <cell r="L55" t="str">
            <v>Agotamiento de los recursos naturales (-)</v>
          </cell>
          <cell r="AB55" t="str">
            <v>Negativo MODERADO</v>
          </cell>
          <cell r="BA55" t="str">
            <v>Negativo BAJO</v>
          </cell>
        </row>
        <row r="56">
          <cell r="K56" t="str">
            <v>Consumo de tóner</v>
          </cell>
          <cell r="L56" t="str">
            <v>Agotamiento de los recursos naturales (-)</v>
          </cell>
          <cell r="AB56" t="str">
            <v>Negativo BAJO</v>
          </cell>
          <cell r="BA56" t="str">
            <v>Negativo BAJO</v>
          </cell>
        </row>
        <row r="57">
          <cell r="K57" t="str">
            <v xml:space="preserve">Generación de residuos peligrosos (TÓNERES) </v>
          </cell>
          <cell r="L57" t="str">
            <v>Contaminación del suelo (-)</v>
          </cell>
          <cell r="AB57" t="str">
            <v>Negativo MODERADO</v>
          </cell>
          <cell r="BA57" t="str">
            <v>Negativo BAJO</v>
          </cell>
        </row>
        <row r="58">
          <cell r="K58" t="str">
            <v>Generación de residuos aprovechables (PAPEL)</v>
          </cell>
          <cell r="L58" t="str">
            <v>Disminución de carga en los rellenos sanitarios (+)</v>
          </cell>
          <cell r="AB58" t="str">
            <v>POSITIVO</v>
          </cell>
          <cell r="BA58" t="str">
            <v>POSITIVO</v>
          </cell>
        </row>
        <row r="59">
          <cell r="K59" t="str">
            <v>Conversión a medios tecnológicos</v>
          </cell>
          <cell r="L59" t="str">
            <v>Disminución de consumo de papel (+)</v>
          </cell>
          <cell r="AB59" t="str">
            <v>POSITIVO</v>
          </cell>
          <cell r="BA59" t="str">
            <v>POSITIVO</v>
          </cell>
        </row>
        <row r="60">
          <cell r="K60" t="str">
            <v>Consumo de papel</v>
          </cell>
          <cell r="L60" t="str">
            <v>Afectación a flora (-)</v>
          </cell>
          <cell r="AB60" t="str">
            <v>Negativo MODERADO</v>
          </cell>
          <cell r="BA60" t="str">
            <v>Negativo BAJO</v>
          </cell>
        </row>
        <row r="61">
          <cell r="K61" t="str">
            <v>Consumo de energía eléctrica</v>
          </cell>
          <cell r="L61" t="str">
            <v>Agotamiento de los recursos naturales (-)</v>
          </cell>
          <cell r="AB61" t="str">
            <v>Negativo MODERADO</v>
          </cell>
          <cell r="BA61" t="str">
            <v>Negativo BAJO</v>
          </cell>
        </row>
        <row r="62">
          <cell r="K62" t="str">
            <v>Conversión a medios tecnológicos</v>
          </cell>
          <cell r="L62" t="str">
            <v>Disminución de consumo de papel (+)</v>
          </cell>
          <cell r="AB62" t="str">
            <v>POSITIVO</v>
          </cell>
          <cell r="BA62" t="str">
            <v>POSITIVO</v>
          </cell>
        </row>
        <row r="63">
          <cell r="K63" t="str">
            <v>Conversión a medios tecnológicos</v>
          </cell>
          <cell r="L63" t="str">
            <v>Fomento de buenas prácticas ambientales (+)</v>
          </cell>
          <cell r="AB63" t="str">
            <v>POSITIVO</v>
          </cell>
          <cell r="BA63" t="str">
            <v>POSITIVO</v>
          </cell>
        </row>
        <row r="64">
          <cell r="K64" t="str">
            <v>Generación de residuos aprovechables (CARTÓN)</v>
          </cell>
          <cell r="L64" t="str">
            <v>Disminución de carga en los rellenos sanitarios (+)</v>
          </cell>
          <cell r="AB64" t="str">
            <v>POSITIVO</v>
          </cell>
          <cell r="BA64" t="str">
            <v>POSITIVO</v>
          </cell>
        </row>
        <row r="65">
          <cell r="K65" t="str">
            <v>Generación de residuos aprovechables (CARTÓN)</v>
          </cell>
          <cell r="L65" t="str">
            <v>Fomento de buenas prácticas ambientales (+)</v>
          </cell>
          <cell r="AB65" t="str">
            <v>POSITIVO</v>
          </cell>
          <cell r="BA65" t="str">
            <v>POSITIVO</v>
          </cell>
        </row>
        <row r="66">
          <cell r="K66" t="str">
            <v>Generación de residuos aprovechables (PAPEL)</v>
          </cell>
          <cell r="L66" t="str">
            <v>Disminución de carga en los rellenos sanitarios (+)</v>
          </cell>
          <cell r="AB66" t="str">
            <v>POSITIVO</v>
          </cell>
          <cell r="BA66" t="str">
            <v>POSITIVO</v>
          </cell>
        </row>
        <row r="67">
          <cell r="K67" t="str">
            <v>Generación de residuos aprovechables (PAPEL)</v>
          </cell>
          <cell r="L67" t="str">
            <v>Disminución de consumo de papel (+)</v>
          </cell>
          <cell r="AB67" t="str">
            <v>POSITIVO</v>
          </cell>
          <cell r="BA67" t="str">
            <v>POSITIVO</v>
          </cell>
        </row>
        <row r="68">
          <cell r="K68" t="str">
            <v>Generación de residuos aprovechables (PAPEL)</v>
          </cell>
          <cell r="L68" t="str">
            <v>Generación / Fomento de educación  y conciencia ambiental (+)</v>
          </cell>
          <cell r="AB68" t="str">
            <v>POSITIVO</v>
          </cell>
          <cell r="BA68" t="str">
            <v>POSITIVO</v>
          </cell>
        </row>
        <row r="69">
          <cell r="K69" t="str">
            <v>Consumo de agua</v>
          </cell>
          <cell r="L69" t="str">
            <v>Agotamiento de los recursos naturales (-)</v>
          </cell>
          <cell r="AB69" t="str">
            <v>Negativo MODERADO</v>
          </cell>
          <cell r="BA69" t="str">
            <v>Negativo BAJO</v>
          </cell>
        </row>
        <row r="70">
          <cell r="K70" t="str">
            <v>Vertimiento de aguas residuales domésticas a sistemas de alcantarillado</v>
          </cell>
          <cell r="L70" t="str">
            <v>Contaminación de cuerpos hídricos (-)</v>
          </cell>
          <cell r="AB70" t="str">
            <v>Negativo MODERADO</v>
          </cell>
          <cell r="BA70" t="str">
            <v>Negativo BAJO</v>
          </cell>
        </row>
        <row r="71">
          <cell r="K71" t="str">
            <v>Generación de residuos ordinarios</v>
          </cell>
          <cell r="L71" t="str">
            <v>Aumento de carga de rellenos sanitarios (-)</v>
          </cell>
          <cell r="AB71" t="str">
            <v>Negativo MODERADO</v>
          </cell>
          <cell r="BA71" t="str">
            <v>Negativo BAJO</v>
          </cell>
        </row>
        <row r="72">
          <cell r="K72" t="str">
            <v>Generación de residuos ordinarios</v>
          </cell>
          <cell r="L72" t="str">
            <v>Contaminación del suelo (-)</v>
          </cell>
          <cell r="AB72" t="str">
            <v>Negativo MODERADO</v>
          </cell>
          <cell r="BA72" t="str">
            <v>Negativo BAJO</v>
          </cell>
        </row>
        <row r="73">
          <cell r="K73" t="str">
            <v>Consumo de energía eléctrica</v>
          </cell>
          <cell r="L73" t="str">
            <v>Agotamiento de los recursos naturales (-)</v>
          </cell>
          <cell r="AB73" t="str">
            <v>Negativo MODERADO</v>
          </cell>
          <cell r="BA73" t="str">
            <v>Negativo BAJO</v>
          </cell>
        </row>
        <row r="74">
          <cell r="K74" t="str">
            <v>Consumo de papel</v>
          </cell>
          <cell r="L74" t="str">
            <v>Agotamiento de los recursos naturales (-)</v>
          </cell>
          <cell r="AB74" t="str">
            <v>Negativo MODERADO</v>
          </cell>
          <cell r="BA74" t="str">
            <v>Negativo BAJO</v>
          </cell>
        </row>
        <row r="75">
          <cell r="K75" t="str">
            <v>Consumo de tóner</v>
          </cell>
          <cell r="L75" t="str">
            <v>Agotamiento de los recursos naturales (-)</v>
          </cell>
          <cell r="AB75" t="str">
            <v>Negativo BAJO</v>
          </cell>
          <cell r="BA75" t="str">
            <v>Negativo BAJO</v>
          </cell>
        </row>
        <row r="76">
          <cell r="K76" t="str">
            <v>Generación de residuos de manejo especial (RAEE´S)</v>
          </cell>
          <cell r="L76" t="str">
            <v>Contaminación del suelo (-)</v>
          </cell>
          <cell r="AB76" t="str">
            <v>Negativo MODERADO</v>
          </cell>
          <cell r="BA76" t="str">
            <v>Negativo BAJO</v>
          </cell>
        </row>
        <row r="77">
          <cell r="K77" t="str">
            <v>Generación de residuos de manejo especial (PILAS O BATERÍAS)</v>
          </cell>
          <cell r="L77" t="str">
            <v>Contaminación del suelo (-)</v>
          </cell>
          <cell r="AB77" t="str">
            <v>Negativo MODERADO</v>
          </cell>
          <cell r="BA77" t="str">
            <v>Negativo BAJO</v>
          </cell>
        </row>
        <row r="78">
          <cell r="K78" t="str">
            <v xml:space="preserve">Generación de residuos peligrosos (TÓNERES) </v>
          </cell>
          <cell r="L78" t="str">
            <v>Contaminación del suelo (-)</v>
          </cell>
          <cell r="AB78" t="str">
            <v>Negativo MODERADO</v>
          </cell>
          <cell r="BA78" t="str">
            <v>Negativo BAJO</v>
          </cell>
        </row>
        <row r="79">
          <cell r="K79" t="str">
            <v>Generación de residuos aprovechables (PAPEL)</v>
          </cell>
          <cell r="L79" t="str">
            <v>Disminución de carga en los rellenos sanitarios (+)</v>
          </cell>
          <cell r="AB79" t="str">
            <v>POSITIVO</v>
          </cell>
          <cell r="BA79" t="str">
            <v>POSITIVO</v>
          </cell>
        </row>
        <row r="80">
          <cell r="K80" t="str">
            <v>Generación de residuos ordinarios</v>
          </cell>
          <cell r="L80" t="str">
            <v>Aumento de carga de rellenos sanitarios (-)</v>
          </cell>
          <cell r="AB80" t="str">
            <v>Negativo MODERADO</v>
          </cell>
          <cell r="BA80" t="str">
            <v>Negativo BAJO</v>
          </cell>
        </row>
        <row r="81">
          <cell r="K81" t="str">
            <v>Generación de residuos ordinarios</v>
          </cell>
          <cell r="L81" t="str">
            <v>Contaminación del suelo (-)</v>
          </cell>
          <cell r="AB81" t="str">
            <v>Negativo MODERADO</v>
          </cell>
          <cell r="BA81" t="str">
            <v>Negativo BAJO</v>
          </cell>
        </row>
        <row r="82">
          <cell r="K82" t="str">
            <v>Consumo de energía eléctrica</v>
          </cell>
          <cell r="L82" t="str">
            <v>Agotamiento de los recursos naturales (-)</v>
          </cell>
          <cell r="AB82" t="str">
            <v>Negativo MODERADO</v>
          </cell>
          <cell r="BA82" t="str">
            <v>Negativo BAJO</v>
          </cell>
        </row>
        <row r="83">
          <cell r="K83" t="str">
            <v>Consumo de papel</v>
          </cell>
          <cell r="L83" t="str">
            <v>Agotamiento de los recursos naturales (-)</v>
          </cell>
          <cell r="AB83" t="str">
            <v>Negativo MODERADO</v>
          </cell>
          <cell r="BA83" t="str">
            <v>Negativo BAJO</v>
          </cell>
        </row>
        <row r="84">
          <cell r="K84" t="str">
            <v>Consumo de tóner</v>
          </cell>
          <cell r="L84" t="str">
            <v>Agotamiento de los recursos naturales (-)</v>
          </cell>
          <cell r="AB84" t="str">
            <v>Negativo BAJO</v>
          </cell>
          <cell r="BA84" t="str">
            <v>Negativo BAJO</v>
          </cell>
        </row>
        <row r="85">
          <cell r="K85" t="str">
            <v xml:space="preserve">Generación de residuos peligrosos (TÓNERES) </v>
          </cell>
          <cell r="L85" t="str">
            <v>Contaminación del suelo (-)</v>
          </cell>
          <cell r="AB85" t="str">
            <v>Negativo MODERADO</v>
          </cell>
          <cell r="BA85" t="str">
            <v>Negativo BAJO</v>
          </cell>
        </row>
        <row r="86">
          <cell r="K86" t="str">
            <v>Generación de residuos aprovechables (PAPEL)</v>
          </cell>
          <cell r="L86" t="str">
            <v>Disminución de carga en los rellenos sanitarios (+)</v>
          </cell>
          <cell r="AB86" t="str">
            <v>POSITIVO</v>
          </cell>
          <cell r="BA86" t="str">
            <v>POSITIVO</v>
          </cell>
        </row>
        <row r="87">
          <cell r="K87" t="str">
            <v>Conversión a medios tecnológicos</v>
          </cell>
          <cell r="L87" t="str">
            <v>Disminución de consumo de papel (+)</v>
          </cell>
          <cell r="AB87" t="str">
            <v>POSITIVO</v>
          </cell>
          <cell r="BA87" t="str">
            <v>POSITIVO</v>
          </cell>
        </row>
        <row r="88">
          <cell r="K88" t="str">
            <v>Definición de criterios ambientales para adquisición de productos y/o servicios</v>
          </cell>
          <cell r="L88" t="str">
            <v>Generación / Fomento de educación  y conciencia ambiental (+)</v>
          </cell>
          <cell r="AB88" t="str">
            <v>POSITIVO</v>
          </cell>
          <cell r="BA88" t="str">
            <v>POSITIVO</v>
          </cell>
        </row>
        <row r="89">
          <cell r="K89" t="str">
            <v>Definición de criterios ambientales para adquisición de productos y/o servicios</v>
          </cell>
          <cell r="L89" t="str">
            <v>Reducción de afectación al medio ambiente (+)</v>
          </cell>
          <cell r="AB89" t="str">
            <v>POSITIVO</v>
          </cell>
          <cell r="BA89" t="str">
            <v>POSITIVO</v>
          </cell>
        </row>
        <row r="90">
          <cell r="K90" t="str">
            <v>Identificación de requisitos legales ambientales y otros requisitos</v>
          </cell>
          <cell r="L90" t="str">
            <v>Reducción de afectación al medio ambiente (+)</v>
          </cell>
          <cell r="AB90" t="str">
            <v>POSITIVO</v>
          </cell>
          <cell r="BA90" t="str">
            <v>POSITIVO</v>
          </cell>
        </row>
        <row r="91">
          <cell r="K91" t="str">
            <v>Consumo de energía eléctrica</v>
          </cell>
          <cell r="L91" t="str">
            <v>Agotamiento de los recursos naturales (-)</v>
          </cell>
          <cell r="AB91" t="str">
            <v>Negativo MODERADO</v>
          </cell>
          <cell r="BA91" t="str">
            <v>Negativo BAJO</v>
          </cell>
        </row>
        <row r="92">
          <cell r="K92" t="str">
            <v>Consumo de papel</v>
          </cell>
          <cell r="L92" t="str">
            <v>Agotamiento de los recursos naturales (-)</v>
          </cell>
          <cell r="AB92" t="str">
            <v>Negativo MODERADO</v>
          </cell>
          <cell r="BA92" t="str">
            <v>Negativo BAJO</v>
          </cell>
        </row>
        <row r="93">
          <cell r="K93" t="str">
            <v>Consumo de tóner</v>
          </cell>
          <cell r="L93" t="str">
            <v>Agotamiento de los recursos naturales (-)</v>
          </cell>
          <cell r="AB93" t="str">
            <v>Negativo BAJO</v>
          </cell>
          <cell r="BA93" t="str">
            <v>Negativo BAJO</v>
          </cell>
        </row>
        <row r="94">
          <cell r="K94" t="str">
            <v>Generación de residuos aprovechables (PAPEL)</v>
          </cell>
          <cell r="L94" t="str">
            <v>Disminución de carga en los rellenos sanitarios (+)</v>
          </cell>
          <cell r="AB94" t="str">
            <v>POSITIVO</v>
          </cell>
          <cell r="BA94" t="str">
            <v>POSITIVO</v>
          </cell>
        </row>
        <row r="95">
          <cell r="K95" t="str">
            <v>Generación de residuos ordinarios</v>
          </cell>
          <cell r="L95" t="str">
            <v>Aumento de carga de rellenos sanitarios (-)</v>
          </cell>
          <cell r="AB95" t="str">
            <v>Negativo MODERADO</v>
          </cell>
          <cell r="BA95" t="str">
            <v>Negativo BAJO</v>
          </cell>
        </row>
        <row r="96">
          <cell r="K96" t="str">
            <v>Generación de residuos ordinarios</v>
          </cell>
          <cell r="L96" t="str">
            <v>Aumento de carga de rellenos sanitarios (-)</v>
          </cell>
          <cell r="AB96" t="str">
            <v>Negativo MODERADO</v>
          </cell>
          <cell r="BA96" t="str">
            <v>Negativo BAJO</v>
          </cell>
        </row>
        <row r="97">
          <cell r="K97" t="str">
            <v xml:space="preserve">Generación de residuos peligrosos (TÓNERES) </v>
          </cell>
          <cell r="L97" t="str">
            <v>Contaminación del suelo (-)</v>
          </cell>
          <cell r="AB97" t="str">
            <v>Negativo MODERADO</v>
          </cell>
          <cell r="BA97" t="str">
            <v>Negativo BAJO</v>
          </cell>
        </row>
        <row r="98">
          <cell r="K98" t="str">
            <v>Consumo de bolsas plásticas para almacenamiento de residuos</v>
          </cell>
          <cell r="L98" t="str">
            <v>Agotamiento de los recursos naturales (-)</v>
          </cell>
          <cell r="AB98" t="str">
            <v>Negativo MODERADO</v>
          </cell>
          <cell r="BA98" t="str">
            <v>Negativo BAJO</v>
          </cell>
        </row>
        <row r="99">
          <cell r="K99" t="str">
            <v>Consumo de papel</v>
          </cell>
          <cell r="L99" t="str">
            <v>Agotamiento de los recursos naturales (-)</v>
          </cell>
          <cell r="AB99" t="str">
            <v>Negativo MODERADO</v>
          </cell>
          <cell r="BA99" t="str">
            <v>Negativo BAJO</v>
          </cell>
        </row>
        <row r="100">
          <cell r="K100" t="str">
            <v>Consumo de tóner</v>
          </cell>
          <cell r="L100" t="str">
            <v>Agotamiento de los recursos naturales (-)</v>
          </cell>
          <cell r="AB100" t="str">
            <v>Negativo BAJO</v>
          </cell>
          <cell r="BA100" t="str">
            <v>Negativo BAJO</v>
          </cell>
        </row>
        <row r="101">
          <cell r="K101" t="str">
            <v>Consumo de energía eléctrica</v>
          </cell>
          <cell r="L101" t="str">
            <v>Agotamiento de los recursos naturales (-)</v>
          </cell>
          <cell r="AB101" t="str">
            <v>Negativo MODERADO</v>
          </cell>
          <cell r="BA101" t="str">
            <v>Negativo BAJO</v>
          </cell>
        </row>
        <row r="102">
          <cell r="K102" t="str">
            <v>Definición de criterios ambientales para adquisición de productos y/o servicios</v>
          </cell>
          <cell r="L102" t="str">
            <v>Reducción de afectación al medio ambiente (+)</v>
          </cell>
          <cell r="AB102" t="str">
            <v>POSITIVO</v>
          </cell>
          <cell r="BA102" t="str">
            <v>POSITIVO</v>
          </cell>
        </row>
        <row r="103">
          <cell r="K103" t="str">
            <v>Definición de criterios ambientales para adquisición de productos y/o servicios</v>
          </cell>
          <cell r="L103" t="str">
            <v>Generación / Fomento de educación  y conciencia ambiental (+)</v>
          </cell>
          <cell r="AB103" t="str">
            <v>POSITIVO</v>
          </cell>
          <cell r="BA103" t="str">
            <v>POSITIVO</v>
          </cell>
        </row>
        <row r="104">
          <cell r="K104" t="str">
            <v>Generación de residuos aprovechables (CARTÓN)</v>
          </cell>
          <cell r="L104" t="str">
            <v>Disminución de carga en los rellenos sanitarios (+)</v>
          </cell>
          <cell r="AB104" t="str">
            <v>POSITIVO</v>
          </cell>
          <cell r="BA104" t="str">
            <v>POSITIVO</v>
          </cell>
        </row>
        <row r="105">
          <cell r="K105" t="str">
            <v>Generación de residuos aprovechables (PAPEL)</v>
          </cell>
          <cell r="L105" t="str">
            <v>Disminución de carga en los rellenos sanitarios (+)</v>
          </cell>
          <cell r="AB105" t="str">
            <v>POSITIVO</v>
          </cell>
          <cell r="BA105" t="str">
            <v>POSITIVO</v>
          </cell>
        </row>
        <row r="106">
          <cell r="K106" t="str">
            <v>Generación de residuos aprovechables (PLÁSTICO)</v>
          </cell>
          <cell r="L106" t="str">
            <v>Disminución de carga en los rellenos sanitarios (+)</v>
          </cell>
          <cell r="AB106" t="str">
            <v>POSITIVO</v>
          </cell>
          <cell r="BA106" t="str">
            <v>POSITIVO</v>
          </cell>
        </row>
        <row r="107">
          <cell r="K107" t="str">
            <v>Generación de residuos ordinarios</v>
          </cell>
          <cell r="L107" t="str">
            <v>Aumento de carga de rellenos sanitarios (-)</v>
          </cell>
          <cell r="AB107" t="str">
            <v>Negativo MODERADO</v>
          </cell>
          <cell r="BA107" t="str">
            <v>Negativo BAJO</v>
          </cell>
        </row>
        <row r="108">
          <cell r="K108" t="str">
            <v>Generación de residuos ordinarios</v>
          </cell>
          <cell r="L108" t="str">
            <v>Contaminación del suelo (-)</v>
          </cell>
          <cell r="AB108" t="str">
            <v>Negativo MODERADO</v>
          </cell>
          <cell r="BA108" t="str">
            <v>Negativo BAJO</v>
          </cell>
        </row>
        <row r="109">
          <cell r="K109" t="str">
            <v>Generación de residuos orgánicos</v>
          </cell>
          <cell r="L109" t="str">
            <v>Aumento de carga de rellenos sanitarios (-)</v>
          </cell>
          <cell r="AB109" t="str">
            <v>Negativo MODERADO</v>
          </cell>
          <cell r="BA109" t="str">
            <v>Negativo BAJO</v>
          </cell>
        </row>
        <row r="110">
          <cell r="K110" t="str">
            <v>Generación de residuos orgánicos</v>
          </cell>
          <cell r="L110" t="str">
            <v>Contaminación del suelo (-)</v>
          </cell>
          <cell r="AB110" t="str">
            <v>Negativo MODERADO</v>
          </cell>
          <cell r="BA110" t="str">
            <v>Negativo BAJO</v>
          </cell>
        </row>
        <row r="111">
          <cell r="K111" t="str">
            <v xml:space="preserve">Generación de residuos peligrosos (TÓNERES) </v>
          </cell>
          <cell r="L111" t="str">
            <v>Contaminación del suelo (-)</v>
          </cell>
          <cell r="AB111" t="str">
            <v>Negativo MODERADO</v>
          </cell>
          <cell r="BA111" t="str">
            <v>Negativo BAJO</v>
          </cell>
        </row>
        <row r="112">
          <cell r="K112" t="str">
            <v>Consumo de bolsas plásticas para almacenamiento de residuos</v>
          </cell>
          <cell r="L112" t="str">
            <v>Agotamiento de los recursos naturales (-)</v>
          </cell>
          <cell r="AB112" t="str">
            <v>Negativo MODERADO</v>
          </cell>
          <cell r="BA112" t="str">
            <v>Negativo BAJO</v>
          </cell>
        </row>
        <row r="113">
          <cell r="K113" t="str">
            <v>Educación ambiental</v>
          </cell>
          <cell r="L113" t="str">
            <v>Disminución de carga en los rellenos sanitarios (+)</v>
          </cell>
          <cell r="AB113" t="str">
            <v>POSITIVO</v>
          </cell>
          <cell r="BA113" t="str">
            <v>POSITIVO</v>
          </cell>
        </row>
        <row r="114">
          <cell r="K114" t="str">
            <v>Educación ambiental</v>
          </cell>
          <cell r="L114" t="str">
            <v>Disminución de contaminación al suelo (+)</v>
          </cell>
          <cell r="AB114" t="str">
            <v>POSITIVO</v>
          </cell>
          <cell r="BA114" t="str">
            <v>POSITIVO</v>
          </cell>
        </row>
        <row r="115">
          <cell r="K115" t="str">
            <v>Educación ambiental</v>
          </cell>
          <cell r="L115" t="str">
            <v>Fomento de buenas prácticas ambientales (+)</v>
          </cell>
          <cell r="AB115" t="str">
            <v>POSITIVO</v>
          </cell>
          <cell r="BA115" t="str">
            <v>POSITIVO</v>
          </cell>
        </row>
        <row r="116">
          <cell r="K116" t="str">
            <v>Educación ambiental</v>
          </cell>
          <cell r="L116" t="str">
            <v>Generación / Fomento de educación  y conciencia ambiental (+)</v>
          </cell>
          <cell r="AB116" t="str">
            <v>POSITIVO</v>
          </cell>
          <cell r="BA116" t="str">
            <v>POSITIVO</v>
          </cell>
        </row>
        <row r="117">
          <cell r="K117" t="str">
            <v>Educación ambiental</v>
          </cell>
          <cell r="L117" t="str">
            <v>Generación de empleo (+)</v>
          </cell>
          <cell r="AB117" t="str">
            <v>POSITIVO</v>
          </cell>
          <cell r="BA117" t="str">
            <v>POSITIVO</v>
          </cell>
        </row>
        <row r="118">
          <cell r="K118" t="str">
            <v>Educación ambiental</v>
          </cell>
          <cell r="L118" t="str">
            <v>Manejo integral de residuos sólidos (+)</v>
          </cell>
          <cell r="AB118" t="str">
            <v>POSITIVO</v>
          </cell>
          <cell r="BA118" t="str">
            <v>POSITIVO</v>
          </cell>
        </row>
        <row r="119">
          <cell r="K119" t="str">
            <v>Educación ambiental</v>
          </cell>
          <cell r="L119" t="str">
            <v>Reducción de afectación al medio ambiente (+)</v>
          </cell>
          <cell r="AB119" t="str">
            <v>POSITIVO</v>
          </cell>
          <cell r="BA119" t="str">
            <v>POSITIVO</v>
          </cell>
        </row>
        <row r="120">
          <cell r="K120" t="str">
            <v>Uso de publicidad exterior visual</v>
          </cell>
          <cell r="L120" t="str">
            <v>Alteración al medio ambiente laboral (-)</v>
          </cell>
          <cell r="AB120" t="str">
            <v>Negativo MODERADO</v>
          </cell>
          <cell r="BA120" t="str">
            <v>Negativo BAJO</v>
          </cell>
        </row>
        <row r="121">
          <cell r="K121" t="str">
            <v>Consumo de combustibles</v>
          </cell>
          <cell r="L121" t="str">
            <v>Agotamiento de los recursos naturales (-)</v>
          </cell>
          <cell r="AB121" t="str">
            <v>Negativo MODERADO</v>
          </cell>
          <cell r="BA121" t="str">
            <v>Negativo BAJO</v>
          </cell>
        </row>
        <row r="122">
          <cell r="K122" t="str">
            <v>Consumo de combustibles</v>
          </cell>
          <cell r="L122" t="str">
            <v>Emisión de gases efecto invernadero (-)</v>
          </cell>
          <cell r="AB122" t="str">
            <v>Negativo MODERADO</v>
          </cell>
          <cell r="BA122" t="str">
            <v>Negativo BAJO</v>
          </cell>
        </row>
        <row r="123">
          <cell r="K123" t="str">
            <v>Generación de emisiones atmosféricas fuentes móviles</v>
          </cell>
          <cell r="L123" t="str">
            <v>Contaminación del aire (-)</v>
          </cell>
          <cell r="AB123" t="str">
            <v>Negativo MODERADO</v>
          </cell>
          <cell r="BA123" t="str">
            <v>Negativo BAJO</v>
          </cell>
        </row>
        <row r="124">
          <cell r="K124" t="str">
            <v>Generación de residuos de manejo especial (LLANTAS USADAS)</v>
          </cell>
          <cell r="L124" t="str">
            <v>Contaminación del suelo (-)</v>
          </cell>
          <cell r="AB124" t="str">
            <v>Negativo MODERADO</v>
          </cell>
          <cell r="BA124" t="str">
            <v>Negativo BAJO</v>
          </cell>
        </row>
        <row r="125">
          <cell r="K125" t="str">
            <v>Generación de residuos peligrosos (ACEITES USADOS)</v>
          </cell>
          <cell r="L125" t="str">
            <v>Contaminación del suelo (-)</v>
          </cell>
          <cell r="AB125" t="str">
            <v>Negativo MODERADO</v>
          </cell>
          <cell r="BA125" t="str">
            <v>Negativo BAJO</v>
          </cell>
        </row>
        <row r="126">
          <cell r="K126" t="str">
            <v>Generación de ruido</v>
          </cell>
          <cell r="L126" t="str">
            <v>Contaminación del aire (-)</v>
          </cell>
          <cell r="AB126" t="str">
            <v>Negativo MODERADO</v>
          </cell>
          <cell r="BA126" t="str">
            <v>Negativo MODERADO</v>
          </cell>
        </row>
        <row r="127">
          <cell r="K127" t="str">
            <v>Identificación de requisitos legales ambientales y otros requisitos</v>
          </cell>
          <cell r="L127" t="str">
            <v>Reducción de afectación al medio ambiente (+)</v>
          </cell>
          <cell r="AB127" t="str">
            <v>POSITIVO</v>
          </cell>
          <cell r="BA127" t="str">
            <v>POSITIVO</v>
          </cell>
        </row>
        <row r="128">
          <cell r="K128" t="str">
            <v>Definición de criterios ambientales para adquisición de productos y/o servicios</v>
          </cell>
          <cell r="L128" t="str">
            <v>Preservación de la calidad del aire (+)</v>
          </cell>
          <cell r="AB128" t="str">
            <v>POSITIVO</v>
          </cell>
          <cell r="BA128" t="str">
            <v>POSITIVO</v>
          </cell>
        </row>
        <row r="129">
          <cell r="K129" t="str">
            <v>Definición de criterios ambientales para adquisición de productos y/o servicios</v>
          </cell>
          <cell r="L129" t="str">
            <v>Reducción de afectación al medio ambiente (+)</v>
          </cell>
          <cell r="AB129" t="str">
            <v>POSITIVO</v>
          </cell>
          <cell r="BA129" t="str">
            <v>POSITIVO</v>
          </cell>
        </row>
        <row r="130">
          <cell r="K130" t="str">
            <v>Consumo de energía eléctrica</v>
          </cell>
          <cell r="L130" t="str">
            <v>Agotamiento de los recursos naturales (-)</v>
          </cell>
          <cell r="AB130" t="str">
            <v>Negativo MODERADO</v>
          </cell>
          <cell r="BA130" t="str">
            <v>Negativo BAJO</v>
          </cell>
        </row>
        <row r="131">
          <cell r="K131" t="str">
            <v>Conversión a medios tecnológicos</v>
          </cell>
          <cell r="L131" t="str">
            <v>Reducción de afectación al medio ambiente (+)</v>
          </cell>
          <cell r="AB131" t="str">
            <v>POSITIVO</v>
          </cell>
          <cell r="BA131" t="str">
            <v>POSITIVO</v>
          </cell>
        </row>
        <row r="132">
          <cell r="K132" t="str">
            <v>Conversión a medios tecnológicos</v>
          </cell>
          <cell r="L132" t="str">
            <v>Fomento de buenas prácticas ambientales (+)</v>
          </cell>
          <cell r="AB132" t="str">
            <v>POSITIVO</v>
          </cell>
          <cell r="BA132" t="str">
            <v>POSITIVO</v>
          </cell>
        </row>
        <row r="133">
          <cell r="K133" t="str">
            <v>Consumo de energía eléctrica</v>
          </cell>
          <cell r="L133" t="str">
            <v>Agotamiento de los recursos naturales (-)</v>
          </cell>
          <cell r="AB133" t="str">
            <v>Negativo MODERADO</v>
          </cell>
          <cell r="BA133" t="str">
            <v>Negativo BAJO</v>
          </cell>
        </row>
        <row r="134">
          <cell r="K134" t="str">
            <v>Conversión a medios tecnológicos</v>
          </cell>
          <cell r="L134" t="str">
            <v>Reducción de afectación al medio ambiente (+)</v>
          </cell>
          <cell r="AB134" t="str">
            <v>POSITIVO</v>
          </cell>
          <cell r="BA134" t="str">
            <v>POSITIVO</v>
          </cell>
        </row>
        <row r="135">
          <cell r="K135" t="str">
            <v>Conversión a medios tecnológicos</v>
          </cell>
          <cell r="L135" t="str">
            <v>Fomento de buenas prácticas ambientales (+)</v>
          </cell>
          <cell r="AB135" t="str">
            <v>POSITIVO</v>
          </cell>
          <cell r="BA135" t="str">
            <v>POSITIVO</v>
          </cell>
        </row>
        <row r="136">
          <cell r="K136" t="str">
            <v>Consumo de papel</v>
          </cell>
          <cell r="L136" t="str">
            <v>Agotamiento de los recursos naturales (-)</v>
          </cell>
          <cell r="AB136" t="str">
            <v>Negativo MODERADO</v>
          </cell>
          <cell r="BA136" t="str">
            <v>Negativo BAJO</v>
          </cell>
        </row>
        <row r="137">
          <cell r="K137" t="str">
            <v>Consumo de energía eléctrica</v>
          </cell>
          <cell r="L137" t="str">
            <v>Agotamiento de los recursos naturales (-)</v>
          </cell>
          <cell r="AB137" t="str">
            <v>Negativo MODERADO</v>
          </cell>
          <cell r="BA137" t="str">
            <v>Negativo BAJO</v>
          </cell>
        </row>
        <row r="138">
          <cell r="K138" t="str">
            <v>Consumo de tóner</v>
          </cell>
          <cell r="L138" t="str">
            <v>Agotamiento de los recursos naturales (-)</v>
          </cell>
          <cell r="AB138" t="str">
            <v>Negativo BAJO</v>
          </cell>
          <cell r="BA138" t="str">
            <v>Negativo BAJO</v>
          </cell>
        </row>
        <row r="139">
          <cell r="K139" t="str">
            <v>Generación de residuos ordinarios</v>
          </cell>
          <cell r="L139" t="str">
            <v>Aumento de carga de rellenos sanitarios (-)</v>
          </cell>
          <cell r="AB139" t="str">
            <v>Negativo MODERADO</v>
          </cell>
          <cell r="BA139" t="str">
            <v>Negativo BAJO</v>
          </cell>
        </row>
        <row r="140">
          <cell r="K140" t="str">
            <v>Generación de residuos aprovechables (PAPEL)</v>
          </cell>
          <cell r="L140" t="str">
            <v>Disminución de carga en los rellenos sanitarios (+)</v>
          </cell>
          <cell r="AB140" t="str">
            <v>POSITIVO</v>
          </cell>
          <cell r="BA140" t="str">
            <v>POSITIVO</v>
          </cell>
        </row>
        <row r="141">
          <cell r="K141" t="str">
            <v>Generación de residuos aprovechables (PAPEL)</v>
          </cell>
          <cell r="L141" t="str">
            <v>Generación de empleo (+)</v>
          </cell>
          <cell r="AB141" t="str">
            <v>POSITIVO</v>
          </cell>
          <cell r="BA141" t="str">
            <v>POSITIVO</v>
          </cell>
        </row>
        <row r="142">
          <cell r="K142" t="str">
            <v xml:space="preserve">Generación de residuos peligrosos (TÓNERES) </v>
          </cell>
          <cell r="L142" t="str">
            <v>Contaminación del suelo (-)</v>
          </cell>
          <cell r="AB142" t="str">
            <v>Negativo MODERADO</v>
          </cell>
          <cell r="BA142" t="str">
            <v>Negativo BAJO</v>
          </cell>
        </row>
        <row r="143">
          <cell r="K143" t="str">
            <v>Identificación de requisitos legales ambientales y otros requisitos</v>
          </cell>
          <cell r="L143" t="str">
            <v>Reducción de afectación al medio ambiente (+)</v>
          </cell>
          <cell r="AB143" t="str">
            <v>POSITIVO</v>
          </cell>
          <cell r="BA143" t="str">
            <v>POSITIVO</v>
          </cell>
        </row>
        <row r="144">
          <cell r="K144" t="str">
            <v>Definición de criterios ambientales para adquisición de productos y/o servicios</v>
          </cell>
          <cell r="L144" t="str">
            <v>Reducción de afectación al medio ambiente (+)</v>
          </cell>
          <cell r="AB144" t="str">
            <v>POSITIVO</v>
          </cell>
          <cell r="BA144" t="str">
            <v>POSITIVO</v>
          </cell>
        </row>
        <row r="145">
          <cell r="K145" t="str">
            <v>Realización de actividades de compensación ambiental</v>
          </cell>
          <cell r="L145" t="str">
            <v>Fomento de buenas prácticas ambientales (+)</v>
          </cell>
          <cell r="AB145" t="str">
            <v>POSITIVO</v>
          </cell>
          <cell r="BA145" t="str">
            <v>POSITIVO</v>
          </cell>
        </row>
        <row r="146">
          <cell r="K146" t="str">
            <v>Realización de actividades de compensación ambiental</v>
          </cell>
          <cell r="L146" t="str">
            <v>Reducción de afectación al medio ambiente (+)</v>
          </cell>
          <cell r="AB146" t="str">
            <v>POSITIVO</v>
          </cell>
          <cell r="BA146" t="str">
            <v>POSITIVO</v>
          </cell>
        </row>
        <row r="147">
          <cell r="K147" t="str">
            <v>Generación de residuos aprovechables (PAPEL)</v>
          </cell>
          <cell r="L147" t="str">
            <v>Generación de empleo (+)</v>
          </cell>
          <cell r="AB147" t="str">
            <v>POSITIVO</v>
          </cell>
          <cell r="BA147" t="str">
            <v>POSITIVO</v>
          </cell>
        </row>
        <row r="148">
          <cell r="K148" t="str">
            <v>Generación de residuos aprovechables (PAPEL)</v>
          </cell>
          <cell r="L148" t="str">
            <v>Disminución de carga en los rellenos sanitarios (+)</v>
          </cell>
          <cell r="AB148" t="str">
            <v>POSITIVO</v>
          </cell>
          <cell r="BA148" t="str">
            <v>POSITIVO</v>
          </cell>
        </row>
        <row r="149">
          <cell r="K149" t="str">
            <v>Generación de residuos aprovechables (CARTÓN)</v>
          </cell>
          <cell r="L149" t="str">
            <v>Generación de empleo (+)</v>
          </cell>
          <cell r="AB149" t="str">
            <v>POSITIVO</v>
          </cell>
          <cell r="BA149" t="str">
            <v>POSITIVO</v>
          </cell>
        </row>
        <row r="150">
          <cell r="K150" t="str">
            <v>Generación de residuos aprovechables (CARTÓN)</v>
          </cell>
          <cell r="L150" t="str">
            <v>Disminución de carga en los rellenos sanitarios (+)</v>
          </cell>
          <cell r="AB150" t="str">
            <v>POSITIVO</v>
          </cell>
          <cell r="BA150" t="str">
            <v>POSITIVO</v>
          </cell>
        </row>
        <row r="151">
          <cell r="K151" t="str">
            <v>Consumo de energía eléctrica</v>
          </cell>
          <cell r="L151" t="str">
            <v>Agotamiento de los recursos naturales (-)</v>
          </cell>
          <cell r="AB151" t="str">
            <v>Negativo MODERADO</v>
          </cell>
          <cell r="BA151" t="str">
            <v>Negativo BAJO</v>
          </cell>
        </row>
        <row r="152">
          <cell r="K152" t="str">
            <v>Consumo de papel</v>
          </cell>
          <cell r="L152" t="str">
            <v>Agotamiento de los recursos naturales (-)</v>
          </cell>
          <cell r="AB152" t="str">
            <v>Negativo MODERADO</v>
          </cell>
          <cell r="BA152" t="str">
            <v>Negativo BAJO</v>
          </cell>
        </row>
        <row r="153">
          <cell r="K153" t="str">
            <v>Consumo de tóner</v>
          </cell>
          <cell r="L153" t="str">
            <v>Agotamiento de los recursos naturales (-)</v>
          </cell>
          <cell r="AB153" t="str">
            <v>Negativo BAJO</v>
          </cell>
          <cell r="BA153" t="str">
            <v>Negativo BAJO</v>
          </cell>
        </row>
        <row r="154">
          <cell r="K154" t="str">
            <v xml:space="preserve">Generación de residuos peligrosos (TÓNERES) </v>
          </cell>
          <cell r="L154" t="str">
            <v>Contaminación del suelo (-)</v>
          </cell>
          <cell r="AB154" t="str">
            <v>Negativo MODERADO</v>
          </cell>
          <cell r="BA154" t="str">
            <v>Negativo BAJO</v>
          </cell>
        </row>
        <row r="155">
          <cell r="K155" t="str">
            <v>Consumo de papel</v>
          </cell>
          <cell r="L155" t="str">
            <v>Agotamiento de los recursos naturales (-)</v>
          </cell>
          <cell r="AB155" t="str">
            <v>Negativo MODERADO</v>
          </cell>
          <cell r="BA155" t="str">
            <v>Negativo BAJO</v>
          </cell>
        </row>
        <row r="156">
          <cell r="K156" t="str">
            <v>Conversión a medios tecnológicos</v>
          </cell>
          <cell r="L156" t="str">
            <v>Disminución de consumo de papel (+)</v>
          </cell>
          <cell r="AB156" t="str">
            <v>POSITIVO</v>
          </cell>
          <cell r="BA156" t="str">
            <v>POSITIVO</v>
          </cell>
        </row>
        <row r="157">
          <cell r="K157" t="str">
            <v>Consumo de energía eléctrica</v>
          </cell>
          <cell r="L157" t="str">
            <v>Agotamiento de los recursos naturales (-)</v>
          </cell>
          <cell r="AB157" t="str">
            <v>Negativo MODERADO</v>
          </cell>
          <cell r="BA157" t="str">
            <v>Negativo BAJO</v>
          </cell>
        </row>
        <row r="158">
          <cell r="K158" t="str">
            <v>Consumo de tóner</v>
          </cell>
          <cell r="L158" t="str">
            <v>Agotamiento de los recursos naturales (-)</v>
          </cell>
          <cell r="AB158" t="str">
            <v>Negativo BAJO</v>
          </cell>
          <cell r="BA158" t="str">
            <v>Negativo BAJO</v>
          </cell>
        </row>
        <row r="159">
          <cell r="K159" t="str">
            <v xml:space="preserve">Generación de residuos peligrosos (TÓNERES) </v>
          </cell>
          <cell r="L159" t="str">
            <v>Contaminación del suelo (-)</v>
          </cell>
          <cell r="AB159" t="str">
            <v>Negativo MODERADO</v>
          </cell>
          <cell r="BA159" t="str">
            <v>Negativo BAJO</v>
          </cell>
        </row>
        <row r="160">
          <cell r="K160" t="str">
            <v>Generación de residuos aprovechables (PAPEL)</v>
          </cell>
          <cell r="L160" t="str">
            <v>Fomento de buenas prácticas ambientales (+)</v>
          </cell>
          <cell r="AB160" t="str">
            <v>POSITIVO</v>
          </cell>
          <cell r="BA160" t="str">
            <v>POSITIVO</v>
          </cell>
        </row>
        <row r="161">
          <cell r="K161" t="str">
            <v>Consumo de energía eléctrica</v>
          </cell>
          <cell r="L161" t="str">
            <v>Agotamiento de los recursos naturales (-)</v>
          </cell>
          <cell r="AB161" t="str">
            <v>Negativo MODERADO</v>
          </cell>
          <cell r="BA161" t="str">
            <v>Negativo BAJO</v>
          </cell>
        </row>
        <row r="162">
          <cell r="K162" t="str">
            <v>Consumo de papel</v>
          </cell>
          <cell r="L162" t="str">
            <v>Agotamiento de los recursos naturales (-)</v>
          </cell>
          <cell r="AB162" t="str">
            <v>Negativo MODERADO</v>
          </cell>
          <cell r="BA162" t="str">
            <v>Negativo BAJO</v>
          </cell>
        </row>
        <row r="163">
          <cell r="K163" t="str">
            <v>Consumo de tóner</v>
          </cell>
          <cell r="L163" t="str">
            <v>Contaminación del suelo (-)</v>
          </cell>
          <cell r="AB163" t="str">
            <v>Negativo MODERADO</v>
          </cell>
          <cell r="BA163" t="str">
            <v>Negativo BAJO</v>
          </cell>
        </row>
        <row r="164">
          <cell r="K164" t="str">
            <v>Consumo de tóner</v>
          </cell>
          <cell r="L164" t="str">
            <v>Aumento de carga de rellenos sanitarios (-)</v>
          </cell>
          <cell r="AB164" t="str">
            <v>Negativo MODERADO</v>
          </cell>
          <cell r="BA164" t="str">
            <v>Negativo BAJO</v>
          </cell>
        </row>
        <row r="165">
          <cell r="K165" t="str">
            <v>Consumo de tóner</v>
          </cell>
          <cell r="L165" t="str">
            <v>Agotamiento de los recursos naturales (-)</v>
          </cell>
          <cell r="AB165" t="str">
            <v>Negativo BAJO</v>
          </cell>
          <cell r="BA165" t="str">
            <v>Negativo BAJO</v>
          </cell>
        </row>
        <row r="166">
          <cell r="K166" t="str">
            <v>Generación de residuos ordinarios</v>
          </cell>
          <cell r="L166" t="str">
            <v>Aumento de carga de rellenos sanitarios (-)</v>
          </cell>
          <cell r="AB166" t="str">
            <v>Negativo MODERADO</v>
          </cell>
          <cell r="BA166" t="str">
            <v>Negativo BAJO</v>
          </cell>
        </row>
        <row r="167">
          <cell r="K167" t="str">
            <v xml:space="preserve">Generación de residuos peligrosos (TÓNERES) </v>
          </cell>
          <cell r="L167" t="str">
            <v>Contaminación del suelo (-)</v>
          </cell>
          <cell r="AB167" t="str">
            <v>Negativo MODERADO</v>
          </cell>
          <cell r="BA167" t="str">
            <v>Negativo BAJO</v>
          </cell>
        </row>
        <row r="168">
          <cell r="K168" t="str">
            <v>Generación de residuos de manejo especial (PILAS O BATERÍAS)</v>
          </cell>
          <cell r="L168" t="str">
            <v>Contaminación del suelo (-)</v>
          </cell>
          <cell r="AB168" t="str">
            <v>Negativo MODERADO</v>
          </cell>
          <cell r="BA168" t="str">
            <v>Negativo BAJO</v>
          </cell>
        </row>
        <row r="169">
          <cell r="K169" t="str">
            <v>Generación de residuos aprovechables (PAPEL)</v>
          </cell>
          <cell r="L169" t="str">
            <v>Disminución de carga en los rellenos sanitarios (+)</v>
          </cell>
          <cell r="AB169" t="str">
            <v>POSITIVO</v>
          </cell>
          <cell r="BA169" t="str">
            <v>POSITIVO</v>
          </cell>
        </row>
        <row r="170">
          <cell r="K170" t="str">
            <v>Generación de residuos aprovechables (PAPEL)</v>
          </cell>
          <cell r="L170" t="str">
            <v>Generación de empleo (+)</v>
          </cell>
          <cell r="AB170" t="str">
            <v>POSITIVO</v>
          </cell>
          <cell r="BA170" t="str">
            <v>POSITIVO</v>
          </cell>
        </row>
        <row r="171">
          <cell r="K171" t="str">
            <v>Identificación de requisitos legales ambientales y otros requisitos</v>
          </cell>
          <cell r="L171" t="str">
            <v>Disminución de huella de carbono (+)</v>
          </cell>
          <cell r="AB171" t="str">
            <v>POSITIVO</v>
          </cell>
          <cell r="BA171" t="str">
            <v>POSITIVO</v>
          </cell>
        </row>
        <row r="172">
          <cell r="K172" t="str">
            <v>Definición de criterios ambientales para adquisición de productos y/o servicios</v>
          </cell>
          <cell r="L172" t="str">
            <v>Fomento de buenas prácticas ambientales (+)</v>
          </cell>
          <cell r="AB172" t="str">
            <v>POSITIVO</v>
          </cell>
          <cell r="BA172" t="str">
            <v>POSITIVO</v>
          </cell>
        </row>
        <row r="173">
          <cell r="K173" t="str">
            <v>Consumo de energía eléctrica</v>
          </cell>
          <cell r="L173" t="str">
            <v>Agotamiento de los recursos naturales (-)</v>
          </cell>
          <cell r="AB173" t="str">
            <v>Negativo MODERADO</v>
          </cell>
          <cell r="BA173" t="str">
            <v>Negativo BAJO</v>
          </cell>
        </row>
        <row r="174">
          <cell r="K174" t="str">
            <v>Consumo de agua</v>
          </cell>
          <cell r="L174" t="str">
            <v>Agotamiento de los recursos naturales (-)</v>
          </cell>
          <cell r="AB174" t="str">
            <v>Negativo MODERADO</v>
          </cell>
          <cell r="BA174" t="str">
            <v>Negativo BAJO</v>
          </cell>
        </row>
        <row r="175">
          <cell r="K175" t="str">
            <v>Consumo de tóner</v>
          </cell>
          <cell r="L175" t="str">
            <v>Agotamiento de los recursos naturales (-)</v>
          </cell>
          <cell r="AB175" t="str">
            <v>Negativo BAJO</v>
          </cell>
          <cell r="BA175" t="str">
            <v>Negativo BAJO</v>
          </cell>
        </row>
        <row r="176">
          <cell r="K176" t="str">
            <v xml:space="preserve">Generación de residuos peligrosos (TÓNERES) </v>
          </cell>
          <cell r="L176" t="str">
            <v>Contaminación del suelo (-)</v>
          </cell>
          <cell r="AB176" t="str">
            <v>Negativo MODERADO</v>
          </cell>
          <cell r="BA176" t="str">
            <v>Negativo BAJO</v>
          </cell>
        </row>
        <row r="177">
          <cell r="K177" t="str">
            <v>Generación de residuos ordinarios</v>
          </cell>
          <cell r="L177" t="str">
            <v>Aumento de carga de rellenos sanitarios (-)</v>
          </cell>
          <cell r="AB177" t="str">
            <v>Negativo MODERADO</v>
          </cell>
          <cell r="BA177" t="str">
            <v>Negativo BAJO</v>
          </cell>
        </row>
        <row r="178">
          <cell r="K178" t="str">
            <v>Generación de residuos aprovechables (PAPEL)</v>
          </cell>
          <cell r="L178" t="str">
            <v>Disminución de carga en los rellenos sanitarios (+)</v>
          </cell>
          <cell r="AB178" t="str">
            <v>POSITIVO</v>
          </cell>
          <cell r="BA178" t="str">
            <v>POSITIVO</v>
          </cell>
        </row>
        <row r="179">
          <cell r="K179" t="str">
            <v>Generación de residuos aprovechables (PAPEL)</v>
          </cell>
          <cell r="L179" t="str">
            <v>Generación de empleo (+)</v>
          </cell>
          <cell r="AB179" t="str">
            <v>POSITIVO</v>
          </cell>
          <cell r="BA179" t="str">
            <v>POSITIVO</v>
          </cell>
        </row>
        <row r="180">
          <cell r="K180" t="str">
            <v>Definición de criterios ambientales para adquisición de productos y/o servicios</v>
          </cell>
          <cell r="L180" t="str">
            <v>Disminución de huella de carbono (+)</v>
          </cell>
          <cell r="AB180" t="str">
            <v>POSITIVO</v>
          </cell>
          <cell r="BA180" t="str">
            <v>POSITIVO</v>
          </cell>
        </row>
        <row r="181">
          <cell r="K181" t="str">
            <v>Definición de criterios ambientales para adquisición de productos y/o servicios</v>
          </cell>
          <cell r="L181" t="str">
            <v>Reducción de afectación al medio ambiente (+)</v>
          </cell>
          <cell r="AB181" t="str">
            <v>POSITIVO</v>
          </cell>
          <cell r="BA181" t="str">
            <v>POSITIVO</v>
          </cell>
        </row>
        <row r="182">
          <cell r="K182" t="str">
            <v>Consumo de energía eléctrica</v>
          </cell>
          <cell r="L182" t="str">
            <v>Disminución de huella de carbono (+)</v>
          </cell>
          <cell r="AB182" t="str">
            <v>POSITIVO</v>
          </cell>
          <cell r="BA182" t="str">
            <v>POSITIVO</v>
          </cell>
        </row>
        <row r="183">
          <cell r="K183" t="str">
            <v>Consumo de energía eléctrica</v>
          </cell>
          <cell r="L183" t="str">
            <v>Agotamiento de los recursos naturales (-)</v>
          </cell>
          <cell r="AB183" t="str">
            <v>Negativo MODERADO</v>
          </cell>
          <cell r="BA183" t="str">
            <v>Negativo BAJO</v>
          </cell>
        </row>
        <row r="184">
          <cell r="K184" t="str">
            <v>Consumo de papel</v>
          </cell>
          <cell r="L184" t="str">
            <v>Disminución de consumo de papel (+)</v>
          </cell>
          <cell r="AB184" t="str">
            <v>POSITIVO</v>
          </cell>
          <cell r="BA184" t="str">
            <v>POSITIVO</v>
          </cell>
        </row>
        <row r="185">
          <cell r="K185" t="str">
            <v>Conversión a medios tecnológicos</v>
          </cell>
          <cell r="L185" t="str">
            <v>Disminución de consumo de papel (+)</v>
          </cell>
          <cell r="AB185" t="str">
            <v>POSITIVO</v>
          </cell>
          <cell r="BA185" t="str">
            <v>POSITIVO</v>
          </cell>
        </row>
        <row r="186">
          <cell r="K186" t="str">
            <v>Consumo de tóner</v>
          </cell>
          <cell r="L186" t="str">
            <v>Manejo integral de residuos sólidos (+)</v>
          </cell>
          <cell r="AB186" t="str">
            <v>POSITIVO</v>
          </cell>
          <cell r="BA186" t="str">
            <v>POSITIVO</v>
          </cell>
        </row>
        <row r="187">
          <cell r="K187" t="str">
            <v>Generación de residuos aprovechables (PAPEL)</v>
          </cell>
          <cell r="L187" t="str">
            <v>Disminución de carga en los rellenos sanitarios (+)</v>
          </cell>
          <cell r="AB187" t="str">
            <v>POSITIVO</v>
          </cell>
          <cell r="BA187" t="str">
            <v>POSITIVO</v>
          </cell>
        </row>
        <row r="188">
          <cell r="K188" t="str">
            <v>Generación de residuos aprovechables (PAPEL)</v>
          </cell>
          <cell r="L188" t="str">
            <v>Generación de empleo (+)</v>
          </cell>
          <cell r="AB188" t="str">
            <v>POSITIVO</v>
          </cell>
          <cell r="BA188" t="str">
            <v>POSITIVO</v>
          </cell>
        </row>
        <row r="189">
          <cell r="K189" t="str">
            <v xml:space="preserve">Generación de residuos peligrosos (TÓNERES) </v>
          </cell>
          <cell r="L189" t="str">
            <v>Disminución de contaminación al suelo (+)</v>
          </cell>
          <cell r="AB189" t="str">
            <v>POSITIVO</v>
          </cell>
          <cell r="BA189" t="str">
            <v>POSITIVO</v>
          </cell>
        </row>
        <row r="190">
          <cell r="K190" t="str">
            <v>Identificación de requisitos legales ambientales y otros requisitos</v>
          </cell>
          <cell r="L190" t="str">
            <v>Reducción de afectación al medio ambiente (+)</v>
          </cell>
          <cell r="AB190" t="str">
            <v>POSITIVO</v>
          </cell>
          <cell r="BA190" t="str">
            <v>POSITIVO</v>
          </cell>
        </row>
        <row r="191">
          <cell r="K191" t="str">
            <v>Identificación de requisitos legales ambientales y otros requisitos</v>
          </cell>
          <cell r="L191" t="str">
            <v>Generación / Fomento de educación  y conciencia ambiental (+)</v>
          </cell>
          <cell r="AB191" t="str">
            <v>POSITIVO</v>
          </cell>
          <cell r="BA191" t="str">
            <v>POSITIVO</v>
          </cell>
        </row>
        <row r="192">
          <cell r="K192" t="str">
            <v>Consumo de energía eléctrica</v>
          </cell>
          <cell r="L192" t="str">
            <v>Agotamiento de los recursos naturales (-)</v>
          </cell>
          <cell r="AB192" t="str">
            <v>Negativo MODERADO</v>
          </cell>
          <cell r="BA192" t="str">
            <v>Negativo BAJO</v>
          </cell>
        </row>
        <row r="193">
          <cell r="K193" t="str">
            <v>Consumo de papel</v>
          </cell>
          <cell r="L193" t="str">
            <v>Disminución de consumo de papel (+)</v>
          </cell>
          <cell r="AB193" t="str">
            <v>POSITIVO</v>
          </cell>
          <cell r="BA193" t="str">
            <v>POSITIVO</v>
          </cell>
        </row>
        <row r="194">
          <cell r="K194" t="str">
            <v>Consumo de tóner</v>
          </cell>
          <cell r="L194" t="str">
            <v>Manejo integral de residuos sólidos (+)</v>
          </cell>
          <cell r="AB194" t="str">
            <v>POSITIVO</v>
          </cell>
          <cell r="BA194" t="str">
            <v>POSITIVO</v>
          </cell>
        </row>
        <row r="195">
          <cell r="K195" t="str">
            <v xml:space="preserve">Generación de residuos peligrosos (TÓNERES) </v>
          </cell>
          <cell r="L195" t="str">
            <v>Disminución de contaminación al suelo (+)</v>
          </cell>
          <cell r="AB195" t="str">
            <v>POSITIVO</v>
          </cell>
          <cell r="BA195" t="str">
            <v>POSITIVO</v>
          </cell>
        </row>
        <row r="196">
          <cell r="K196" t="str">
            <v>Generación de residuos aprovechables (PAPEL)</v>
          </cell>
          <cell r="L196" t="str">
            <v>Disminución de carga en los rellenos sanitarios (+)</v>
          </cell>
          <cell r="AB196" t="str">
            <v>POSITIVO</v>
          </cell>
          <cell r="BA196" t="str">
            <v>POSITIVO</v>
          </cell>
        </row>
        <row r="197">
          <cell r="K197" t="str">
            <v>Generación de residuos aprovechables (PAPEL)</v>
          </cell>
          <cell r="L197" t="str">
            <v>Generación de empleo (+)</v>
          </cell>
          <cell r="AB197" t="str">
            <v>POSITIVO</v>
          </cell>
          <cell r="BA197" t="str">
            <v>POSITIVO</v>
          </cell>
        </row>
        <row r="198">
          <cell r="K198" t="str">
            <v>Conversión a medios tecnológicos</v>
          </cell>
          <cell r="L198" t="str">
            <v>Disminución de consumo de papel (+)</v>
          </cell>
          <cell r="AB198" t="str">
            <v>POSITIVO</v>
          </cell>
          <cell r="BA198" t="str">
            <v>POSITIVO</v>
          </cell>
        </row>
        <row r="199">
          <cell r="K199" t="str">
            <v>Consumo de papel</v>
          </cell>
          <cell r="L199" t="str">
            <v>Agotamiento de los recursos naturales (-)</v>
          </cell>
          <cell r="AB199" t="str">
            <v>Negativo MODERADO</v>
          </cell>
          <cell r="BA199" t="str">
            <v>Negativo BAJO</v>
          </cell>
        </row>
        <row r="200">
          <cell r="K200" t="str">
            <v>Consumo de energía eléctrica</v>
          </cell>
          <cell r="L200" t="str">
            <v>Agotamiento de los recursos naturales (-)</v>
          </cell>
          <cell r="AB200" t="str">
            <v>Negativo MODERADO</v>
          </cell>
          <cell r="BA200" t="str">
            <v>Negativo BAJO</v>
          </cell>
        </row>
        <row r="201">
          <cell r="K201" t="str">
            <v>Consumo de tóner</v>
          </cell>
          <cell r="L201" t="str">
            <v>Agotamiento de los recursos naturales (-)</v>
          </cell>
          <cell r="AB201" t="str">
            <v>Negativo BAJO</v>
          </cell>
          <cell r="BA201" t="str">
            <v>Negativo BAJO</v>
          </cell>
        </row>
        <row r="202">
          <cell r="K202" t="str">
            <v>Generación de residuos aprovechables (PAPEL)</v>
          </cell>
          <cell r="L202" t="str">
            <v>Disminución de carga en los rellenos sanitarios (+)</v>
          </cell>
          <cell r="AB202" t="str">
            <v>POSITIVO</v>
          </cell>
          <cell r="BA202" t="str">
            <v>POSITIVO</v>
          </cell>
        </row>
        <row r="203">
          <cell r="K203" t="str">
            <v>Generación de residuos aprovechables (PAPEL)</v>
          </cell>
          <cell r="L203" t="str">
            <v>Generación de empleo (+)</v>
          </cell>
          <cell r="AB203" t="str">
            <v>POSITIVO</v>
          </cell>
          <cell r="BA203" t="str">
            <v>POSITIVO</v>
          </cell>
        </row>
        <row r="204">
          <cell r="K204" t="str">
            <v xml:space="preserve">Generación de residuos peligrosos (TÓNERES) </v>
          </cell>
          <cell r="L204" t="str">
            <v>Contaminación del suelo (-)</v>
          </cell>
          <cell r="AB204" t="str">
            <v>Negativo MODERADO</v>
          </cell>
          <cell r="BA204" t="str">
            <v>Negativo BAJO</v>
          </cell>
        </row>
        <row r="205">
          <cell r="K205" t="str">
            <v>Conversión a medios tecnológicos</v>
          </cell>
          <cell r="L205" t="str">
            <v>Reducción de afectación al medio ambiente (+)</v>
          </cell>
          <cell r="AB205" t="str">
            <v>POSITIVO</v>
          </cell>
          <cell r="BA205" t="str">
            <v>POSITIVO</v>
          </cell>
        </row>
        <row r="206">
          <cell r="K206" t="str">
            <v>Conversión a medios tecnológicos</v>
          </cell>
          <cell r="L206" t="str">
            <v>Disminución de consumo de papel (+)</v>
          </cell>
          <cell r="AB206" t="str">
            <v>POSITIVO</v>
          </cell>
          <cell r="BA206" t="str">
            <v>POSITIVO</v>
          </cell>
        </row>
        <row r="207">
          <cell r="K207" t="str">
            <v>Consumo de energía eléctrica</v>
          </cell>
          <cell r="L207" t="str">
            <v>Agotamiento de los recursos naturales (-)</v>
          </cell>
          <cell r="AB207" t="str">
            <v>Negativo MODERADO</v>
          </cell>
          <cell r="BA207" t="str">
            <v>Negativo BAJO</v>
          </cell>
        </row>
        <row r="208">
          <cell r="K208" t="str">
            <v>Consumo de tóner</v>
          </cell>
          <cell r="L208" t="str">
            <v>Contaminación del suelo (-)</v>
          </cell>
          <cell r="AB208" t="str">
            <v>Negativo BAJO</v>
          </cell>
          <cell r="BA208" t="str">
            <v>Negativo BAJO</v>
          </cell>
        </row>
        <row r="209">
          <cell r="K209" t="str">
            <v>Consumo de tóner</v>
          </cell>
          <cell r="L209" t="str">
            <v>Agotamiento de los recursos naturales (-)</v>
          </cell>
          <cell r="AB209" t="str">
            <v>Negativo BAJO</v>
          </cell>
          <cell r="BA209" t="str">
            <v>Negativo BAJO</v>
          </cell>
        </row>
        <row r="210">
          <cell r="K210" t="str">
            <v>Generación de residuos aprovechables (PAPEL)</v>
          </cell>
          <cell r="L210" t="str">
            <v>Disminución de carga en los rellenos sanitarios (+)</v>
          </cell>
          <cell r="AB210" t="str">
            <v>POSITIVO</v>
          </cell>
          <cell r="BA210" t="str">
            <v>POSITIVO</v>
          </cell>
        </row>
        <row r="211">
          <cell r="K211" t="str">
            <v>Generación de residuos aprovechables (PAPEL)</v>
          </cell>
          <cell r="L211" t="str">
            <v>Generación de empleo (+)</v>
          </cell>
          <cell r="AB211" t="str">
            <v>POSITIVO</v>
          </cell>
          <cell r="BA211" t="str">
            <v>POSITIVO</v>
          </cell>
        </row>
        <row r="212">
          <cell r="K212" t="str">
            <v xml:space="preserve">Generación de residuos peligrosos (TÓNERES) </v>
          </cell>
          <cell r="L212" t="str">
            <v>Contaminación del suelo (-)</v>
          </cell>
          <cell r="AB212" t="str">
            <v>Negativo MODERADO</v>
          </cell>
          <cell r="BA212" t="str">
            <v>Negativo BAJO</v>
          </cell>
        </row>
        <row r="213">
          <cell r="K213" t="str">
            <v>Conversión a medios tecnológicos</v>
          </cell>
          <cell r="L213" t="str">
            <v>Reducción de afectación al medio ambiente (+)</v>
          </cell>
          <cell r="AB213" t="str">
            <v>POSITIVO</v>
          </cell>
          <cell r="BA213" t="str">
            <v>POSITIVO</v>
          </cell>
        </row>
        <row r="214">
          <cell r="K214" t="str">
            <v>Conversión a medios tecnológicos</v>
          </cell>
          <cell r="L214" t="str">
            <v>Disminución de consumo de papel (+)</v>
          </cell>
          <cell r="AB214" t="str">
            <v>POSITIVO</v>
          </cell>
          <cell r="BA214" t="str">
            <v>POSITIVO</v>
          </cell>
        </row>
        <row r="215">
          <cell r="K215" t="str">
            <v>Consumo de papel</v>
          </cell>
          <cell r="L215" t="str">
            <v>Conservación de flora (+)</v>
          </cell>
          <cell r="AB215" t="str">
            <v>POSITIVO</v>
          </cell>
          <cell r="BA215" t="str">
            <v>POSITIVO</v>
          </cell>
        </row>
        <row r="216">
          <cell r="K216" t="str">
            <v>Consumo de papel</v>
          </cell>
          <cell r="L216" t="str">
            <v>Afectación a flora (-)</v>
          </cell>
          <cell r="AB216" t="str">
            <v>Negativo MODERADO</v>
          </cell>
          <cell r="BA216" t="str">
            <v>Negativo BAJO</v>
          </cell>
        </row>
        <row r="217">
          <cell r="K217" t="str">
            <v>Consumo de tóner</v>
          </cell>
          <cell r="L217" t="str">
            <v>Fomento de buenas prácticas ambientales (+)</v>
          </cell>
          <cell r="AB217" t="str">
            <v>POSITIVO</v>
          </cell>
          <cell r="BA217" t="str">
            <v>POSITIVO</v>
          </cell>
        </row>
        <row r="218">
          <cell r="K218" t="str">
            <v xml:space="preserve">Generación de residuos peligrosos (TÓNERES) </v>
          </cell>
          <cell r="L218" t="str">
            <v>Contaminación del suelo (-)</v>
          </cell>
          <cell r="AB218" t="str">
            <v>Negativo BAJO</v>
          </cell>
          <cell r="BA218" t="str">
            <v>Negativo BAJO</v>
          </cell>
        </row>
        <row r="219">
          <cell r="K219" t="str">
            <v xml:space="preserve">Generación de residuos peligrosos (TÓNERES) </v>
          </cell>
          <cell r="L219" t="str">
            <v>Disminución de contaminación al suelo (+)</v>
          </cell>
          <cell r="AB219" t="str">
            <v>POSITIVO</v>
          </cell>
          <cell r="BA219" t="str">
            <v>POSITIVO</v>
          </cell>
        </row>
        <row r="220">
          <cell r="K220" t="str">
            <v>Consumo de energía eléctrica</v>
          </cell>
          <cell r="L220" t="str">
            <v>Agotamiento de los recursos naturales (-)</v>
          </cell>
          <cell r="AB220" t="str">
            <v>Negativo MODERADO</v>
          </cell>
          <cell r="BA220" t="str">
            <v>Negativo BAJO</v>
          </cell>
        </row>
        <row r="221">
          <cell r="K221" t="str">
            <v>Consumo de papel</v>
          </cell>
          <cell r="L221" t="str">
            <v>Agotamiento de los recursos naturales (-)</v>
          </cell>
          <cell r="AB221" t="str">
            <v>Negativo MODERADO</v>
          </cell>
          <cell r="BA221" t="str">
            <v>Negativo BAJO</v>
          </cell>
        </row>
        <row r="222">
          <cell r="K222" t="str">
            <v>Consumo de tóner</v>
          </cell>
          <cell r="L222" t="str">
            <v>Agotamiento de los recursos naturales (-)</v>
          </cell>
          <cell r="AB222" t="str">
            <v>Negativo BAJO</v>
          </cell>
          <cell r="BA222" t="str">
            <v>Negativo BAJO</v>
          </cell>
        </row>
        <row r="223">
          <cell r="K223" t="str">
            <v>Generación de residuos aprovechables (PAPEL)</v>
          </cell>
          <cell r="L223" t="str">
            <v>Disminución de carga en los rellenos sanitarios (+)</v>
          </cell>
          <cell r="AB223" t="str">
            <v>POSITIVO</v>
          </cell>
          <cell r="BA223" t="str">
            <v>POSITIVO</v>
          </cell>
        </row>
        <row r="224">
          <cell r="K224" t="str">
            <v>Generación de residuos de manejo especial (RAEE´S)</v>
          </cell>
          <cell r="L224" t="str">
            <v>Contaminación del suelo (-)</v>
          </cell>
          <cell r="AB224" t="str">
            <v>Negativo MODERADO</v>
          </cell>
          <cell r="BA224" t="str">
            <v>Negativo BAJO</v>
          </cell>
        </row>
        <row r="225">
          <cell r="K225" t="str">
            <v xml:space="preserve">Generación de residuos peligrosos (TÓNERES) </v>
          </cell>
          <cell r="L225" t="str">
            <v>Contaminación del suelo (-)</v>
          </cell>
          <cell r="AB225" t="str">
            <v>Negativo MODERADO</v>
          </cell>
          <cell r="BA225" t="str">
            <v>Negativo BAJO</v>
          </cell>
        </row>
        <row r="226">
          <cell r="K226" t="str">
            <v>Generación de residuos aprovechables (PLÁSTICO)</v>
          </cell>
          <cell r="L226" t="str">
            <v>Disminución de carga en los rellenos sanitarios (+)</v>
          </cell>
          <cell r="AB226" t="str">
            <v>POSITIVO</v>
          </cell>
          <cell r="BA226" t="str">
            <v>POSITIVO</v>
          </cell>
        </row>
        <row r="227">
          <cell r="K227" t="str">
            <v>Generación de residuos aprovechables (VIDRIO)</v>
          </cell>
          <cell r="L227" t="str">
            <v>Disminución de carga en los rellenos sanitarios (+)</v>
          </cell>
          <cell r="AB227" t="str">
            <v>POSITIVO</v>
          </cell>
          <cell r="BA227" t="str">
            <v>POSITIVO</v>
          </cell>
        </row>
        <row r="228">
          <cell r="K228" t="str">
            <v>Generación de residuos aprovechables (CARTÓN)</v>
          </cell>
          <cell r="L228" t="str">
            <v>Disminución de carga en los rellenos sanitarios (+)</v>
          </cell>
          <cell r="AB228" t="str">
            <v>POSITIVO</v>
          </cell>
          <cell r="BA228" t="str">
            <v>POSITIVO</v>
          </cell>
        </row>
        <row r="229">
          <cell r="K229" t="str">
            <v>Educación ambiental</v>
          </cell>
          <cell r="L229" t="str">
            <v>Generación / Fomento de educación  y conciencia ambiental (+)</v>
          </cell>
          <cell r="AB229" t="str">
            <v>POSITIVO</v>
          </cell>
          <cell r="BA229" t="str">
            <v>POSITIVO</v>
          </cell>
        </row>
        <row r="230">
          <cell r="K230" t="str">
            <v>Consumo de energía eléctrica</v>
          </cell>
          <cell r="L230" t="str">
            <v>Agotamiento de los recursos naturales (-)</v>
          </cell>
          <cell r="AB230" t="str">
            <v>Negativo MODERADO</v>
          </cell>
          <cell r="BA230" t="str">
            <v>Negativo BAJO</v>
          </cell>
        </row>
        <row r="231">
          <cell r="K231" t="str">
            <v>Generación de residuos aprovechables (PAPEL)</v>
          </cell>
          <cell r="L231" t="str">
            <v>Disminución de carga en los rellenos sanitarios (+)</v>
          </cell>
          <cell r="AB231" t="str">
            <v>POSITIVO</v>
          </cell>
          <cell r="BA231" t="str">
            <v>POSITIVO</v>
          </cell>
        </row>
        <row r="232">
          <cell r="K232" t="str">
            <v xml:space="preserve">Generación de residuos peligrosos (TÓNERES) </v>
          </cell>
          <cell r="L232" t="str">
            <v>Contaminación del suelo (-)</v>
          </cell>
          <cell r="AB232" t="str">
            <v>Negativo MODERADO</v>
          </cell>
          <cell r="BA232" t="str">
            <v>Negativo BAJO</v>
          </cell>
        </row>
        <row r="233">
          <cell r="K233" t="str">
            <v>Generación de residuos de manejo especial (RAEE´S)</v>
          </cell>
          <cell r="L233" t="str">
            <v>Contaminación del suelo (-)</v>
          </cell>
          <cell r="AB233" t="str">
            <v>Negativo MODERADO</v>
          </cell>
          <cell r="BA233" t="str">
            <v>Negativo BAJO</v>
          </cell>
        </row>
        <row r="234">
          <cell r="K234" t="str">
            <v>Consumo de energía eléctrica</v>
          </cell>
          <cell r="L234" t="str">
            <v>Agotamiento de los recursos naturales (-)</v>
          </cell>
          <cell r="AB234" t="str">
            <v>Negativo MODERADO</v>
          </cell>
          <cell r="BA234" t="str">
            <v>Negativo BAJO</v>
          </cell>
        </row>
        <row r="235">
          <cell r="K235" t="str">
            <v>Consumo de papel</v>
          </cell>
          <cell r="L235" t="str">
            <v>Agotamiento de los recursos naturales (-)</v>
          </cell>
          <cell r="AB235" t="str">
            <v>Negativo MODERADO</v>
          </cell>
          <cell r="BA235" t="str">
            <v>Negativo BAJO</v>
          </cell>
        </row>
        <row r="236">
          <cell r="K236" t="str">
            <v>Consumo de tóner</v>
          </cell>
          <cell r="L236" t="str">
            <v>Agotamiento de los recursos naturales (-)</v>
          </cell>
          <cell r="AB236" t="str">
            <v>Negativo BAJO</v>
          </cell>
          <cell r="BA236" t="str">
            <v>Negativo BAJO</v>
          </cell>
        </row>
        <row r="237">
          <cell r="K237" t="str">
            <v>Generación de residuos aprovechables (PAPEL)</v>
          </cell>
          <cell r="L237" t="str">
            <v>Disminución de carga en los rellenos sanitarios (+)</v>
          </cell>
          <cell r="AB237" t="str">
            <v>POSITIVO</v>
          </cell>
          <cell r="BA237" t="str">
            <v>POSITIVO</v>
          </cell>
        </row>
        <row r="238">
          <cell r="K238" t="str">
            <v xml:space="preserve">Generación de residuos peligrosos (TÓNERES) </v>
          </cell>
          <cell r="L238" t="str">
            <v>Contaminación del suelo (-)</v>
          </cell>
          <cell r="AB238" t="str">
            <v>Negativo MODERADO</v>
          </cell>
          <cell r="BA238" t="str">
            <v>Negativo BAJO</v>
          </cell>
        </row>
        <row r="239">
          <cell r="K239" t="str">
            <v>Generación de residuos de manejo especial (RAEE´S)</v>
          </cell>
          <cell r="L239" t="str">
            <v>Contaminación del suelo (-)</v>
          </cell>
          <cell r="AB239" t="str">
            <v>Negativo MODERADO</v>
          </cell>
          <cell r="BA239" t="str">
            <v>Negativo BAJO</v>
          </cell>
        </row>
        <row r="240">
          <cell r="K240" t="str">
            <v>Consumo de energía eléctrica</v>
          </cell>
          <cell r="L240" t="str">
            <v>Agotamiento de los recursos naturales (-)</v>
          </cell>
          <cell r="AB240" t="str">
            <v>Negativo MODERADO</v>
          </cell>
          <cell r="BA240" t="str">
            <v>Negativo BAJO</v>
          </cell>
        </row>
        <row r="241">
          <cell r="K241" t="str">
            <v>Consumo de papel</v>
          </cell>
          <cell r="L241" t="str">
            <v>Agotamiento de los recursos naturales (-)</v>
          </cell>
          <cell r="AB241" t="str">
            <v>Negativo MODERADO</v>
          </cell>
          <cell r="BA241" t="str">
            <v>Negativo BAJO</v>
          </cell>
        </row>
        <row r="242">
          <cell r="K242" t="str">
            <v>Consumo de tóner</v>
          </cell>
          <cell r="L242" t="str">
            <v>Agotamiento de los recursos naturales (-)</v>
          </cell>
          <cell r="AB242" t="str">
            <v>Negativo BAJO</v>
          </cell>
          <cell r="BA242" t="str">
            <v>Negativo BAJO</v>
          </cell>
        </row>
        <row r="243">
          <cell r="K243" t="str">
            <v>Generación de residuos aprovechables (PAPEL)</v>
          </cell>
          <cell r="L243" t="str">
            <v>Disminución de carga en los rellenos sanitarios (+)</v>
          </cell>
          <cell r="AB243" t="str">
            <v>POSITIVO</v>
          </cell>
          <cell r="BA243" t="str">
            <v>POSITIVO</v>
          </cell>
        </row>
        <row r="244">
          <cell r="K244" t="str">
            <v xml:space="preserve">Generación de residuos peligrosos (TÓNERES) </v>
          </cell>
          <cell r="L244" t="str">
            <v>Contaminación del suelo (-)</v>
          </cell>
          <cell r="AB244" t="str">
            <v>Negativo MODERADO</v>
          </cell>
          <cell r="BA244" t="str">
            <v>Negativo BAJO</v>
          </cell>
        </row>
        <row r="245">
          <cell r="K245" t="str">
            <v>Generación de residuos de manejo especial (RAEE´S)</v>
          </cell>
          <cell r="L245" t="str">
            <v>Contaminación del suelo (-)</v>
          </cell>
          <cell r="AB245" t="str">
            <v>Negativo MODERADO</v>
          </cell>
          <cell r="BA245" t="str">
            <v>Negativo BAJO</v>
          </cell>
        </row>
        <row r="246">
          <cell r="K246" t="str">
            <v>Conversión a medios tecnológicos</v>
          </cell>
          <cell r="L246" t="str">
            <v>Disminución de consumo de papel (+)</v>
          </cell>
          <cell r="AB246" t="str">
            <v>POSITIVO</v>
          </cell>
          <cell r="BA246" t="str">
            <v>POSITIVO</v>
          </cell>
        </row>
        <row r="247">
          <cell r="K247" t="str">
            <v>Consumo de energía eléctrica</v>
          </cell>
          <cell r="L247" t="str">
            <v>Agotamiento de los recursos naturales (-)</v>
          </cell>
          <cell r="AB247" t="str">
            <v>Negativo MODERADO</v>
          </cell>
          <cell r="BA247" t="str">
            <v>Negativo BAJO</v>
          </cell>
        </row>
        <row r="248">
          <cell r="K248" t="str">
            <v>Consumo de papel</v>
          </cell>
          <cell r="L248" t="str">
            <v>Agotamiento de los recursos naturales (-)</v>
          </cell>
          <cell r="AB248" t="str">
            <v>Negativo MODERADO</v>
          </cell>
          <cell r="BA248" t="str">
            <v>Negativo BAJO</v>
          </cell>
        </row>
        <row r="249">
          <cell r="K249" t="str">
            <v>Consumo de tóner</v>
          </cell>
          <cell r="L249" t="str">
            <v>Agotamiento de los recursos naturales (-)</v>
          </cell>
          <cell r="AB249" t="str">
            <v>Negativo BAJO</v>
          </cell>
          <cell r="BA249" t="str">
            <v>Negativo BAJO</v>
          </cell>
        </row>
        <row r="250">
          <cell r="K250" t="str">
            <v>Generación de residuos aprovechables (PAPEL)</v>
          </cell>
          <cell r="L250" t="str">
            <v>Disminución de carga en los rellenos sanitarios (+)</v>
          </cell>
          <cell r="AB250" t="str">
            <v>POSITIVO</v>
          </cell>
          <cell r="BA250" t="str">
            <v>POSITIVO</v>
          </cell>
        </row>
        <row r="251">
          <cell r="K251" t="str">
            <v xml:space="preserve">Generación de residuos peligrosos (TÓNERES) </v>
          </cell>
          <cell r="L251" t="str">
            <v>Contaminación del suelo (-)</v>
          </cell>
          <cell r="AB251" t="str">
            <v>Negativo MODERADO</v>
          </cell>
          <cell r="BA251" t="str">
            <v>Negativo BAJO</v>
          </cell>
        </row>
        <row r="252">
          <cell r="K252" t="str">
            <v>Generación de residuos de manejo especial (RAEE´S)</v>
          </cell>
          <cell r="L252" t="str">
            <v>Contaminación del suelo (-)</v>
          </cell>
          <cell r="AB252" t="str">
            <v>Negativo MODERADO</v>
          </cell>
          <cell r="BA252" t="str">
            <v>Negativo BAJO</v>
          </cell>
        </row>
        <row r="253">
          <cell r="K253" t="str">
            <v>Consumo de energía eléctrica</v>
          </cell>
          <cell r="L253" t="str">
            <v>Agotamiento de los recursos naturales (-)</v>
          </cell>
          <cell r="AB253" t="str">
            <v>Negativo MODERADO</v>
          </cell>
          <cell r="BA253" t="str">
            <v>Negativo BAJO</v>
          </cell>
        </row>
        <row r="254">
          <cell r="K254" t="str">
            <v>Consumo de papel</v>
          </cell>
          <cell r="L254" t="str">
            <v>Agotamiento de los recursos naturales (-)</v>
          </cell>
          <cell r="AB254" t="str">
            <v>Negativo MODERADO</v>
          </cell>
          <cell r="BA254" t="str">
            <v>Negativo BAJO</v>
          </cell>
        </row>
        <row r="255">
          <cell r="K255" t="str">
            <v>Consumo de tóner</v>
          </cell>
          <cell r="L255" t="str">
            <v>Agotamiento de los recursos naturales (-)</v>
          </cell>
          <cell r="AB255" t="str">
            <v>Negativo BAJO</v>
          </cell>
          <cell r="BA255" t="str">
            <v>Negativo BAJO</v>
          </cell>
        </row>
        <row r="256">
          <cell r="K256" t="str">
            <v>Generación de residuos aprovechables (PAPEL)</v>
          </cell>
          <cell r="L256" t="str">
            <v>Disminución de carga en los rellenos sanitarios (+)</v>
          </cell>
          <cell r="AB256" t="str">
            <v>POSITIVO</v>
          </cell>
          <cell r="BA256" t="str">
            <v>POSITIVO</v>
          </cell>
        </row>
        <row r="257">
          <cell r="K257" t="str">
            <v xml:space="preserve">Generación de residuos peligrosos (TÓNERES) </v>
          </cell>
          <cell r="L257" t="str">
            <v>Contaminación del suelo (-)</v>
          </cell>
          <cell r="AB257" t="str">
            <v>Negativo MODERADO</v>
          </cell>
          <cell r="BA257" t="str">
            <v>Negativo BAJO</v>
          </cell>
        </row>
        <row r="258">
          <cell r="K258" t="str">
            <v>Generación de residuos de manejo especial (RAEE´S)</v>
          </cell>
          <cell r="L258" t="str">
            <v>Contaminación del suelo (-)</v>
          </cell>
          <cell r="AB258" t="str">
            <v>Negativo MODERADO</v>
          </cell>
          <cell r="BA258" t="str">
            <v>Negativo BAJO</v>
          </cell>
        </row>
        <row r="259">
          <cell r="K259" t="str">
            <v>Consumo de energía eléctrica</v>
          </cell>
          <cell r="L259" t="str">
            <v>Agotamiento de los recursos naturales (-)</v>
          </cell>
          <cell r="AB259" t="str">
            <v>Negativo MODERADO</v>
          </cell>
          <cell r="BA259" t="str">
            <v>Negativo BAJO</v>
          </cell>
        </row>
        <row r="260">
          <cell r="K260" t="str">
            <v>Consumo de papel</v>
          </cell>
          <cell r="L260" t="str">
            <v>Agotamiento de los recursos naturales (-)</v>
          </cell>
          <cell r="AB260" t="str">
            <v>Negativo MODERADO</v>
          </cell>
          <cell r="BA260" t="str">
            <v>Negativo BAJO</v>
          </cell>
        </row>
        <row r="261">
          <cell r="K261" t="str">
            <v>Consumo de tóner</v>
          </cell>
          <cell r="L261" t="str">
            <v>Agotamiento de los recursos naturales (-)</v>
          </cell>
          <cell r="AB261" t="str">
            <v>Negativo BAJO</v>
          </cell>
          <cell r="BA261" t="str">
            <v>Negativo BAJO</v>
          </cell>
        </row>
        <row r="262">
          <cell r="K262" t="str">
            <v>Generación de residuos aprovechables (PAPEL)</v>
          </cell>
          <cell r="L262" t="str">
            <v>Disminución de carga en los rellenos sanitarios (+)</v>
          </cell>
          <cell r="AB262" t="str">
            <v>POSITIVO</v>
          </cell>
          <cell r="BA262" t="str">
            <v>POSITIVO</v>
          </cell>
        </row>
        <row r="263">
          <cell r="K263" t="str">
            <v>Generación de ondas electromagnéticas</v>
          </cell>
          <cell r="L263" t="str">
            <v>Afectación a la salud humana (-)</v>
          </cell>
          <cell r="AB263" t="str">
            <v>Negativo BAJO</v>
          </cell>
          <cell r="BA263" t="str">
            <v>Negativo BAJO</v>
          </cell>
        </row>
        <row r="264">
          <cell r="K264" t="str">
            <v xml:space="preserve">Generación de residuos peligrosos (TÓNERES) </v>
          </cell>
          <cell r="L264" t="str">
            <v>Contaminación del suelo (-)</v>
          </cell>
          <cell r="AB264" t="str">
            <v>Negativo MODERADO</v>
          </cell>
          <cell r="BA264" t="str">
            <v>Negativo BAJO</v>
          </cell>
        </row>
        <row r="265">
          <cell r="K265" t="str">
            <v>Generación de residuos de manejo especial (RAEE´S)</v>
          </cell>
          <cell r="L265" t="str">
            <v>Contaminación del suelo (-)</v>
          </cell>
          <cell r="AB265" t="str">
            <v>Negativo MODERADO</v>
          </cell>
          <cell r="BA265" t="str">
            <v>Negativo BAJO</v>
          </cell>
        </row>
        <row r="266">
          <cell r="K266" t="str">
            <v>Consumo de energía eléctrica</v>
          </cell>
          <cell r="L266" t="str">
            <v>Agotamiento de los recursos naturales (-)</v>
          </cell>
          <cell r="AB266" t="str">
            <v>Negativo MODERADO</v>
          </cell>
          <cell r="BA266" t="str">
            <v>Negativo BAJO</v>
          </cell>
        </row>
        <row r="267">
          <cell r="K267" t="str">
            <v>Consumo de papel</v>
          </cell>
          <cell r="L267" t="str">
            <v>Agotamiento de los recursos naturales (-)</v>
          </cell>
          <cell r="AB267" t="str">
            <v>Negativo MODERADO</v>
          </cell>
          <cell r="BA267" t="str">
            <v>Negativo BAJO</v>
          </cell>
        </row>
        <row r="268">
          <cell r="K268" t="str">
            <v>Consumo de tóner</v>
          </cell>
          <cell r="L268" t="str">
            <v>Agotamiento de los recursos naturales (-)</v>
          </cell>
          <cell r="AB268" t="str">
            <v>Negativo BAJO</v>
          </cell>
          <cell r="BA268" t="str">
            <v>Negativo BAJO</v>
          </cell>
        </row>
        <row r="269">
          <cell r="K269" t="str">
            <v>Generación de residuos aprovechables (PAPEL)</v>
          </cell>
          <cell r="L269" t="str">
            <v>Disminución de carga en los rellenos sanitarios (+)</v>
          </cell>
          <cell r="AB269" t="str">
            <v>POSITIVO</v>
          </cell>
          <cell r="BA269" t="str">
            <v>POSITIVO</v>
          </cell>
        </row>
        <row r="270">
          <cell r="K270" t="str">
            <v xml:space="preserve">Generación de residuos peligrosos (TÓNERES) </v>
          </cell>
          <cell r="L270" t="str">
            <v>Contaminación del suelo (-)</v>
          </cell>
          <cell r="AB270" t="str">
            <v>Negativo MODERADO</v>
          </cell>
          <cell r="BA270" t="str">
            <v>Negativo BAJO</v>
          </cell>
        </row>
        <row r="271">
          <cell r="K271" t="str">
            <v>Generación de residuos de manejo especial (RAEE´S)</v>
          </cell>
          <cell r="L271" t="str">
            <v>Contaminación del suelo (-)</v>
          </cell>
          <cell r="AB271" t="str">
            <v>Negativo MODERADO</v>
          </cell>
          <cell r="BA271" t="str">
            <v>Negativo BAJO</v>
          </cell>
        </row>
        <row r="272">
          <cell r="K272" t="str">
            <v>Conversión a medios tecnológicos</v>
          </cell>
          <cell r="L272" t="str">
            <v>Disminución de consumo de papel (+)</v>
          </cell>
          <cell r="AB272" t="str">
            <v>POSITIVO</v>
          </cell>
          <cell r="BA272" t="str">
            <v>POSITIVO</v>
          </cell>
        </row>
        <row r="273">
          <cell r="K273" t="str">
            <v>Consumo de energía eléctrica</v>
          </cell>
          <cell r="L273" t="str">
            <v>Agotamiento de los recursos naturales (-)</v>
          </cell>
          <cell r="AB273" t="str">
            <v>Negativo MODERADO</v>
          </cell>
          <cell r="BA273" t="str">
            <v>Negativo BAJO</v>
          </cell>
        </row>
        <row r="274">
          <cell r="K274" t="str">
            <v>Consumo de papel</v>
          </cell>
          <cell r="L274" t="str">
            <v>Agotamiento de los recursos naturales (-)</v>
          </cell>
          <cell r="AB274" t="str">
            <v>Negativo MODERADO</v>
          </cell>
          <cell r="BA274" t="str">
            <v>Negativo BAJO</v>
          </cell>
        </row>
        <row r="275">
          <cell r="K275" t="str">
            <v>Consumo de tóner</v>
          </cell>
          <cell r="L275" t="str">
            <v>Agotamiento de los recursos naturales (-)</v>
          </cell>
          <cell r="AB275" t="str">
            <v>Negativo BAJO</v>
          </cell>
          <cell r="BA275" t="str">
            <v>Negativo BAJO</v>
          </cell>
        </row>
        <row r="276">
          <cell r="K276" t="str">
            <v>Conversión a medios tecnológicos</v>
          </cell>
          <cell r="L276" t="str">
            <v>Conservación de flora (+)</v>
          </cell>
          <cell r="AB276" t="str">
            <v>POSITIVO</v>
          </cell>
          <cell r="BA276" t="str">
            <v>POSITIVO</v>
          </cell>
        </row>
        <row r="277">
          <cell r="K277" t="str">
            <v>Conversión a medios tecnológicos</v>
          </cell>
          <cell r="L277" t="str">
            <v>Generación / Fomento de educación  y conciencia ambiental (+)</v>
          </cell>
          <cell r="AB277" t="str">
            <v>POSITIVO</v>
          </cell>
          <cell r="BA277" t="str">
            <v>POSITIVO</v>
          </cell>
        </row>
        <row r="278">
          <cell r="K278" t="str">
            <v>Educación ambiental</v>
          </cell>
          <cell r="L278" t="str">
            <v>Generación / Fomento de educación  y conciencia ambiental (+)</v>
          </cell>
          <cell r="AB278" t="str">
            <v>POSITIVO</v>
          </cell>
          <cell r="BA278" t="str">
            <v>POSITIVO</v>
          </cell>
        </row>
        <row r="279">
          <cell r="K279" t="str">
            <v>Generación de residuos aprovechables (PAPEL)</v>
          </cell>
          <cell r="L279" t="str">
            <v>Disminución de carga en los rellenos sanitarios (+)</v>
          </cell>
          <cell r="AB279" t="str">
            <v>POSITIVO</v>
          </cell>
          <cell r="BA279" t="str">
            <v>POSITIVO</v>
          </cell>
        </row>
        <row r="280">
          <cell r="K280" t="str">
            <v xml:space="preserve">Generación de residuos peligrosos (TÓNERES) </v>
          </cell>
          <cell r="L280" t="str">
            <v>Contaminación del suelo (-)</v>
          </cell>
          <cell r="AB280" t="str">
            <v>Negativo MODERADO</v>
          </cell>
          <cell r="BA280" t="str">
            <v>Negativo BAJO</v>
          </cell>
        </row>
        <row r="281">
          <cell r="K281" t="str">
            <v>Generación de residuos peligrosos (RESIDUOS DE ATENCIÓN MÉDICA)</v>
          </cell>
          <cell r="L281" t="str">
            <v>Contaminación del suelo (-)</v>
          </cell>
          <cell r="AB281" t="str">
            <v>Negativo MODERADO</v>
          </cell>
          <cell r="BA281" t="str">
            <v>Negativo BAJO</v>
          </cell>
        </row>
        <row r="282">
          <cell r="K282" t="str">
            <v>Generación de residuos peligrosos (EXTINTORES)</v>
          </cell>
          <cell r="L282" t="str">
            <v>Contaminación del suelo (-)</v>
          </cell>
          <cell r="AB282" t="str">
            <v>Negativo MODERADO</v>
          </cell>
          <cell r="BA282" t="str">
            <v>Negativo BAJO</v>
          </cell>
        </row>
        <row r="283">
          <cell r="K283" t="str">
            <v>Generación de residuos peligrosos (EXTINTORES)</v>
          </cell>
          <cell r="L283" t="str">
            <v>Contaminación del aire (-)</v>
          </cell>
          <cell r="AB283" t="str">
            <v>Negativo MODERADO</v>
          </cell>
          <cell r="BA283" t="str">
            <v>Negativo BAJO</v>
          </cell>
        </row>
        <row r="284">
          <cell r="K284" t="str">
            <v>Generación de residuos peligrosos (EXTINTORES)</v>
          </cell>
          <cell r="L284" t="str">
            <v>Emisión de gases efecto invernadero (-)</v>
          </cell>
          <cell r="AB284" t="str">
            <v>Negativo MODERADO</v>
          </cell>
          <cell r="BA284" t="str">
            <v>Negativo BAJO</v>
          </cell>
        </row>
        <row r="285">
          <cell r="K285" t="str">
            <v>Consumo de extintores</v>
          </cell>
          <cell r="L285" t="str">
            <v>Agotamiento de los recursos naturales (-)</v>
          </cell>
          <cell r="AB285" t="str">
            <v>Negativo MODERADO</v>
          </cell>
          <cell r="BA285" t="str">
            <v>Negativo BAJO</v>
          </cell>
        </row>
        <row r="286">
          <cell r="K286" t="str">
            <v>Consumo de energía eléctrica</v>
          </cell>
          <cell r="L286" t="str">
            <v>Agotamiento de los recursos naturales (-)</v>
          </cell>
          <cell r="AB286" t="str">
            <v>Negativo MODERADO</v>
          </cell>
          <cell r="BA286" t="str">
            <v>Negativo BAJO</v>
          </cell>
        </row>
        <row r="287">
          <cell r="K287" t="str">
            <v>Consumo de papel</v>
          </cell>
          <cell r="L287" t="str">
            <v>Agotamiento de los recursos naturales (-)</v>
          </cell>
          <cell r="AB287" t="str">
            <v>Negativo MODERADO</v>
          </cell>
          <cell r="BA287" t="str">
            <v>Negativo BAJO</v>
          </cell>
        </row>
        <row r="288">
          <cell r="K288" t="str">
            <v>Consumo de tóner</v>
          </cell>
          <cell r="L288" t="str">
            <v>Agotamiento de los recursos naturales (-)</v>
          </cell>
          <cell r="AB288" t="str">
            <v>Negativo BAJO</v>
          </cell>
          <cell r="BA288" t="str">
            <v>Negativo BAJO</v>
          </cell>
        </row>
        <row r="289">
          <cell r="K289" t="str">
            <v>Generación de residuos aprovechables (PAPEL)</v>
          </cell>
          <cell r="L289" t="str">
            <v>Disminución de carga en los rellenos sanitarios (+)</v>
          </cell>
          <cell r="AB289" t="str">
            <v>POSITIVO</v>
          </cell>
          <cell r="BA289" t="str">
            <v>POSITIVO</v>
          </cell>
        </row>
        <row r="290">
          <cell r="K290" t="str">
            <v>Consumo de energía eléctrica</v>
          </cell>
          <cell r="L290" t="str">
            <v>Contaminación del suelo (-)</v>
          </cell>
          <cell r="AB290" t="str">
            <v>Negativo MODERADO</v>
          </cell>
          <cell r="BA290" t="str">
            <v>Negativo BAJO</v>
          </cell>
        </row>
        <row r="291">
          <cell r="K291" t="str">
            <v xml:space="preserve">Generación de residuos peligrosos (TÓNERES) </v>
          </cell>
          <cell r="L291" t="str">
            <v>Contaminación del suelo (-)</v>
          </cell>
          <cell r="AB291" t="str">
            <v>Negativo MODERADO</v>
          </cell>
          <cell r="BA291" t="str">
            <v>Negativo BAJO</v>
          </cell>
        </row>
        <row r="292">
          <cell r="K292" t="str">
            <v>Consumo de papel</v>
          </cell>
          <cell r="L292" t="str">
            <v>Disminución de consumo de papel (+)</v>
          </cell>
          <cell r="AB292" t="str">
            <v>POSITIVO</v>
          </cell>
          <cell r="BA292" t="str">
            <v>POSITIVO</v>
          </cell>
        </row>
        <row r="293">
          <cell r="K293" t="str">
            <v>Consumo de energía eléctrica</v>
          </cell>
          <cell r="L293" t="str">
            <v>Agotamiento de los recursos naturales (-)</v>
          </cell>
          <cell r="AB293" t="str">
            <v>Negativo MODERADO</v>
          </cell>
          <cell r="BA293" t="str">
            <v>Negativo BAJO</v>
          </cell>
        </row>
        <row r="294">
          <cell r="K294" t="str">
            <v>Consumo de energía eléctrica</v>
          </cell>
          <cell r="L294" t="str">
            <v>Disminución de consumo de energía (+)</v>
          </cell>
          <cell r="AB294" t="str">
            <v>POSITIVO</v>
          </cell>
          <cell r="BA294" t="str">
            <v>POSITIVO</v>
          </cell>
        </row>
        <row r="295">
          <cell r="K295" t="str">
            <v>Consumo de papel</v>
          </cell>
          <cell r="L295" t="str">
            <v>Agotamiento de los recursos naturales (-)</v>
          </cell>
          <cell r="AB295" t="str">
            <v>Negativo MODERADO</v>
          </cell>
          <cell r="BA295" t="str">
            <v>Negativo BAJO</v>
          </cell>
        </row>
        <row r="296">
          <cell r="K296" t="str">
            <v>Consumo de tóner</v>
          </cell>
          <cell r="L296" t="str">
            <v>Agotamiento de los recursos naturales (-)</v>
          </cell>
          <cell r="AB296" t="str">
            <v>Negativo BAJO</v>
          </cell>
          <cell r="BA296" t="str">
            <v>Negativo BAJO</v>
          </cell>
        </row>
        <row r="297">
          <cell r="K297" t="str">
            <v>Generación de residuos aprovechables (PAPEL)</v>
          </cell>
          <cell r="L297" t="str">
            <v>Disminución de carga en los rellenos sanitarios (+)</v>
          </cell>
          <cell r="AB297" t="str">
            <v>POSITIVO</v>
          </cell>
          <cell r="BA297" t="str">
            <v>POSITIVO</v>
          </cell>
        </row>
        <row r="298">
          <cell r="K298" t="str">
            <v>Generación de residuos de manejo especial (RAEE´S)</v>
          </cell>
          <cell r="L298" t="str">
            <v>Contaminación del suelo (-)</v>
          </cell>
          <cell r="AB298" t="str">
            <v>Negativo MODERADO</v>
          </cell>
          <cell r="BA298" t="str">
            <v>Negativo BAJO</v>
          </cell>
        </row>
        <row r="299">
          <cell r="K299" t="str">
            <v xml:space="preserve">Generación de residuos peligrosos (TÓNERES) </v>
          </cell>
          <cell r="L299" t="str">
            <v>Contaminación del suelo (-)</v>
          </cell>
          <cell r="AB299" t="str">
            <v>Negativo MODERADO</v>
          </cell>
          <cell r="BA299" t="str">
            <v>Negativo BAJO</v>
          </cell>
        </row>
        <row r="300">
          <cell r="K300" t="str">
            <v>Conversión a medios tecnológicos</v>
          </cell>
          <cell r="L300" t="str">
            <v>Disminución de consumo de papel (+)</v>
          </cell>
          <cell r="AB300" t="str">
            <v>POSITIVO</v>
          </cell>
          <cell r="BA300" t="str">
            <v>POSITIVO</v>
          </cell>
        </row>
        <row r="301">
          <cell r="K301" t="str">
            <v>Consumo de combustibles</v>
          </cell>
          <cell r="L301" t="str">
            <v>Agotamiento de los recursos naturales (-)</v>
          </cell>
          <cell r="AB301" t="str">
            <v>Negativo BAJO</v>
          </cell>
          <cell r="BA301" t="str">
            <v>Negativo BAJO</v>
          </cell>
        </row>
        <row r="302">
          <cell r="K302" t="str">
            <v>Generación de emisiones atmosféricas fuentes móviles</v>
          </cell>
          <cell r="L302" t="str">
            <v>Contaminación del aire (-)</v>
          </cell>
          <cell r="AB302" t="str">
            <v>Negativo MODERADO</v>
          </cell>
          <cell r="BA302" t="str">
            <v>Negativo MODERADO</v>
          </cell>
        </row>
        <row r="303">
          <cell r="K303" t="str">
            <v>Consumo de energía eléctrica</v>
          </cell>
          <cell r="L303" t="str">
            <v>Agotamiento de los recursos naturales (-)</v>
          </cell>
          <cell r="AB303" t="str">
            <v>Negativo MODERADO</v>
          </cell>
          <cell r="BA303" t="str">
            <v>Negativo BAJO</v>
          </cell>
        </row>
        <row r="304">
          <cell r="K304" t="str">
            <v>Consumo de papel</v>
          </cell>
          <cell r="L304" t="str">
            <v>Agotamiento de los recursos naturales (-)</v>
          </cell>
          <cell r="AB304" t="str">
            <v>Negativo MODERADO</v>
          </cell>
          <cell r="BA304" t="str">
            <v>Negativo BAJO</v>
          </cell>
        </row>
        <row r="305">
          <cell r="K305" t="str">
            <v>Consumo de tóner</v>
          </cell>
          <cell r="L305" t="str">
            <v>Agotamiento de los recursos naturales (-)</v>
          </cell>
          <cell r="AB305" t="str">
            <v>Negativo BAJO</v>
          </cell>
          <cell r="BA305" t="str">
            <v>Negativo BAJO</v>
          </cell>
        </row>
        <row r="306">
          <cell r="K306" t="str">
            <v>Generación de residuos aprovechables (PAPEL)</v>
          </cell>
          <cell r="L306" t="str">
            <v>Disminución de carga en los rellenos sanitarios (+)</v>
          </cell>
          <cell r="AB306" t="str">
            <v>POSITIVO</v>
          </cell>
          <cell r="BA306" t="str">
            <v>POSITIVO</v>
          </cell>
        </row>
        <row r="307">
          <cell r="K307" t="str">
            <v>Generación de residuos de manejo especial (RAEE´S)</v>
          </cell>
          <cell r="L307" t="str">
            <v>Contaminación del suelo (-)</v>
          </cell>
          <cell r="AB307" t="str">
            <v>Negativo MODERADO</v>
          </cell>
          <cell r="BA307" t="str">
            <v>Negativo BAJO</v>
          </cell>
        </row>
        <row r="308">
          <cell r="K308" t="str">
            <v xml:space="preserve">Generación de residuos peligrosos (TÓNERES) </v>
          </cell>
          <cell r="L308" t="str">
            <v>Contaminación del suelo (-)</v>
          </cell>
          <cell r="AB308" t="str">
            <v>Negativo MODERADO</v>
          </cell>
          <cell r="BA308" t="str">
            <v>Negativo BAJO</v>
          </cell>
        </row>
        <row r="309">
          <cell r="K309" t="str">
            <v>Conversión a medios tecnológicos</v>
          </cell>
          <cell r="L309" t="str">
            <v>Disminución de consumo de papel (+)</v>
          </cell>
          <cell r="AB309" t="str">
            <v>POSITIVO</v>
          </cell>
          <cell r="BA309" t="str">
            <v>POSITIVO</v>
          </cell>
        </row>
        <row r="310">
          <cell r="K310" t="str">
            <v>Consumo de energía eléctrica</v>
          </cell>
          <cell r="L310" t="str">
            <v>Agotamiento de los recursos naturales (-)</v>
          </cell>
          <cell r="AB310" t="str">
            <v>Negativo MODERADO</v>
          </cell>
          <cell r="BA310" t="str">
            <v>Negativo BAJO</v>
          </cell>
        </row>
        <row r="311">
          <cell r="K311" t="str">
            <v>Consumo de papel</v>
          </cell>
          <cell r="L311" t="str">
            <v>Agotamiento de los recursos naturales (-)</v>
          </cell>
          <cell r="AB311" t="str">
            <v>Negativo MODERADO</v>
          </cell>
          <cell r="BA311" t="str">
            <v>Negativo BAJO</v>
          </cell>
        </row>
        <row r="312">
          <cell r="K312" t="str">
            <v>Consumo de tóner</v>
          </cell>
          <cell r="L312" t="str">
            <v>Agotamiento de los recursos naturales (-)</v>
          </cell>
          <cell r="AB312" t="str">
            <v>Negativo BAJO</v>
          </cell>
          <cell r="BA312" t="str">
            <v>Negativo BAJO</v>
          </cell>
        </row>
        <row r="313">
          <cell r="K313" t="str">
            <v>Generación de residuos aprovechables (PAPEL)</v>
          </cell>
          <cell r="L313" t="str">
            <v>Disminución de carga en los rellenos sanitarios (+)</v>
          </cell>
          <cell r="AB313" t="str">
            <v>POSITIVO</v>
          </cell>
          <cell r="BA313" t="str">
            <v>POSITIVO</v>
          </cell>
        </row>
        <row r="314">
          <cell r="K314" t="str">
            <v>Generación de residuos de manejo especial (RAEE´S)</v>
          </cell>
          <cell r="L314" t="str">
            <v>Contaminación del suelo (-)</v>
          </cell>
          <cell r="AB314" t="str">
            <v>Negativo MODERADO</v>
          </cell>
          <cell r="BA314" t="str">
            <v>Negativo BAJO</v>
          </cell>
        </row>
        <row r="315">
          <cell r="K315" t="str">
            <v xml:space="preserve">Generación de residuos peligrosos (TÓNERES) </v>
          </cell>
          <cell r="L315" t="str">
            <v>Contaminación del suelo (-)</v>
          </cell>
          <cell r="AB315" t="str">
            <v>Negativo MODERADO</v>
          </cell>
          <cell r="BA315" t="str">
            <v>Negativo BAJO</v>
          </cell>
        </row>
        <row r="316">
          <cell r="K316" t="str">
            <v>Conversión a medios tecnológicos</v>
          </cell>
          <cell r="L316" t="str">
            <v>Disminución de consumo de papel (+)</v>
          </cell>
          <cell r="AB316" t="str">
            <v>POSITIVO</v>
          </cell>
          <cell r="BA316" t="str">
            <v>POSITIVO</v>
          </cell>
        </row>
        <row r="317">
          <cell r="K317" t="str">
            <v>Consumo de combustibles</v>
          </cell>
          <cell r="L317" t="str">
            <v>Agotamiento de los recursos naturales (-)</v>
          </cell>
          <cell r="AB317" t="str">
            <v>Negativo BAJO</v>
          </cell>
          <cell r="BA317" t="str">
            <v>Negativo BAJO</v>
          </cell>
        </row>
        <row r="318">
          <cell r="K318" t="str">
            <v>Generación de emisiones atmosféricas fuentes móviles</v>
          </cell>
          <cell r="L318" t="str">
            <v>Contaminación del aire (-)</v>
          </cell>
          <cell r="AB318" t="str">
            <v>Negativo MODERADO</v>
          </cell>
          <cell r="BA318" t="str">
            <v>Negativo MODERADO</v>
          </cell>
        </row>
        <row r="319">
          <cell r="K319" t="str">
            <v>Generación de residuos aprovechables (CARTÓN)</v>
          </cell>
          <cell r="L319" t="str">
            <v>Disminución de carga en los rellenos sanitarios (+)</v>
          </cell>
          <cell r="AB319" t="str">
            <v>POSITIVO</v>
          </cell>
          <cell r="BA319" t="str">
            <v>POSITIVO</v>
          </cell>
        </row>
        <row r="320">
          <cell r="K320" t="str">
            <v>Consumo de energía eléctrica</v>
          </cell>
          <cell r="L320" t="str">
            <v>Agotamiento de los recursos naturales (-)</v>
          </cell>
          <cell r="AB320" t="str">
            <v>Negativo MODERADO</v>
          </cell>
          <cell r="BA320" t="str">
            <v>Negativo BAJO</v>
          </cell>
        </row>
        <row r="321">
          <cell r="K321" t="str">
            <v>Conversión a medios tecnológicos</v>
          </cell>
          <cell r="L321" t="str">
            <v>Disminución de consumo de papel (+)</v>
          </cell>
          <cell r="AB321" t="str">
            <v>POSITIVO</v>
          </cell>
          <cell r="BA321" t="str">
            <v>POSITIVO</v>
          </cell>
        </row>
        <row r="322">
          <cell r="K322" t="str">
            <v>Consumo de papel</v>
          </cell>
          <cell r="L322" t="str">
            <v>Agotamiento de los recursos naturales (-)</v>
          </cell>
          <cell r="AB322" t="str">
            <v>Negativo MODERADO</v>
          </cell>
          <cell r="BA322" t="str">
            <v>Negativo BAJO</v>
          </cell>
        </row>
        <row r="323">
          <cell r="K323" t="str">
            <v>Consumo de tóner</v>
          </cell>
          <cell r="L323" t="str">
            <v>Agotamiento de los recursos naturales (-)</v>
          </cell>
          <cell r="AB323" t="str">
            <v>Negativo BAJO</v>
          </cell>
          <cell r="BA323" t="str">
            <v>Negativo BAJO</v>
          </cell>
        </row>
        <row r="324">
          <cell r="K324" t="str">
            <v>Generación de residuos aprovechables (PAPEL)</v>
          </cell>
          <cell r="L324" t="str">
            <v>Disminución de carga en los rellenos sanitarios (+)</v>
          </cell>
          <cell r="AB324" t="str">
            <v>POSITIVO</v>
          </cell>
          <cell r="BA324" t="str">
            <v>POSITIVO</v>
          </cell>
        </row>
        <row r="325">
          <cell r="K325" t="str">
            <v xml:space="preserve">Generación de residuos peligrosos (TÓNERES) </v>
          </cell>
          <cell r="L325" t="str">
            <v>Contaminación del suelo (-)</v>
          </cell>
          <cell r="AB325" t="str">
            <v>Negativo MODERADO</v>
          </cell>
          <cell r="BA325" t="str">
            <v>Negativo BAJO</v>
          </cell>
        </row>
        <row r="326">
          <cell r="K326" t="str">
            <v>Consumo de energía eléctrica</v>
          </cell>
          <cell r="L326" t="str">
            <v>Agotamiento de los recursos naturales (-)</v>
          </cell>
          <cell r="AB326" t="str">
            <v>Negativo MODERADO</v>
          </cell>
          <cell r="BA326" t="str">
            <v>Negativo BAJO</v>
          </cell>
        </row>
        <row r="327">
          <cell r="K327" t="str">
            <v>Consumo de papel</v>
          </cell>
          <cell r="L327" t="str">
            <v>Agotamiento de los recursos naturales (-)</v>
          </cell>
          <cell r="AB327" t="str">
            <v>Negativo MODERADO</v>
          </cell>
          <cell r="BA327" t="str">
            <v>Negativo BAJO</v>
          </cell>
        </row>
        <row r="328">
          <cell r="K328" t="str">
            <v>Consumo de tóner</v>
          </cell>
          <cell r="L328" t="str">
            <v>Agotamiento de los recursos naturales (-)</v>
          </cell>
          <cell r="AB328" t="str">
            <v>Negativo BAJO</v>
          </cell>
          <cell r="BA328" t="str">
            <v>Negativo BAJO</v>
          </cell>
        </row>
        <row r="329">
          <cell r="K329" t="str">
            <v>Generación de residuos aprovechables (PAPEL)</v>
          </cell>
          <cell r="L329" t="str">
            <v>Disminución de carga en los rellenos sanitarios (+)</v>
          </cell>
          <cell r="AB329" t="str">
            <v>POSITIVO</v>
          </cell>
          <cell r="BA329" t="str">
            <v>POSITIVO</v>
          </cell>
        </row>
        <row r="330">
          <cell r="K330" t="str">
            <v xml:space="preserve">Generación de residuos peligrosos (TÓNERES) </v>
          </cell>
          <cell r="L330" t="str">
            <v>Contaminación del suelo (-)</v>
          </cell>
          <cell r="AB330" t="str">
            <v>Negativo MODERADO</v>
          </cell>
          <cell r="BA330" t="str">
            <v>Negativo BAJO</v>
          </cell>
        </row>
        <row r="331">
          <cell r="K331" t="str">
            <v>Conversión a medios tecnológicos</v>
          </cell>
          <cell r="L331" t="str">
            <v>Disminución de consumo de papel (+)</v>
          </cell>
          <cell r="AB331" t="str">
            <v>POSITIVO</v>
          </cell>
          <cell r="BA331" t="str">
            <v>POSITIVO</v>
          </cell>
        </row>
        <row r="332">
          <cell r="K332" t="str">
            <v>Consumo de combustibles</v>
          </cell>
          <cell r="L332" t="str">
            <v>Agotamiento de los recursos naturales (-)</v>
          </cell>
          <cell r="AB332" t="str">
            <v>Negativo MODERADO</v>
          </cell>
          <cell r="BA332" t="str">
            <v>Negativo MODERADO</v>
          </cell>
        </row>
        <row r="333">
          <cell r="K333" t="str">
            <v>Generación de emisiones atmosféricas fuentes móviles</v>
          </cell>
          <cell r="L333" t="str">
            <v>Contaminación del aire (-)</v>
          </cell>
          <cell r="AB333" t="str">
            <v>Negativo MODERADO</v>
          </cell>
          <cell r="BA333" t="str">
            <v>Negativo MODERADO</v>
          </cell>
        </row>
        <row r="334">
          <cell r="K334" t="str">
            <v>Identificación de requisitos legales ambientales y otros requisitos</v>
          </cell>
          <cell r="L334" t="str">
            <v>Reducción de afectación al medio ambiente (+)</v>
          </cell>
          <cell r="AB334" t="str">
            <v>POSITIVO</v>
          </cell>
          <cell r="BA334" t="str">
            <v>POSITIVO</v>
          </cell>
        </row>
        <row r="335">
          <cell r="K335" t="str">
            <v>Definición de criterios ambientales para adquisición de productos y/o servicios</v>
          </cell>
          <cell r="L335" t="str">
            <v>Reducción de afectación al medio ambiente (+)</v>
          </cell>
          <cell r="AB335" t="str">
            <v>POSITIVO</v>
          </cell>
          <cell r="BA335" t="str">
            <v>POSITIVO</v>
          </cell>
        </row>
        <row r="336">
          <cell r="K336" t="str">
            <v>Definición de criterios ambientales para adquisición de productos y/o servicios</v>
          </cell>
          <cell r="L336" t="str">
            <v>Fomento de buenas prácticas ambientales (+)</v>
          </cell>
          <cell r="AB336" t="str">
            <v>POSITIVO</v>
          </cell>
          <cell r="BA336" t="str">
            <v>POSITIVO</v>
          </cell>
        </row>
        <row r="337">
          <cell r="K337" t="str">
            <v>Consumo de energía eléctrica</v>
          </cell>
          <cell r="L337" t="str">
            <v>Agotamiento de los recursos naturales (-)</v>
          </cell>
          <cell r="AB337" t="str">
            <v>Negativo MODERADO</v>
          </cell>
          <cell r="BA337" t="str">
            <v>Negativo BAJO</v>
          </cell>
        </row>
        <row r="338">
          <cell r="K338" t="str">
            <v>Consumo de papel</v>
          </cell>
          <cell r="L338" t="str">
            <v>Agotamiento de los recursos naturales (-)</v>
          </cell>
          <cell r="AB338" t="str">
            <v>Negativo MODERADO</v>
          </cell>
          <cell r="BA338" t="str">
            <v>Negativo BAJO</v>
          </cell>
        </row>
        <row r="339">
          <cell r="K339" t="str">
            <v>Consumo de tóner</v>
          </cell>
          <cell r="L339" t="str">
            <v>Agotamiento de los recursos naturales (-)</v>
          </cell>
          <cell r="AB339" t="str">
            <v>Negativo BAJO</v>
          </cell>
          <cell r="BA339" t="str">
            <v>Negativo BAJO</v>
          </cell>
        </row>
        <row r="340">
          <cell r="K340" t="str">
            <v>Generación de residuos aprovechables (PAPEL)</v>
          </cell>
          <cell r="L340" t="str">
            <v>Disminución de carga en los rellenos sanitarios (+)</v>
          </cell>
          <cell r="AB340" t="str">
            <v>POSITIVO</v>
          </cell>
          <cell r="BA340" t="str">
            <v>POSITIVO</v>
          </cell>
        </row>
        <row r="341">
          <cell r="K341" t="str">
            <v xml:space="preserve">Generación de residuos peligrosos (TÓNERES) </v>
          </cell>
          <cell r="L341" t="str">
            <v>Contaminación del suelo (-)</v>
          </cell>
          <cell r="AB341" t="str">
            <v>Negativo MODERADO</v>
          </cell>
          <cell r="BA341" t="str">
            <v>Negativo BAJO</v>
          </cell>
        </row>
        <row r="342">
          <cell r="K342" t="str">
            <v>Consumo de energía eléctrica</v>
          </cell>
          <cell r="L342" t="str">
            <v>Agotamiento de los recursos naturales (-)</v>
          </cell>
          <cell r="AB342" t="str">
            <v>Negativo MODERADO</v>
          </cell>
          <cell r="BA342" t="str">
            <v>Negativo BAJO</v>
          </cell>
        </row>
        <row r="343">
          <cell r="K343" t="str">
            <v>Consumo de papel</v>
          </cell>
          <cell r="L343" t="str">
            <v>Agotamiento de los recursos naturales (-)</v>
          </cell>
          <cell r="AB343" t="str">
            <v>Negativo MODERADO</v>
          </cell>
          <cell r="BA343" t="str">
            <v>Negativo BAJO</v>
          </cell>
        </row>
        <row r="344">
          <cell r="K344" t="str">
            <v>Consumo de tóner</v>
          </cell>
          <cell r="L344" t="str">
            <v>Agotamiento de los recursos naturales (-)</v>
          </cell>
          <cell r="AB344" t="str">
            <v>Negativo BAJO</v>
          </cell>
          <cell r="BA344" t="str">
            <v>Negativo BAJO</v>
          </cell>
        </row>
        <row r="345">
          <cell r="K345" t="str">
            <v>Generación de residuos aprovechables (PAPEL)</v>
          </cell>
          <cell r="L345" t="str">
            <v>Disminución de carga en los rellenos sanitarios (+)</v>
          </cell>
          <cell r="AB345" t="str">
            <v>POSITIVO</v>
          </cell>
          <cell r="BA345" t="str">
            <v>POSITIVO</v>
          </cell>
        </row>
        <row r="346">
          <cell r="K346" t="str">
            <v xml:space="preserve">Generación de residuos peligrosos (TÓNERES) </v>
          </cell>
          <cell r="L346" t="str">
            <v>Contaminación del suelo (-)</v>
          </cell>
          <cell r="AB346" t="str">
            <v>Negativo MODERADO</v>
          </cell>
          <cell r="BA346" t="str">
            <v>Negativo BAJO</v>
          </cell>
        </row>
        <row r="347">
          <cell r="K347" t="str">
            <v>Conversión a medios tecnológicos</v>
          </cell>
          <cell r="L347" t="str">
            <v>Disminución de consumo de papel (+)</v>
          </cell>
          <cell r="AB347" t="str">
            <v>POSITIVO</v>
          </cell>
          <cell r="BA347" t="str">
            <v>POSITIVO</v>
          </cell>
        </row>
        <row r="348">
          <cell r="K348" t="str">
            <v>Consumo de combustibles</v>
          </cell>
          <cell r="L348" t="str">
            <v>Agotamiento de los recursos naturales (-)</v>
          </cell>
          <cell r="AB348" t="str">
            <v>Negativo MODERADO</v>
          </cell>
          <cell r="BA348" t="str">
            <v>Negativo MODERADO</v>
          </cell>
        </row>
        <row r="349">
          <cell r="K349" t="str">
            <v>Generación de emisiones atmosféricas fuentes móviles</v>
          </cell>
          <cell r="L349" t="str">
            <v>Contaminación del aire (-)</v>
          </cell>
          <cell r="AB349" t="str">
            <v>Negativo MODERADO</v>
          </cell>
          <cell r="BA349" t="str">
            <v>Negativo MODERADO</v>
          </cell>
        </row>
        <row r="350">
          <cell r="K350" t="str">
            <v>Identificación de requisitos legales ambientales y otros requisitos</v>
          </cell>
          <cell r="L350" t="str">
            <v>Reducción de afectación al medio ambiente (+)</v>
          </cell>
          <cell r="AB350" t="str">
            <v>POSITIVO</v>
          </cell>
          <cell r="BA350" t="str">
            <v>POSITIVO</v>
          </cell>
        </row>
        <row r="351">
          <cell r="K351" t="str">
            <v>Definición de criterios ambientales para adquisición de productos y/o servicios</v>
          </cell>
          <cell r="L351" t="str">
            <v>Reducción de afectación al medio ambiente (+)</v>
          </cell>
          <cell r="AB351" t="str">
            <v>POSITIVO</v>
          </cell>
          <cell r="BA351" t="str">
            <v>POSITIVO</v>
          </cell>
        </row>
        <row r="352">
          <cell r="K352" t="str">
            <v>Definición de criterios ambientales para adquisición de productos y/o servicios</v>
          </cell>
          <cell r="L352" t="str">
            <v>Fomento de buenas prácticas ambientales (+)</v>
          </cell>
          <cell r="AB352" t="str">
            <v>POSITIVO</v>
          </cell>
          <cell r="BA352" t="str">
            <v>POSITIVO</v>
          </cell>
        </row>
        <row r="353">
          <cell r="K353" t="str">
            <v>Consumo de energía eléctrica</v>
          </cell>
          <cell r="L353" t="str">
            <v>Agotamiento de los recursos naturales (-)</v>
          </cell>
          <cell r="AB353" t="str">
            <v>Negativo MODERADO</v>
          </cell>
          <cell r="BA353" t="str">
            <v>Negativo BAJO</v>
          </cell>
        </row>
        <row r="354">
          <cell r="K354" t="str">
            <v>Conversión a medios tecnológicos</v>
          </cell>
          <cell r="L354" t="str">
            <v>Disminución de consumo de papel (+)</v>
          </cell>
          <cell r="AB354" t="str">
            <v>POSITIVO</v>
          </cell>
          <cell r="BA354" t="str">
            <v>POSITIVO</v>
          </cell>
        </row>
        <row r="355">
          <cell r="K355" t="str">
            <v>Consumo de energía eléctrica</v>
          </cell>
          <cell r="L355" t="str">
            <v>Agotamiento de los recursos naturales (-)</v>
          </cell>
          <cell r="AB355" t="str">
            <v>Negativo MODERADO</v>
          </cell>
          <cell r="BA355" t="str">
            <v>Negativo BAJO</v>
          </cell>
        </row>
        <row r="356">
          <cell r="K356" t="str">
            <v>Consumo de energía eléctrica</v>
          </cell>
          <cell r="L356" t="str">
            <v>Agotamiento de los recursos naturales (-)</v>
          </cell>
          <cell r="AB356" t="str">
            <v>Negativo MODERADO</v>
          </cell>
          <cell r="BA356" t="str">
            <v>Negativo BAJO</v>
          </cell>
        </row>
        <row r="357">
          <cell r="K357" t="str">
            <v>Conversión a medios tecnológicos</v>
          </cell>
          <cell r="L357" t="str">
            <v>Fomento de buenas prácticas ambientales (+)</v>
          </cell>
          <cell r="AB357" t="str">
            <v>POSITIVO</v>
          </cell>
          <cell r="BA357" t="str">
            <v>POSITIVO</v>
          </cell>
        </row>
        <row r="358">
          <cell r="K358" t="str">
            <v>Conversión a medios tecnológicos</v>
          </cell>
          <cell r="L358" t="str">
            <v>Disminución de consumo de papel (+)</v>
          </cell>
          <cell r="AB358" t="str">
            <v>POSITIVO</v>
          </cell>
          <cell r="BA358" t="str">
            <v>POSITIVO</v>
          </cell>
        </row>
        <row r="359">
          <cell r="K359" t="str">
            <v>Consumo de energía eléctrica</v>
          </cell>
          <cell r="L359" t="str">
            <v>Agotamiento de los recursos naturales (-)</v>
          </cell>
          <cell r="AB359" t="str">
            <v>Negativo MODERADO</v>
          </cell>
          <cell r="BA359" t="str">
            <v>Negativo BAJO</v>
          </cell>
        </row>
        <row r="360">
          <cell r="K360" t="str">
            <v>Conversión a medios tecnológicos</v>
          </cell>
          <cell r="L360" t="str">
            <v>Disminución de consumo de papel (+)</v>
          </cell>
          <cell r="AB360" t="str">
            <v>POSITIVO</v>
          </cell>
          <cell r="BA360" t="str">
            <v>POSITIVO</v>
          </cell>
        </row>
        <row r="361">
          <cell r="K361" t="str">
            <v>Consumo de energía eléctrica</v>
          </cell>
          <cell r="L361" t="str">
            <v>Agotamiento de los recursos naturales (-)</v>
          </cell>
          <cell r="AB361" t="str">
            <v>Negativo MODERADO</v>
          </cell>
          <cell r="BA361" t="str">
            <v>Negativo BAJO</v>
          </cell>
        </row>
        <row r="362">
          <cell r="K362" t="str">
            <v>Consumo de papel</v>
          </cell>
          <cell r="L362" t="str">
            <v>Fomento de buenas prácticas ambientales (+)</v>
          </cell>
          <cell r="AB362" t="str">
            <v>POSITIVO</v>
          </cell>
          <cell r="BA362" t="str">
            <v>POSITIVO</v>
          </cell>
        </row>
        <row r="363">
          <cell r="K363" t="str">
            <v>Consumo de papel</v>
          </cell>
          <cell r="L363" t="str">
            <v>Agotamiento de los recursos naturales (-)</v>
          </cell>
          <cell r="AB363" t="str">
            <v>Negativo MODERADO</v>
          </cell>
          <cell r="BA363" t="str">
            <v>Negativo BAJO</v>
          </cell>
        </row>
        <row r="364">
          <cell r="K364" t="str">
            <v>Consumo de tóner</v>
          </cell>
          <cell r="L364" t="str">
            <v>Agotamiento de los recursos naturales (-)</v>
          </cell>
          <cell r="AB364" t="str">
            <v>Negativo BAJO</v>
          </cell>
          <cell r="BA364" t="str">
            <v>Negativo BAJO</v>
          </cell>
        </row>
        <row r="365">
          <cell r="K365" t="str">
            <v>Consumo de tóner</v>
          </cell>
          <cell r="L365" t="str">
            <v>Fomento de buenas prácticas ambientales (+)</v>
          </cell>
          <cell r="AB365" t="str">
            <v>POSITIVO</v>
          </cell>
          <cell r="BA365" t="str">
            <v>POSITIVO</v>
          </cell>
        </row>
        <row r="366">
          <cell r="K366" t="str">
            <v>Generación de residuos aprovechables (PAPEL)</v>
          </cell>
          <cell r="L366" t="str">
            <v>Disminución de carga en los rellenos sanitarios (+)</v>
          </cell>
          <cell r="AB366" t="str">
            <v>POSITIVO</v>
          </cell>
          <cell r="BA366" t="str">
            <v>POSITIVO</v>
          </cell>
        </row>
        <row r="367">
          <cell r="K367" t="str">
            <v>Generación de residuos aprovechables (PAPEL)</v>
          </cell>
          <cell r="L367" t="str">
            <v>Fomento de buenas prácticas ambientales (+)</v>
          </cell>
          <cell r="AB367" t="str">
            <v>POSITIVO</v>
          </cell>
          <cell r="BA367" t="str">
            <v>POSITIVO</v>
          </cell>
        </row>
        <row r="368">
          <cell r="K368" t="str">
            <v xml:space="preserve">Generación de residuos peligrosos (TÓNERES) </v>
          </cell>
          <cell r="L368" t="str">
            <v>Contaminación del suelo (-)</v>
          </cell>
          <cell r="AB368" t="str">
            <v>Negativo MODERADO</v>
          </cell>
          <cell r="BA368" t="str">
            <v>Negativo BAJO</v>
          </cell>
        </row>
        <row r="369">
          <cell r="K369" t="str">
            <v>Conversión a medios tecnológicos</v>
          </cell>
          <cell r="L369" t="str">
            <v>Disminución de consumo de papel (+)</v>
          </cell>
          <cell r="AB369" t="str">
            <v>POSITIVO</v>
          </cell>
          <cell r="BA369" t="str">
            <v>POSITIVO</v>
          </cell>
        </row>
        <row r="370">
          <cell r="K370" t="str">
            <v>Consumo de energía eléctrica</v>
          </cell>
          <cell r="L370" t="str">
            <v>Agotamiento de los recursos naturales (-)</v>
          </cell>
          <cell r="AB370" t="str">
            <v>Negativo MODERADO</v>
          </cell>
          <cell r="BA370" t="str">
            <v>Negativo BAJO</v>
          </cell>
        </row>
        <row r="371">
          <cell r="K371" t="str">
            <v>Consumo de papel</v>
          </cell>
          <cell r="L371" t="str">
            <v>Agotamiento de los recursos naturales (-)</v>
          </cell>
          <cell r="AB371" t="str">
            <v>Negativo MODERADO</v>
          </cell>
          <cell r="BA371" t="str">
            <v>Negativo BAJO</v>
          </cell>
        </row>
        <row r="372">
          <cell r="K372" t="str">
            <v>Consumo de papel</v>
          </cell>
          <cell r="L372" t="str">
            <v>Fomento de buenas prácticas ambientales (+)</v>
          </cell>
          <cell r="AB372" t="str">
            <v>POSITIVO</v>
          </cell>
          <cell r="BA372" t="str">
            <v>POSITIVO</v>
          </cell>
        </row>
        <row r="373">
          <cell r="K373" t="str">
            <v>Consumo de tóner</v>
          </cell>
          <cell r="L373" t="str">
            <v>Agotamiento de los recursos naturales (-)</v>
          </cell>
          <cell r="AB373" t="str">
            <v>Negativo BAJO</v>
          </cell>
          <cell r="BA373" t="str">
            <v>Negativo BAJO</v>
          </cell>
        </row>
        <row r="374">
          <cell r="K374" t="str">
            <v>Consumo de tóner</v>
          </cell>
          <cell r="L374" t="str">
            <v>Fomento de buenas prácticas ambientales (+)</v>
          </cell>
          <cell r="AB374" t="str">
            <v>POSITIVO</v>
          </cell>
          <cell r="BA374" t="str">
            <v>POSITIVO</v>
          </cell>
        </row>
        <row r="375">
          <cell r="K375" t="str">
            <v>Generación de residuos aprovechables (PAPEL)</v>
          </cell>
          <cell r="L375" t="str">
            <v>Disminución de carga en los rellenos sanitarios (+)</v>
          </cell>
          <cell r="AB375" t="str">
            <v>POSITIVO</v>
          </cell>
          <cell r="BA375" t="str">
            <v>POSITIVO</v>
          </cell>
        </row>
        <row r="376">
          <cell r="K376" t="str">
            <v xml:space="preserve">Generación de residuos peligrosos (TÓNERES) </v>
          </cell>
          <cell r="L376" t="str">
            <v>Contaminación del suelo (-)</v>
          </cell>
          <cell r="AB376" t="str">
            <v>Negativo MODERADO</v>
          </cell>
          <cell r="BA376" t="str">
            <v>Negativo BAJO</v>
          </cell>
        </row>
        <row r="377">
          <cell r="K377" t="str">
            <v>Conversión a medios tecnológicos</v>
          </cell>
          <cell r="L377" t="str">
            <v>Disminución de consumo de papel (+)</v>
          </cell>
          <cell r="AB377" t="str">
            <v>POSITIVO</v>
          </cell>
          <cell r="BA377" t="str">
            <v>POSITIVO</v>
          </cell>
        </row>
        <row r="378">
          <cell r="K378" t="str">
            <v>Consumo de energía eléctrica</v>
          </cell>
          <cell r="L378" t="str">
            <v>Agotamiento de los recursos naturales (-)</v>
          </cell>
          <cell r="AB378" t="str">
            <v>Negativo MODERADO</v>
          </cell>
          <cell r="BA378" t="str">
            <v>Negativo BAJO</v>
          </cell>
        </row>
        <row r="379">
          <cell r="K379" t="str">
            <v>Consumo de papel</v>
          </cell>
          <cell r="L379" t="str">
            <v>Agotamiento de los recursos naturales (-)</v>
          </cell>
          <cell r="AB379" t="str">
            <v>Negativo MODERADO</v>
          </cell>
          <cell r="BA379" t="str">
            <v>Negativo BAJO</v>
          </cell>
        </row>
        <row r="380">
          <cell r="K380" t="str">
            <v>Consumo de papel</v>
          </cell>
          <cell r="L380" t="str">
            <v>Fomento de buenas prácticas ambientales (+)</v>
          </cell>
          <cell r="AB380" t="str">
            <v>POSITIVO</v>
          </cell>
          <cell r="BA380" t="str">
            <v>POSITIVO</v>
          </cell>
        </row>
        <row r="381">
          <cell r="K381" t="str">
            <v>Consumo de tóner</v>
          </cell>
          <cell r="L381" t="str">
            <v>Agotamiento de los recursos naturales (-)</v>
          </cell>
          <cell r="AB381" t="str">
            <v>Negativo BAJO</v>
          </cell>
          <cell r="BA381" t="str">
            <v>Negativo BAJO</v>
          </cell>
        </row>
        <row r="382">
          <cell r="K382" t="str">
            <v>Consumo de tóner</v>
          </cell>
          <cell r="L382" t="str">
            <v>Fomento de buenas prácticas ambientales (+)</v>
          </cell>
          <cell r="AB382" t="str">
            <v>POSITIVO</v>
          </cell>
          <cell r="BA382" t="str">
            <v>POSITIVO</v>
          </cell>
        </row>
        <row r="383">
          <cell r="K383" t="str">
            <v>Generación de residuos aprovechables (PAPEL)</v>
          </cell>
          <cell r="L383" t="str">
            <v>Disminución de carga en los rellenos sanitarios (+)</v>
          </cell>
          <cell r="AB383" t="str">
            <v>POSITIVO</v>
          </cell>
          <cell r="BA383" t="str">
            <v>POSITIVO</v>
          </cell>
        </row>
        <row r="384">
          <cell r="K384" t="str">
            <v>Generación de residuos aprovechables (PAPEL)</v>
          </cell>
          <cell r="L384" t="str">
            <v>Fomento de buenas prácticas ambientales (+)</v>
          </cell>
          <cell r="AB384" t="str">
            <v>POSITIVO</v>
          </cell>
          <cell r="BA384" t="str">
            <v>POSITIVO</v>
          </cell>
        </row>
        <row r="385">
          <cell r="K385" t="str">
            <v xml:space="preserve">Generación de residuos peligrosos (TÓNERES) </v>
          </cell>
          <cell r="L385" t="str">
            <v>Contaminación del suelo (-)</v>
          </cell>
          <cell r="AB385" t="str">
            <v>Negativo MODERADO</v>
          </cell>
          <cell r="BA385" t="str">
            <v>Negativo BAJO</v>
          </cell>
        </row>
        <row r="386">
          <cell r="K386" t="str">
            <v xml:space="preserve">Generación de residuos peligrosos (TÓNERES) </v>
          </cell>
          <cell r="L386" t="str">
            <v>Fomento de buenas prácticas ambientales (+)</v>
          </cell>
          <cell r="AB386" t="str">
            <v>POSITIVO</v>
          </cell>
          <cell r="BA386" t="str">
            <v>POSITIVO</v>
          </cell>
        </row>
        <row r="387">
          <cell r="K387" t="str">
            <v>Conversión a medios tecnológicos</v>
          </cell>
          <cell r="L387" t="str">
            <v>Disminución de consumo de papel (+)</v>
          </cell>
          <cell r="AB387" t="str">
            <v>POSITIVO</v>
          </cell>
          <cell r="BA387" t="str">
            <v>POSITIVO</v>
          </cell>
        </row>
        <row r="388">
          <cell r="K388" t="str">
            <v>Consumo de energía eléctrica</v>
          </cell>
          <cell r="L388" t="str">
            <v>Agotamiento de los recursos naturales (-)</v>
          </cell>
          <cell r="AB388" t="str">
            <v>Negativo MODERADO</v>
          </cell>
          <cell r="BA388" t="str">
            <v>Negativo BAJO</v>
          </cell>
        </row>
        <row r="389">
          <cell r="K389" t="str">
            <v>Consumo de papel</v>
          </cell>
          <cell r="L389" t="str">
            <v>Agotamiento de los recursos naturales (-)</v>
          </cell>
          <cell r="AB389" t="str">
            <v>Negativo MODERADO</v>
          </cell>
          <cell r="BA389" t="str">
            <v>Negativo BAJO</v>
          </cell>
        </row>
        <row r="390">
          <cell r="K390" t="str">
            <v>Consumo de tóner</v>
          </cell>
          <cell r="L390" t="str">
            <v>Agotamiento de los recursos naturales (-)</v>
          </cell>
          <cell r="AB390" t="str">
            <v>Negativo BAJO</v>
          </cell>
          <cell r="BA390" t="str">
            <v>Negativo BAJO</v>
          </cell>
        </row>
        <row r="391">
          <cell r="K391" t="str">
            <v>Generación de residuos aprovechables (PAPEL)</v>
          </cell>
          <cell r="L391" t="str">
            <v>Disminución de carga en los rellenos sanitarios (+)</v>
          </cell>
          <cell r="AB391" t="str">
            <v>POSITIVO</v>
          </cell>
          <cell r="BA391" t="str">
            <v>POSITIVO</v>
          </cell>
        </row>
        <row r="392">
          <cell r="K392" t="str">
            <v xml:space="preserve">Generación de residuos peligrosos (TÓNERES) </v>
          </cell>
          <cell r="L392" t="str">
            <v>Contaminación del suelo (-)</v>
          </cell>
          <cell r="AB392" t="str">
            <v>Negativo MODERADO</v>
          </cell>
          <cell r="BA392" t="str">
            <v>Negativo BAJO</v>
          </cell>
        </row>
        <row r="393">
          <cell r="K393" t="str">
            <v>Conversión a medios tecnológicos</v>
          </cell>
          <cell r="L393" t="str">
            <v>Disminución de consumo de papel (+)</v>
          </cell>
          <cell r="AB393" t="str">
            <v>POSITIVO</v>
          </cell>
          <cell r="BA393" t="str">
            <v>POSITIVO</v>
          </cell>
        </row>
        <row r="394">
          <cell r="K394" t="str">
            <v>Consumo de energía eléctrica</v>
          </cell>
          <cell r="L394" t="str">
            <v>Agotamiento de los recursos naturales (-)</v>
          </cell>
          <cell r="AB394" t="str">
            <v>Negativo MODERADO</v>
          </cell>
          <cell r="BA394" t="str">
            <v>Negativo BAJO</v>
          </cell>
        </row>
        <row r="395">
          <cell r="K395" t="str">
            <v>Consumo de papel</v>
          </cell>
          <cell r="L395" t="str">
            <v>Agotamiento de los recursos naturales (-)</v>
          </cell>
          <cell r="AB395" t="str">
            <v>Negativo MODERADO</v>
          </cell>
          <cell r="BA395" t="str">
            <v>Negativo BAJO</v>
          </cell>
        </row>
        <row r="396">
          <cell r="K396" t="str">
            <v>Consumo de tóner</v>
          </cell>
          <cell r="L396" t="str">
            <v>Agotamiento de los recursos naturales (-)</v>
          </cell>
          <cell r="AB396" t="str">
            <v>Negativo BAJO</v>
          </cell>
          <cell r="BA396" t="str">
            <v>Negativo BAJO</v>
          </cell>
        </row>
        <row r="397">
          <cell r="K397" t="str">
            <v>Generación de residuos aprovechables (PAPEL)</v>
          </cell>
          <cell r="L397" t="str">
            <v>Disminución de carga en los rellenos sanitarios (+)</v>
          </cell>
          <cell r="AB397" t="str">
            <v>POSITIVO</v>
          </cell>
          <cell r="BA397" t="str">
            <v>POSITIVO</v>
          </cell>
        </row>
        <row r="398">
          <cell r="K398" t="str">
            <v xml:space="preserve">Generación de residuos peligrosos (TÓNERES) </v>
          </cell>
          <cell r="L398" t="str">
            <v>Contaminación del suelo (-)</v>
          </cell>
          <cell r="AB398" t="str">
            <v>Negativo MODERADO</v>
          </cell>
          <cell r="BA398" t="str">
            <v>Negativo BAJO</v>
          </cell>
        </row>
        <row r="399">
          <cell r="K399" t="str">
            <v>Conversión a medios tecnológicos</v>
          </cell>
          <cell r="L399" t="str">
            <v>Disminución de consumo de papel (+)</v>
          </cell>
          <cell r="AB399" t="str">
            <v>POSITIVO</v>
          </cell>
          <cell r="BA399" t="str">
            <v>POSITIVO</v>
          </cell>
        </row>
        <row r="400">
          <cell r="K400" t="str">
            <v>Consumo de energía eléctrica</v>
          </cell>
          <cell r="L400" t="str">
            <v>Agotamiento de los recursos naturales (-)</v>
          </cell>
          <cell r="AB400" t="str">
            <v>Negativo MODERADO</v>
          </cell>
          <cell r="BA400" t="str">
            <v>Negativo BAJO</v>
          </cell>
        </row>
        <row r="401">
          <cell r="K401" t="str">
            <v>Consumo de papel</v>
          </cell>
          <cell r="L401" t="str">
            <v>Agotamiento de los recursos naturales (-)</v>
          </cell>
          <cell r="AB401" t="str">
            <v>Negativo MODERADO</v>
          </cell>
          <cell r="BA401" t="str">
            <v>Negativo BAJO</v>
          </cell>
        </row>
        <row r="402">
          <cell r="K402" t="str">
            <v>Consumo de tóner</v>
          </cell>
          <cell r="L402" t="str">
            <v>Agotamiento de los recursos naturales (-)</v>
          </cell>
          <cell r="AB402" t="str">
            <v>Negativo BAJO</v>
          </cell>
          <cell r="BA402" t="str">
            <v>Negativo BAJO</v>
          </cell>
        </row>
        <row r="403">
          <cell r="K403" t="str">
            <v>Generación de residuos aprovechables (PAPEL)</v>
          </cell>
          <cell r="L403" t="str">
            <v>Disminución de carga en los rellenos sanitarios (+)</v>
          </cell>
          <cell r="AB403" t="str">
            <v>POSITIVO</v>
          </cell>
          <cell r="BA403" t="str">
            <v>POSITIVO</v>
          </cell>
        </row>
        <row r="404">
          <cell r="K404" t="str">
            <v xml:space="preserve">Generación de residuos peligrosos (TÓNERES) </v>
          </cell>
          <cell r="L404" t="str">
            <v>Contaminación del suelo (-)</v>
          </cell>
          <cell r="AB404" t="str">
            <v>Negativo MODERADO</v>
          </cell>
          <cell r="BA404" t="str">
            <v>Negativo BAJO</v>
          </cell>
        </row>
        <row r="405">
          <cell r="K405" t="str">
            <v>Conversión a medios tecnológicos</v>
          </cell>
          <cell r="L405" t="str">
            <v>Disminución de consumo de papel (+)</v>
          </cell>
          <cell r="AB405" t="str">
            <v>POSITIVO</v>
          </cell>
          <cell r="BA405" t="str">
            <v>POSITIVO</v>
          </cell>
        </row>
        <row r="406">
          <cell r="K406" t="str">
            <v>Consumo de energía eléctrica</v>
          </cell>
          <cell r="L406" t="str">
            <v>Agotamiento de los recursos naturales (-)</v>
          </cell>
          <cell r="AB406" t="str">
            <v>Negativo MODERADO</v>
          </cell>
          <cell r="BA406" t="str">
            <v>Negativo BAJO</v>
          </cell>
        </row>
        <row r="407">
          <cell r="K407" t="str">
            <v>Consumo de papel</v>
          </cell>
          <cell r="L407" t="str">
            <v>Agotamiento de los recursos naturales (-)</v>
          </cell>
          <cell r="AB407" t="str">
            <v>Negativo MODERADO</v>
          </cell>
          <cell r="BA407" t="str">
            <v>Negativo BAJO</v>
          </cell>
        </row>
        <row r="408">
          <cell r="K408" t="str">
            <v>Consumo de papel</v>
          </cell>
          <cell r="L408" t="str">
            <v>Fomento de buenas prácticas ambientales (+)</v>
          </cell>
          <cell r="AB408" t="str">
            <v>POSITIVO</v>
          </cell>
          <cell r="BA408" t="str">
            <v>POSITIVO</v>
          </cell>
        </row>
        <row r="409">
          <cell r="K409" t="str">
            <v>Consumo de tóner</v>
          </cell>
          <cell r="L409" t="str">
            <v>Agotamiento de los recursos naturales (-)</v>
          </cell>
          <cell r="AB409" t="str">
            <v>Negativo BAJO</v>
          </cell>
          <cell r="BA409" t="str">
            <v>Negativo BAJO</v>
          </cell>
        </row>
        <row r="410">
          <cell r="K410" t="str">
            <v>Consumo de tóner</v>
          </cell>
          <cell r="L410" t="str">
            <v>Fomento de buenas prácticas ambientales (+)</v>
          </cell>
          <cell r="AB410" t="str">
            <v>POSITIVO</v>
          </cell>
          <cell r="BA410" t="str">
            <v>POSITIVO</v>
          </cell>
        </row>
        <row r="411">
          <cell r="K411" t="str">
            <v>Generación de residuos aprovechables (PAPEL)</v>
          </cell>
          <cell r="L411" t="str">
            <v>Disminución de carga en los rellenos sanitarios (+)</v>
          </cell>
          <cell r="AB411" t="str">
            <v>POSITIVO</v>
          </cell>
          <cell r="BA411" t="str">
            <v>POSITIVO</v>
          </cell>
        </row>
        <row r="412">
          <cell r="K412" t="str">
            <v>Generación de residuos aprovechables (PAPEL)</v>
          </cell>
          <cell r="L412" t="str">
            <v>Fomento de buenas prácticas ambientales (+)</v>
          </cell>
          <cell r="AB412" t="str">
            <v>POSITIVO</v>
          </cell>
          <cell r="BA412" t="str">
            <v>POSITIVO</v>
          </cell>
        </row>
        <row r="413">
          <cell r="K413" t="str">
            <v xml:space="preserve">Generación de residuos peligrosos (TÓNERES) </v>
          </cell>
          <cell r="L413" t="str">
            <v>Contaminación del suelo (-)</v>
          </cell>
          <cell r="AB413" t="str">
            <v>Negativo MODERADO</v>
          </cell>
          <cell r="BA413" t="str">
            <v>Negativo BAJO</v>
          </cell>
        </row>
        <row r="414">
          <cell r="K414" t="str">
            <v xml:space="preserve">Generación de residuos peligrosos (TÓNERES) </v>
          </cell>
          <cell r="L414" t="str">
            <v>Fomento de buenas prácticas ambientales (+)</v>
          </cell>
          <cell r="AB414" t="str">
            <v>POSITIVO</v>
          </cell>
          <cell r="BA414" t="str">
            <v>POSITIVO</v>
          </cell>
        </row>
        <row r="415">
          <cell r="K415" t="str">
            <v>Conversión a medios tecnológicos</v>
          </cell>
          <cell r="L415" t="str">
            <v>Disminución de consumo de papel (+)</v>
          </cell>
          <cell r="AB415" t="str">
            <v>POSITIVO</v>
          </cell>
          <cell r="BA415" t="str">
            <v>POSITIVO</v>
          </cell>
        </row>
        <row r="416">
          <cell r="K416" t="str">
            <v>Consumo de energía eléctrica</v>
          </cell>
          <cell r="L416" t="str">
            <v>Agotamiento de los recursos naturales (-)</v>
          </cell>
          <cell r="AB416" t="str">
            <v>Negativo MODERADO</v>
          </cell>
          <cell r="BA416" t="str">
            <v>Negativo BAJO</v>
          </cell>
        </row>
        <row r="417">
          <cell r="K417" t="str">
            <v>Consumo de papel</v>
          </cell>
          <cell r="L417" t="str">
            <v>Agotamiento de los recursos naturales (-)</v>
          </cell>
          <cell r="AB417" t="str">
            <v>Negativo MODERADO</v>
          </cell>
          <cell r="BA417" t="str">
            <v>Negativo BAJO</v>
          </cell>
        </row>
        <row r="418">
          <cell r="K418" t="str">
            <v>Consumo de tóner</v>
          </cell>
          <cell r="L418" t="str">
            <v>Agotamiento de los recursos naturales (-)</v>
          </cell>
          <cell r="AB418" t="str">
            <v>Negativo BAJO</v>
          </cell>
          <cell r="BA418" t="str">
            <v>Negativo BAJO</v>
          </cell>
        </row>
        <row r="419">
          <cell r="K419" t="str">
            <v>Generación de residuos aprovechables (PAPEL)</v>
          </cell>
          <cell r="L419" t="str">
            <v>Disminución de carga en los rellenos sanitarios (+)</v>
          </cell>
          <cell r="AB419" t="str">
            <v>POSITIVO</v>
          </cell>
          <cell r="BA419" t="str">
            <v>POSITIVO</v>
          </cell>
        </row>
        <row r="420">
          <cell r="K420" t="str">
            <v xml:space="preserve">Generación de residuos peligrosos (TÓNERES) </v>
          </cell>
          <cell r="L420" t="str">
            <v>Contaminación del suelo (-)</v>
          </cell>
          <cell r="AB420" t="str">
            <v>Negativo MODERADO</v>
          </cell>
          <cell r="BA420" t="str">
            <v>Negativo BAJO</v>
          </cell>
        </row>
        <row r="421">
          <cell r="K421" t="str">
            <v>Conversión a medios tecnológicos</v>
          </cell>
          <cell r="L421" t="str">
            <v>Disminución de consumo de papel (+)</v>
          </cell>
          <cell r="AB421" t="str">
            <v>POSITIVO</v>
          </cell>
          <cell r="BA421" t="str">
            <v>POSITIVO</v>
          </cell>
        </row>
        <row r="422">
          <cell r="K422" t="str">
            <v>Consumo de energía eléctrica</v>
          </cell>
          <cell r="L422" t="str">
            <v>Agotamiento de los recursos naturales (-)</v>
          </cell>
          <cell r="AB422" t="str">
            <v>Negativo MODERADO</v>
          </cell>
          <cell r="BA422" t="str">
            <v>Negativo BAJO</v>
          </cell>
        </row>
        <row r="423">
          <cell r="K423" t="str">
            <v>Consumo de papel</v>
          </cell>
          <cell r="L423" t="str">
            <v>Agotamiento de los recursos naturales (-)</v>
          </cell>
          <cell r="AB423" t="str">
            <v>Negativo MODERADO</v>
          </cell>
          <cell r="BA423" t="str">
            <v>Negativo BAJO</v>
          </cell>
        </row>
        <row r="424">
          <cell r="K424" t="str">
            <v>Consumo de tóner</v>
          </cell>
          <cell r="L424" t="str">
            <v>Agotamiento de los recursos naturales (-)</v>
          </cell>
          <cell r="AB424" t="str">
            <v>Negativo BAJO</v>
          </cell>
          <cell r="BA424" t="str">
            <v>Negativo BAJO</v>
          </cell>
        </row>
        <row r="425">
          <cell r="K425" t="str">
            <v>Generación de residuos aprovechables (PAPEL)</v>
          </cell>
          <cell r="L425" t="str">
            <v>Disminución de carga en los rellenos sanitarios (+)</v>
          </cell>
          <cell r="AB425" t="str">
            <v>POSITIVO</v>
          </cell>
          <cell r="BA425" t="str">
            <v>POSITIVO</v>
          </cell>
        </row>
        <row r="426">
          <cell r="K426" t="str">
            <v xml:space="preserve">Generación de residuos peligrosos (TÓNERES) </v>
          </cell>
          <cell r="L426" t="str">
            <v>Contaminación del suelo (-)</v>
          </cell>
          <cell r="AB426" t="str">
            <v>Negativo MODERADO</v>
          </cell>
          <cell r="BA426" t="str">
            <v>Negativo BAJO</v>
          </cell>
        </row>
        <row r="427">
          <cell r="K427" t="str">
            <v>Conversión a medios tecnológicos</v>
          </cell>
          <cell r="L427" t="str">
            <v>Disminución de consumo de papel (+)</v>
          </cell>
          <cell r="AB427" t="str">
            <v>POSITIVO</v>
          </cell>
          <cell r="BA427" t="str">
            <v>POSITIVO</v>
          </cell>
        </row>
        <row r="428">
          <cell r="K428" t="str">
            <v>Consumo de energía eléctrica</v>
          </cell>
          <cell r="L428" t="str">
            <v>Agotamiento de los recursos naturales (-)</v>
          </cell>
          <cell r="AB428" t="str">
            <v>Negativo MODERADO</v>
          </cell>
          <cell r="BA428" t="str">
            <v>Negativo BAJO</v>
          </cell>
        </row>
        <row r="429">
          <cell r="K429" t="str">
            <v>Consumo de papel</v>
          </cell>
          <cell r="L429" t="str">
            <v>Agotamiento de los recursos naturales (-)</v>
          </cell>
          <cell r="AB429" t="str">
            <v>Negativo MODERADO</v>
          </cell>
          <cell r="BA429" t="str">
            <v>Negativo BAJO</v>
          </cell>
        </row>
        <row r="430">
          <cell r="K430" t="str">
            <v>Consumo de tóner</v>
          </cell>
          <cell r="L430" t="str">
            <v>Agotamiento de los recursos naturales (-)</v>
          </cell>
          <cell r="AB430" t="str">
            <v>Negativo BAJO</v>
          </cell>
          <cell r="BA430" t="str">
            <v>Negativo BAJO</v>
          </cell>
        </row>
        <row r="431">
          <cell r="K431" t="str">
            <v>Generación de residuos aprovechables (PAPEL)</v>
          </cell>
          <cell r="L431" t="str">
            <v>Disminución de carga en los rellenos sanitarios (+)</v>
          </cell>
          <cell r="AB431" t="str">
            <v>POSITIVO</v>
          </cell>
          <cell r="BA431" t="str">
            <v>POSITIVO</v>
          </cell>
        </row>
        <row r="432">
          <cell r="K432" t="str">
            <v xml:space="preserve">Generación de residuos peligrosos (TÓNERES) </v>
          </cell>
          <cell r="L432" t="str">
            <v>Contaminación del suelo (-)</v>
          </cell>
          <cell r="AB432" t="str">
            <v>Negativo MODERADO</v>
          </cell>
          <cell r="BA432" t="str">
            <v>Negativo BAJO</v>
          </cell>
        </row>
        <row r="433">
          <cell r="K433" t="str">
            <v>Conversión a medios tecnológicos</v>
          </cell>
          <cell r="L433" t="str">
            <v>Disminución de consumo de papel (+)</v>
          </cell>
          <cell r="AB433" t="str">
            <v>POSITIVO</v>
          </cell>
          <cell r="BA433" t="str">
            <v>POSITIVO</v>
          </cell>
        </row>
        <row r="434">
          <cell r="K434" t="str">
            <v>Consumo de energía eléctrica</v>
          </cell>
          <cell r="L434" t="str">
            <v>Agotamiento de los recursos naturales (-)</v>
          </cell>
          <cell r="AB434" t="str">
            <v>Negativo MODERADO</v>
          </cell>
          <cell r="BA434" t="str">
            <v>Negativo BAJO</v>
          </cell>
        </row>
        <row r="435">
          <cell r="K435" t="str">
            <v>Consumo de papel</v>
          </cell>
          <cell r="L435" t="str">
            <v>Agotamiento de los recursos naturales (-)</v>
          </cell>
          <cell r="AB435" t="str">
            <v>Negativo MODERADO</v>
          </cell>
          <cell r="BA435" t="str">
            <v>Negativo BAJO</v>
          </cell>
        </row>
        <row r="436">
          <cell r="K436" t="str">
            <v>Consumo de tóner</v>
          </cell>
          <cell r="L436" t="str">
            <v>Agotamiento de los recursos naturales (-)</v>
          </cell>
          <cell r="AB436" t="str">
            <v>Negativo BAJO</v>
          </cell>
          <cell r="BA436" t="str">
            <v>Negativo BAJO</v>
          </cell>
        </row>
        <row r="437">
          <cell r="K437" t="str">
            <v>Generación de residuos aprovechables (PAPEL)</v>
          </cell>
          <cell r="L437" t="str">
            <v>Disminución de carga en los rellenos sanitarios (+)</v>
          </cell>
          <cell r="AB437" t="str">
            <v>POSITIVO</v>
          </cell>
          <cell r="BA437" t="str">
            <v>POSITIVO</v>
          </cell>
        </row>
        <row r="438">
          <cell r="K438" t="str">
            <v xml:space="preserve">Generación de residuos peligrosos (TÓNERES) </v>
          </cell>
          <cell r="L438" t="str">
            <v>Contaminación del suelo (-)</v>
          </cell>
          <cell r="AB438" t="str">
            <v>Negativo MODERADO</v>
          </cell>
          <cell r="BA438" t="str">
            <v>Negativo BAJO</v>
          </cell>
        </row>
        <row r="439">
          <cell r="K439" t="str">
            <v>Conversión a medios tecnológicos</v>
          </cell>
          <cell r="L439" t="str">
            <v>Disminución de consumo de papel (+)</v>
          </cell>
          <cell r="AB439" t="str">
            <v>POSITIVO</v>
          </cell>
          <cell r="BA439" t="str">
            <v>POSITIVO</v>
          </cell>
        </row>
        <row r="440">
          <cell r="K440" t="str">
            <v>Consumo de energía eléctrica</v>
          </cell>
          <cell r="L440" t="str">
            <v>Agotamiento de los recursos naturales (-)</v>
          </cell>
          <cell r="AB440" t="str">
            <v>Negativo MODERADO</v>
          </cell>
          <cell r="BA440" t="str">
            <v>Negativo BAJO</v>
          </cell>
        </row>
        <row r="441">
          <cell r="K441" t="str">
            <v>Consumo de papel</v>
          </cell>
          <cell r="L441" t="str">
            <v>Agotamiento de los recursos naturales (-)</v>
          </cell>
          <cell r="AB441" t="str">
            <v>Negativo MODERADO</v>
          </cell>
          <cell r="BA441" t="str">
            <v>Negativo BAJO</v>
          </cell>
        </row>
        <row r="442">
          <cell r="K442" t="str">
            <v>Consumo de tóner</v>
          </cell>
          <cell r="L442" t="str">
            <v>Agotamiento de los recursos naturales (-)</v>
          </cell>
          <cell r="AB442" t="str">
            <v>Negativo BAJO</v>
          </cell>
          <cell r="BA442" t="str">
            <v>Negativo BAJO</v>
          </cell>
        </row>
        <row r="443">
          <cell r="K443" t="str">
            <v>Generación de residuos aprovechables (PAPEL)</v>
          </cell>
          <cell r="L443" t="str">
            <v>Disminución de carga en los rellenos sanitarios (+)</v>
          </cell>
          <cell r="AB443" t="str">
            <v>POSITIVO</v>
          </cell>
          <cell r="BA443" t="str">
            <v>POSITIVO</v>
          </cell>
        </row>
        <row r="444">
          <cell r="K444" t="str">
            <v xml:space="preserve">Generación de residuos peligrosos (TÓNERES) </v>
          </cell>
          <cell r="L444" t="str">
            <v>Contaminación del suelo (-)</v>
          </cell>
          <cell r="AB444" t="str">
            <v>Negativo MODERADO</v>
          </cell>
          <cell r="BA444" t="str">
            <v>Negativo BAJO</v>
          </cell>
        </row>
        <row r="445">
          <cell r="K445" t="str">
            <v>Definición de criterios ambientales para adquisición de productos y/o servicios</v>
          </cell>
          <cell r="L445" t="str">
            <v>Reducción de afectación al medio ambiente (+)</v>
          </cell>
          <cell r="AB445" t="str">
            <v>POSITIVO</v>
          </cell>
          <cell r="BA445" t="str">
            <v>POSITIVO</v>
          </cell>
        </row>
        <row r="446">
          <cell r="K446" t="str">
            <v>Consumo de energía eléctrica</v>
          </cell>
          <cell r="L446" t="str">
            <v>Agotamiento de los recursos naturales (-)</v>
          </cell>
          <cell r="AB446" t="str">
            <v>Negativo MODERADO</v>
          </cell>
          <cell r="BA446" t="str">
            <v>Negativo BAJO</v>
          </cell>
        </row>
        <row r="447">
          <cell r="K447" t="str">
            <v>Consumo de papel</v>
          </cell>
          <cell r="L447" t="str">
            <v>Agotamiento de los recursos naturales (-)</v>
          </cell>
          <cell r="AB447" t="str">
            <v>Negativo MODERADO</v>
          </cell>
          <cell r="BA447" t="str">
            <v>Negativo BAJO</v>
          </cell>
        </row>
        <row r="448">
          <cell r="K448" t="str">
            <v>Consumo de tóner</v>
          </cell>
          <cell r="L448" t="str">
            <v>Agotamiento de los recursos naturales (-)</v>
          </cell>
          <cell r="AB448" t="str">
            <v>Negativo BAJO</v>
          </cell>
          <cell r="BA448" t="str">
            <v>Negativo BAJO</v>
          </cell>
        </row>
        <row r="449">
          <cell r="K449" t="str">
            <v>Generación de residuos aprovechables (PAPEL)</v>
          </cell>
          <cell r="L449" t="str">
            <v>Disminución de carga en los rellenos sanitarios (+)</v>
          </cell>
          <cell r="AB449" t="str">
            <v>POSITIVO</v>
          </cell>
          <cell r="BA449" t="str">
            <v>POSITIVO</v>
          </cell>
        </row>
        <row r="450">
          <cell r="K450" t="str">
            <v xml:space="preserve">Generación de residuos peligrosos (TÓNERES) </v>
          </cell>
          <cell r="L450" t="str">
            <v>Contaminación del suelo (-)</v>
          </cell>
          <cell r="AB450" t="str">
            <v>Negativo MODERADO</v>
          </cell>
          <cell r="BA450" t="str">
            <v>Negativo BAJO</v>
          </cell>
        </row>
        <row r="451">
          <cell r="K451" t="str">
            <v>Definición de criterios ambientales para adquisición de productos y/o servicios</v>
          </cell>
          <cell r="L451" t="str">
            <v>Reducción de afectación al medio ambiente (+)</v>
          </cell>
          <cell r="AB451" t="str">
            <v>POSITIVO</v>
          </cell>
          <cell r="BA451" t="str">
            <v>POSITIVO</v>
          </cell>
        </row>
        <row r="452">
          <cell r="K452" t="str">
            <v>Identificación de requisitos legales ambientales y otros requisitos</v>
          </cell>
          <cell r="L452" t="str">
            <v>Reducción de afectación al medio ambiente (+)</v>
          </cell>
          <cell r="AB452" t="str">
            <v>POSITIVO</v>
          </cell>
          <cell r="BA452" t="str">
            <v>POSITIVO</v>
          </cell>
        </row>
        <row r="453">
          <cell r="K453" t="str">
            <v>Identificación de requisitos legales ambientales y otros requisitos</v>
          </cell>
          <cell r="L453" t="str">
            <v>Fomento de buenas prácticas ambientales (+)</v>
          </cell>
          <cell r="AB453" t="str">
            <v>POSITIVO</v>
          </cell>
          <cell r="BA453" t="str">
            <v>POSITIVO</v>
          </cell>
        </row>
        <row r="454">
          <cell r="K454" t="str">
            <v>Consumo de energía eléctrica</v>
          </cell>
          <cell r="L454" t="str">
            <v>Agotamiento de los recursos naturales (-)</v>
          </cell>
          <cell r="AB454" t="str">
            <v>Negativo MODERADO</v>
          </cell>
          <cell r="BA454" t="str">
            <v>Negativo BAJO</v>
          </cell>
        </row>
        <row r="455">
          <cell r="K455" t="str">
            <v>Consumo de papel</v>
          </cell>
          <cell r="L455" t="str">
            <v>Agotamiento de los recursos naturales (-)</v>
          </cell>
          <cell r="AB455" t="str">
            <v>Negativo MODERADO</v>
          </cell>
          <cell r="BA455" t="str">
            <v>Negativo BAJO</v>
          </cell>
        </row>
        <row r="456">
          <cell r="K456" t="str">
            <v>Consumo de tóner</v>
          </cell>
          <cell r="L456" t="str">
            <v>Agotamiento de los recursos naturales (-)</v>
          </cell>
          <cell r="AB456" t="str">
            <v>Negativo BAJO</v>
          </cell>
          <cell r="BA456" t="str">
            <v>Negativo BAJO</v>
          </cell>
        </row>
        <row r="457">
          <cell r="K457" t="str">
            <v>Generación de residuos aprovechables (PAPEL)</v>
          </cell>
          <cell r="L457" t="str">
            <v>Disminución de carga en los rellenos sanitarios (+)</v>
          </cell>
          <cell r="AB457" t="str">
            <v>POSITIVO</v>
          </cell>
          <cell r="BA457" t="str">
            <v>POSITIVO</v>
          </cell>
        </row>
        <row r="458">
          <cell r="K458" t="str">
            <v xml:space="preserve">Generación de residuos peligrosos (TÓNERES) </v>
          </cell>
          <cell r="L458" t="str">
            <v>Contaminación del suelo (-)</v>
          </cell>
          <cell r="AB458" t="str">
            <v>Negativo MODERADO</v>
          </cell>
          <cell r="BA458" t="str">
            <v>Negativo BAJO</v>
          </cell>
        </row>
        <row r="459">
          <cell r="K459" t="str">
            <v>Definición de criterios ambientales para adquisición de productos y/o servicios</v>
          </cell>
          <cell r="L459" t="str">
            <v>Reducción de afectación al medio ambiente (+)</v>
          </cell>
          <cell r="AB459" t="str">
            <v>POSITIVO</v>
          </cell>
          <cell r="BA459" t="str">
            <v>POSITIVO</v>
          </cell>
        </row>
        <row r="460">
          <cell r="K460" t="str">
            <v>Consumo de energía eléctrica</v>
          </cell>
          <cell r="L460" t="str">
            <v>Agotamiento de los recursos naturales (-)</v>
          </cell>
          <cell r="AB460" t="str">
            <v>Negativo MODERADO</v>
          </cell>
          <cell r="BA460" t="str">
            <v>Negativo MODERADO</v>
          </cell>
        </row>
        <row r="461">
          <cell r="K461" t="str">
            <v>Consumo de papel</v>
          </cell>
          <cell r="L461" t="str">
            <v>Afectación a flora (-)</v>
          </cell>
          <cell r="AB461" t="str">
            <v>Negativo MODERADO</v>
          </cell>
          <cell r="BA461" t="str">
            <v>Negativo MODERADO</v>
          </cell>
        </row>
        <row r="462">
          <cell r="K462" t="str">
            <v>Consumo de tóner</v>
          </cell>
          <cell r="L462" t="str">
            <v>Agotamiento de los recursos naturales (-)</v>
          </cell>
          <cell r="AB462" t="str">
            <v>Negativo BAJO</v>
          </cell>
          <cell r="BA462" t="str">
            <v>Negativo BAJO</v>
          </cell>
        </row>
        <row r="463">
          <cell r="K463" t="str">
            <v>Generación de residuos aprovechables (PAPEL)</v>
          </cell>
          <cell r="L463" t="str">
            <v>Conservación de flora (+)</v>
          </cell>
          <cell r="AB463" t="str">
            <v>POSITIVO</v>
          </cell>
          <cell r="BA463" t="str">
            <v>POSITIVO</v>
          </cell>
        </row>
        <row r="464">
          <cell r="K464" t="str">
            <v xml:space="preserve">Generación de residuos peligrosos (TÓNERES) </v>
          </cell>
          <cell r="L464" t="str">
            <v>Contaminación del suelo (-)</v>
          </cell>
          <cell r="AB464" t="str">
            <v>Negativo MODERADO</v>
          </cell>
          <cell r="BA464" t="str">
            <v>Negativo BAJO</v>
          </cell>
        </row>
        <row r="465">
          <cell r="K465" t="str">
            <v>Consumo de energía eléctrica</v>
          </cell>
          <cell r="L465" t="str">
            <v>Agotamiento de los recursos naturales (-)</v>
          </cell>
          <cell r="AB465" t="b">
            <v>0</v>
          </cell>
          <cell r="BA465" t="b">
            <v>0</v>
          </cell>
        </row>
        <row r="466">
          <cell r="K466" t="str">
            <v>Consumo de papel</v>
          </cell>
          <cell r="L466" t="str">
            <v>Afectación a flora (-)</v>
          </cell>
          <cell r="AB466" t="str">
            <v>Negativo MODERADO</v>
          </cell>
          <cell r="BA466" t="str">
            <v>Negativo MODERADO</v>
          </cell>
        </row>
        <row r="467">
          <cell r="K467" t="str">
            <v>Consumo de tóner</v>
          </cell>
          <cell r="L467" t="str">
            <v>Contaminación del suelo (-)</v>
          </cell>
          <cell r="AB467" t="str">
            <v>Negativo BAJO</v>
          </cell>
          <cell r="BA467" t="str">
            <v>Negativo BAJO</v>
          </cell>
        </row>
        <row r="468">
          <cell r="K468" t="str">
            <v>Generación de residuos aprovechables (PAPEL)</v>
          </cell>
          <cell r="L468" t="str">
            <v>Conservación de flora (+)</v>
          </cell>
          <cell r="AB468" t="str">
            <v>POSITIVO</v>
          </cell>
          <cell r="BA468" t="str">
            <v>POSITIVO</v>
          </cell>
        </row>
        <row r="469">
          <cell r="K469" t="str">
            <v xml:space="preserve">Generación de residuos peligrosos (TÓNERES) </v>
          </cell>
          <cell r="L469" t="str">
            <v>Contaminación del suelo (-)</v>
          </cell>
          <cell r="AB469" t="str">
            <v>Negativo MODERADO</v>
          </cell>
          <cell r="BA469" t="str">
            <v>Negativo MODERADO</v>
          </cell>
        </row>
        <row r="470">
          <cell r="K470" t="str">
            <v>Consumo de energía eléctrica</v>
          </cell>
          <cell r="L470" t="str">
            <v>Agotamiento de los recursos naturales (-)</v>
          </cell>
          <cell r="AB470" t="str">
            <v>Negativo MODERADO</v>
          </cell>
          <cell r="BA470" t="str">
            <v>Negativo MODERADO</v>
          </cell>
        </row>
        <row r="471">
          <cell r="K471" t="str">
            <v>Consumo de papel</v>
          </cell>
          <cell r="L471" t="str">
            <v>Afectación a flora (-)</v>
          </cell>
          <cell r="AB471" t="str">
            <v>Negativo MODERADO</v>
          </cell>
          <cell r="BA471" t="str">
            <v>Negativo MODERADO</v>
          </cell>
        </row>
        <row r="472">
          <cell r="K472" t="str">
            <v>Consumo de tóner</v>
          </cell>
          <cell r="L472" t="str">
            <v>Contaminación del suelo (-)</v>
          </cell>
          <cell r="AB472" t="str">
            <v>Negativo BAJO</v>
          </cell>
          <cell r="BA472" t="str">
            <v>Negativo BAJO</v>
          </cell>
        </row>
        <row r="473">
          <cell r="K473" t="str">
            <v>Generación de residuos aprovechables (PAPEL)</v>
          </cell>
          <cell r="L473" t="str">
            <v>Conservación de flora (+)</v>
          </cell>
          <cell r="AB473" t="str">
            <v>POSITIVO</v>
          </cell>
          <cell r="BA473" t="str">
            <v>POSITIVO</v>
          </cell>
        </row>
        <row r="474">
          <cell r="K474" t="str">
            <v xml:space="preserve">Generación de residuos peligrosos (TÓNERES) </v>
          </cell>
          <cell r="L474" t="str">
            <v>Contaminación del suelo (-)</v>
          </cell>
          <cell r="AB474" t="str">
            <v>Negativo MODERADO</v>
          </cell>
          <cell r="BA474" t="str">
            <v>Negativo MODERADO</v>
          </cell>
        </row>
        <row r="475">
          <cell r="K475" t="str">
            <v>Consumo de energía eléctrica</v>
          </cell>
          <cell r="L475" t="str">
            <v>Agotamiento de los recursos naturales (-)</v>
          </cell>
          <cell r="AB475" t="str">
            <v>Negativo MODERADO</v>
          </cell>
          <cell r="BA475" t="str">
            <v>Negativo BAJO</v>
          </cell>
        </row>
        <row r="476">
          <cell r="K476" t="str">
            <v>Consumo de papel</v>
          </cell>
          <cell r="L476" t="str">
            <v>Agotamiento de los recursos naturales (-)</v>
          </cell>
          <cell r="AB476" t="str">
            <v>Negativo MODERADO</v>
          </cell>
          <cell r="BA476" t="str">
            <v>Negativo BAJO</v>
          </cell>
        </row>
        <row r="477">
          <cell r="K477" t="str">
            <v>Consumo de tóner</v>
          </cell>
          <cell r="L477" t="str">
            <v>Agotamiento de los recursos naturales (-)</v>
          </cell>
          <cell r="AB477" t="str">
            <v>Negativo MODERADO</v>
          </cell>
          <cell r="BA477" t="str">
            <v>Negativo BAJO</v>
          </cell>
        </row>
        <row r="478">
          <cell r="K478" t="str">
            <v>Generación de residuos aprovechables (PAPEL)</v>
          </cell>
          <cell r="L478" t="str">
            <v>Disminución de carga en los rellenos sanitarios (+)</v>
          </cell>
          <cell r="AB478" t="str">
            <v>POSITIVO</v>
          </cell>
          <cell r="BA478" t="str">
            <v>POSITIVO</v>
          </cell>
        </row>
        <row r="479">
          <cell r="K479" t="str">
            <v xml:space="preserve">Generación de residuos peligrosos (TÓNERES) </v>
          </cell>
          <cell r="L479" t="str">
            <v>Contaminación del suelo (-)</v>
          </cell>
          <cell r="AB479" t="str">
            <v>Negativo MODERADO</v>
          </cell>
          <cell r="BA479" t="str">
            <v>Negativo BAJO</v>
          </cell>
        </row>
        <row r="480">
          <cell r="K480" t="str">
            <v>Definición de criterios ambientales para adquisición de productos y/o servicios</v>
          </cell>
          <cell r="L480" t="str">
            <v>Reducción de afectación al medio ambiente (+)</v>
          </cell>
          <cell r="AB480" t="str">
            <v>POSITIVO</v>
          </cell>
          <cell r="BA480" t="str">
            <v>POSITIVO</v>
          </cell>
        </row>
        <row r="481">
          <cell r="K481" t="str">
            <v>Conversión a medios tecnológicos</v>
          </cell>
          <cell r="L481" t="str">
            <v>Disminución de consumo de papel (+)</v>
          </cell>
          <cell r="AB481" t="str">
            <v>POSITIVO</v>
          </cell>
          <cell r="BA481" t="str">
            <v>POSITIVO</v>
          </cell>
        </row>
        <row r="482">
          <cell r="K482" t="str">
            <v>Consumo de energía eléctrica</v>
          </cell>
          <cell r="L482" t="str">
            <v>Agotamiento de los recursos naturales (-)</v>
          </cell>
          <cell r="AB482" t="str">
            <v>Negativo MODERADO</v>
          </cell>
          <cell r="BA482" t="str">
            <v>Negativo BAJO</v>
          </cell>
        </row>
        <row r="483">
          <cell r="K483" t="str">
            <v>Generación de residuos de manejo especial (RAEE´S)</v>
          </cell>
          <cell r="L483" t="str">
            <v>Contaminación del suelo (-)</v>
          </cell>
          <cell r="AB483" t="str">
            <v>Negativo MODERADO</v>
          </cell>
          <cell r="BA483" t="str">
            <v>Negativo BAJO</v>
          </cell>
        </row>
        <row r="484">
          <cell r="K484" t="str">
            <v>Consumo de energía eléctrica</v>
          </cell>
          <cell r="L484" t="str">
            <v>Agotamiento de los recursos naturales (-)</v>
          </cell>
          <cell r="AB484" t="str">
            <v>Negativo MODERADO</v>
          </cell>
          <cell r="BA484" t="str">
            <v>Negativo BAJO</v>
          </cell>
        </row>
        <row r="485">
          <cell r="K485" t="str">
            <v>Generación de residuos de manejo especial (RAEE´S)</v>
          </cell>
          <cell r="L485" t="str">
            <v>Contaminación del suelo (-)</v>
          </cell>
          <cell r="AB485" t="str">
            <v>Negativo MODERADO</v>
          </cell>
          <cell r="BA485" t="str">
            <v>Negativo BAJO</v>
          </cell>
        </row>
        <row r="486">
          <cell r="K486" t="str">
            <v>Consumo de papel</v>
          </cell>
          <cell r="L486" t="str">
            <v>Agotamiento de los recursos naturales (-)</v>
          </cell>
          <cell r="AB486" t="str">
            <v>Negativo MODERADO</v>
          </cell>
          <cell r="BA486" t="str">
            <v>Negativo BAJO</v>
          </cell>
        </row>
        <row r="487">
          <cell r="K487" t="str">
            <v>Consumo de tóner</v>
          </cell>
          <cell r="L487" t="str">
            <v>Agotamiento de los recursos naturales (-)</v>
          </cell>
          <cell r="AB487" t="str">
            <v>Negativo BAJO</v>
          </cell>
          <cell r="BA487" t="str">
            <v>Negativo BAJO</v>
          </cell>
        </row>
        <row r="488">
          <cell r="K488" t="str">
            <v>Generación de residuos aprovechables (PAPEL)</v>
          </cell>
          <cell r="L488" t="str">
            <v>Disminución de carga en los rellenos sanitarios (+)</v>
          </cell>
          <cell r="AB488" t="str">
            <v>POSITIVO</v>
          </cell>
          <cell r="BA488" t="str">
            <v>POSITIVO</v>
          </cell>
        </row>
        <row r="489">
          <cell r="K489" t="str">
            <v xml:space="preserve">Generación de residuos peligrosos (TÓNERES) </v>
          </cell>
          <cell r="L489" t="str">
            <v>Contaminación del suelo (-)</v>
          </cell>
          <cell r="AB489" t="str">
            <v>Negativo MODERADO</v>
          </cell>
          <cell r="BA489" t="str">
            <v>Negativo BAJO</v>
          </cell>
        </row>
        <row r="490">
          <cell r="K490" t="str">
            <v>Consumo de energía eléctrica</v>
          </cell>
          <cell r="L490" t="str">
            <v>Agotamiento de los recursos naturales (-)</v>
          </cell>
          <cell r="AB490" t="str">
            <v>Negativo MODERADO</v>
          </cell>
          <cell r="BA490" t="str">
            <v>Negativo BAJO</v>
          </cell>
        </row>
        <row r="491">
          <cell r="K491" t="str">
            <v>Consumo de papel</v>
          </cell>
          <cell r="L491" t="str">
            <v>Agotamiento de los recursos naturales (-)</v>
          </cell>
          <cell r="AB491" t="str">
            <v>Negativo MODERADO</v>
          </cell>
          <cell r="BA491" t="str">
            <v>Negativo BAJO</v>
          </cell>
        </row>
        <row r="492">
          <cell r="K492" t="str">
            <v>Consumo de tóner</v>
          </cell>
          <cell r="L492" t="str">
            <v>Agotamiento de los recursos naturales (-)</v>
          </cell>
          <cell r="AB492" t="str">
            <v>Negativo BAJO</v>
          </cell>
          <cell r="BA492" t="str">
            <v>Negativo BAJO</v>
          </cell>
        </row>
        <row r="493">
          <cell r="K493" t="str">
            <v>Generación de residuos aprovechables (PAPEL)</v>
          </cell>
          <cell r="L493" t="str">
            <v>Disminución de carga en los rellenos sanitarios (+)</v>
          </cell>
          <cell r="AB493" t="str">
            <v>POSITIVO</v>
          </cell>
          <cell r="BA493" t="str">
            <v>POSITIVO</v>
          </cell>
        </row>
        <row r="494">
          <cell r="K494" t="str">
            <v xml:space="preserve">Generación de residuos peligrosos (TÓNERES) </v>
          </cell>
          <cell r="L494" t="str">
            <v>Contaminación del suelo (-)</v>
          </cell>
          <cell r="AB494" t="str">
            <v>Negativo MODERADO</v>
          </cell>
          <cell r="BA494" t="str">
            <v>Negativo BAJO</v>
          </cell>
        </row>
        <row r="495">
          <cell r="K495" t="str">
            <v>Conversión a medios tecnológicos</v>
          </cell>
          <cell r="L495" t="str">
            <v>Disminución de consumo de papel (+)</v>
          </cell>
          <cell r="AB495" t="str">
            <v>POSITIVO</v>
          </cell>
          <cell r="BA495" t="str">
            <v>POSITIVO</v>
          </cell>
        </row>
        <row r="496">
          <cell r="K496" t="str">
            <v>Consumo de energía eléctrica</v>
          </cell>
          <cell r="L496" t="str">
            <v>Agotamiento de los recursos naturales (-)</v>
          </cell>
          <cell r="AB496" t="str">
            <v>Negativo MODERADO</v>
          </cell>
          <cell r="BA496" t="str">
            <v>Negativo BAJO</v>
          </cell>
        </row>
        <row r="497">
          <cell r="K497" t="str">
            <v>Consumo de papel</v>
          </cell>
          <cell r="L497" t="str">
            <v>Agotamiento de los recursos naturales (-)</v>
          </cell>
          <cell r="AB497" t="str">
            <v>Negativo MODERADO</v>
          </cell>
          <cell r="BA497" t="str">
            <v>Negativo BAJO</v>
          </cell>
        </row>
        <row r="498">
          <cell r="K498" t="str">
            <v>Consumo de tóner</v>
          </cell>
          <cell r="L498" t="str">
            <v>Agotamiento de los recursos naturales (-)</v>
          </cell>
          <cell r="AB498" t="str">
            <v>Negativo BAJO</v>
          </cell>
          <cell r="BA498" t="str">
            <v>Negativo BAJO</v>
          </cell>
        </row>
        <row r="499">
          <cell r="K499" t="str">
            <v>Generación de residuos aprovechables (PAPEL)</v>
          </cell>
          <cell r="L499" t="str">
            <v>Disminución de carga en los rellenos sanitarios (+)</v>
          </cell>
          <cell r="AB499" t="str">
            <v>POSITIVO</v>
          </cell>
          <cell r="BA499" t="str">
            <v>POSITIVO</v>
          </cell>
        </row>
        <row r="500">
          <cell r="K500" t="str">
            <v xml:space="preserve">Generación de residuos peligrosos (TÓNERES) </v>
          </cell>
          <cell r="L500" t="str">
            <v>Contaminación del suelo (-)</v>
          </cell>
          <cell r="AB500" t="str">
            <v>Negativo MODERADO</v>
          </cell>
          <cell r="BA500" t="str">
            <v>Negativo BAJO</v>
          </cell>
        </row>
        <row r="501">
          <cell r="K501" t="str">
            <v>Conversión a medios tecnológicos</v>
          </cell>
          <cell r="L501" t="str">
            <v>Disminución de consumo de papel (+)</v>
          </cell>
          <cell r="AB501" t="str">
            <v>POSITIVO</v>
          </cell>
          <cell r="BA501" t="str">
            <v>POSITIVO</v>
          </cell>
        </row>
        <row r="502">
          <cell r="K502" t="str">
            <v>Consumo de energía eléctrica</v>
          </cell>
          <cell r="L502" t="str">
            <v>Agotamiento de los recursos naturales (-)</v>
          </cell>
          <cell r="AB502" t="str">
            <v>Negativo MODERADO</v>
          </cell>
          <cell r="BA502" t="str">
            <v>Negativo BAJO</v>
          </cell>
        </row>
        <row r="503">
          <cell r="K503" t="str">
            <v>Conversión a medios tecnológicos</v>
          </cell>
          <cell r="L503" t="str">
            <v>Disminución de consumo de papel (+)</v>
          </cell>
          <cell r="AB503" t="str">
            <v>POSITIVO</v>
          </cell>
          <cell r="BA503" t="str">
            <v>POSITIVO</v>
          </cell>
        </row>
        <row r="504">
          <cell r="K504" t="str">
            <v>Consumo de energía eléctrica</v>
          </cell>
          <cell r="L504" t="str">
            <v>Agotamiento de los recursos naturales (-)</v>
          </cell>
          <cell r="AB504" t="str">
            <v>Negativo MODERADO</v>
          </cell>
          <cell r="BA504" t="str">
            <v>Negativo BAJO</v>
          </cell>
        </row>
        <row r="505">
          <cell r="K505" t="str">
            <v>Consumo de papel</v>
          </cell>
          <cell r="L505" t="str">
            <v>Agotamiento de los recursos naturales (-)</v>
          </cell>
          <cell r="AB505" t="str">
            <v>Negativo MODERADO</v>
          </cell>
          <cell r="BA505" t="str">
            <v>Negativo BAJO</v>
          </cell>
        </row>
        <row r="506">
          <cell r="K506" t="str">
            <v>Consumo de tóner</v>
          </cell>
          <cell r="L506" t="str">
            <v>Agotamiento de los recursos naturales (-)</v>
          </cell>
          <cell r="AB506" t="str">
            <v>Negativo BAJO</v>
          </cell>
          <cell r="BA506" t="str">
            <v>Negativo BAJO</v>
          </cell>
        </row>
        <row r="507">
          <cell r="K507" t="str">
            <v>Generación de residuos aprovechables (PAPEL)</v>
          </cell>
          <cell r="L507" t="str">
            <v>Disminución de carga en los rellenos sanitarios (+)</v>
          </cell>
          <cell r="AB507" t="str">
            <v>POSITIVO</v>
          </cell>
          <cell r="BA507" t="str">
            <v>POSITIVO</v>
          </cell>
        </row>
        <row r="508">
          <cell r="K508" t="str">
            <v xml:space="preserve">Generación de residuos peligrosos (TÓNERES) </v>
          </cell>
          <cell r="L508" t="str">
            <v>Contaminación del suelo (-)</v>
          </cell>
          <cell r="AB508" t="str">
            <v>Negativo MODERADO</v>
          </cell>
          <cell r="BA508" t="str">
            <v>Negativo BAJO</v>
          </cell>
        </row>
        <row r="509">
          <cell r="K509" t="str">
            <v>Conversión a medios tecnológicos</v>
          </cell>
          <cell r="L509" t="str">
            <v>Disminución de consumo de papel (+)</v>
          </cell>
          <cell r="AB509" t="str">
            <v>POSITIVO</v>
          </cell>
          <cell r="BA509" t="str">
            <v>POSITIVO</v>
          </cell>
        </row>
        <row r="510">
          <cell r="K510" t="str">
            <v>Consumo de energía eléctrica</v>
          </cell>
          <cell r="L510" t="str">
            <v>Agotamiento de los recursos naturales (-)</v>
          </cell>
          <cell r="AB510" t="str">
            <v>Negativo MODERADO</v>
          </cell>
          <cell r="BA510" t="str">
            <v>Negativo BAJO</v>
          </cell>
        </row>
        <row r="511">
          <cell r="K511" t="str">
            <v>Consumo de papel</v>
          </cell>
          <cell r="L511" t="str">
            <v>Agotamiento de los recursos naturales (-)</v>
          </cell>
          <cell r="AB511" t="str">
            <v>Negativo MODERADO</v>
          </cell>
          <cell r="BA511" t="str">
            <v>Negativo BAJO</v>
          </cell>
        </row>
        <row r="512">
          <cell r="K512" t="str">
            <v>Consumo de tóner</v>
          </cell>
          <cell r="L512" t="str">
            <v>Agotamiento de los recursos naturales (-)</v>
          </cell>
          <cell r="AB512" t="str">
            <v>Negativo BAJO</v>
          </cell>
          <cell r="BA512" t="str">
            <v>Negativo BAJO</v>
          </cell>
        </row>
        <row r="513">
          <cell r="K513" t="str">
            <v>Generación de residuos aprovechables (PAPEL)</v>
          </cell>
          <cell r="L513" t="str">
            <v>Disminución de carga en los rellenos sanitarios (+)</v>
          </cell>
          <cell r="AB513" t="str">
            <v>POSITIVO</v>
          </cell>
          <cell r="BA513" t="str">
            <v>POSITIVO</v>
          </cell>
        </row>
        <row r="514">
          <cell r="K514" t="str">
            <v xml:space="preserve">Generación de residuos peligrosos (TÓNERES) </v>
          </cell>
          <cell r="L514" t="str">
            <v>Contaminación del suelo (-)</v>
          </cell>
          <cell r="AB514" t="str">
            <v>Negativo MODERADO</v>
          </cell>
          <cell r="BA514" t="str">
            <v>Negativo BAJO</v>
          </cell>
        </row>
        <row r="515">
          <cell r="K515" t="str">
            <v>Conversión a medios tecnológicos</v>
          </cell>
          <cell r="L515" t="str">
            <v>Disminución de consumo de papel (+)</v>
          </cell>
          <cell r="AB515" t="str">
            <v>POSITIVO</v>
          </cell>
          <cell r="BA515" t="str">
            <v>POSITIVO</v>
          </cell>
        </row>
        <row r="516">
          <cell r="K516" t="str">
            <v>Consumo de energía eléctrica</v>
          </cell>
          <cell r="L516" t="str">
            <v>Agotamiento de los recursos naturales (-)</v>
          </cell>
          <cell r="AB516" t="str">
            <v>Negativo MODERADO</v>
          </cell>
          <cell r="BA516" t="str">
            <v>Negativo BAJO</v>
          </cell>
        </row>
        <row r="517">
          <cell r="K517" t="str">
            <v>Consumo de papel</v>
          </cell>
          <cell r="L517" t="str">
            <v>Agotamiento de los recursos naturales (-)</v>
          </cell>
          <cell r="AB517" t="str">
            <v>Negativo MODERADO</v>
          </cell>
          <cell r="BA517" t="str">
            <v>Negativo BAJO</v>
          </cell>
        </row>
        <row r="518">
          <cell r="K518" t="str">
            <v>Consumo de tóner</v>
          </cell>
          <cell r="L518" t="str">
            <v>Agotamiento de los recursos naturales (-)</v>
          </cell>
          <cell r="AB518" t="str">
            <v>Negativo BAJO</v>
          </cell>
          <cell r="BA518" t="str">
            <v>Negativo BAJO</v>
          </cell>
        </row>
        <row r="519">
          <cell r="K519" t="str">
            <v>Generación de residuos aprovechables (PAPEL)</v>
          </cell>
          <cell r="L519" t="str">
            <v>Disminución de carga en los rellenos sanitarios (+)</v>
          </cell>
          <cell r="AB519" t="str">
            <v>POSITIVO</v>
          </cell>
          <cell r="BA519" t="str">
            <v>POSITIVO</v>
          </cell>
        </row>
        <row r="520">
          <cell r="K520" t="str">
            <v xml:space="preserve">Generación de residuos peligrosos (TÓNERES) </v>
          </cell>
          <cell r="L520" t="str">
            <v>Contaminación del suelo (-)</v>
          </cell>
          <cell r="AB520" t="str">
            <v>Negativo MODERADO</v>
          </cell>
          <cell r="BA520" t="str">
            <v>Negativo BAJO</v>
          </cell>
        </row>
        <row r="521">
          <cell r="K521" t="str">
            <v>Conversión a medios tecnológicos</v>
          </cell>
          <cell r="L521" t="str">
            <v>Disminución de consumo de papel (+)</v>
          </cell>
          <cell r="AB521" t="str">
            <v>POSITIVO</v>
          </cell>
          <cell r="BA521" t="str">
            <v>POSITIVO</v>
          </cell>
        </row>
        <row r="522">
          <cell r="K522" t="str">
            <v>Intervención a comunidades Étnicas</v>
          </cell>
          <cell r="L522" t="str">
            <v>Conservación de las costumbres étnicas (+)</v>
          </cell>
          <cell r="AB522" t="str">
            <v>POSITIVO</v>
          </cell>
          <cell r="BA522" t="str">
            <v>POSITIVO</v>
          </cell>
        </row>
        <row r="523">
          <cell r="K523" t="str">
            <v>Consumo de energía eléctrica</v>
          </cell>
          <cell r="L523" t="str">
            <v>Agotamiento de los recursos naturales (-)</v>
          </cell>
          <cell r="AB523" t="str">
            <v>Negativo MODERADO</v>
          </cell>
          <cell r="BA523" t="str">
            <v>Negativo BAJO</v>
          </cell>
        </row>
        <row r="524">
          <cell r="K524" t="str">
            <v>Consumo de papel</v>
          </cell>
          <cell r="L524" t="str">
            <v>Agotamiento de los recursos naturales (-)</v>
          </cell>
          <cell r="AB524" t="str">
            <v>Negativo MODERADO</v>
          </cell>
          <cell r="BA524" t="str">
            <v>Negativo BAJO</v>
          </cell>
        </row>
        <row r="525">
          <cell r="K525" t="str">
            <v>Consumo de tóner</v>
          </cell>
          <cell r="L525" t="str">
            <v>Agotamiento de los recursos naturales (-)</v>
          </cell>
          <cell r="AB525" t="str">
            <v>Negativo BAJO</v>
          </cell>
          <cell r="BA525" t="str">
            <v>Negativo BAJO</v>
          </cell>
        </row>
        <row r="526">
          <cell r="K526" t="str">
            <v>Generación de residuos aprovechables (PAPEL)</v>
          </cell>
          <cell r="L526" t="str">
            <v>Disminución de carga en los rellenos sanitarios (+)</v>
          </cell>
          <cell r="AB526" t="str">
            <v>POSITIVO</v>
          </cell>
          <cell r="BA526" t="str">
            <v>POSITIVO</v>
          </cell>
        </row>
        <row r="527">
          <cell r="K527" t="str">
            <v xml:space="preserve">Generación de residuos peligrosos (TÓNERES) </v>
          </cell>
          <cell r="L527" t="str">
            <v>Contaminación del suelo (-)</v>
          </cell>
          <cell r="AB527" t="str">
            <v>Negativo MODERADO</v>
          </cell>
          <cell r="BA527" t="str">
            <v>Negativo BAJO</v>
          </cell>
        </row>
        <row r="528">
          <cell r="K528" t="str">
            <v>Conversión a medios tecnológicos</v>
          </cell>
          <cell r="L528" t="str">
            <v>Disminución de consumo de papel (+)</v>
          </cell>
          <cell r="AB528" t="str">
            <v>POSITIVO</v>
          </cell>
          <cell r="BA528" t="str">
            <v>POSITIVO</v>
          </cell>
        </row>
        <row r="529">
          <cell r="K529" t="str">
            <v>Intervención a comunidades Étnicas</v>
          </cell>
          <cell r="L529" t="str">
            <v>Conservación de las costumbres étnicas (+)</v>
          </cell>
          <cell r="AB529" t="str">
            <v>POSITIVO</v>
          </cell>
          <cell r="BA529" t="str">
            <v>POSITIVO</v>
          </cell>
        </row>
        <row r="530">
          <cell r="K530" t="str">
            <v>Consumo de energía eléctrica</v>
          </cell>
          <cell r="L530" t="str">
            <v>Agotamiento de los recursos naturales (-)</v>
          </cell>
          <cell r="AB530" t="str">
            <v>Negativo MODERADO</v>
          </cell>
          <cell r="BA530" t="str">
            <v>Negativo BAJO</v>
          </cell>
        </row>
        <row r="531">
          <cell r="K531" t="str">
            <v>Consumo de papel</v>
          </cell>
          <cell r="L531" t="str">
            <v>Agotamiento de los recursos naturales (-)</v>
          </cell>
          <cell r="AB531" t="str">
            <v>Negativo MODERADO</v>
          </cell>
          <cell r="BA531" t="str">
            <v>Negativo BAJO</v>
          </cell>
        </row>
        <row r="532">
          <cell r="K532" t="str">
            <v>Consumo de tóner</v>
          </cell>
          <cell r="L532" t="str">
            <v>Agotamiento de los recursos naturales (-)</v>
          </cell>
          <cell r="AB532" t="str">
            <v>Negativo BAJO</v>
          </cell>
          <cell r="BA532" t="str">
            <v>Negativo BAJO</v>
          </cell>
        </row>
        <row r="533">
          <cell r="K533" t="str">
            <v>Generación de residuos aprovechables (PAPEL)</v>
          </cell>
          <cell r="L533" t="str">
            <v>Disminución de carga en los rellenos sanitarios (+)</v>
          </cell>
          <cell r="AB533" t="str">
            <v>POSITIVO</v>
          </cell>
          <cell r="BA533" t="str">
            <v>POSITIVO</v>
          </cell>
        </row>
        <row r="534">
          <cell r="K534" t="str">
            <v xml:space="preserve">Generación de residuos peligrosos (TÓNERES) </v>
          </cell>
          <cell r="L534" t="str">
            <v>Contaminación del suelo (-)</v>
          </cell>
          <cell r="AB534" t="str">
            <v>Negativo MODERADO</v>
          </cell>
          <cell r="BA534" t="str">
            <v>Negativo BAJO</v>
          </cell>
        </row>
        <row r="535">
          <cell r="K535" t="str">
            <v>Conversión a medios tecnológicos</v>
          </cell>
          <cell r="L535" t="str">
            <v>Disminución de consumo de papel (+)</v>
          </cell>
          <cell r="AB535" t="str">
            <v>POSITIVO</v>
          </cell>
          <cell r="BA535" t="str">
            <v>POSITIVO</v>
          </cell>
        </row>
        <row r="536">
          <cell r="K536" t="str">
            <v>Intervención a comunidades Étnicas</v>
          </cell>
          <cell r="L536" t="str">
            <v>Fomento de buenas prácticas ambientales (+)</v>
          </cell>
          <cell r="AB536" t="str">
            <v>POSITIVO</v>
          </cell>
          <cell r="BA536" t="str">
            <v>POSITIVO</v>
          </cell>
        </row>
        <row r="537">
          <cell r="K537" t="str">
            <v>Definición de criterios ambientales para adquisición de productos y/o servicios</v>
          </cell>
          <cell r="L537" t="str">
            <v>Reducción de afectación al medio ambiente (+)</v>
          </cell>
          <cell r="AB537" t="str">
            <v>POSITIVO</v>
          </cell>
          <cell r="BA537" t="str">
            <v>POSITIVO</v>
          </cell>
        </row>
        <row r="538">
          <cell r="K538" t="str">
            <v>Educación ambiental</v>
          </cell>
          <cell r="L538" t="str">
            <v>Fomento de buenas prácticas ambientales (+)</v>
          </cell>
          <cell r="AB538" t="str">
            <v>POSITIVO</v>
          </cell>
          <cell r="BA538" t="str">
            <v>POSITIVO</v>
          </cell>
        </row>
        <row r="539">
          <cell r="K539" t="str">
            <v>Consumo de energía eléctrica</v>
          </cell>
          <cell r="L539" t="str">
            <v>Agotamiento de los recursos naturales (-)</v>
          </cell>
          <cell r="AB539" t="str">
            <v>Negativo MODERADO</v>
          </cell>
          <cell r="BA539" t="str">
            <v>Negativo BAJO</v>
          </cell>
        </row>
        <row r="540">
          <cell r="K540" t="str">
            <v>Consumo de papel</v>
          </cell>
          <cell r="L540" t="str">
            <v>Agotamiento de los recursos naturales (-)</v>
          </cell>
          <cell r="AB540" t="str">
            <v>Negativo MODERADO</v>
          </cell>
          <cell r="BA540" t="str">
            <v>Negativo BAJO</v>
          </cell>
        </row>
        <row r="541">
          <cell r="K541" t="str">
            <v>Consumo de tóner</v>
          </cell>
          <cell r="L541" t="str">
            <v>Agotamiento de los recursos naturales (-)</v>
          </cell>
          <cell r="AB541" t="str">
            <v>Negativo BAJO</v>
          </cell>
          <cell r="BA541" t="str">
            <v>Negativo BAJO</v>
          </cell>
        </row>
        <row r="542">
          <cell r="K542" t="str">
            <v>Generación de residuos aprovechables (PAPEL)</v>
          </cell>
          <cell r="L542" t="str">
            <v>Disminución de carga en los rellenos sanitarios (+)</v>
          </cell>
          <cell r="AB542" t="str">
            <v>POSITIVO</v>
          </cell>
          <cell r="BA542" t="str">
            <v>POSITIVO</v>
          </cell>
        </row>
        <row r="543">
          <cell r="K543" t="str">
            <v xml:space="preserve">Generación de residuos peligrosos (TÓNERES) </v>
          </cell>
          <cell r="L543" t="str">
            <v>Contaminación del suelo (-)</v>
          </cell>
          <cell r="AB543" t="str">
            <v>Negativo MODERADO</v>
          </cell>
          <cell r="BA543" t="str">
            <v>Negativo BAJO</v>
          </cell>
        </row>
        <row r="544">
          <cell r="K544" t="str">
            <v>Conversión a medios tecnológicos</v>
          </cell>
          <cell r="L544" t="str">
            <v>Disminución de consumo de papel (+)</v>
          </cell>
          <cell r="AB544" t="str">
            <v>POSITIVO</v>
          </cell>
          <cell r="BA544" t="str">
            <v>POSITIVO</v>
          </cell>
        </row>
        <row r="545">
          <cell r="K545" t="str">
            <v>Intervención a comunidades Étnicas</v>
          </cell>
          <cell r="L545" t="str">
            <v>Conservación de las costumbres étnicas (+)</v>
          </cell>
          <cell r="AB545" t="str">
            <v>POSITIVO</v>
          </cell>
          <cell r="BA545" t="str">
            <v>POSITIVO</v>
          </cell>
        </row>
        <row r="546">
          <cell r="K546" t="str">
            <v>Consumo de energía eléctrica</v>
          </cell>
          <cell r="L546" t="str">
            <v>Agotamiento de los recursos naturales (-)</v>
          </cell>
          <cell r="AB546" t="str">
            <v>Negativo MODERADO</v>
          </cell>
          <cell r="BA546" t="str">
            <v>Negativo BAJO</v>
          </cell>
        </row>
        <row r="547">
          <cell r="K547" t="str">
            <v>Consumo de papel</v>
          </cell>
          <cell r="L547" t="str">
            <v>Agotamiento de los recursos naturales (-)</v>
          </cell>
          <cell r="AB547" t="str">
            <v>Negativo MODERADO</v>
          </cell>
          <cell r="BA547" t="str">
            <v>Negativo BAJO</v>
          </cell>
        </row>
        <row r="548">
          <cell r="K548" t="str">
            <v>Consumo de tóner</v>
          </cell>
          <cell r="L548" t="str">
            <v>Agotamiento de los recursos naturales (-)</v>
          </cell>
          <cell r="AB548" t="str">
            <v>Negativo BAJO</v>
          </cell>
          <cell r="BA548" t="str">
            <v>Negativo BAJO</v>
          </cell>
        </row>
        <row r="549">
          <cell r="K549" t="str">
            <v>Generación de residuos aprovechables (PAPEL)</v>
          </cell>
          <cell r="L549" t="str">
            <v>Disminución de carga en los rellenos sanitarios (+)</v>
          </cell>
          <cell r="AB549" t="str">
            <v>POSITIVO</v>
          </cell>
          <cell r="BA549" t="str">
            <v>POSITIVO</v>
          </cell>
        </row>
        <row r="550">
          <cell r="K550" t="str">
            <v xml:space="preserve">Generación de residuos peligrosos (TÓNERES) </v>
          </cell>
          <cell r="L550" t="str">
            <v>Contaminación del suelo (-)</v>
          </cell>
          <cell r="AB550" t="str">
            <v>Negativo MODERADO</v>
          </cell>
          <cell r="BA550" t="str">
            <v>Negativo BAJO</v>
          </cell>
        </row>
        <row r="551">
          <cell r="K551" t="str">
            <v>Conversión a medios tecnológicos</v>
          </cell>
          <cell r="L551" t="str">
            <v>Disminución de consumo de papel (+)</v>
          </cell>
          <cell r="AB551" t="str">
            <v>POSITIVO</v>
          </cell>
          <cell r="BA551" t="str">
            <v>POSITIVO</v>
          </cell>
        </row>
        <row r="552">
          <cell r="K552" t="str">
            <v>Intervención a comunidades Étnicas</v>
          </cell>
          <cell r="L552" t="str">
            <v>Conservación de las costumbres étnicas (+)</v>
          </cell>
          <cell r="AB552" t="str">
            <v>POSITIVO</v>
          </cell>
          <cell r="BA552" t="str">
            <v>POSITIVO</v>
          </cell>
        </row>
        <row r="553">
          <cell r="K553" t="str">
            <v>Consumo de energía eléctrica</v>
          </cell>
          <cell r="L553" t="str">
            <v>Agotamiento de los recursos naturales (-)</v>
          </cell>
          <cell r="AB553" t="str">
            <v>Negativo MODERADO</v>
          </cell>
          <cell r="BA553" t="str">
            <v>Negativo BAJO</v>
          </cell>
        </row>
        <row r="554">
          <cell r="K554" t="str">
            <v>Consumo de papel</v>
          </cell>
          <cell r="L554" t="str">
            <v>Agotamiento de los recursos naturales (-)</v>
          </cell>
          <cell r="AB554" t="str">
            <v>Negativo MODERADO</v>
          </cell>
          <cell r="BA554" t="str">
            <v>Negativo BAJO</v>
          </cell>
        </row>
        <row r="555">
          <cell r="K555" t="str">
            <v>Consumo de tóner</v>
          </cell>
          <cell r="L555" t="str">
            <v>Agotamiento de los recursos naturales (-)</v>
          </cell>
          <cell r="AB555" t="str">
            <v>Negativo BAJO</v>
          </cell>
          <cell r="BA555" t="str">
            <v>Negativo BAJO</v>
          </cell>
        </row>
        <row r="556">
          <cell r="K556" t="str">
            <v>Generación de residuos aprovechables (PAPEL)</v>
          </cell>
          <cell r="L556" t="str">
            <v>Disminución de carga en los rellenos sanitarios (+)</v>
          </cell>
          <cell r="AB556" t="str">
            <v>POSITIVO</v>
          </cell>
          <cell r="BA556" t="str">
            <v>POSITIVO</v>
          </cell>
        </row>
        <row r="557">
          <cell r="K557" t="str">
            <v xml:space="preserve">Generación de residuos peligrosos (TÓNERES) </v>
          </cell>
          <cell r="L557" t="str">
            <v>Contaminación del suelo (-)</v>
          </cell>
          <cell r="AB557" t="str">
            <v>Negativo MODERADO</v>
          </cell>
          <cell r="BA557" t="str">
            <v>Negativo BAJO</v>
          </cell>
        </row>
        <row r="558">
          <cell r="K558" t="str">
            <v>Conversión a medios tecnológicos</v>
          </cell>
          <cell r="L558" t="str">
            <v>Disminución de consumo de papel (+)</v>
          </cell>
          <cell r="AB558" t="str">
            <v>POSITIVO</v>
          </cell>
          <cell r="BA558" t="str">
            <v>POSITIVO</v>
          </cell>
        </row>
        <row r="559">
          <cell r="K559" t="str">
            <v>Intervención a comunidades Étnicas</v>
          </cell>
          <cell r="L559" t="str">
            <v>Conservación de las costumbres étnicas (+)</v>
          </cell>
          <cell r="AB559" t="str">
            <v>POSITIVO</v>
          </cell>
          <cell r="BA559" t="str">
            <v>POSITIVO</v>
          </cell>
        </row>
        <row r="560">
          <cell r="K560" t="str">
            <v>Educación ambiental</v>
          </cell>
          <cell r="L560" t="str">
            <v>Generación / Fomento de educación  y conciencia ambiental (+)</v>
          </cell>
          <cell r="AB560" t="str">
            <v>POSITIVO</v>
          </cell>
          <cell r="BA560" t="str">
            <v>POSITIVO</v>
          </cell>
        </row>
        <row r="561">
          <cell r="K561" t="str">
            <v>Educación ambiental</v>
          </cell>
          <cell r="L561" t="str">
            <v>Fomento de buenas prácticas ambientales (+)</v>
          </cell>
          <cell r="AB561" t="str">
            <v>POSITIVO</v>
          </cell>
          <cell r="BA561" t="str">
            <v>POSITIVO</v>
          </cell>
        </row>
        <row r="562">
          <cell r="K562" t="str">
            <v>Consumo de energía eléctrica</v>
          </cell>
          <cell r="L562" t="str">
            <v>Agotamiento de los recursos naturales (-)</v>
          </cell>
          <cell r="AB562" t="str">
            <v>Negativo MODERADO</v>
          </cell>
          <cell r="BA562" t="str">
            <v>Negativo BAJO</v>
          </cell>
        </row>
        <row r="563">
          <cell r="K563" t="str">
            <v>Consumo de papel</v>
          </cell>
          <cell r="L563" t="str">
            <v>Agotamiento de los recursos naturales (-)</v>
          </cell>
          <cell r="AB563" t="str">
            <v>Negativo MODERADO</v>
          </cell>
          <cell r="BA563" t="str">
            <v>Negativo BAJO</v>
          </cell>
        </row>
        <row r="564">
          <cell r="K564" t="str">
            <v>Consumo de tóner</v>
          </cell>
          <cell r="L564" t="str">
            <v>Agotamiento de los recursos naturales (-)</v>
          </cell>
          <cell r="AB564" t="str">
            <v>Negativo BAJO</v>
          </cell>
          <cell r="BA564" t="str">
            <v>Negativo BAJO</v>
          </cell>
        </row>
        <row r="565">
          <cell r="K565" t="str">
            <v>Generación de residuos aprovechables (PAPEL)</v>
          </cell>
          <cell r="L565" t="str">
            <v>Disminución de carga en los rellenos sanitarios (+)</v>
          </cell>
          <cell r="AB565" t="str">
            <v>POSITIVO</v>
          </cell>
          <cell r="BA565" t="str">
            <v>POSITIVO</v>
          </cell>
        </row>
        <row r="566">
          <cell r="K566" t="str">
            <v xml:space="preserve">Generación de residuos peligrosos (TÓNERES) </v>
          </cell>
          <cell r="L566" t="str">
            <v>Contaminación del suelo (-)</v>
          </cell>
          <cell r="AB566" t="str">
            <v>Negativo MODERADO</v>
          </cell>
          <cell r="BA566" t="str">
            <v>Negativo BAJO</v>
          </cell>
        </row>
        <row r="567">
          <cell r="K567" t="str">
            <v>Conversión a medios tecnológicos</v>
          </cell>
          <cell r="L567" t="str">
            <v>Disminución de consumo de papel (+)</v>
          </cell>
          <cell r="AB567" t="str">
            <v>POSITIVO</v>
          </cell>
          <cell r="BA567" t="str">
            <v>POSITIVO</v>
          </cell>
        </row>
        <row r="568">
          <cell r="K568" t="str">
            <v>Intervención a comunidades Étnicas</v>
          </cell>
          <cell r="L568" t="str">
            <v>Conservación de las costumbres étnicas (+)</v>
          </cell>
          <cell r="AB568" t="str">
            <v>POSITIVO</v>
          </cell>
          <cell r="BA568" t="str">
            <v>POSITIVO</v>
          </cell>
        </row>
        <row r="569">
          <cell r="K569" t="str">
            <v>Consumo de energía eléctrica</v>
          </cell>
          <cell r="L569" t="str">
            <v>Agotamiento de los recursos naturales (-)</v>
          </cell>
          <cell r="AB569" t="str">
            <v>Negativo MODERADO</v>
          </cell>
          <cell r="BA569" t="str">
            <v>Negativo BAJO</v>
          </cell>
        </row>
        <row r="570">
          <cell r="K570" t="str">
            <v>Consumo de papel</v>
          </cell>
          <cell r="L570" t="str">
            <v>Agotamiento de los recursos naturales (-)</v>
          </cell>
          <cell r="AB570" t="str">
            <v>Negativo MODERADO</v>
          </cell>
          <cell r="BA570" t="str">
            <v>Negativo BAJO</v>
          </cell>
        </row>
        <row r="571">
          <cell r="K571" t="str">
            <v>Consumo de tóner</v>
          </cell>
          <cell r="L571" t="str">
            <v>Agotamiento de los recursos naturales (-)</v>
          </cell>
          <cell r="AB571" t="str">
            <v>Negativo BAJO</v>
          </cell>
          <cell r="BA571" t="str">
            <v>Negativo BAJO</v>
          </cell>
        </row>
        <row r="572">
          <cell r="K572" t="str">
            <v>Generación de residuos aprovechables (PAPEL)</v>
          </cell>
          <cell r="L572" t="str">
            <v>Disminución de carga en los rellenos sanitarios (+)</v>
          </cell>
          <cell r="AB572" t="str">
            <v>POSITIVO</v>
          </cell>
          <cell r="BA572" t="str">
            <v>POSITIVO</v>
          </cell>
        </row>
        <row r="573">
          <cell r="K573" t="str">
            <v xml:space="preserve">Generación de residuos peligrosos (TÓNERES) </v>
          </cell>
          <cell r="L573" t="str">
            <v>Contaminación del suelo (-)</v>
          </cell>
          <cell r="AB573" t="str">
            <v>Negativo MODERADO</v>
          </cell>
          <cell r="BA573" t="str">
            <v>Negativo BAJO</v>
          </cell>
        </row>
        <row r="574">
          <cell r="K574" t="str">
            <v>Conversión a medios tecnológicos</v>
          </cell>
          <cell r="L574" t="str">
            <v>Disminución de consumo de papel (+)</v>
          </cell>
          <cell r="AB574" t="str">
            <v>POSITIVO</v>
          </cell>
          <cell r="BA574" t="str">
            <v>POSITIVO</v>
          </cell>
        </row>
        <row r="575">
          <cell r="K575" t="str">
            <v>Intervención a comunidades Étnicas</v>
          </cell>
          <cell r="L575" t="str">
            <v>Conservación de las costumbres étnicas (+)</v>
          </cell>
          <cell r="AB575" t="str">
            <v>POSITIVO</v>
          </cell>
          <cell r="BA575" t="str">
            <v>POSITIVO</v>
          </cell>
        </row>
        <row r="576">
          <cell r="K576" t="str">
            <v>Consumo de energía eléctrica</v>
          </cell>
          <cell r="L576" t="str">
            <v>Agotamiento de los recursos naturales (-)</v>
          </cell>
          <cell r="AB576" t="str">
            <v>Negativo MODERADO</v>
          </cell>
          <cell r="BA576" t="str">
            <v>Negativo MODERADO</v>
          </cell>
        </row>
        <row r="577">
          <cell r="K577" t="str">
            <v>Consumo de papel</v>
          </cell>
          <cell r="L577" t="str">
            <v>Agotamiento de los recursos naturales (-)</v>
          </cell>
          <cell r="AB577" t="str">
            <v>Negativo MODERADO</v>
          </cell>
          <cell r="BA577" t="str">
            <v>Negativo MODERADO</v>
          </cell>
        </row>
        <row r="578">
          <cell r="K578" t="str">
            <v>Generación de residuos aprovechables (PAPEL)</v>
          </cell>
          <cell r="L578" t="str">
            <v>Disminución de carga en los rellenos sanitarios (+)</v>
          </cell>
          <cell r="AB578" t="str">
            <v>POSITIVO</v>
          </cell>
          <cell r="BA578" t="str">
            <v>POSITIVO</v>
          </cell>
        </row>
        <row r="579">
          <cell r="K579" t="str">
            <v>Conversión a medios tecnológicos</v>
          </cell>
          <cell r="L579" t="str">
            <v>Disminución de consumo de papel (+)</v>
          </cell>
          <cell r="AB579" t="str">
            <v>POSITIVO</v>
          </cell>
          <cell r="BA579" t="str">
            <v>POSITIVO</v>
          </cell>
        </row>
        <row r="580">
          <cell r="K580" t="str">
            <v>Consumo de energía eléctrica</v>
          </cell>
          <cell r="L580" t="str">
            <v>Agotamiento de los recursos naturales (-)</v>
          </cell>
          <cell r="AB580" t="str">
            <v>Negativo MODERADO</v>
          </cell>
          <cell r="BA580" t="str">
            <v>Negativo MODERADO</v>
          </cell>
        </row>
        <row r="581">
          <cell r="K581" t="str">
            <v>Consumo de papel</v>
          </cell>
          <cell r="L581" t="str">
            <v>Agotamiento de los recursos naturales (-)</v>
          </cell>
          <cell r="AB581" t="str">
            <v>Negativo MODERADO</v>
          </cell>
          <cell r="BA581" t="str">
            <v>Negativo MODERADO</v>
          </cell>
        </row>
        <row r="582">
          <cell r="K582" t="str">
            <v>Generación de residuos aprovechables (PAPEL)</v>
          </cell>
          <cell r="L582" t="str">
            <v>Disminución de carga en los rellenos sanitarios (+)</v>
          </cell>
          <cell r="AB582" t="str">
            <v>POSITIVO</v>
          </cell>
          <cell r="BA582" t="str">
            <v>POSITIVO</v>
          </cell>
        </row>
        <row r="583">
          <cell r="K583" t="str">
            <v>Consumo de tóner</v>
          </cell>
          <cell r="L583" t="str">
            <v>Agotamiento de los recursos naturales (-)</v>
          </cell>
          <cell r="AB583" t="str">
            <v>Negativo BAJO</v>
          </cell>
          <cell r="BA583" t="str">
            <v>Negativo BAJO</v>
          </cell>
        </row>
        <row r="584">
          <cell r="K584" t="str">
            <v xml:space="preserve">Generación de residuos peligrosos (TÓNERES) </v>
          </cell>
          <cell r="L584" t="str">
            <v>Contaminación del suelo (-)</v>
          </cell>
          <cell r="AB584" t="str">
            <v>Negativo MODERADO</v>
          </cell>
          <cell r="BA584" t="str">
            <v>Negativo MODERADO</v>
          </cell>
        </row>
        <row r="585">
          <cell r="K585" t="str">
            <v>Conversión a medios tecnológicos</v>
          </cell>
          <cell r="L585" t="str">
            <v>Disminución de consumo de papel (+)</v>
          </cell>
          <cell r="AB585" t="str">
            <v>POSITIVO</v>
          </cell>
          <cell r="BA585" t="str">
            <v>POSITIVO</v>
          </cell>
        </row>
        <row r="586">
          <cell r="K586" t="str">
            <v>Consumo de energía eléctrica</v>
          </cell>
          <cell r="L586" t="str">
            <v>Agotamiento de los recursos naturales (-)</v>
          </cell>
          <cell r="AB586" t="str">
            <v>Negativo MODERADO</v>
          </cell>
          <cell r="BA586" t="str">
            <v>Negativo MODERADO</v>
          </cell>
        </row>
        <row r="587">
          <cell r="K587" t="str">
            <v>Consumo de papel</v>
          </cell>
          <cell r="L587" t="str">
            <v>Agotamiento de los recursos naturales (-)</v>
          </cell>
          <cell r="AB587" t="str">
            <v>Negativo MODERADO</v>
          </cell>
          <cell r="BA587" t="str">
            <v>Negativo MODERADO</v>
          </cell>
        </row>
        <row r="588">
          <cell r="K588" t="str">
            <v>Generación de residuos aprovechables (PAPEL)</v>
          </cell>
          <cell r="L588" t="str">
            <v>Disminución de carga en los rellenos sanitarios (+)</v>
          </cell>
          <cell r="AB588" t="str">
            <v>POSITIVO</v>
          </cell>
          <cell r="BA588" t="str">
            <v>POSITIVO</v>
          </cell>
        </row>
        <row r="589">
          <cell r="K589" t="str">
            <v>Consumo de tóner</v>
          </cell>
          <cell r="L589" t="str">
            <v>Agotamiento de los recursos naturales (-)</v>
          </cell>
          <cell r="AB589" t="str">
            <v>Negativo BAJO</v>
          </cell>
          <cell r="BA589" t="str">
            <v>Negativo BAJO</v>
          </cell>
        </row>
        <row r="590">
          <cell r="K590" t="str">
            <v xml:space="preserve">Generación de residuos peligrosos (TÓNERES) </v>
          </cell>
          <cell r="L590" t="str">
            <v>Contaminación del suelo (-)</v>
          </cell>
          <cell r="AB590" t="str">
            <v>Negativo MODERADO</v>
          </cell>
          <cell r="BA590" t="str">
            <v>Negativo MODERADO</v>
          </cell>
        </row>
        <row r="591">
          <cell r="K591" t="str">
            <v>Conversión a medios tecnológicos</v>
          </cell>
          <cell r="L591" t="str">
            <v>Disminución de consumo de papel (+)</v>
          </cell>
          <cell r="AB591" t="str">
            <v>POSITIVO</v>
          </cell>
          <cell r="BA591" t="str">
            <v>POSITIVO</v>
          </cell>
        </row>
        <row r="592">
          <cell r="K592" t="str">
            <v>Consumo de tóner</v>
          </cell>
          <cell r="L592" t="str">
            <v>Contaminación del suelo (-)</v>
          </cell>
          <cell r="AB592" t="str">
            <v>Negativo MODERADO</v>
          </cell>
          <cell r="BA592" t="str">
            <v>Negativo MODERADO</v>
          </cell>
        </row>
        <row r="593">
          <cell r="K593" t="str">
            <v>Consumo de energía eléctrica</v>
          </cell>
          <cell r="L593" t="str">
            <v>Agotamiento de los recursos naturales (-)</v>
          </cell>
          <cell r="AB593" t="str">
            <v>Negativo MODERADO</v>
          </cell>
          <cell r="BA593" t="str">
            <v>Negativo MODERADO</v>
          </cell>
        </row>
        <row r="594">
          <cell r="K594" t="str">
            <v>Consumo de papel</v>
          </cell>
          <cell r="L594" t="str">
            <v>Disminución de consumo de papel (+)</v>
          </cell>
          <cell r="AB594" t="str">
            <v>POSITIVO</v>
          </cell>
          <cell r="BA594" t="str">
            <v>POSITIVO</v>
          </cell>
        </row>
        <row r="595">
          <cell r="K595" t="str">
            <v>Consumo de agua</v>
          </cell>
          <cell r="L595" t="str">
            <v>Agotamiento de los recursos naturales (-)</v>
          </cell>
          <cell r="AB595" t="str">
            <v>Negativo MODERADO</v>
          </cell>
          <cell r="BA595" t="str">
            <v>Negativo MODERADO</v>
          </cell>
        </row>
        <row r="596">
          <cell r="K596" t="str">
            <v>Consumo de papel</v>
          </cell>
          <cell r="L596" t="str">
            <v>Agotamiento de los recursos naturales (-)</v>
          </cell>
          <cell r="AB596" t="str">
            <v>Negativo MODERADO</v>
          </cell>
          <cell r="BA596" t="str">
            <v>Negativo MODERADO</v>
          </cell>
        </row>
        <row r="597">
          <cell r="K597" t="str">
            <v>Consumo de tóner</v>
          </cell>
          <cell r="L597" t="str">
            <v>Contaminación del suelo (-)</v>
          </cell>
          <cell r="AB597" t="str">
            <v>Negativo MODERADO</v>
          </cell>
          <cell r="BA597" t="str">
            <v>Negativo MODERADO</v>
          </cell>
        </row>
        <row r="598">
          <cell r="K598" t="str">
            <v>Consumo de energía eléctrica</v>
          </cell>
          <cell r="L598" t="str">
            <v>Agotamiento de los recursos naturales (-)</v>
          </cell>
          <cell r="AB598" t="str">
            <v>Negativo MODERADO</v>
          </cell>
          <cell r="BA598" t="str">
            <v>Negativo MODERADO</v>
          </cell>
        </row>
        <row r="599">
          <cell r="K599" t="str">
            <v>Consumo de energía eléctrica</v>
          </cell>
          <cell r="L599" t="str">
            <v>Agotamiento de los recursos naturales (-)</v>
          </cell>
          <cell r="AB599" t="str">
            <v>Negativo MODERADO</v>
          </cell>
          <cell r="BA599" t="str">
            <v>Negativo MODERADO</v>
          </cell>
        </row>
        <row r="600">
          <cell r="K600" t="str">
            <v>Conversión a medios tecnológicos</v>
          </cell>
          <cell r="L600" t="str">
            <v>Disminución de consumo de papel (+)</v>
          </cell>
          <cell r="AB600" t="str">
            <v>POSITIVO</v>
          </cell>
          <cell r="BA600" t="str">
            <v>POSITIVO</v>
          </cell>
        </row>
        <row r="601">
          <cell r="K601" t="str">
            <v>Consumo de papel</v>
          </cell>
          <cell r="L601" t="str">
            <v>Agotamiento de los recursos naturales (-)</v>
          </cell>
          <cell r="AB601" t="str">
            <v>Negativo MODERADO</v>
          </cell>
          <cell r="BA601" t="str">
            <v>Negativo MODERADO</v>
          </cell>
        </row>
        <row r="602">
          <cell r="K602" t="str">
            <v>Consumo de energía eléctrica</v>
          </cell>
          <cell r="L602" t="str">
            <v>Agotamiento de los recursos naturales (-)</v>
          </cell>
          <cell r="AB602" t="str">
            <v>Negativo MODERADO</v>
          </cell>
          <cell r="BA602" t="str">
            <v>Negativo MODERADO</v>
          </cell>
        </row>
        <row r="603">
          <cell r="K603" t="str">
            <v>Conversión a medios tecnológicos</v>
          </cell>
          <cell r="L603" t="str">
            <v>Disminución de consumo de papel (+)</v>
          </cell>
          <cell r="AB603" t="str">
            <v>POSITIVO</v>
          </cell>
          <cell r="BA603" t="str">
            <v>POSITIVO</v>
          </cell>
        </row>
        <row r="604">
          <cell r="K604" t="str">
            <v>Consumo de papel</v>
          </cell>
          <cell r="L604" t="str">
            <v>Agotamiento de los recursos naturales (-)</v>
          </cell>
          <cell r="AB604" t="str">
            <v>Negativo MODERADO</v>
          </cell>
          <cell r="BA604" t="str">
            <v>Negativo MODERADO</v>
          </cell>
        </row>
        <row r="605">
          <cell r="K605" t="str">
            <v>Consumo de papel</v>
          </cell>
          <cell r="L605" t="str">
            <v>Afectación a flora (-)</v>
          </cell>
          <cell r="AB605" t="str">
            <v>Negativo MODERADO</v>
          </cell>
          <cell r="BA605" t="str">
            <v>Negativo MODERADO</v>
          </cell>
        </row>
        <row r="606">
          <cell r="K606" t="str">
            <v>Consumo de papel</v>
          </cell>
          <cell r="L606" t="str">
            <v>Afectación a flora (-)</v>
          </cell>
          <cell r="AB606" t="str">
            <v>Negativo MODERADO</v>
          </cell>
          <cell r="BA606" t="str">
            <v>Negativo MODERADO</v>
          </cell>
        </row>
        <row r="607">
          <cell r="K607" t="str">
            <v>Consumo de energía eléctrica</v>
          </cell>
          <cell r="L607" t="str">
            <v>Agotamiento de los recursos naturales (-)</v>
          </cell>
          <cell r="AB607" t="str">
            <v>Negativo MODERADO</v>
          </cell>
          <cell r="BA607" t="str">
            <v>Negativo BAJO</v>
          </cell>
        </row>
        <row r="608">
          <cell r="K608" t="str">
            <v>Consumo de papel</v>
          </cell>
          <cell r="L608" t="str">
            <v>Agotamiento de los recursos naturales (-)</v>
          </cell>
          <cell r="AB608" t="str">
            <v>Negativo MODERADO</v>
          </cell>
          <cell r="BA608" t="str">
            <v>Negativo BAJO</v>
          </cell>
        </row>
        <row r="609">
          <cell r="K609" t="str">
            <v>Consumo de tóner</v>
          </cell>
          <cell r="L609" t="str">
            <v>Agotamiento de los recursos naturales (-)</v>
          </cell>
          <cell r="AB609" t="str">
            <v>Negativo BAJO</v>
          </cell>
          <cell r="BA609" t="str">
            <v>Negativo BAJO</v>
          </cell>
        </row>
        <row r="610">
          <cell r="K610" t="str">
            <v>Generación de residuos aprovechables (PAPEL)</v>
          </cell>
          <cell r="L610" t="str">
            <v>Disminución de carga en los rellenos sanitarios (+)</v>
          </cell>
          <cell r="AB610" t="str">
            <v>POSITIVO</v>
          </cell>
          <cell r="BA610" t="str">
            <v>POSITIVO</v>
          </cell>
        </row>
        <row r="611">
          <cell r="K611" t="str">
            <v xml:space="preserve">Generación de residuos peligrosos (TÓNERES) </v>
          </cell>
          <cell r="L611" t="str">
            <v>Contaminación del suelo (-)</v>
          </cell>
          <cell r="AB611" t="str">
            <v>Negativo MODERADO</v>
          </cell>
          <cell r="BA611" t="str">
            <v>Negativo BAJO</v>
          </cell>
        </row>
        <row r="612">
          <cell r="K612" t="str">
            <v>Conversión a medios tecnológicos</v>
          </cell>
          <cell r="L612" t="str">
            <v>Disminución de consumo de papel (+)</v>
          </cell>
          <cell r="AB612" t="str">
            <v>POSITIVO</v>
          </cell>
          <cell r="BA612" t="str">
            <v>POSITIVO</v>
          </cell>
        </row>
        <row r="613">
          <cell r="K613" t="str">
            <v>Generación de carga visual</v>
          </cell>
          <cell r="L613" t="str">
            <v>Afectación a la salud humana (-)</v>
          </cell>
          <cell r="AB613" t="str">
            <v>Negativo MODERADO</v>
          </cell>
          <cell r="BA613" t="str">
            <v>Negativo BAJO</v>
          </cell>
        </row>
        <row r="614">
          <cell r="K614" t="str">
            <v>Consumo de energía eléctrica</v>
          </cell>
          <cell r="L614" t="str">
            <v>Agotamiento de los recursos naturales (-)</v>
          </cell>
          <cell r="AB614" t="str">
            <v>Negativo MODERADO</v>
          </cell>
          <cell r="BA614" t="str">
            <v>Negativo BAJO</v>
          </cell>
        </row>
        <row r="615">
          <cell r="K615" t="str">
            <v>Consumo de papel</v>
          </cell>
          <cell r="L615" t="str">
            <v>Agotamiento de los recursos naturales (-)</v>
          </cell>
          <cell r="AB615" t="str">
            <v>Negativo MODERADO</v>
          </cell>
          <cell r="BA615" t="str">
            <v>Negativo BAJO</v>
          </cell>
        </row>
        <row r="616">
          <cell r="K616" t="str">
            <v>Consumo de tóner</v>
          </cell>
          <cell r="L616" t="str">
            <v>Agotamiento de los recursos naturales (-)</v>
          </cell>
          <cell r="AB616" t="str">
            <v>Negativo BAJO</v>
          </cell>
          <cell r="BA616" t="str">
            <v>Negativo BAJO</v>
          </cell>
        </row>
        <row r="617">
          <cell r="K617" t="str">
            <v>Generación de residuos aprovechables (PAPEL)</v>
          </cell>
          <cell r="L617" t="str">
            <v>Disminución de carga en los rellenos sanitarios (+)</v>
          </cell>
          <cell r="AB617" t="str">
            <v>POSITIVO</v>
          </cell>
          <cell r="BA617" t="str">
            <v>POSITIVO</v>
          </cell>
        </row>
        <row r="618">
          <cell r="K618" t="str">
            <v xml:space="preserve">Generación de residuos peligrosos (TÓNERES) </v>
          </cell>
          <cell r="L618" t="str">
            <v>Contaminación del suelo (-)</v>
          </cell>
          <cell r="AB618" t="str">
            <v>Negativo MODERADO</v>
          </cell>
          <cell r="BA618" t="str">
            <v>Negativo BAJO</v>
          </cell>
        </row>
        <row r="619">
          <cell r="K619" t="str">
            <v>Conversión a medios tecnológicos</v>
          </cell>
          <cell r="L619" t="str">
            <v>Disminución de consumo de papel (+)</v>
          </cell>
          <cell r="AB619" t="str">
            <v>POSITIVO</v>
          </cell>
          <cell r="BA619" t="str">
            <v>POSITIVO</v>
          </cell>
        </row>
        <row r="620">
          <cell r="K620" t="str">
            <v>Consumo de energía eléctrica</v>
          </cell>
          <cell r="L620" t="str">
            <v>Agotamiento de los recursos naturales (-)</v>
          </cell>
          <cell r="AB620" t="str">
            <v>Negativo MODERADO</v>
          </cell>
          <cell r="BA620" t="str">
            <v>Negativo BAJO</v>
          </cell>
        </row>
        <row r="621">
          <cell r="K621" t="str">
            <v>Consumo de papel</v>
          </cell>
          <cell r="L621" t="str">
            <v>Agotamiento de los recursos naturales (-)</v>
          </cell>
          <cell r="AB621" t="str">
            <v>Negativo MODERADO</v>
          </cell>
          <cell r="BA621" t="str">
            <v>Negativo BAJO</v>
          </cell>
        </row>
        <row r="622">
          <cell r="K622" t="str">
            <v>Consumo de tóner</v>
          </cell>
          <cell r="L622" t="str">
            <v>Agotamiento de los recursos naturales (-)</v>
          </cell>
          <cell r="AB622" t="str">
            <v>Negativo BAJO</v>
          </cell>
          <cell r="BA622" t="str">
            <v>Negativo BAJO</v>
          </cell>
        </row>
        <row r="623">
          <cell r="K623" t="str">
            <v>Generación de residuos aprovechables (PAPEL)</v>
          </cell>
          <cell r="L623" t="str">
            <v>Disminución de carga en los rellenos sanitarios (+)</v>
          </cell>
          <cell r="AB623" t="str">
            <v>POSITIVO</v>
          </cell>
          <cell r="BA623" t="str">
            <v>POSITIVO</v>
          </cell>
        </row>
        <row r="624">
          <cell r="K624" t="str">
            <v xml:space="preserve">Generación de residuos peligrosos (TÓNERES) </v>
          </cell>
          <cell r="L624" t="str">
            <v>Contaminación del suelo (-)</v>
          </cell>
          <cell r="AB624" t="str">
            <v>Negativo MODERADO</v>
          </cell>
          <cell r="BA624" t="str">
            <v>Negativo BAJO</v>
          </cell>
        </row>
        <row r="625">
          <cell r="K625" t="str">
            <v>Conversión a medios tecnológicos</v>
          </cell>
          <cell r="L625" t="str">
            <v>Disminución de consumo de papel (+)</v>
          </cell>
          <cell r="AB625" t="str">
            <v>POSITIVO</v>
          </cell>
          <cell r="BA625" t="str">
            <v>POSITIVO</v>
          </cell>
        </row>
        <row r="626">
          <cell r="K626" t="str">
            <v>Consumo de energía eléctrica</v>
          </cell>
          <cell r="L626" t="str">
            <v>Agotamiento de los recursos naturales (-)</v>
          </cell>
          <cell r="AB626" t="str">
            <v>Negativo MODERADO</v>
          </cell>
          <cell r="BA626" t="str">
            <v>Negativo BAJO</v>
          </cell>
        </row>
        <row r="627">
          <cell r="K627" t="str">
            <v>Consumo de papel</v>
          </cell>
          <cell r="L627" t="str">
            <v>Agotamiento de los recursos naturales (-)</v>
          </cell>
          <cell r="AB627" t="str">
            <v>Negativo MODERADO</v>
          </cell>
          <cell r="BA627" t="str">
            <v>Negativo BAJO</v>
          </cell>
        </row>
        <row r="628">
          <cell r="K628" t="str">
            <v>Consumo de tóner</v>
          </cell>
          <cell r="L628" t="str">
            <v>Agotamiento de los recursos naturales (-)</v>
          </cell>
          <cell r="AB628" t="str">
            <v>Negativo BAJO</v>
          </cell>
          <cell r="BA628" t="str">
            <v>Negativo BAJO</v>
          </cell>
        </row>
        <row r="629">
          <cell r="K629" t="str">
            <v>Generación de residuos aprovechables (PAPEL)</v>
          </cell>
          <cell r="L629" t="str">
            <v>Disminución de carga en los rellenos sanitarios (+)</v>
          </cell>
          <cell r="AB629" t="str">
            <v>POSITIVO</v>
          </cell>
          <cell r="BA629" t="str">
            <v>POSITIVO</v>
          </cell>
        </row>
        <row r="630">
          <cell r="K630" t="str">
            <v xml:space="preserve">Generación de residuos peligrosos (TÓNERES) </v>
          </cell>
          <cell r="L630" t="str">
            <v>Contaminación del suelo (-)</v>
          </cell>
          <cell r="AB630" t="str">
            <v>Negativo MODERADO</v>
          </cell>
          <cell r="BA630" t="str">
            <v>Negativo BAJO</v>
          </cell>
        </row>
        <row r="631">
          <cell r="K631" t="str">
            <v>Generación de residuos de manejo especial (RAEE´S)</v>
          </cell>
          <cell r="L631" t="str">
            <v>Contaminación del suelo (-)</v>
          </cell>
          <cell r="AB631" t="str">
            <v>Negativo MODERADO</v>
          </cell>
          <cell r="BA631" t="str">
            <v>Negativo BAJO</v>
          </cell>
        </row>
        <row r="632">
          <cell r="K632" t="str">
            <v>Conversión a medios tecnológicos</v>
          </cell>
          <cell r="L632" t="str">
            <v>Disminución de consumo de papel (+)</v>
          </cell>
          <cell r="AB632" t="str">
            <v>POSITIVO</v>
          </cell>
          <cell r="BA632" t="str">
            <v>POSITIVO</v>
          </cell>
        </row>
        <row r="633">
          <cell r="K633" t="str">
            <v>Consumo de energía eléctrica</v>
          </cell>
          <cell r="L633" t="str">
            <v>Agotamiento de los recursos naturales (-)</v>
          </cell>
          <cell r="AB633" t="str">
            <v>Negativo MODERADO</v>
          </cell>
          <cell r="BA633" t="str">
            <v>Negativo BAJO</v>
          </cell>
        </row>
        <row r="634">
          <cell r="K634" t="str">
            <v>Consumo de papel</v>
          </cell>
          <cell r="L634" t="str">
            <v>Agotamiento de los recursos naturales (-)</v>
          </cell>
          <cell r="AB634" t="str">
            <v>Negativo MODERADO</v>
          </cell>
          <cell r="BA634" t="str">
            <v>Negativo BAJO</v>
          </cell>
        </row>
        <row r="635">
          <cell r="K635" t="str">
            <v>Consumo de tóner</v>
          </cell>
          <cell r="L635" t="str">
            <v>Agotamiento de los recursos naturales (-)</v>
          </cell>
          <cell r="AB635" t="str">
            <v>Negativo BAJO</v>
          </cell>
          <cell r="BA635" t="str">
            <v>Negativo BAJO</v>
          </cell>
        </row>
        <row r="636">
          <cell r="K636" t="str">
            <v>Generación de residuos aprovechables (PAPEL)</v>
          </cell>
          <cell r="L636" t="str">
            <v>Disminución de carga en los rellenos sanitarios (+)</v>
          </cell>
          <cell r="AB636" t="str">
            <v>POSITIVO</v>
          </cell>
          <cell r="BA636" t="str">
            <v>POSITIVO</v>
          </cell>
        </row>
        <row r="637">
          <cell r="K637" t="str">
            <v xml:space="preserve">Generación de residuos peligrosos (TÓNERES) </v>
          </cell>
          <cell r="L637" t="str">
            <v>Contaminación del suelo (-)</v>
          </cell>
          <cell r="AB637" t="str">
            <v>Negativo MODERADO</v>
          </cell>
          <cell r="BA637" t="str">
            <v>Negativo BAJO</v>
          </cell>
        </row>
        <row r="638">
          <cell r="K638" t="str">
            <v>Conversión a medios tecnológicos</v>
          </cell>
          <cell r="L638" t="str">
            <v>Disminución de consumo de papel (+)</v>
          </cell>
          <cell r="AB638" t="str">
            <v>POSITIVO</v>
          </cell>
          <cell r="BA638" t="str">
            <v>POSITIVO</v>
          </cell>
        </row>
        <row r="639">
          <cell r="K639" t="str">
            <v>Consumo de energía eléctrica</v>
          </cell>
          <cell r="L639" t="str">
            <v>Agotamiento de los recursos naturales (-)</v>
          </cell>
          <cell r="AB639" t="str">
            <v>Negativo MODERADO</v>
          </cell>
          <cell r="BA639" t="str">
            <v>Negativo BAJO</v>
          </cell>
        </row>
        <row r="640">
          <cell r="K640" t="str">
            <v>Consumo de papel</v>
          </cell>
          <cell r="L640" t="str">
            <v>Agotamiento de los recursos naturales (-)</v>
          </cell>
          <cell r="AB640" t="str">
            <v>Negativo MODERADO</v>
          </cell>
          <cell r="BA640" t="str">
            <v>Negativo MODERADO</v>
          </cell>
        </row>
        <row r="641">
          <cell r="K641" t="str">
            <v>Consumo de tóner</v>
          </cell>
          <cell r="L641" t="str">
            <v>Agotamiento de los recursos naturales (-)</v>
          </cell>
          <cell r="AB641" t="str">
            <v>Negativo BAJO</v>
          </cell>
          <cell r="BA641" t="str">
            <v>Negativo BAJO</v>
          </cell>
        </row>
        <row r="642">
          <cell r="K642" t="str">
            <v>Generación de residuos aprovechables (PAPEL)</v>
          </cell>
          <cell r="L642" t="str">
            <v>Disminución de carga en los rellenos sanitarios (+)</v>
          </cell>
          <cell r="AB642" t="str">
            <v>POSITIVO</v>
          </cell>
          <cell r="BA642" t="str">
            <v>POSITIVO</v>
          </cell>
        </row>
        <row r="643">
          <cell r="K643" t="str">
            <v xml:space="preserve">Generación de residuos peligrosos (TÓNERES) </v>
          </cell>
          <cell r="L643" t="str">
            <v>Contaminación del suelo (-)</v>
          </cell>
          <cell r="AB643" t="str">
            <v>Negativo MODERADO</v>
          </cell>
          <cell r="BA643" t="str">
            <v>Negativo BAJO</v>
          </cell>
        </row>
        <row r="644">
          <cell r="K644" t="str">
            <v>Consumo de energía eléctrica</v>
          </cell>
          <cell r="L644" t="str">
            <v>Agotamiento de los recursos naturales (-)</v>
          </cell>
          <cell r="AB644" t="str">
            <v>Negativo MODERADO</v>
          </cell>
          <cell r="BA644" t="str">
            <v>Negativo BAJO</v>
          </cell>
        </row>
        <row r="645">
          <cell r="K645" t="str">
            <v>Consumo de papel</v>
          </cell>
          <cell r="L645" t="str">
            <v>Agotamiento de los recursos naturales (-)</v>
          </cell>
          <cell r="AB645" t="str">
            <v>Negativo MODERADO</v>
          </cell>
          <cell r="BA645" t="str">
            <v>Negativo BAJO</v>
          </cell>
        </row>
        <row r="646">
          <cell r="K646" t="str">
            <v>Consumo de tóner</v>
          </cell>
          <cell r="L646" t="str">
            <v>Agotamiento de los recursos naturales (-)</v>
          </cell>
          <cell r="AB646" t="str">
            <v>Negativo BAJO</v>
          </cell>
          <cell r="BA646" t="str">
            <v>Negativo BAJO</v>
          </cell>
        </row>
        <row r="647">
          <cell r="K647" t="str">
            <v>Consumo de plaguicidas</v>
          </cell>
          <cell r="L647" t="str">
            <v>Contaminación del suelo (-)</v>
          </cell>
          <cell r="AB647" t="str">
            <v>Negativo MODERADO</v>
          </cell>
          <cell r="BA647" t="str">
            <v>Negativo MODERADO</v>
          </cell>
        </row>
        <row r="648">
          <cell r="K648" t="str">
            <v>Generación de residuos aprovechables (PAPEL)</v>
          </cell>
          <cell r="L648" t="str">
            <v>Disminución de carga en los rellenos sanitarios (+)</v>
          </cell>
          <cell r="AB648" t="str">
            <v>POSITIVO</v>
          </cell>
          <cell r="BA648" t="str">
            <v>POSITIVO</v>
          </cell>
        </row>
        <row r="649">
          <cell r="K649" t="str">
            <v xml:space="preserve">Generación de residuos peligrosos (TÓNERES) </v>
          </cell>
          <cell r="L649" t="str">
            <v>Contaminación del suelo (-)</v>
          </cell>
          <cell r="AB649" t="str">
            <v>Negativo MODERADO</v>
          </cell>
          <cell r="BA649" t="str">
            <v>Negativo BAJO</v>
          </cell>
        </row>
        <row r="650">
          <cell r="K650" t="str">
            <v>Generación de residuos peligrosos (PLAGUICIDAS)</v>
          </cell>
          <cell r="L650" t="str">
            <v>Contaminación del suelo (-)</v>
          </cell>
          <cell r="AB650" t="str">
            <v>Negativo MODERADO</v>
          </cell>
          <cell r="BA650" t="str">
            <v>Negativo BAJO</v>
          </cell>
        </row>
        <row r="651">
          <cell r="K651" t="str">
            <v>Conversión a medios tecnológicos</v>
          </cell>
          <cell r="L651" t="str">
            <v>Disminución de consumo de papel (+)</v>
          </cell>
          <cell r="AB651" t="str">
            <v>POSITIVO</v>
          </cell>
          <cell r="BA651" t="str">
            <v>POSITIVO</v>
          </cell>
        </row>
        <row r="652">
          <cell r="K652" t="str">
            <v>Generación de residuos de manejo especial (RAEE´S)</v>
          </cell>
          <cell r="L652" t="str">
            <v>Contaminación del suelo (-)</v>
          </cell>
          <cell r="AB652" t="str">
            <v>Negativo MODERADO</v>
          </cell>
          <cell r="BA652" t="str">
            <v>Negativo BAJO</v>
          </cell>
        </row>
        <row r="653">
          <cell r="K653" t="str">
            <v>Generación de residuos ordinarios</v>
          </cell>
          <cell r="L653" t="str">
            <v>Contaminación del suelo (-)</v>
          </cell>
          <cell r="AB653" t="str">
            <v>Negativo MODERADO</v>
          </cell>
          <cell r="BA653" t="str">
            <v>Negativo BAJO</v>
          </cell>
        </row>
        <row r="654">
          <cell r="K654" t="str">
            <v>Generación de emisiones atmosféricas fuentes móviles</v>
          </cell>
          <cell r="L654" t="str">
            <v>Emisión de gases efecto invernadero (-)</v>
          </cell>
          <cell r="AB654" t="str">
            <v>Negativo MODERADO</v>
          </cell>
          <cell r="BA654" t="str">
            <v>Negativo MODERADO</v>
          </cell>
        </row>
        <row r="655">
          <cell r="K655" t="str">
            <v>Consumo de energía eléctrica</v>
          </cell>
          <cell r="L655" t="str">
            <v>Agotamiento de los recursos naturales (-)</v>
          </cell>
          <cell r="AB655" t="str">
            <v>Negativo MODERADO</v>
          </cell>
          <cell r="BA655" t="str">
            <v>Negativo BAJO</v>
          </cell>
        </row>
        <row r="656">
          <cell r="K656" t="str">
            <v>Consumo de agua</v>
          </cell>
          <cell r="L656" t="str">
            <v>Agotamiento de los recursos naturales (-)</v>
          </cell>
          <cell r="AB656" t="str">
            <v>Negativo MODERADO</v>
          </cell>
          <cell r="BA656" t="str">
            <v>Negativo BAJO</v>
          </cell>
        </row>
        <row r="657">
          <cell r="K657" t="str">
            <v>Consumo de fertilizantes</v>
          </cell>
          <cell r="L657" t="str">
            <v>Agotamiento de los recursos naturales (-)</v>
          </cell>
          <cell r="AB657" t="str">
            <v>Negativo MODERADO</v>
          </cell>
          <cell r="BA657" t="str">
            <v>Negativo BAJO</v>
          </cell>
        </row>
        <row r="658">
          <cell r="K658" t="str">
            <v>Consumo de plaguicidas</v>
          </cell>
          <cell r="L658" t="str">
            <v>Agotamiento de los recursos naturales (-)</v>
          </cell>
          <cell r="AB658" t="str">
            <v>Negativo MODERADO</v>
          </cell>
          <cell r="BA658" t="str">
            <v>Negativo BAJO</v>
          </cell>
        </row>
        <row r="659">
          <cell r="K659" t="str">
            <v>Consumo de sustancias químicas</v>
          </cell>
          <cell r="L659" t="str">
            <v>Agotamiento de los recursos naturales (-)</v>
          </cell>
          <cell r="AB659" t="str">
            <v>Negativo MODERADO</v>
          </cell>
          <cell r="BA659" t="str">
            <v>Negativo BAJO</v>
          </cell>
        </row>
        <row r="660">
          <cell r="K660" t="str">
            <v>Consumo de bolsas plásticas para almacenamiento de residuos</v>
          </cell>
          <cell r="L660" t="str">
            <v>Agotamiento de los recursos naturales (-)</v>
          </cell>
          <cell r="AB660" t="str">
            <v>Negativo MODERADO</v>
          </cell>
          <cell r="BA660" t="str">
            <v>Negativo BAJO</v>
          </cell>
        </row>
        <row r="661">
          <cell r="K661" t="str">
            <v>Consumo de combustibles</v>
          </cell>
          <cell r="L661" t="str">
            <v>Agotamiento de los recursos naturales (-)</v>
          </cell>
          <cell r="AB661" t="str">
            <v>Negativo MODERADO</v>
          </cell>
          <cell r="BA661" t="str">
            <v>Negativo BAJO</v>
          </cell>
        </row>
        <row r="662">
          <cell r="K662" t="str">
            <v>Aprovechamiento del suelo</v>
          </cell>
          <cell r="L662" t="str">
            <v>Agotamiento de los recursos naturales (-)</v>
          </cell>
          <cell r="AB662" t="str">
            <v>Negativo MODERADO</v>
          </cell>
          <cell r="BA662" t="str">
            <v>Negativo MODERADO</v>
          </cell>
        </row>
        <row r="663">
          <cell r="K663" t="str">
            <v>Aprovechamiento forestal</v>
          </cell>
          <cell r="L663" t="str">
            <v>Agotamiento de los recursos naturales (-)</v>
          </cell>
          <cell r="AB663" t="str">
            <v>Negativo MODERADO</v>
          </cell>
          <cell r="BA663" t="str">
            <v>Negativo MODERADO</v>
          </cell>
        </row>
        <row r="664">
          <cell r="K664" t="str">
            <v>Captación de aguas (superficiales - subterráneas)</v>
          </cell>
          <cell r="L664" t="str">
            <v>Agotamiento de los recursos naturales (-)</v>
          </cell>
          <cell r="AB664" t="str">
            <v>Negativo MODERADO</v>
          </cell>
          <cell r="BA664" t="str">
            <v>Negativo MODERADO</v>
          </cell>
        </row>
        <row r="665">
          <cell r="K665" t="str">
            <v>Vertimiento de aguas residuales domésticas a sistemas de alcantarillado</v>
          </cell>
          <cell r="L665" t="str">
            <v>Contaminación de cuerpos hídricos (-)</v>
          </cell>
          <cell r="AB665" t="str">
            <v>Negativo MODERADO</v>
          </cell>
          <cell r="BA665" t="str">
            <v>Negativo BAJO</v>
          </cell>
        </row>
        <row r="666">
          <cell r="K666" t="str">
            <v>Generación de residuos peligrosos (RESIDUOS DE FERTILIZANTES)</v>
          </cell>
          <cell r="L666" t="str">
            <v>Contaminación del suelo (-)</v>
          </cell>
          <cell r="AB666" t="str">
            <v>Negativo MODERADO</v>
          </cell>
          <cell r="BA666" t="str">
            <v>Negativo BAJO</v>
          </cell>
        </row>
        <row r="667">
          <cell r="K667" t="str">
            <v>Generación de residuos peligrosos (PLAGUICIDAS)</v>
          </cell>
          <cell r="L667" t="str">
            <v>Contaminación del suelo (-)</v>
          </cell>
          <cell r="AB667" t="str">
            <v>Negativo MODERADO</v>
          </cell>
          <cell r="BA667" t="str">
            <v>Negativo BAJO</v>
          </cell>
        </row>
        <row r="668">
          <cell r="K668" t="str">
            <v xml:space="preserve">Generación de residuos peligrosos (RESIDUOS QUÍMICOS) </v>
          </cell>
          <cell r="L668" t="str">
            <v>Contaminación del suelo (-)</v>
          </cell>
          <cell r="AB668" t="str">
            <v>Negativo MODERADO</v>
          </cell>
          <cell r="BA668" t="str">
            <v>Negativo BAJO</v>
          </cell>
        </row>
        <row r="669">
          <cell r="K669" t="str">
            <v>Generación de emisiones atmosféricas fuentes móviles</v>
          </cell>
          <cell r="L669" t="str">
            <v>Contaminación del aire (-)</v>
          </cell>
          <cell r="AB669" t="str">
            <v>Negativo MODERADO</v>
          </cell>
          <cell r="BA669" t="str">
            <v>Negativo MODERADO</v>
          </cell>
        </row>
        <row r="670">
          <cell r="K670" t="str">
            <v>Generación de residuos de manejo especial (RAEE´S)</v>
          </cell>
          <cell r="L670" t="str">
            <v>Contaminación del suelo (-)</v>
          </cell>
          <cell r="AB670" t="str">
            <v>Negativo MODERADO</v>
          </cell>
          <cell r="BA670" t="str">
            <v>Negativo BAJO</v>
          </cell>
        </row>
        <row r="671">
          <cell r="K671" t="str">
            <v>Generación de residuos peligrosos (ACEITES USADOS)</v>
          </cell>
          <cell r="L671" t="str">
            <v>Contaminación del suelo (-)</v>
          </cell>
          <cell r="AB671" t="str">
            <v>Negativo MODERADO</v>
          </cell>
          <cell r="BA671" t="str">
            <v>Negativo BAJO</v>
          </cell>
        </row>
        <row r="672">
          <cell r="K672" t="str">
            <v>Generación de residuos peligrosos (EXTINTORES)</v>
          </cell>
          <cell r="L672" t="str">
            <v>Contaminación del suelo (-)</v>
          </cell>
          <cell r="AB672" t="str">
            <v>Negativo MODERADO</v>
          </cell>
          <cell r="BA672" t="str">
            <v>Negativo BAJO</v>
          </cell>
        </row>
        <row r="673">
          <cell r="K673" t="str">
            <v>Generación de ruido</v>
          </cell>
          <cell r="L673" t="str">
            <v>Contaminación del aire (-)</v>
          </cell>
          <cell r="AB673" t="str">
            <v>Negativo MODERADO</v>
          </cell>
          <cell r="BA673" t="str">
            <v>Negativo BAJO</v>
          </cell>
        </row>
        <row r="674">
          <cell r="K674" t="str">
            <v>Generación de residuos aprovechables (PLÁSTICO)</v>
          </cell>
          <cell r="L674" t="str">
            <v>Disminución de carga en los rellenos sanitarios (+)</v>
          </cell>
          <cell r="AB674" t="str">
            <v>POSITIVO</v>
          </cell>
          <cell r="BA674" t="str">
            <v>POSITIVO</v>
          </cell>
        </row>
        <row r="675">
          <cell r="K675" t="str">
            <v>Generación de residuos aprovechables (CARTÓN)</v>
          </cell>
          <cell r="L675" t="str">
            <v>Disminución de carga en los rellenos sanitarios (+)</v>
          </cell>
          <cell r="AB675" t="str">
            <v>POSITIVO</v>
          </cell>
          <cell r="BA675" t="str">
            <v>POSITIVO</v>
          </cell>
        </row>
        <row r="676">
          <cell r="K676" t="str">
            <v>Generación de residuos ordinarios</v>
          </cell>
          <cell r="L676" t="str">
            <v>Aumento de carga de rellenos sanitarios (-)</v>
          </cell>
          <cell r="AB676" t="str">
            <v>Negativo MODERADO</v>
          </cell>
          <cell r="BA676" t="str">
            <v>Negativo BAJO</v>
          </cell>
        </row>
        <row r="677">
          <cell r="K677" t="str">
            <v>Generación de residuos orgánicos</v>
          </cell>
          <cell r="L677" t="str">
            <v>Aumento de carga de rellenos sanitarios (-)</v>
          </cell>
          <cell r="AB677" t="str">
            <v>Negativo MODERADO</v>
          </cell>
          <cell r="BA677" t="str">
            <v>Negativo BAJO</v>
          </cell>
        </row>
        <row r="678">
          <cell r="K678" t="str">
            <v>Conversión a medios tecnológicos</v>
          </cell>
          <cell r="L678" t="str">
            <v>Disminución de consumo de energía (+)</v>
          </cell>
          <cell r="AB678" t="str">
            <v>POSITIVO</v>
          </cell>
          <cell r="BA678" t="str">
            <v>POSITIVO</v>
          </cell>
        </row>
        <row r="679">
          <cell r="K679" t="str">
            <v>Conversión a medios tecnológicos</v>
          </cell>
          <cell r="L679" t="str">
            <v>Disminución de huella de carbono (+)</v>
          </cell>
          <cell r="AB679" t="str">
            <v>POSITIVO</v>
          </cell>
          <cell r="BA679" t="str">
            <v>POSITIVO</v>
          </cell>
        </row>
        <row r="680">
          <cell r="K680" t="str">
            <v>Realización de actividades de compensación ambiental</v>
          </cell>
          <cell r="L680" t="str">
            <v>Reducción de afectación al medio ambiente (+)</v>
          </cell>
          <cell r="AB680" t="str">
            <v>POSITIVO</v>
          </cell>
          <cell r="BA680" t="str">
            <v>POSITIVO</v>
          </cell>
        </row>
        <row r="681">
          <cell r="K681" t="str">
            <v>Realización de actividades de compensación ambiental</v>
          </cell>
          <cell r="L681" t="str">
            <v>Conservación de fauna (+)</v>
          </cell>
          <cell r="AB681" t="str">
            <v>POSITIVO</v>
          </cell>
          <cell r="BA681" t="str">
            <v>POSITIVO</v>
          </cell>
        </row>
        <row r="682">
          <cell r="K682" t="str">
            <v>Realización de actividades de compensación ambiental</v>
          </cell>
          <cell r="L682" t="str">
            <v>Conservación de flora (+)</v>
          </cell>
          <cell r="AB682" t="str">
            <v>POSITIVO</v>
          </cell>
          <cell r="BA682" t="str">
            <v>POSITIVO</v>
          </cell>
        </row>
        <row r="683">
          <cell r="K683" t="str">
            <v>Realización de actividades de compensación ambiental</v>
          </cell>
          <cell r="L683" t="str">
            <v>Disminución de huella de carbono (+)</v>
          </cell>
          <cell r="AB683" t="str">
            <v>POSITIVO</v>
          </cell>
          <cell r="BA683" t="str">
            <v>POSITIVO</v>
          </cell>
        </row>
        <row r="684">
          <cell r="K684" t="str">
            <v>Realización de actividades de compensación ambiental</v>
          </cell>
          <cell r="L684" t="str">
            <v>Fomento de buenas prácticas ambientales (+)</v>
          </cell>
          <cell r="AB684" t="str">
            <v>POSITIVO</v>
          </cell>
          <cell r="BA684" t="str">
            <v>POSITIVO</v>
          </cell>
        </row>
        <row r="685">
          <cell r="K685" t="str">
            <v>Realización de actividades de compensación ambiental</v>
          </cell>
          <cell r="L685" t="str">
            <v>Generación / Fomento de educación  y conciencia ambiental (+)</v>
          </cell>
          <cell r="AB685" t="str">
            <v>POSITIVO</v>
          </cell>
          <cell r="BA685" t="str">
            <v>POSITIVO</v>
          </cell>
        </row>
        <row r="686">
          <cell r="K686" t="str">
            <v>Realización de actividades de compensación ambiental</v>
          </cell>
          <cell r="L686" t="str">
            <v>Preservación de la calidad del aire (+)</v>
          </cell>
          <cell r="AB686" t="str">
            <v>POSITIVO</v>
          </cell>
          <cell r="BA686" t="str">
            <v>POSITIVO</v>
          </cell>
        </row>
        <row r="687">
          <cell r="K687" t="str">
            <v>Definición de criterios ambientales para adquisición de productos y/o servicios</v>
          </cell>
          <cell r="L687" t="str">
            <v>Reducción de afectación al medio ambiente (+)</v>
          </cell>
          <cell r="AB687" t="str">
            <v>POSITIVO</v>
          </cell>
          <cell r="BA687" t="str">
            <v>POSITIVO</v>
          </cell>
        </row>
        <row r="688">
          <cell r="K688" t="str">
            <v>Definición de criterios ambientales para adquisición de productos y/o servicios</v>
          </cell>
          <cell r="L688" t="str">
            <v>Preservación de áreas protegidas (+)</v>
          </cell>
          <cell r="AB688" t="str">
            <v>POSITIVO</v>
          </cell>
          <cell r="BA688" t="str">
            <v>POSITIVO</v>
          </cell>
        </row>
        <row r="689">
          <cell r="K689" t="str">
            <v>Identificación de requisitos legales ambientales y otros requisitos</v>
          </cell>
          <cell r="L689" t="str">
            <v>Reducción de afectación al medio ambiente (+)</v>
          </cell>
          <cell r="AB689" t="str">
            <v>POSITIVO</v>
          </cell>
          <cell r="BA689" t="str">
            <v>POSITIVO</v>
          </cell>
        </row>
        <row r="690">
          <cell r="K690" t="str">
            <v>Identificación de requisitos legales ambientales y otros requisitos</v>
          </cell>
          <cell r="L690" t="str">
            <v>Fomento de buenas prácticas ambientales (+)</v>
          </cell>
          <cell r="AB690" t="str">
            <v>POSITIVO</v>
          </cell>
          <cell r="BA690" t="str">
            <v>POSITIVO</v>
          </cell>
        </row>
        <row r="691">
          <cell r="K691" t="str">
            <v xml:space="preserve">Desarrollo de las actividades económicas </v>
          </cell>
          <cell r="L691" t="str">
            <v>Aporte a la economía del país (+)</v>
          </cell>
          <cell r="AB691" t="str">
            <v>POSITIVO</v>
          </cell>
          <cell r="BA691" t="str">
            <v>POSITIVO</v>
          </cell>
        </row>
        <row r="692">
          <cell r="K692" t="str">
            <v>Otro</v>
          </cell>
          <cell r="L692" t="str">
            <v>Generación de empleo (+)</v>
          </cell>
          <cell r="AB692" t="str">
            <v>POSITIVO</v>
          </cell>
          <cell r="BA692" t="str">
            <v>POSITIVO</v>
          </cell>
        </row>
        <row r="693">
          <cell r="K693" t="str">
            <v>Educación ambiental</v>
          </cell>
          <cell r="L693" t="str">
            <v>Fomento de buenas prácticas ambientales (+)</v>
          </cell>
          <cell r="AB693" t="str">
            <v>POSITIVO</v>
          </cell>
          <cell r="BA693" t="str">
            <v>POSITIVO</v>
          </cell>
        </row>
        <row r="694">
          <cell r="K694" t="str">
            <v>Educación ambiental</v>
          </cell>
          <cell r="L694" t="str">
            <v>Generación / Fomento de educación  y conciencia ambiental (+)</v>
          </cell>
          <cell r="AB694" t="str">
            <v>POSITIVO</v>
          </cell>
          <cell r="BA694" t="str">
            <v>POSITIVO</v>
          </cell>
        </row>
        <row r="695">
          <cell r="K695" t="str">
            <v>Educación ambiental</v>
          </cell>
          <cell r="L695" t="str">
            <v>Manejo integral de residuos sólidos (+)</v>
          </cell>
          <cell r="AB695" t="str">
            <v>POSITIVO</v>
          </cell>
          <cell r="BA695" t="str">
            <v>POSITIVO</v>
          </cell>
        </row>
        <row r="696">
          <cell r="K696" t="str">
            <v>Educación ambiental</v>
          </cell>
          <cell r="L696" t="str">
            <v>Disminución de consumo de agua (+)</v>
          </cell>
          <cell r="AB696" t="str">
            <v>POSITIVO</v>
          </cell>
          <cell r="BA696" t="str">
            <v>POSITIVO</v>
          </cell>
        </row>
        <row r="697">
          <cell r="K697" t="str">
            <v>Educación ambiental</v>
          </cell>
          <cell r="L697" t="str">
            <v>Disminución de consumo de energía (+)</v>
          </cell>
          <cell r="AB697" t="str">
            <v>POSITIVO</v>
          </cell>
          <cell r="BA697" t="str">
            <v>POSITIVO</v>
          </cell>
        </row>
        <row r="698">
          <cell r="K698" t="str">
            <v>Generación de residuos ordinarios</v>
          </cell>
          <cell r="L698" t="str">
            <v>Contaminación del suelo (-)</v>
          </cell>
          <cell r="AB698" t="str">
            <v>Negativo MODERADO</v>
          </cell>
          <cell r="BA698" t="str">
            <v>Negativo BAJO</v>
          </cell>
        </row>
        <row r="699">
          <cell r="K699" t="str">
            <v>Generación de residuos peligrosos (PLAGUICIDAS)</v>
          </cell>
          <cell r="L699" t="str">
            <v>Contaminación de cuerpos hídricos (-)</v>
          </cell>
          <cell r="AB699" t="str">
            <v>Negativo MODERADO</v>
          </cell>
          <cell r="BA699" t="str">
            <v>Negativo BAJO</v>
          </cell>
        </row>
        <row r="700">
          <cell r="K700" t="str">
            <v>Generación de residuos peligrosos (PLAGUICIDAS)</v>
          </cell>
          <cell r="L700" t="str">
            <v>Afectación a la salud humana (-)</v>
          </cell>
          <cell r="AB700" t="str">
            <v>Negativo MODERADO</v>
          </cell>
          <cell r="BA700" t="str">
            <v>Negativo BAJO</v>
          </cell>
        </row>
        <row r="701">
          <cell r="K701" t="str">
            <v>Generación de ruido</v>
          </cell>
          <cell r="L701" t="str">
            <v>Afectación a la salud humana (-)</v>
          </cell>
          <cell r="AB701" t="str">
            <v>Negativo MODERADO</v>
          </cell>
          <cell r="BA701" t="str">
            <v>Negativo BAJO</v>
          </cell>
        </row>
        <row r="702">
          <cell r="K702" t="str">
            <v>Generación de emisiones atmosféricas fuentes móviles</v>
          </cell>
          <cell r="L702" t="str">
            <v>Emisión de gases efecto invernadero (-)</v>
          </cell>
          <cell r="AB702" t="str">
            <v>Negativo MODERADO</v>
          </cell>
          <cell r="BA702" t="str">
            <v>Negativo MODERADO</v>
          </cell>
        </row>
        <row r="703">
          <cell r="K703" t="str">
            <v>Consumo de combustibles</v>
          </cell>
          <cell r="L703" t="str">
            <v>Emisión de gases efecto invernadero (-)</v>
          </cell>
          <cell r="AB703" t="str">
            <v>Negativo MODERADO</v>
          </cell>
          <cell r="BA703" t="str">
            <v>Negativo BAJO</v>
          </cell>
        </row>
        <row r="704">
          <cell r="K704" t="str">
            <v>Consumo de plaguicidas</v>
          </cell>
          <cell r="L704" t="str">
            <v>Contaminación del suelo (-)</v>
          </cell>
          <cell r="AB704" t="str">
            <v>Negativo MODERADO</v>
          </cell>
          <cell r="BA704" t="str">
            <v>Negativo BAJO</v>
          </cell>
        </row>
        <row r="705">
          <cell r="K705" t="str">
            <v>Consumo de energía eléctrica</v>
          </cell>
          <cell r="L705" t="str">
            <v>Agotamiento de los recursos naturales (-)</v>
          </cell>
          <cell r="AB705" t="str">
            <v>Negativo MODERADO</v>
          </cell>
          <cell r="BA705" t="str">
            <v>Negativo BAJO</v>
          </cell>
        </row>
        <row r="706">
          <cell r="K706" t="str">
            <v>Consumo de papel</v>
          </cell>
          <cell r="L706" t="str">
            <v>Afectación a flora (-)</v>
          </cell>
          <cell r="AB706" t="str">
            <v>Negativo MODERADO</v>
          </cell>
          <cell r="BA706" t="str">
            <v>Negativo BAJO</v>
          </cell>
        </row>
        <row r="707">
          <cell r="K707" t="str">
            <v>Consumo de agua</v>
          </cell>
          <cell r="L707" t="str">
            <v>Agotamiento de los recursos naturales (-)</v>
          </cell>
          <cell r="AB707" t="str">
            <v>Negativo MODERADO</v>
          </cell>
          <cell r="BA707" t="str">
            <v>Negativo BAJO</v>
          </cell>
        </row>
        <row r="708">
          <cell r="K708" t="str">
            <v>Consumo de bolsas plásticas para almacenamiento de residuos</v>
          </cell>
          <cell r="L708" t="str">
            <v>Aumento de carga de rellenos sanitarios (-)</v>
          </cell>
          <cell r="AB708" t="str">
            <v>Negativo MODERADO</v>
          </cell>
          <cell r="BA708" t="str">
            <v>Negativo BAJO</v>
          </cell>
        </row>
        <row r="709">
          <cell r="K709" t="str">
            <v>Generación de residuos aprovechables (PAPEL)</v>
          </cell>
          <cell r="L709" t="str">
            <v>Disminución de carga en los rellenos sanitarios (+)</v>
          </cell>
          <cell r="AB709" t="str">
            <v>POSITIVO</v>
          </cell>
          <cell r="BA709" t="str">
            <v>POSITIVO</v>
          </cell>
        </row>
        <row r="710">
          <cell r="K710" t="str">
            <v>Generación de residuos aprovechables (PLÁSTICO)</v>
          </cell>
          <cell r="L710" t="str">
            <v>Disminución de carga en los rellenos sanitarios (+)</v>
          </cell>
          <cell r="AB710" t="str">
            <v>POSITIVO</v>
          </cell>
          <cell r="BA710" t="str">
            <v>POSITIVO</v>
          </cell>
        </row>
        <row r="711">
          <cell r="K711" t="str">
            <v>Generación de residuos ordinarios</v>
          </cell>
          <cell r="L711" t="str">
            <v>Aumento de carga de rellenos sanitarios (-)</v>
          </cell>
          <cell r="AB711" t="str">
            <v>Negativo MODERADO</v>
          </cell>
          <cell r="BA711" t="str">
            <v>Negativo BAJO</v>
          </cell>
        </row>
        <row r="712">
          <cell r="K712" t="str">
            <v>Generación de residuos orgánicos</v>
          </cell>
          <cell r="L712" t="str">
            <v>Aumento de carga de rellenos sanitarios (-)</v>
          </cell>
          <cell r="AB712" t="str">
            <v>Negativo MODERADO</v>
          </cell>
          <cell r="BA712" t="str">
            <v>Negativo BAJO</v>
          </cell>
        </row>
        <row r="713">
          <cell r="K713" t="str">
            <v>Vertimiento de aguas residuales domésticas a sistemas de alcantarillado</v>
          </cell>
          <cell r="L713" t="str">
            <v>Contaminación de cuerpos hídricos (-)</v>
          </cell>
          <cell r="AB713" t="str">
            <v>Negativo MODERADO</v>
          </cell>
          <cell r="BA713" t="str">
            <v>Negativo BAJO</v>
          </cell>
        </row>
        <row r="714">
          <cell r="K714" t="str">
            <v xml:space="preserve">Consumo de insumos comestibles de cafetería </v>
          </cell>
          <cell r="L714" t="str">
            <v>Aumento de carga de rellenos sanitarios (-)</v>
          </cell>
          <cell r="AB714" t="str">
            <v>Negativo BAJO</v>
          </cell>
          <cell r="BA714" t="str">
            <v>Negativo BAJO</v>
          </cell>
        </row>
        <row r="715">
          <cell r="K715" t="str">
            <v>Definición de criterios ambientales para adquisición de productos y/o servicios</v>
          </cell>
          <cell r="L715" t="str">
            <v>Preservación de áreas protegidas (+)</v>
          </cell>
          <cell r="AB715" t="str">
            <v>POSITIVO</v>
          </cell>
          <cell r="BA715" t="str">
            <v>POSITIVO</v>
          </cell>
        </row>
        <row r="716">
          <cell r="K716" t="str">
            <v>Identificación de requisitos legales ambientales y otros requisitos</v>
          </cell>
          <cell r="L716" t="str">
            <v>Reducción de afectación al medio ambiente (+)</v>
          </cell>
          <cell r="AB716" t="str">
            <v>POSITIVO</v>
          </cell>
          <cell r="BA716" t="str">
            <v>POSITIVO</v>
          </cell>
        </row>
        <row r="717">
          <cell r="K717" t="str">
            <v>Identificación de requisitos legales ambientales y otros requisitos</v>
          </cell>
          <cell r="L717" t="str">
            <v>Fomento de buenas prácticas ambientales (+)</v>
          </cell>
          <cell r="AB717" t="str">
            <v>POSITIVO</v>
          </cell>
          <cell r="BA717" t="str">
            <v>POSITIVO</v>
          </cell>
        </row>
        <row r="718">
          <cell r="K718" t="str">
            <v>Consumo de energía eléctrica</v>
          </cell>
          <cell r="L718" t="str">
            <v>Agotamiento de los recursos naturales (-)</v>
          </cell>
          <cell r="AB718" t="str">
            <v>Negativo MODERADO</v>
          </cell>
          <cell r="BA718" t="str">
            <v>Negativo BAJO</v>
          </cell>
        </row>
        <row r="719">
          <cell r="K719" t="str">
            <v>Consumo de papel</v>
          </cell>
          <cell r="L719" t="str">
            <v>Agotamiento de los recursos naturales (-)</v>
          </cell>
          <cell r="AB719" t="str">
            <v>Negativo MODERADO</v>
          </cell>
          <cell r="BA719" t="str">
            <v>Negativo BAJO</v>
          </cell>
        </row>
        <row r="720">
          <cell r="K720" t="str">
            <v>Consumo de bolsas plásticas para almacenamiento de residuos</v>
          </cell>
          <cell r="L720" t="str">
            <v>Agotamiento de los recursos naturales (-)</v>
          </cell>
          <cell r="AB720" t="str">
            <v>Negativo MODERADO</v>
          </cell>
          <cell r="BA720" t="str">
            <v>Negativo BAJO</v>
          </cell>
        </row>
        <row r="721">
          <cell r="K721" t="str">
            <v>Generación de residuos aprovechables (PAPEL)</v>
          </cell>
          <cell r="L721" t="str">
            <v>Disminución de carga en los rellenos sanitarios (+)</v>
          </cell>
          <cell r="AB721" t="str">
            <v>POSITIVO</v>
          </cell>
          <cell r="BA721" t="str">
            <v>POSITIVO</v>
          </cell>
        </row>
        <row r="722">
          <cell r="K722" t="str">
            <v>Generación de residuos ordinarios</v>
          </cell>
          <cell r="L722" t="str">
            <v>Aumento de carga de rellenos sanitarios (-)</v>
          </cell>
          <cell r="AB722" t="str">
            <v>Negativo MODERADO</v>
          </cell>
          <cell r="BA722" t="str">
            <v>Negativo BAJO</v>
          </cell>
        </row>
        <row r="723">
          <cell r="K723" t="str">
            <v>Generación de residuos orgánicos</v>
          </cell>
          <cell r="L723" t="str">
            <v>Aumento de carga de rellenos sanitarios (-)</v>
          </cell>
          <cell r="AB723" t="str">
            <v>Negativo MODERADO</v>
          </cell>
          <cell r="BA723" t="str">
            <v>Negativo BAJO</v>
          </cell>
        </row>
        <row r="724">
          <cell r="K724" t="str">
            <v>Consumo de combustibles</v>
          </cell>
          <cell r="L724" t="str">
            <v>Agotamiento de los recursos naturales (-)</v>
          </cell>
          <cell r="AB724" t="str">
            <v>Negativo BAJO</v>
          </cell>
          <cell r="BA724" t="str">
            <v>Negativo BAJO</v>
          </cell>
        </row>
        <row r="725">
          <cell r="K725" t="str">
            <v>Generación de emisiones atmosféricas fuentes móviles</v>
          </cell>
          <cell r="L725" t="str">
            <v>Emisión de gases efecto invernadero (-)</v>
          </cell>
          <cell r="AB725" t="str">
            <v>Negativo MODERADO</v>
          </cell>
          <cell r="BA725" t="str">
            <v>Negativo MODERADO</v>
          </cell>
        </row>
        <row r="726">
          <cell r="K726" t="str">
            <v>Generación de emisiones atmosféricas fuentes móviles</v>
          </cell>
          <cell r="L726" t="str">
            <v>Contaminación del aire (-)</v>
          </cell>
          <cell r="AB726" t="str">
            <v>Negativo MODERADO</v>
          </cell>
          <cell r="BA726" t="str">
            <v>Negativo MODERADO</v>
          </cell>
        </row>
        <row r="727">
          <cell r="K727" t="str">
            <v>Consumo de combustibles</v>
          </cell>
          <cell r="L727" t="str">
            <v>Agotamiento de los recursos naturales (-)</v>
          </cell>
          <cell r="AB727" t="str">
            <v>Negativo BAJO</v>
          </cell>
          <cell r="BA727" t="str">
            <v>Negativo BAJO</v>
          </cell>
        </row>
        <row r="728">
          <cell r="K728" t="str">
            <v>Generación de emisiones atmosféricas fuentes móviles</v>
          </cell>
          <cell r="L728" t="str">
            <v>Emisión de gases efecto invernadero (-)</v>
          </cell>
          <cell r="AB728" t="str">
            <v>Negativo MODERADO</v>
          </cell>
          <cell r="BA728" t="str">
            <v>Negativo MODERADO</v>
          </cell>
        </row>
        <row r="729">
          <cell r="K729" t="str">
            <v>Generación de emisiones atmosféricas fuentes móviles</v>
          </cell>
          <cell r="L729" t="str">
            <v>Contaminación del aire (-)</v>
          </cell>
          <cell r="AB729" t="str">
            <v>Negativo MODERADO</v>
          </cell>
          <cell r="BA729" t="str">
            <v>Negativo MODERADO</v>
          </cell>
        </row>
        <row r="730">
          <cell r="K730" t="str">
            <v>Generación de residuos de manejo especial (RAEE´S)</v>
          </cell>
          <cell r="L730" t="str">
            <v>Contaminación del suelo (-)</v>
          </cell>
          <cell r="AB730" t="str">
            <v>Negativo MODERADO</v>
          </cell>
          <cell r="BA730" t="str">
            <v>Negativo BAJO</v>
          </cell>
        </row>
        <row r="731">
          <cell r="K731" t="str">
            <v>Intervención a comunidades Étnicas</v>
          </cell>
          <cell r="L731" t="str">
            <v>Conservación de las costumbres étnicas (+)</v>
          </cell>
          <cell r="AB731" t="str">
            <v>POSITIVO</v>
          </cell>
          <cell r="BA731" t="str">
            <v>POSITIVO</v>
          </cell>
        </row>
        <row r="732">
          <cell r="K732" t="str">
            <v>Intervención a comunidades Étnicas</v>
          </cell>
          <cell r="L732" t="str">
            <v>Aporte a la economía del país (+)</v>
          </cell>
          <cell r="AB732" t="str">
            <v>POSITIVO</v>
          </cell>
          <cell r="BA732" t="str">
            <v>POSITIVO</v>
          </cell>
        </row>
        <row r="733">
          <cell r="K733" t="str">
            <v>Intervención a comunidades Étnicas</v>
          </cell>
          <cell r="L733" t="str">
            <v>Generación de empleo (+)</v>
          </cell>
          <cell r="AB733" t="str">
            <v>POSITIVO</v>
          </cell>
          <cell r="BA733" t="str">
            <v>POSITIVO</v>
          </cell>
        </row>
        <row r="734">
          <cell r="K734" t="str">
            <v>Definición de criterios ambientales para adquisición de productos y/o servicios</v>
          </cell>
          <cell r="L734" t="str">
            <v>Preservación de áreas protegidas (+)</v>
          </cell>
          <cell r="AB734" t="str">
            <v>POSITIVO</v>
          </cell>
          <cell r="BA734" t="str">
            <v>POSITIVO</v>
          </cell>
        </row>
        <row r="735">
          <cell r="K735" t="str">
            <v>Identificación de requisitos legales ambientales y otros requisitos</v>
          </cell>
          <cell r="L735" t="str">
            <v>Reducción de afectación al medio ambiente (+)</v>
          </cell>
          <cell r="AB735" t="str">
            <v>POSITIVO</v>
          </cell>
          <cell r="BA735" t="str">
            <v>POSITIVO</v>
          </cell>
        </row>
        <row r="736">
          <cell r="K736" t="str">
            <v>Identificación de requisitos legales ambientales y otros requisitos</v>
          </cell>
          <cell r="L736" t="str">
            <v>Fomento de buenas prácticas ambientales (+)</v>
          </cell>
          <cell r="AB736" t="str">
            <v>POSITIVO</v>
          </cell>
          <cell r="BA736" t="str">
            <v>POSITIVO</v>
          </cell>
        </row>
        <row r="737">
          <cell r="K737" t="str">
            <v>Generación de residuos de manejo especial (RAEE´S)</v>
          </cell>
          <cell r="L737" t="str">
            <v>Aumento de carga de rellenos sanitarios (-)</v>
          </cell>
          <cell r="AB737" t="str">
            <v>Negativo MODERADO</v>
          </cell>
          <cell r="BA737" t="str">
            <v>Negativo BAJO</v>
          </cell>
        </row>
        <row r="738">
          <cell r="K738" t="str">
            <v>Generación de residuos de manejo especial (RAEE´S)</v>
          </cell>
          <cell r="L738" t="str">
            <v>Contaminación del suelo (-)</v>
          </cell>
          <cell r="AB738" t="str">
            <v>Negativo MODERADO</v>
          </cell>
          <cell r="BA738" t="str">
            <v>Negativo BAJO</v>
          </cell>
        </row>
        <row r="739">
          <cell r="K739" t="str">
            <v>Generación de residuos de manejo especial (RAEE´S)</v>
          </cell>
          <cell r="L739" t="str">
            <v>Contaminación del suelo (-)</v>
          </cell>
          <cell r="AB739" t="str">
            <v>Negativo MODERADO</v>
          </cell>
          <cell r="BA739" t="str">
            <v>Negativo BAJO</v>
          </cell>
        </row>
        <row r="740">
          <cell r="K740" t="str">
            <v>Generación de residuos de manejo especial (RAEE´S)</v>
          </cell>
          <cell r="L740" t="str">
            <v>Contaminación del suelo (-)</v>
          </cell>
          <cell r="AB740" t="str">
            <v>Negativo MODERADO</v>
          </cell>
          <cell r="BA740" t="str">
            <v>Negativo BAJO</v>
          </cell>
        </row>
        <row r="741">
          <cell r="K741" t="str">
            <v>Generación de residuos ordinarios</v>
          </cell>
          <cell r="L741" t="str">
            <v>Contaminación del suelo (-)</v>
          </cell>
          <cell r="AB741" t="str">
            <v>Negativo MODERADO</v>
          </cell>
          <cell r="BA741" t="str">
            <v>Negativo BAJO</v>
          </cell>
        </row>
        <row r="742">
          <cell r="K742" t="str">
            <v>Generación de residuos peligrosos (RESIDUOS DE FERTILIZANTES)</v>
          </cell>
          <cell r="L742" t="str">
            <v>Contaminación del suelo (-)</v>
          </cell>
          <cell r="AB742" t="str">
            <v>Negativo MODERADO</v>
          </cell>
          <cell r="BA742" t="str">
            <v>Negativo BAJO</v>
          </cell>
        </row>
        <row r="743">
          <cell r="K743" t="str">
            <v>Generación de emisiones atmosféricas fuentes fijas</v>
          </cell>
          <cell r="L743" t="str">
            <v>Emisión de gases efecto invernadero (-)</v>
          </cell>
          <cell r="AB743" t="str">
            <v>Negativo MODERADO</v>
          </cell>
          <cell r="BA743" t="str">
            <v>Negativo MODERADO</v>
          </cell>
        </row>
        <row r="744">
          <cell r="K744" t="str">
            <v>Generación de residuos orgánicos</v>
          </cell>
          <cell r="L744" t="str">
            <v>Contaminación del suelo (-)</v>
          </cell>
          <cell r="AB744" t="str">
            <v>Negativo MODERADO</v>
          </cell>
          <cell r="BA744" t="str">
            <v>Negativo BAJO</v>
          </cell>
        </row>
        <row r="745">
          <cell r="K745" t="str">
            <v>Generación de residuos de manejo especial (PILAS O BATERÍAS)</v>
          </cell>
          <cell r="L745" t="str">
            <v>Contaminación del suelo (-)</v>
          </cell>
          <cell r="AB745" t="str">
            <v>Negativo MODERADO</v>
          </cell>
          <cell r="BA745" t="str">
            <v>Negativo BAJO</v>
          </cell>
        </row>
        <row r="746">
          <cell r="K746" t="str">
            <v>Generación de residuos de manejo especial (RAEE´S)</v>
          </cell>
          <cell r="L746" t="str">
            <v>Contaminación del suelo (-)</v>
          </cell>
          <cell r="AB746" t="str">
            <v>Negativo MODERADO</v>
          </cell>
          <cell r="BA746" t="str">
            <v>Negativo BAJO</v>
          </cell>
        </row>
        <row r="747">
          <cell r="K747" t="str">
            <v>Generación de emisiones atmosféricas fuentes fijas</v>
          </cell>
          <cell r="L747" t="str">
            <v>Emisión de gases efecto invernadero (-)</v>
          </cell>
          <cell r="AB747" t="str">
            <v>Negativo MODERADO</v>
          </cell>
          <cell r="BA747" t="str">
            <v>Negativo MODERADO</v>
          </cell>
        </row>
        <row r="748">
          <cell r="K748" t="str">
            <v xml:space="preserve">Generación de residuos peligrosos (TÓNERES) </v>
          </cell>
          <cell r="L748" t="str">
            <v>Contaminación del suelo (-)</v>
          </cell>
          <cell r="AB748" t="str">
            <v>Negativo MODERADO</v>
          </cell>
          <cell r="BA748" t="str">
            <v>Negativo BAJO</v>
          </cell>
        </row>
        <row r="749">
          <cell r="K749" t="str">
            <v>Generación de residuos de manejo especial (RAEE´S)</v>
          </cell>
          <cell r="L749" t="str">
            <v>Contaminación del suelo (-)</v>
          </cell>
          <cell r="AB749" t="str">
            <v>Negativo MODERADO</v>
          </cell>
          <cell r="BA749" t="str">
            <v>Negativo BAJO</v>
          </cell>
        </row>
        <row r="750">
          <cell r="K750" t="str">
            <v>Generación de residuos de manejo especial (RAEE´S)</v>
          </cell>
          <cell r="L750" t="str">
            <v>Contaminación del suelo (-)</v>
          </cell>
          <cell r="AB750" t="str">
            <v>Negativo MODERADO</v>
          </cell>
          <cell r="BA750" t="str">
            <v>Negativo BAJO</v>
          </cell>
        </row>
        <row r="751">
          <cell r="K751" t="str">
            <v>Generación de residuos ordinarios</v>
          </cell>
          <cell r="L751" t="str">
            <v>Contaminación del suelo (-)</v>
          </cell>
          <cell r="AB751" t="str">
            <v>Negativo MODERADO</v>
          </cell>
          <cell r="BA751" t="str">
            <v>Negativo BAJO</v>
          </cell>
        </row>
        <row r="752">
          <cell r="K752" t="str">
            <v>Intervención a comunidades Étnicas y no Étnicas</v>
          </cell>
          <cell r="L752" t="str">
            <v>Aporte a la economía del país (+)</v>
          </cell>
          <cell r="AB752" t="str">
            <v>POSITIVO</v>
          </cell>
          <cell r="BA752" t="str">
            <v>POSITIVO</v>
          </cell>
        </row>
        <row r="753">
          <cell r="K753" t="str">
            <v>Generación de residuos aprovechables (OTRO)</v>
          </cell>
          <cell r="L753" t="str">
            <v>Contaminación del suelo (-)</v>
          </cell>
          <cell r="AB753" t="str">
            <v>Negativo MODERADO</v>
          </cell>
          <cell r="BA753" t="str">
            <v>Negativo BAJO</v>
          </cell>
        </row>
        <row r="754">
          <cell r="K754" t="str">
            <v>Generación de residuos peligrosos (ACEITES USADOS)</v>
          </cell>
          <cell r="L754" t="str">
            <v>Contaminación del suelo (-)</v>
          </cell>
          <cell r="AB754" t="str">
            <v>Negativo MODERADO</v>
          </cell>
          <cell r="BA754" t="str">
            <v>Negativo BAJO</v>
          </cell>
        </row>
        <row r="755">
          <cell r="K755" t="str">
            <v>Consumo de combustibles</v>
          </cell>
          <cell r="L755" t="str">
            <v>Agotamiento de los recursos naturales (-)</v>
          </cell>
          <cell r="AB755" t="str">
            <v>Negativo MODERADO</v>
          </cell>
          <cell r="BA755" t="str">
            <v>Negativo MODERADO</v>
          </cell>
        </row>
        <row r="756">
          <cell r="K756" t="str">
            <v>Generación de emisiones atmosféricas fuentes móviles</v>
          </cell>
          <cell r="L756" t="str">
            <v>Emisión de gases efecto invernadero (-)</v>
          </cell>
          <cell r="AB756" t="str">
            <v>Negativo MODERADO</v>
          </cell>
          <cell r="BA756" t="str">
            <v>Negativo MODERADO</v>
          </cell>
        </row>
        <row r="757">
          <cell r="K757" t="str">
            <v>Generación de emisiones atmosféricas fuentes móviles</v>
          </cell>
          <cell r="L757" t="str">
            <v>Contaminación del aire (-)</v>
          </cell>
          <cell r="AB757" t="str">
            <v>Negativo MODERADO</v>
          </cell>
          <cell r="BA757" t="str">
            <v>Negativo MODERADO</v>
          </cell>
        </row>
        <row r="758">
          <cell r="K758" t="str">
            <v>Consumo de energía eléctrica</v>
          </cell>
          <cell r="L758" t="str">
            <v>Agotamiento de los recursos naturales (-)</v>
          </cell>
          <cell r="AB758" t="str">
            <v>Negativo MODERADO</v>
          </cell>
          <cell r="BA758" t="str">
            <v>Negativo BAJO</v>
          </cell>
        </row>
        <row r="759">
          <cell r="K759" t="str">
            <v>Generación de ruido</v>
          </cell>
          <cell r="L759" t="str">
            <v>Contaminación del aire (-)</v>
          </cell>
          <cell r="AB759" t="str">
            <v>Negativo MODERADO</v>
          </cell>
          <cell r="BA759" t="str">
            <v>Negativo BAJO</v>
          </cell>
        </row>
        <row r="760">
          <cell r="K760" t="str">
            <v xml:space="preserve">Desarrollo de las actividades económicas </v>
          </cell>
          <cell r="L760" t="str">
            <v>Aporte a la economía del país (+)</v>
          </cell>
          <cell r="AB760" t="str">
            <v>POSITIVO</v>
          </cell>
          <cell r="BA760" t="str">
            <v>POSITIVO</v>
          </cell>
        </row>
        <row r="761">
          <cell r="K761" t="str">
            <v xml:space="preserve">Desarrollo de las actividades económicas </v>
          </cell>
          <cell r="L761" t="str">
            <v>Generación de empleo (+)</v>
          </cell>
          <cell r="AB761" t="str">
            <v>POSITIVO</v>
          </cell>
          <cell r="BA761" t="str">
            <v>POSITIVO</v>
          </cell>
        </row>
        <row r="762">
          <cell r="K762" t="str">
            <v>Definición de criterios ambientales para adquisición de productos y/o servicios</v>
          </cell>
          <cell r="L762" t="str">
            <v>Preservación de áreas protegidas (+)</v>
          </cell>
          <cell r="AB762" t="str">
            <v>POSITIVO</v>
          </cell>
          <cell r="BA762" t="str">
            <v>POSITIVO</v>
          </cell>
        </row>
        <row r="763">
          <cell r="K763" t="str">
            <v>Identificación de requisitos legales ambientales y otros requisitos</v>
          </cell>
          <cell r="L763" t="str">
            <v>Reducción de afectación al medio ambiente (+)</v>
          </cell>
          <cell r="AB763" t="str">
            <v>POSITIVO</v>
          </cell>
          <cell r="BA763" t="str">
            <v>POSITIVO</v>
          </cell>
        </row>
        <row r="764">
          <cell r="K764" t="str">
            <v>Identificación de requisitos legales ambientales y otros requisitos</v>
          </cell>
          <cell r="L764" t="str">
            <v>Fomento de buenas prácticas ambientales (+)</v>
          </cell>
          <cell r="AB764" t="str">
            <v>POSITIVO</v>
          </cell>
          <cell r="BA764" t="str">
            <v>POSITIVO</v>
          </cell>
        </row>
        <row r="765">
          <cell r="K765" t="str">
            <v>Generación de residuos ordinarios</v>
          </cell>
          <cell r="L765" t="str">
            <v>Contaminación del suelo (-)</v>
          </cell>
          <cell r="AB765" t="str">
            <v>Negativo MODERADO</v>
          </cell>
          <cell r="BA765" t="str">
            <v>Negativo BAJO</v>
          </cell>
        </row>
        <row r="766">
          <cell r="K766" t="str">
            <v>Generación de residuos de manejo especial (RAEE´S)</v>
          </cell>
          <cell r="L766" t="str">
            <v>Contaminación del suelo (-)</v>
          </cell>
          <cell r="AB766" t="str">
            <v>Negativo MODERADO</v>
          </cell>
          <cell r="BA766" t="str">
            <v>Negativo BAJO</v>
          </cell>
        </row>
        <row r="767">
          <cell r="K767" t="str">
            <v>Consumo de papel</v>
          </cell>
          <cell r="L767" t="str">
            <v>Agotamiento de los recursos naturales (-)</v>
          </cell>
          <cell r="AB767" t="str">
            <v>Negativo MODERADO</v>
          </cell>
          <cell r="BA767" t="str">
            <v>Negativo BAJO</v>
          </cell>
        </row>
        <row r="768">
          <cell r="K768" t="str">
            <v>Consumo de energía eléctrica</v>
          </cell>
          <cell r="L768" t="str">
            <v>Agotamiento de los recursos naturales (-)</v>
          </cell>
          <cell r="AB768" t="str">
            <v>Negativo MODERADO</v>
          </cell>
          <cell r="BA768" t="str">
            <v>Negativo BAJO</v>
          </cell>
        </row>
        <row r="769">
          <cell r="K769" t="str">
            <v>Consumo de papel</v>
          </cell>
          <cell r="L769" t="str">
            <v>Agotamiento de los recursos naturales (-)</v>
          </cell>
          <cell r="AB769" t="str">
            <v>Negativo MODERADO</v>
          </cell>
          <cell r="BA769" t="str">
            <v>Negativo BAJO</v>
          </cell>
        </row>
        <row r="770">
          <cell r="K770" t="str">
            <v>Consumo de tóner</v>
          </cell>
          <cell r="L770" t="str">
            <v>Agotamiento de los recursos naturales (-)</v>
          </cell>
          <cell r="AB770" t="str">
            <v>Negativo BAJO</v>
          </cell>
          <cell r="BA770" t="str">
            <v>Negativo BAJO</v>
          </cell>
        </row>
        <row r="771">
          <cell r="K771" t="str">
            <v>Generación de residuos aprovechables (PAPEL)</v>
          </cell>
          <cell r="L771" t="str">
            <v>Disminución de carga en los rellenos sanitarios (+)</v>
          </cell>
          <cell r="AB771" t="str">
            <v>POSITIVO</v>
          </cell>
          <cell r="BA771" t="str">
            <v>POSITIVO</v>
          </cell>
        </row>
        <row r="772">
          <cell r="K772" t="str">
            <v xml:space="preserve">Generación de residuos peligrosos (TÓNERES) </v>
          </cell>
          <cell r="L772" t="str">
            <v>Contaminación del suelo (-)</v>
          </cell>
          <cell r="AB772" t="str">
            <v>Negativo MODERADO</v>
          </cell>
          <cell r="BA772" t="str">
            <v>Negativo BAJO</v>
          </cell>
        </row>
        <row r="773">
          <cell r="K773" t="str">
            <v>Conversión a medios tecnológicos</v>
          </cell>
          <cell r="L773" t="str">
            <v>Disminución de consumo de papel (+)</v>
          </cell>
          <cell r="AB773" t="str">
            <v>POSITIVO</v>
          </cell>
          <cell r="BA773" t="str">
            <v>POSITIVO</v>
          </cell>
        </row>
        <row r="774">
          <cell r="K774" t="str">
            <v>Intervención a comunidades Étnicas y no Étnicas</v>
          </cell>
          <cell r="L774" t="str">
            <v>Conservación de las costumbres étnicas (+)</v>
          </cell>
          <cell r="AB774" t="str">
            <v>POSITIVO</v>
          </cell>
          <cell r="BA774" t="str">
            <v>POSITIVO</v>
          </cell>
        </row>
        <row r="775">
          <cell r="K775" t="str">
            <v>Generación de residuos ordinarios</v>
          </cell>
          <cell r="L775" t="str">
            <v>Contaminación del suelo (-)</v>
          </cell>
          <cell r="AB775" t="str">
            <v>Negativo MODERADO</v>
          </cell>
          <cell r="BA775" t="str">
            <v>Negativo BAJO</v>
          </cell>
        </row>
        <row r="776">
          <cell r="K776" t="str">
            <v>Generación de residuos de manejo especial (RAEE´S)</v>
          </cell>
          <cell r="L776" t="str">
            <v>Contaminación del suelo (-)</v>
          </cell>
          <cell r="AB776" t="str">
            <v>Negativo MODERADO</v>
          </cell>
          <cell r="BA776" t="str">
            <v>Negativo BAJO</v>
          </cell>
        </row>
        <row r="777">
          <cell r="K777" t="str">
            <v>Generación de emisiones atmosféricas fuentes móviles</v>
          </cell>
          <cell r="L777" t="str">
            <v>Emisión de gases efecto invernadero (-)</v>
          </cell>
          <cell r="AB777" t="str">
            <v>Negativo MODERADO</v>
          </cell>
          <cell r="BA777" t="str">
            <v>Negativo MODERADO</v>
          </cell>
        </row>
        <row r="778">
          <cell r="K778" t="str">
            <v>Consumo de energía eléctrica</v>
          </cell>
          <cell r="L778" t="str">
            <v>Agotamiento de los recursos naturales (-)</v>
          </cell>
          <cell r="AB778" t="str">
            <v>Negativo MODERADO</v>
          </cell>
          <cell r="BA778" t="str">
            <v>Negativo BAJO</v>
          </cell>
        </row>
        <row r="779">
          <cell r="K779" t="str">
            <v>Consumo de papel</v>
          </cell>
          <cell r="L779" t="str">
            <v>Agotamiento de los recursos naturales (-)</v>
          </cell>
          <cell r="AB779" t="str">
            <v>Negativo MODERADO</v>
          </cell>
          <cell r="BA779" t="str">
            <v>Negativo BAJO</v>
          </cell>
        </row>
        <row r="780">
          <cell r="K780" t="str">
            <v>Consumo de tóner</v>
          </cell>
          <cell r="L780" t="str">
            <v>Agotamiento de los recursos naturales (-)</v>
          </cell>
          <cell r="AB780" t="str">
            <v>Negativo BAJO</v>
          </cell>
          <cell r="BA780" t="str">
            <v>Negativo BAJO</v>
          </cell>
        </row>
        <row r="781">
          <cell r="K781" t="str">
            <v>Generación de residuos aprovechables (PAPEL)</v>
          </cell>
          <cell r="L781" t="str">
            <v>Disminución de carga en los rellenos sanitarios (+)</v>
          </cell>
          <cell r="AB781" t="str">
            <v>POSITIVO</v>
          </cell>
          <cell r="BA781" t="str">
            <v>POSITIVO</v>
          </cell>
        </row>
        <row r="782">
          <cell r="K782" t="str">
            <v xml:space="preserve">Generación de residuos peligrosos (TÓNERES) </v>
          </cell>
          <cell r="L782" t="str">
            <v>Contaminación del suelo (-)</v>
          </cell>
          <cell r="AB782" t="str">
            <v>Negativo MODERADO</v>
          </cell>
          <cell r="BA782" t="str">
            <v>Negativo BAJO</v>
          </cell>
        </row>
        <row r="783">
          <cell r="K783" t="str">
            <v>Conversión a medios tecnológicos</v>
          </cell>
          <cell r="L783" t="str">
            <v>Disminución de consumo de papel (+)</v>
          </cell>
          <cell r="AB783" t="str">
            <v>POSITIVO</v>
          </cell>
          <cell r="BA783" t="str">
            <v>POSITIVO</v>
          </cell>
        </row>
        <row r="784">
          <cell r="K784" t="str">
            <v>Intervención a comunidades Étnicas y no Étnicas</v>
          </cell>
          <cell r="L784" t="str">
            <v>Conservación de las costumbres étnicas (+)</v>
          </cell>
          <cell r="AB784" t="str">
            <v>POSITIVO</v>
          </cell>
          <cell r="BA784" t="str">
            <v>POSITIVO</v>
          </cell>
        </row>
        <row r="785">
          <cell r="K785" t="str">
            <v>Generación de residuos ordinarios</v>
          </cell>
          <cell r="L785" t="str">
            <v>Aumento de carga de rellenos sanitarios (-)</v>
          </cell>
          <cell r="AB785" t="str">
            <v>Negativo MODERADO</v>
          </cell>
          <cell r="BA785" t="str">
            <v>Negativo MODERADO</v>
          </cell>
        </row>
        <row r="786">
          <cell r="K786" t="str">
            <v>Definición de criterios ambientales para adquisición de productos y/o servicios</v>
          </cell>
          <cell r="L786" t="str">
            <v>Fomento de buenas prácticas ambientales (+)</v>
          </cell>
          <cell r="AB786" t="str">
            <v>POSITIVO</v>
          </cell>
          <cell r="BA786" t="str">
            <v>POSITIVO</v>
          </cell>
        </row>
        <row r="787">
          <cell r="K787" t="str">
            <v>Consumo de agua</v>
          </cell>
          <cell r="L787" t="str">
            <v>Agotamiento de los recursos naturales (-)</v>
          </cell>
          <cell r="AB787" t="str">
            <v>Negativo MODERADO</v>
          </cell>
          <cell r="BA787" t="str">
            <v>Negativo BAJO</v>
          </cell>
        </row>
        <row r="788">
          <cell r="K788" t="str">
            <v>Consumo de agua</v>
          </cell>
          <cell r="L788" t="str">
            <v>Agotamiento de los recursos naturales (-)</v>
          </cell>
          <cell r="AB788" t="str">
            <v>Negativo MODERADO</v>
          </cell>
          <cell r="BA788" t="str">
            <v>Negativo BAJO</v>
          </cell>
        </row>
        <row r="789">
          <cell r="K789" t="str">
            <v>Consumo de energía eléctrica</v>
          </cell>
          <cell r="L789" t="str">
            <v>Agotamiento de los recursos naturales (-)</v>
          </cell>
          <cell r="AB789" t="str">
            <v>Negativo MODERADO</v>
          </cell>
          <cell r="BA789" t="str">
            <v>Negativo BAJO</v>
          </cell>
        </row>
        <row r="790">
          <cell r="K790" t="str">
            <v>Consumo de agua</v>
          </cell>
          <cell r="L790" t="str">
            <v>Agotamiento de los recursos naturales (-)</v>
          </cell>
          <cell r="AB790" t="str">
            <v>Negativo BAJO</v>
          </cell>
          <cell r="BA790" t="str">
            <v>Negativo BAJO</v>
          </cell>
        </row>
        <row r="791">
          <cell r="K791" t="str">
            <v>Otro</v>
          </cell>
          <cell r="L791" t="str">
            <v>Disminución de contaminación al suelo (+)</v>
          </cell>
          <cell r="AB791" t="str">
            <v>POSITIVO</v>
          </cell>
          <cell r="BA791" t="str">
            <v>POSITIVO</v>
          </cell>
        </row>
        <row r="792">
          <cell r="K792" t="str">
            <v>N/A</v>
          </cell>
          <cell r="L792" t="str">
            <v>N/A</v>
          </cell>
          <cell r="AB792" t="str">
            <v>SIN IMPACTO</v>
          </cell>
          <cell r="BA792" t="str">
            <v>SIN IMPACTO</v>
          </cell>
        </row>
        <row r="793">
          <cell r="K793" t="str">
            <v>Consumo de combustibles</v>
          </cell>
          <cell r="L793" t="str">
            <v>Agotamiento de los recursos naturales (-)</v>
          </cell>
          <cell r="AB793" t="str">
            <v>Negativo BAJO</v>
          </cell>
          <cell r="BA793" t="str">
            <v>Negativo BAJO</v>
          </cell>
        </row>
        <row r="794">
          <cell r="K794" t="str">
            <v>Consumo de combustibles</v>
          </cell>
          <cell r="L794" t="str">
            <v>Emisión de gases efecto invernadero (-)</v>
          </cell>
          <cell r="AB794" t="str">
            <v>Negativo BAJO</v>
          </cell>
          <cell r="BA794" t="str">
            <v>Negativo BAJO</v>
          </cell>
        </row>
        <row r="795">
          <cell r="K795" t="str">
            <v>Consumo de combustibles</v>
          </cell>
          <cell r="L795" t="str">
            <v>Agotamiento de los recursos naturales (-)</v>
          </cell>
          <cell r="AB795" t="str">
            <v>Negativo MODERADO</v>
          </cell>
          <cell r="BA795" t="str">
            <v>Negativo BAJO</v>
          </cell>
        </row>
        <row r="796">
          <cell r="K796" t="str">
            <v>N/A</v>
          </cell>
          <cell r="L796" t="str">
            <v>N/A</v>
          </cell>
          <cell r="AB796" t="str">
            <v>SIN IMPACTO</v>
          </cell>
          <cell r="BA796" t="str">
            <v>SIN IMPACTO</v>
          </cell>
        </row>
        <row r="797">
          <cell r="K797" t="str">
            <v>N/A</v>
          </cell>
          <cell r="L797" t="str">
            <v>N/A</v>
          </cell>
          <cell r="AB797" t="str">
            <v>SIN IMPACTO</v>
          </cell>
          <cell r="BA797" t="str">
            <v>SIN IMPACTO</v>
          </cell>
        </row>
        <row r="798">
          <cell r="K798" t="str">
            <v>N/A</v>
          </cell>
          <cell r="L798" t="str">
            <v>N/A</v>
          </cell>
          <cell r="AB798" t="str">
            <v>SIN IMPACTO</v>
          </cell>
          <cell r="BA798" t="str">
            <v>SIN IMPACTO</v>
          </cell>
        </row>
        <row r="799">
          <cell r="K799" t="str">
            <v>Consumo de agua</v>
          </cell>
          <cell r="L799" t="str">
            <v>Agotamiento de los recursos naturales (-)</v>
          </cell>
          <cell r="AB799" t="str">
            <v>Negativo MODERADO</v>
          </cell>
          <cell r="BA799" t="str">
            <v>Negativo BAJO</v>
          </cell>
        </row>
        <row r="800">
          <cell r="K800" t="str">
            <v>N/A</v>
          </cell>
          <cell r="L800" t="str">
            <v>N/A</v>
          </cell>
          <cell r="AB800" t="str">
            <v>SIN IMPACTO</v>
          </cell>
          <cell r="BA800" t="str">
            <v>SIN IMPACTO</v>
          </cell>
        </row>
        <row r="801">
          <cell r="K801" t="str">
            <v xml:space="preserve">Generación de residuos peligrosos (RESIDUOS QUÍMICOS) </v>
          </cell>
          <cell r="L801" t="str">
            <v>Contaminación del suelo (-)</v>
          </cell>
          <cell r="AB801" t="str">
            <v>Negativo MODERADO</v>
          </cell>
          <cell r="BA801" t="str">
            <v>Negativo BAJO</v>
          </cell>
        </row>
        <row r="802">
          <cell r="K802" t="str">
            <v>Generación de residuos peligrosos (PLAGUICIDAS)</v>
          </cell>
          <cell r="L802" t="str">
            <v>Contaminación del suelo (-)</v>
          </cell>
          <cell r="AB802" t="str">
            <v>Negativo MODERADO</v>
          </cell>
          <cell r="BA802" t="str">
            <v>Negativo BAJO</v>
          </cell>
        </row>
        <row r="803">
          <cell r="K803" t="str">
            <v>N/A</v>
          </cell>
          <cell r="L803" t="str">
            <v>N/A</v>
          </cell>
          <cell r="AB803" t="str">
            <v>SIN IMPACTO</v>
          </cell>
          <cell r="BA803" t="str">
            <v>SIN IMPACTO</v>
          </cell>
        </row>
        <row r="804">
          <cell r="K804" t="str">
            <v>N/A</v>
          </cell>
          <cell r="L804" t="str">
            <v>N/A</v>
          </cell>
          <cell r="AB804" t="str">
            <v>SIN IMPACTO</v>
          </cell>
          <cell r="BA804" t="str">
            <v>SIN IMPACTO</v>
          </cell>
        </row>
        <row r="805">
          <cell r="K805" t="str">
            <v>N/A</v>
          </cell>
          <cell r="L805" t="str">
            <v>N/A</v>
          </cell>
          <cell r="AB805" t="str">
            <v>SIN IMPACTO</v>
          </cell>
          <cell r="BA805" t="str">
            <v>SIN IMPACTO</v>
          </cell>
        </row>
        <row r="806">
          <cell r="K806" t="str">
            <v>N/A</v>
          </cell>
          <cell r="L806" t="str">
            <v>N/A</v>
          </cell>
          <cell r="AB806" t="str">
            <v>SIN IMPACTO</v>
          </cell>
          <cell r="BA806" t="str">
            <v>SIN IMPACTO</v>
          </cell>
        </row>
        <row r="807">
          <cell r="K807" t="str">
            <v>Realización de actividades de compensación ambiental</v>
          </cell>
          <cell r="L807" t="str">
            <v>Conservación de fauna (+)</v>
          </cell>
          <cell r="AB807" t="str">
            <v>POSITIVO</v>
          </cell>
          <cell r="BA807" t="str">
            <v>POSITIVO</v>
          </cell>
        </row>
        <row r="808">
          <cell r="K808" t="str">
            <v>Generación de vibraciones</v>
          </cell>
          <cell r="L808" t="str">
            <v>Contaminación del suelo (-)</v>
          </cell>
          <cell r="AB808" t="str">
            <v>Negativo MODERADO</v>
          </cell>
          <cell r="BA808" t="str">
            <v>Negativo BAJO</v>
          </cell>
        </row>
        <row r="809">
          <cell r="K809" t="str">
            <v>Generación de ruido</v>
          </cell>
          <cell r="L809" t="str">
            <v>Contaminación del aire (-)</v>
          </cell>
          <cell r="AB809" t="str">
            <v>Negativo MODERADO</v>
          </cell>
          <cell r="BA809" t="str">
            <v>Negativo BAJO</v>
          </cell>
        </row>
        <row r="810">
          <cell r="K810" t="str">
            <v>Generación de carga visual</v>
          </cell>
          <cell r="L810" t="str">
            <v>Afectación a la salud humana (-)</v>
          </cell>
          <cell r="AB810" t="str">
            <v>Negativo MODERADO</v>
          </cell>
          <cell r="BA810" t="str">
            <v>Negativo BAJO</v>
          </cell>
        </row>
        <row r="811">
          <cell r="K811" t="str">
            <v>Generación de vibraciones</v>
          </cell>
          <cell r="L811" t="str">
            <v>Contaminación del suelo (-)</v>
          </cell>
          <cell r="AB811" t="str">
            <v>Negativo MODERADO</v>
          </cell>
          <cell r="BA811" t="str">
            <v>Negativo BAJO</v>
          </cell>
        </row>
        <row r="812">
          <cell r="K812" t="str">
            <v>N/A</v>
          </cell>
          <cell r="L812" t="str">
            <v>N/A</v>
          </cell>
          <cell r="AB812" t="str">
            <v>SIN IMPACTO</v>
          </cell>
          <cell r="BA812" t="str">
            <v>SIN IMPACTO</v>
          </cell>
        </row>
        <row r="813">
          <cell r="K813" t="str">
            <v>N/A</v>
          </cell>
          <cell r="L813" t="str">
            <v>N/A</v>
          </cell>
          <cell r="AB813" t="str">
            <v>SIN IMPACTO</v>
          </cell>
          <cell r="BA813" t="str">
            <v>SIN IMPACTO</v>
          </cell>
        </row>
        <row r="814">
          <cell r="K814" t="str">
            <v>N/A</v>
          </cell>
          <cell r="L814" t="str">
            <v>N/A</v>
          </cell>
          <cell r="AB814" t="str">
            <v>SIN IMPACTO</v>
          </cell>
          <cell r="BA814" t="str">
            <v>SIN IMPACTO</v>
          </cell>
        </row>
        <row r="815">
          <cell r="K815" t="str">
            <v>N/A</v>
          </cell>
          <cell r="L815" t="str">
            <v>N/A</v>
          </cell>
          <cell r="AB815" t="str">
            <v>SIN IMPACTO</v>
          </cell>
          <cell r="BA815" t="str">
            <v>SIN IMPACTO</v>
          </cell>
        </row>
        <row r="816">
          <cell r="K816" t="str">
            <v>Generación de emisiones atmosféricas fuentes móviles</v>
          </cell>
          <cell r="L816" t="str">
            <v>Contaminación del aire (-)</v>
          </cell>
          <cell r="AB816" t="str">
            <v>Negativo MODERADO</v>
          </cell>
          <cell r="BA816" t="str">
            <v>Negativo MODERADO</v>
          </cell>
        </row>
        <row r="817">
          <cell r="K817" t="str">
            <v>Generación de carga visual</v>
          </cell>
          <cell r="L817" t="str">
            <v>Alteración al medio ambiente laboral (-)</v>
          </cell>
          <cell r="AB817" t="str">
            <v>Negativo MODERADO</v>
          </cell>
          <cell r="BA817" t="str">
            <v>Negativo BAJO</v>
          </cell>
        </row>
        <row r="818">
          <cell r="K818" t="str">
            <v>Uso de refrigerantes</v>
          </cell>
          <cell r="L818" t="str">
            <v>Agotamiento de los recursos naturales (-)</v>
          </cell>
          <cell r="AB818" t="str">
            <v>Negativo MODERADO</v>
          </cell>
          <cell r="BA818" t="str">
            <v>Negativo BAJO</v>
          </cell>
        </row>
        <row r="819">
          <cell r="K819" t="str">
            <v>Generación de carga visual</v>
          </cell>
          <cell r="L819" t="str">
            <v>Alteración al medio ambiente laboral (-)</v>
          </cell>
          <cell r="AB819" t="str">
            <v>Negativo MODERADO</v>
          </cell>
          <cell r="BA819" t="str">
            <v>Negativo BAJO</v>
          </cell>
        </row>
        <row r="820">
          <cell r="K820" t="str">
            <v>Generación de residuos ordinarios</v>
          </cell>
          <cell r="L820" t="str">
            <v>Contaminación del suelo (-)</v>
          </cell>
          <cell r="AB820" t="str">
            <v>Negativo MODERADO</v>
          </cell>
          <cell r="BA820" t="str">
            <v>Negativo BAJO</v>
          </cell>
        </row>
        <row r="821">
          <cell r="K821" t="str">
            <v>N/A</v>
          </cell>
          <cell r="L821" t="str">
            <v>N/A</v>
          </cell>
          <cell r="AB821" t="str">
            <v>SIN IMPACTO</v>
          </cell>
          <cell r="BA821" t="str">
            <v>SIN IMPACTO</v>
          </cell>
        </row>
        <row r="822">
          <cell r="K822" t="str">
            <v>N/A</v>
          </cell>
          <cell r="L822" t="str">
            <v>N/A</v>
          </cell>
          <cell r="AB822" t="str">
            <v>SIN IMPACTO</v>
          </cell>
          <cell r="BA822" t="str">
            <v>SIN IMPACTO</v>
          </cell>
        </row>
        <row r="823">
          <cell r="K823" t="str">
            <v>N/A</v>
          </cell>
          <cell r="L823" t="str">
            <v>N/A</v>
          </cell>
          <cell r="AB823" t="str">
            <v>SIN IMPACTO</v>
          </cell>
          <cell r="BA823" t="str">
            <v>SIN IMPACTO</v>
          </cell>
        </row>
        <row r="824">
          <cell r="K824"/>
          <cell r="L824"/>
          <cell r="AB824" t="str">
            <v>SIN IMPACTO</v>
          </cell>
          <cell r="BA824" t="str">
            <v>SIN IMPACTO</v>
          </cell>
        </row>
      </sheetData>
      <sheetData sheetId="110"/>
      <sheetData sheetId="111"/>
      <sheetData sheetId="112"/>
      <sheetData sheetId="1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z UARIV"/>
      <sheetName val="Control ANT"/>
      <sheetName val="Control ATL"/>
      <sheetName val="Control BSA"/>
      <sheetName val="Control CQH"/>
      <sheetName val="Control CAU"/>
      <sheetName val="Control CTR"/>
      <sheetName val="Control CHO"/>
      <sheetName val="Control CGJ"/>
      <sheetName val="Control COR"/>
      <sheetName val="Control EJE"/>
      <sheetName val="Control MAG"/>
      <sheetName val="Control MGM"/>
      <sheetName val="Control MTL"/>
      <sheetName val="Control NAR"/>
      <sheetName val="Control NTS"/>
      <sheetName val="Control PUT"/>
      <sheetName val="Control STD"/>
      <sheetName val="Control SUC"/>
      <sheetName val="Control URA"/>
      <sheetName val="Control VAL"/>
      <sheetName val="Control NN"/>
      <sheetName val="Matriz ANT"/>
      <sheetName val="Significancia Inicial - ANT"/>
      <sheetName val="Significancia Final - ANT"/>
      <sheetName val="Aspectos Ambientales - ANT"/>
      <sheetName val="Matriz ATL"/>
      <sheetName val="Significancia Inicial - ATL"/>
      <sheetName val="Significancia Final - ATL"/>
      <sheetName val="Aspectos Ambientales - ATL"/>
      <sheetName val="Matriz BSA"/>
      <sheetName val="Significancia Inicial - BSA"/>
      <sheetName val="Significancia Final - BSA"/>
      <sheetName val="Aspectos Ambientales - BSA"/>
      <sheetName val="Matriz CQH"/>
      <sheetName val="Significancia Inicial - CQH"/>
      <sheetName val="Significancia Final - CQH"/>
      <sheetName val="Aspectos Ambientales - CQH"/>
      <sheetName val="Matriz CAU"/>
      <sheetName val="Significancia Inicial - CAU"/>
      <sheetName val="Significancia Final - CAU"/>
      <sheetName val="Aspectos Ambientales - CAU"/>
      <sheetName val="Matriz CTR"/>
      <sheetName val="Significancia Inicial - CTR"/>
      <sheetName val="Significancia Final - CTR"/>
      <sheetName val="Aspectos Ambientales - CTR"/>
      <sheetName val="Matriz CHO"/>
      <sheetName val="Significancia Inicial - CHO"/>
      <sheetName val="Significancia Final - CHO"/>
      <sheetName val="Aspectos Ambientales - CHO"/>
      <sheetName val="Matriz CGJ"/>
      <sheetName val="Significancia Inicial - CGJ"/>
      <sheetName val="Significancia Final - CGJ"/>
      <sheetName val="Aspectos Ambientales - CGJ"/>
      <sheetName val="Matriz COR"/>
      <sheetName val="Significancia Inicial - COR"/>
      <sheetName val="Significancia Final - COR"/>
      <sheetName val="Aspectos Ambientales - COR"/>
      <sheetName val="Matriz EJE"/>
      <sheetName val="Significancia Inicial - EJE"/>
      <sheetName val="Significancia Final - EJE"/>
      <sheetName val="Aspectos Ambientales - EJE"/>
      <sheetName val="Matriz MAG"/>
      <sheetName val="Significancia Inicial - MAG"/>
      <sheetName val="Significancia Final - MAG"/>
      <sheetName val="Aspectos Ambientales - MAG"/>
      <sheetName val="Matriz MGM"/>
      <sheetName val="Significancia Inicial - MGM"/>
      <sheetName val="Significancia Final - MGM"/>
      <sheetName val="Aspectos Ambientales - MGM"/>
      <sheetName val="Matriz MTL"/>
      <sheetName val="Significancia Inicial - MTL"/>
      <sheetName val="Significancia Final - MTL"/>
      <sheetName val="Aspectos Ambientales - MTL"/>
      <sheetName val="Matriz NAR"/>
      <sheetName val="Significancia Inicial - NAR"/>
      <sheetName val="Significancia Final - NAR"/>
      <sheetName val="Aspectos Ambientales - NAR"/>
      <sheetName val="Matriz NTS"/>
      <sheetName val="Significancia Inicial - NTS"/>
      <sheetName val="Significancia Final - NTS"/>
      <sheetName val="Aspectos Ambientales - NTS"/>
      <sheetName val="Matriz PUT"/>
      <sheetName val="Significancia Inicial - PUT"/>
      <sheetName val="Significancia Final - PUT"/>
      <sheetName val="Aspectos Ambientales - PUT"/>
      <sheetName val="Matriz STD"/>
      <sheetName val="Significancia Inicial - STD"/>
      <sheetName val="Significancia Final - STD"/>
      <sheetName val="Aspectos Ambientales - STD"/>
      <sheetName val="Matriz SUC"/>
      <sheetName val="Significancia Inicial - SUC"/>
      <sheetName val="Significancia Final - SUC"/>
      <sheetName val="Aspectos Ambientales - SUC"/>
      <sheetName val="Matriz URA"/>
      <sheetName val="Significancia Inicial - URA"/>
      <sheetName val="Significancia Final - URA"/>
      <sheetName val="Aspectos Ambientales - URA"/>
      <sheetName val="Matriz VAL"/>
      <sheetName val="Significancia Inicial - VAL"/>
      <sheetName val="Significancia Final -VAL"/>
      <sheetName val="Aspectos Ambientales - VAL"/>
      <sheetName val="HOJA DE DESPLEGABLES"/>
      <sheetName val="HOJA DE TABLAS"/>
      <sheetName val="Matriz NN"/>
      <sheetName val="Significancia Inicial - NN"/>
      <sheetName val="Significancia Final -NN"/>
      <sheetName val="Aspectos Ambientales - NN"/>
      <sheetName val="matrizdeidentificacionyevaluaci"/>
    </sheetNames>
    <definedNames>
      <definedName name="MAPA_ATLANTICO"/>
      <definedName name="MAPA_ATLÁNTICO"/>
      <definedName name="MAPA_BARRANCABERMEJA"/>
      <definedName name="MAPA_CAUCA"/>
      <definedName name="MAPA_CESAR"/>
      <definedName name="MAPA_CÓRDOBA"/>
      <definedName name="MAPA_EJE"/>
      <definedName name="MAPA_MAGDALENA"/>
      <definedName name="MAPA_NACIONAL"/>
      <definedName name="MAPA_NARIÑO"/>
      <definedName name="MAPA_NORTE"/>
      <definedName name="MAPA_PUTUMAYO"/>
      <definedName name="MAPA_SANTANDER"/>
      <definedName name="MAPA_SUCRE"/>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ow r="13">
          <cell r="A13" t="str">
            <v>IMPACTO AMBIENTAL POSITIVO</v>
          </cell>
        </row>
      </sheetData>
      <sheetData sheetId="104"/>
      <sheetData sheetId="105"/>
      <sheetData sheetId="106"/>
      <sheetData sheetId="107"/>
      <sheetData sheetId="108"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richPivotRecords" Target="richPivot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invalid="1" refreshedBy="Liria.Galeano" refreshedDate="45762.495378009262" createdVersion="8" refreshedVersion="8" minRefreshableVersion="3" recordCount="34" xr:uid="{A24DDBDF-74DF-4E24-87BB-9BC5B8E77B68}">
  <cacheSource type="worksheet">
    <worksheetSource ref="F8:K42" sheet="Mapa 1"/>
  </cacheSource>
  <cacheFields count="6">
    <cacheField name="DIRECCIÓN TERRITORIAL" numFmtId="0">
      <sharedItems count="34">
        <s v="Antioquia"/>
        <s v="Atlántico"/>
        <s v="Bolívar"/>
        <s v="Caquetá"/>
        <s v="Huila"/>
        <s v="Cauca"/>
        <s v="Cundinamarca"/>
        <s v="Tolima"/>
        <s v="Boyacá"/>
        <s v="La Guajira"/>
        <s v="Cesar"/>
        <s v="Chocó"/>
        <s v="Córdoba"/>
        <s v="Quindío"/>
        <s v="Caldas"/>
        <s v="Risaralda"/>
        <s v="Magdalena Medio"/>
        <s v="Magdalena"/>
        <s v="Guainía"/>
        <s v="Amazonas"/>
        <s v="Vaupés"/>
        <s v="Vichada"/>
        <s v="Guaviare"/>
        <s v="Meta"/>
        <s v="Casanare"/>
        <s v="Nariño"/>
        <s v="Arauca"/>
        <s v="Norte de Santander"/>
        <s v="Putumayo"/>
        <s v="Santander"/>
        <s v="Sucre"/>
        <s v="Apartadó"/>
        <s v="Valle del Cauca"/>
        <s v="Bogotá"/>
      </sharedItems>
    </cacheField>
    <cacheField name="PAÍS" numFmtId="0">
      <sharedItems/>
    </cacheField>
    <cacheField name="SEDE" numFmtId="0">
      <sharedItems count="33">
        <s v="Medellín"/>
        <s v="Barranquilla"/>
        <s v="Cartagena de Indias"/>
        <s v="Florencia"/>
        <s v="Neiva"/>
        <s v="Popayán"/>
        <s v="Bogotá"/>
        <s v="Ibagué"/>
        <s v="Tunja"/>
        <s v="Riohacha"/>
        <s v="Valledupar"/>
        <s v="Quibdó"/>
        <s v="Montería"/>
        <s v="Armenia"/>
        <s v="Manizales"/>
        <s v="Pereira"/>
        <s v="Barrancabermeja"/>
        <s v="Santa Marta"/>
        <s v="Inírida"/>
        <s v="Leticia"/>
        <s v="Mitú"/>
        <s v="Puerto Carreño"/>
        <s v="San José del Guaviare"/>
        <s v="Villavicencio"/>
        <s v="Yopal"/>
        <s v="Pasto"/>
        <s v="Arauca"/>
        <s v="Cúcuta"/>
        <s v="Mocoa"/>
        <s v="Bucaramanga"/>
        <s v="Sincelejo"/>
        <s v="Apartadó"/>
        <s v="Cali"/>
      </sharedItems>
    </cacheField>
    <cacheField name="DEPARTAMENTO" numFmtId="0">
      <sharedItems count="33">
        <s v="Antioquia"/>
        <s v="Atlántico"/>
        <s v="Bolívar"/>
        <s v="Caquetá"/>
        <s v="Huila"/>
        <s v="Cauca"/>
        <s v="Cundinamarca"/>
        <s v="Tolima"/>
        <s v="Boyacá"/>
        <s v="Cesar"/>
        <s v="La Guajira"/>
        <s v="Chocó"/>
        <s v="Córdoba"/>
        <s v="Quindío"/>
        <s v="Caldas"/>
        <s v="Risaralda"/>
        <s v="Magdalena"/>
        <s v="Guainía"/>
        <s v="Amazonas"/>
        <s v="Vaupés"/>
        <s v="Vichada"/>
        <s v="Guaviare"/>
        <s v="Meta"/>
        <s v="Casanare"/>
        <s v="Nariño"/>
        <s v="Arauca"/>
        <s v="Norte de Santander"/>
        <s v="Putumayo"/>
        <s v="Santander"/>
        <s v="Sucre"/>
        <s v="Apartadó"/>
        <s v="Valle del Cauca"/>
        <s v="Bogotá"/>
      </sharedItems>
    </cacheField>
    <cacheField name="División de administración 1 (estado/provincia/otro)" numFmtId="0">
      <sharedItems containsSemiMixedTypes="0" containsString="0" containsNumber="1" containsInteger="1" minValue="1" maxValue="21"/>
    </cacheField>
    <cacheField name="CÓDIGO" numFmtId="0">
      <sharedItems containsMixedTypes="1" containsNumber="1" containsInteger="1" minValue="5" maxValue="91"/>
    </cacheField>
  </cacheFields>
  <extLst>
    <ext xmlns:x14="http://schemas.microsoft.com/office/spreadsheetml/2009/9/main" uri="{725AE2AE-9491-48be-B2B4-4EB974FC3084}">
      <x14:pivotCacheDefinition pivotCacheId="592622443"/>
    </ext>
    <ext xmlns:xxpvi="http://schemas.microsoft.com/office/spreadsheetml/2022/pivotVersionInfo" uri="{9F748A41-CAEA-4470-BF7A-CE61E8FFA7F9}">
      <xxpvi:cacheVersionInfo>
        <xxpvi:lastRefreshFeature>RichData</xxpvi:lastRefreshFeature>
      </xxpvi:cacheVersionInfo>
    </ext>
    <ext xmlns:xprd="http://schemas.microsoft.com/office/spreadsheetml/2022/pivotRichData" uri="{2C874A73-7782-4A18-856F-96AC7E287872}">
      <xprd:richInfo pivotCacheGuid="{A24DDBDF-74DF-4E24-87BB-9BC5B8E77B68}" pivotIgnoreInvalidCache="1" r:id="rId1"/>
    </ext>
  </extLst>
</pivotCacheDefinition>
</file>

<file path=xl/pivotCache/richPivot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4">
  <r>
    <x v="0"/>
    <s v="Colombia"/>
    <x v="0"/>
    <x v="0"/>
    <n v="1"/>
    <n v="5"/>
  </r>
  <r>
    <x v="1"/>
    <s v="Colombia"/>
    <x v="1"/>
    <x v="1"/>
    <n v="2"/>
    <n v="8"/>
  </r>
  <r>
    <x v="2"/>
    <s v="Colombia"/>
    <x v="2"/>
    <x v="2"/>
    <n v="3"/>
    <s v="13"/>
  </r>
  <r>
    <x v="3"/>
    <s v="Colombia"/>
    <x v="3"/>
    <x v="3"/>
    <n v="4"/>
    <s v="18"/>
  </r>
  <r>
    <x v="4"/>
    <s v="Colombia"/>
    <x v="4"/>
    <x v="4"/>
    <n v="4"/>
    <s v="41"/>
  </r>
  <r>
    <x v="5"/>
    <s v="Colombia"/>
    <x v="5"/>
    <x v="5"/>
    <n v="5"/>
    <s v="19"/>
  </r>
  <r>
    <x v="6"/>
    <s v="Colombia"/>
    <x v="6"/>
    <x v="6"/>
    <n v="6"/>
    <s v="25"/>
  </r>
  <r>
    <x v="7"/>
    <s v="Colombia"/>
    <x v="7"/>
    <x v="7"/>
    <n v="6"/>
    <s v="73"/>
  </r>
  <r>
    <x v="8"/>
    <s v="Colombia"/>
    <x v="8"/>
    <x v="8"/>
    <n v="6"/>
    <s v="15"/>
  </r>
  <r>
    <x v="9"/>
    <s v="Colombia"/>
    <x v="9"/>
    <x v="9"/>
    <n v="7"/>
    <s v="20"/>
  </r>
  <r>
    <x v="10"/>
    <s v="Colombia"/>
    <x v="10"/>
    <x v="10"/>
    <n v="7"/>
    <s v="44"/>
  </r>
  <r>
    <x v="11"/>
    <s v="Colombia"/>
    <x v="11"/>
    <x v="11"/>
    <n v="8"/>
    <s v="27"/>
  </r>
  <r>
    <x v="12"/>
    <s v="Colombia"/>
    <x v="12"/>
    <x v="12"/>
    <n v="9"/>
    <s v="23"/>
  </r>
  <r>
    <x v="13"/>
    <s v="Colombia"/>
    <x v="13"/>
    <x v="13"/>
    <n v="10"/>
    <s v="63"/>
  </r>
  <r>
    <x v="14"/>
    <s v="Colombia"/>
    <x v="14"/>
    <x v="14"/>
    <n v="10"/>
    <s v="17"/>
  </r>
  <r>
    <x v="15"/>
    <s v="Colombia"/>
    <x v="15"/>
    <x v="15"/>
    <n v="10"/>
    <s v="66"/>
  </r>
  <r>
    <x v="16"/>
    <s v="Colombia"/>
    <x v="16"/>
    <x v="16"/>
    <n v="11"/>
    <s v="68081"/>
  </r>
  <r>
    <x v="17"/>
    <s v="Colombia"/>
    <x v="17"/>
    <x v="16"/>
    <n v="12"/>
    <s v="47"/>
  </r>
  <r>
    <x v="18"/>
    <s v="Colombia"/>
    <x v="18"/>
    <x v="17"/>
    <n v="13"/>
    <s v="94"/>
  </r>
  <r>
    <x v="19"/>
    <s v="Colombia"/>
    <x v="19"/>
    <x v="18"/>
    <n v="13"/>
    <n v="91"/>
  </r>
  <r>
    <x v="20"/>
    <s v="Colombia"/>
    <x v="20"/>
    <x v="19"/>
    <n v="13"/>
    <s v="97"/>
  </r>
  <r>
    <x v="21"/>
    <s v="Colombia"/>
    <x v="21"/>
    <x v="20"/>
    <n v="13"/>
    <s v="99"/>
  </r>
  <r>
    <x v="22"/>
    <s v="Colombia"/>
    <x v="22"/>
    <x v="21"/>
    <n v="13"/>
    <s v="95"/>
  </r>
  <r>
    <x v="23"/>
    <s v="Colombia"/>
    <x v="23"/>
    <x v="22"/>
    <n v="13"/>
    <s v="50"/>
  </r>
  <r>
    <x v="24"/>
    <s v="Colombia"/>
    <x v="24"/>
    <x v="23"/>
    <n v="13"/>
    <s v="85"/>
  </r>
  <r>
    <x v="25"/>
    <s v="Colombia"/>
    <x v="25"/>
    <x v="24"/>
    <n v="14"/>
    <s v="52"/>
  </r>
  <r>
    <x v="26"/>
    <s v="Colombia"/>
    <x v="26"/>
    <x v="25"/>
    <n v="15"/>
    <n v="81"/>
  </r>
  <r>
    <x v="27"/>
    <s v="Colombia"/>
    <x v="27"/>
    <x v="26"/>
    <n v="15"/>
    <s v="54"/>
  </r>
  <r>
    <x v="28"/>
    <s v="Colombia"/>
    <x v="28"/>
    <x v="27"/>
    <n v="16"/>
    <s v="86"/>
  </r>
  <r>
    <x v="29"/>
    <s v="Colombia"/>
    <x v="29"/>
    <x v="28"/>
    <n v="17"/>
    <s v="68"/>
  </r>
  <r>
    <x v="30"/>
    <s v="Colombia"/>
    <x v="30"/>
    <x v="29"/>
    <n v="18"/>
    <s v="70"/>
  </r>
  <r>
    <x v="31"/>
    <s v="Colombia"/>
    <x v="31"/>
    <x v="30"/>
    <n v="19"/>
    <s v="05045"/>
  </r>
  <r>
    <x v="32"/>
    <s v="Colombia"/>
    <x v="32"/>
    <x v="31"/>
    <n v="20"/>
    <s v="76"/>
  </r>
  <r>
    <x v="33"/>
    <s v="Colombia"/>
    <x v="6"/>
    <x v="32"/>
    <n v="21"/>
    <s v="1100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53DE56D-500E-4E26-9E37-D9293BB25E21}" name="TablaDinámica2" cacheId="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4:A8" firstHeaderRow="1" firstDataRow="1" firstDataCol="1"/>
  <pivotFields count="6">
    <pivotField axis="axisRow" showAll="0">
      <items count="35">
        <item x="16"/>
        <item h="1" x="0"/>
        <item h="1" x="1"/>
        <item h="1" x="2"/>
        <item h="1" x="3"/>
        <item h="1" x="4"/>
        <item h="1" x="5"/>
        <item h="1" x="6"/>
        <item h="1" x="7"/>
        <item h="1" x="8"/>
        <item h="1" x="9"/>
        <item h="1" x="10"/>
        <item h="1" x="11"/>
        <item h="1" x="12"/>
        <item h="1" x="13"/>
        <item h="1" x="14"/>
        <item h="1" x="15"/>
        <item h="1" x="17"/>
        <item h="1" x="18"/>
        <item h="1" x="19"/>
        <item h="1" x="20"/>
        <item h="1" x="21"/>
        <item h="1" x="22"/>
        <item h="1" x="23"/>
        <item h="1" x="24"/>
        <item h="1" x="25"/>
        <item h="1" x="26"/>
        <item h="1" x="27"/>
        <item h="1" x="28"/>
        <item h="1" x="29"/>
        <item h="1" x="30"/>
        <item h="1" x="31"/>
        <item h="1" x="32"/>
        <item h="1" x="33"/>
        <item t="default"/>
      </items>
    </pivotField>
    <pivotField showAll="0"/>
    <pivotField axis="axisRow" showAll="0">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axis="axisRow" showAll="0">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showAll="0"/>
    <pivotField showAll="0"/>
  </pivotFields>
  <rowFields count="3">
    <field x="2"/>
    <field x="0"/>
    <field x="3"/>
  </rowFields>
  <rowItems count="4">
    <i>
      <x v="16"/>
    </i>
    <i r="1">
      <x/>
    </i>
    <i r="2">
      <x v="16"/>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 xmlns:xxpvi="http://schemas.microsoft.com/office/spreadsheetml/2022/pivotVersionInfo" uri="{9F748A41-CAEA-4470-BF7A-CE61E8FFA7F9}">
      <xxpvi:pivotVersionInfo>
        <xxpvi:lastUpdateFeature>RichData</xxpvi:lastUpdateFeature>
      </xxpvi:pivotVersionInfo>
    </ext>
  </extLst>
</pivotTableDefinition>
</file>

<file path=xl/richData/_rels/rdRichValueWebImage.xml.rels><?xml version="1.0" encoding="UTF-8" standalone="yes"?>
<Relationships xmlns="http://schemas.openxmlformats.org/package/2006/relationships"><Relationship Id="rId117" Type="http://schemas.openxmlformats.org/officeDocument/2006/relationships/hyperlink" Target="https://www.bing.com/th?id=OSK.7d1a7b96ce1a32ca4015469bef70a951&amp;qlt=95" TargetMode="External"/><Relationship Id="rId21" Type="http://schemas.openxmlformats.org/officeDocument/2006/relationships/hyperlink" Target="https://www.bing.com/th?id=OSK.8e457b3f54c1bc4523f3e904e8a45a57&amp;qlt=95" TargetMode="External"/><Relationship Id="rId42" Type="http://schemas.openxmlformats.org/officeDocument/2006/relationships/hyperlink" Target="https://www.bing.com/images/search?form=xlimg&amp;q=Huila" TargetMode="External"/><Relationship Id="rId63" Type="http://schemas.openxmlformats.org/officeDocument/2006/relationships/hyperlink" Target="https://www.bing.com/th?id=OSK.79bcd55736730661bbcfe17458a897bd&amp;qlt=95" TargetMode="External"/><Relationship Id="rId84" Type="http://schemas.openxmlformats.org/officeDocument/2006/relationships/hyperlink" Target="https://www.bing.com/images/search?form=xlimg&amp;q=In%c3%adrida" TargetMode="External"/><Relationship Id="rId138" Type="http://schemas.openxmlformats.org/officeDocument/2006/relationships/hyperlink" Target="https://www.bing.com/images/search?form=xlimg&amp;q=Cali" TargetMode="External"/><Relationship Id="rId16" Type="http://schemas.openxmlformats.org/officeDocument/2006/relationships/hyperlink" Target="https://www.bing.com/images/search?form=xlimg&amp;q=Atl%c3%a1ntico%20(Colombia)" TargetMode="External"/><Relationship Id="rId107" Type="http://schemas.openxmlformats.org/officeDocument/2006/relationships/hyperlink" Target="https://www.bing.com/th?id=OSK.6d145ae3097b7d0d5e3fabbdf22894ec&amp;qlt=95" TargetMode="External"/><Relationship Id="rId11" Type="http://schemas.openxmlformats.org/officeDocument/2006/relationships/hyperlink" Target="https://www.bing.com/th?id=OSK.8dc6efff07603c3d5346ee7f943fa778&amp;qlt=95" TargetMode="External"/><Relationship Id="rId32" Type="http://schemas.openxmlformats.org/officeDocument/2006/relationships/hyperlink" Target="https://www.bing.com/images/search?form=xlimg&amp;q=Choc%c3%b3" TargetMode="External"/><Relationship Id="rId37" Type="http://schemas.openxmlformats.org/officeDocument/2006/relationships/hyperlink" Target="https://www.bing.com/th?id=OSK.2b69cb077f77e34a7a7c36e9a153ac3d&amp;qlt=95" TargetMode="External"/><Relationship Id="rId53" Type="http://schemas.openxmlformats.org/officeDocument/2006/relationships/hyperlink" Target="https://www.bing.com/th?id=OSK.pCndjusBkdMlS5H95F96Il_33DRwPcQS0CByAsteky0&amp;qlt=95" TargetMode="External"/><Relationship Id="rId58" Type="http://schemas.openxmlformats.org/officeDocument/2006/relationships/hyperlink" Target="https://www.bing.com/images/search?form=xlimg&amp;q=Archipi%c3%a9lago%20de%20San%20Andr%c3%a9s,%20Providencia%20y%20Santa%20Catalina" TargetMode="External"/><Relationship Id="rId74" Type="http://schemas.openxmlformats.org/officeDocument/2006/relationships/hyperlink" Target="https://www.bing.com/images/search?form=xlimg&amp;q=Arauca%20(Arauca)" TargetMode="External"/><Relationship Id="rId79" Type="http://schemas.openxmlformats.org/officeDocument/2006/relationships/hyperlink" Target="https://www.bing.com/th?id=OSK.8c8a8aebf73b690c559a3dd000c9d254&amp;qlt=95" TargetMode="External"/><Relationship Id="rId102" Type="http://schemas.openxmlformats.org/officeDocument/2006/relationships/hyperlink" Target="https://www.bing.com/images/search?form=xlimg&amp;q=Cumaribo" TargetMode="External"/><Relationship Id="rId123" Type="http://schemas.openxmlformats.org/officeDocument/2006/relationships/hyperlink" Target="https://www.bing.com/th?id=OSK.4xUiS6BEcagDNZO1OiwxlheyJmJLovCYdlV83l-cGfg&amp;qlt=95" TargetMode="External"/><Relationship Id="rId128" Type="http://schemas.openxmlformats.org/officeDocument/2006/relationships/hyperlink" Target="https://www.bing.com/images/search?form=xlimg&amp;q=Santa%20Marta%20(Colombia)" TargetMode="External"/><Relationship Id="rId5" Type="http://schemas.openxmlformats.org/officeDocument/2006/relationships/hyperlink" Target="https://www.bing.com/th?id=OSK.AKvodqriGP6J59xBST20FuCazUYlaLIJH7osmNRcjW4&amp;qlt=95" TargetMode="External"/><Relationship Id="rId90" Type="http://schemas.openxmlformats.org/officeDocument/2006/relationships/hyperlink" Target="https://www.bing.com/images/search?form=xlimg&amp;q=Uribia,%20La%20Guajira" TargetMode="External"/><Relationship Id="rId95" Type="http://schemas.openxmlformats.org/officeDocument/2006/relationships/hyperlink" Target="https://www.bing.com/th?id=OSK.ieT0aFP1OT0iH8RZHm_ppz0uiVN4GdeCrTAm-nWkhiI&amp;qlt=95" TargetMode="External"/><Relationship Id="rId22" Type="http://schemas.openxmlformats.org/officeDocument/2006/relationships/hyperlink" Target="https://www.bing.com/images/search?form=xlimg&amp;q=Caldas" TargetMode="External"/><Relationship Id="rId27" Type="http://schemas.openxmlformats.org/officeDocument/2006/relationships/hyperlink" Target="https://www.bing.com/th?id=OSK.ca28bc7f6ea1a2af24c712db31d74094&amp;qlt=95" TargetMode="External"/><Relationship Id="rId43" Type="http://schemas.openxmlformats.org/officeDocument/2006/relationships/hyperlink" Target="https://www.bing.com/th?id=OSK.x6N_mO3fLr9h5wJ0k_VnVcwqDM26Gi1C2Ef-7Ok_Gxw&amp;qlt=95" TargetMode="External"/><Relationship Id="rId48" Type="http://schemas.openxmlformats.org/officeDocument/2006/relationships/hyperlink" Target="https://www.bing.com/images/search?form=xlimg&amp;q=Nari%c3%b1o%20(Colombia)" TargetMode="External"/><Relationship Id="rId64" Type="http://schemas.openxmlformats.org/officeDocument/2006/relationships/hyperlink" Target="https://www.bing.com/images/search?form=xlimg&amp;q=Tolima" TargetMode="External"/><Relationship Id="rId69" Type="http://schemas.openxmlformats.org/officeDocument/2006/relationships/hyperlink" Target="https://www.bing.com/th?id=OSK.d326acee71e850e72ea8da0a5edf9757&amp;qlt=95" TargetMode="External"/><Relationship Id="rId113" Type="http://schemas.openxmlformats.org/officeDocument/2006/relationships/hyperlink" Target="https://www.bing.com/th?id=OSK.79bcd55736730661bbcfe17458a897bd&amp;qlt=95" TargetMode="External"/><Relationship Id="rId118" Type="http://schemas.openxmlformats.org/officeDocument/2006/relationships/hyperlink" Target="https://www.bing.com/images/search?form=xlimg&amp;q=Quibd%c3%b3" TargetMode="External"/><Relationship Id="rId134" Type="http://schemas.openxmlformats.org/officeDocument/2006/relationships/hyperlink" Target="https://www.bing.com/images/search?form=xlimg&amp;q=Bucaramanga" TargetMode="External"/><Relationship Id="rId139" Type="http://schemas.openxmlformats.org/officeDocument/2006/relationships/hyperlink" Target="https://www.bing.com/th?id=OSK.00f6ab4469ccef7a74abd4e1238db508&amp;qlt=95" TargetMode="External"/><Relationship Id="rId80" Type="http://schemas.openxmlformats.org/officeDocument/2006/relationships/hyperlink" Target="https://www.bing.com/images/search?form=xlimg&amp;q=Yopal" TargetMode="External"/><Relationship Id="rId85" Type="http://schemas.openxmlformats.org/officeDocument/2006/relationships/hyperlink" Target="https://www.bing.com/th?id=OSK.77280a957ea9db2cd1024e7a26d989a7&amp;qlt=95" TargetMode="External"/><Relationship Id="rId12" Type="http://schemas.openxmlformats.org/officeDocument/2006/relationships/hyperlink" Target="https://www.bing.com/images/search?form=xlimg&amp;q=Amazonas%20(Colombia)" TargetMode="External"/><Relationship Id="rId17" Type="http://schemas.openxmlformats.org/officeDocument/2006/relationships/hyperlink" Target="https://www.bing.com/th?id=OSK.493ccbe2a4cc9783c66761095e242d34&amp;qlt=95" TargetMode="External"/><Relationship Id="rId33" Type="http://schemas.openxmlformats.org/officeDocument/2006/relationships/hyperlink" Target="https://www.bing.com/th?id=OSK.2890d698eaa070525cb28618b4d99930&amp;qlt=95" TargetMode="External"/><Relationship Id="rId38" Type="http://schemas.openxmlformats.org/officeDocument/2006/relationships/hyperlink" Target="https://www.bing.com/images/search?form=xlimg&amp;q=Guain%c3%ada" TargetMode="External"/><Relationship Id="rId59" Type="http://schemas.openxmlformats.org/officeDocument/2006/relationships/hyperlink" Target="https://www.bing.com/th?id=OSK.4cd6a36adf7e486cd82954cdd6ac624d&amp;qlt=95" TargetMode="External"/><Relationship Id="rId103" Type="http://schemas.openxmlformats.org/officeDocument/2006/relationships/hyperlink" Target="https://www.bing.com/th?id=OSK.f5689554256c589a97a9dc69e4798f4c&amp;qlt=95" TargetMode="External"/><Relationship Id="rId108" Type="http://schemas.openxmlformats.org/officeDocument/2006/relationships/hyperlink" Target="https://www.bing.com/images/search?form=xlimg&amp;q=San%20Andr%c3%a9s%20(San%20Andr%c3%a9s%20y%20Providencia)" TargetMode="External"/><Relationship Id="rId124" Type="http://schemas.openxmlformats.org/officeDocument/2006/relationships/hyperlink" Target="https://www.bing.com/images/search?form=xlimg&amp;q=Manizales" TargetMode="External"/><Relationship Id="rId129" Type="http://schemas.openxmlformats.org/officeDocument/2006/relationships/hyperlink" Target="https://www.bing.com/th?id=OSK.ad3734b3bf176d771c204e307078d2e9&amp;qlt=95" TargetMode="External"/><Relationship Id="rId54" Type="http://schemas.openxmlformats.org/officeDocument/2006/relationships/hyperlink" Target="https://www.bing.com/images/search?form=xlimg&amp;q=Quind%c3%ado" TargetMode="External"/><Relationship Id="rId70" Type="http://schemas.openxmlformats.org/officeDocument/2006/relationships/hyperlink" Target="https://www.bing.com/images/search?form=xlimg&amp;q=Vichada" TargetMode="External"/><Relationship Id="rId75" Type="http://schemas.openxmlformats.org/officeDocument/2006/relationships/hyperlink" Target="https://www.bing.com/th?id=OSK.MMChoTBAjbZ9QGrJAxbk89cXH8455mH6Ah-igzM6zks&amp;qlt=95" TargetMode="External"/><Relationship Id="rId91" Type="http://schemas.openxmlformats.org/officeDocument/2006/relationships/hyperlink" Target="https://www.bing.com/th?id=OSK.ba33a9fd2c7764b26cb9808402e41a43&amp;qlt=95" TargetMode="External"/><Relationship Id="rId96" Type="http://schemas.openxmlformats.org/officeDocument/2006/relationships/hyperlink" Target="https://www.bing.com/images/search?form=xlimg&amp;q=Sincelejo" TargetMode="External"/><Relationship Id="rId140" Type="http://schemas.openxmlformats.org/officeDocument/2006/relationships/hyperlink" Target="https://www.bing.com/images/search?form=xlimg&amp;q=Sucre%20(Santander)" TargetMode="External"/><Relationship Id="rId1" Type="http://schemas.openxmlformats.org/officeDocument/2006/relationships/hyperlink" Target="https://www.bing.com/th?id=OSK.0d7462ce472cfa1e2f80e3cf29bb3162&amp;qlt=95" TargetMode="External"/><Relationship Id="rId6" Type="http://schemas.openxmlformats.org/officeDocument/2006/relationships/hyperlink" Target="https://www.bing.com/images/search?form=xlimg&amp;q=Antioquia" TargetMode="External"/><Relationship Id="rId23" Type="http://schemas.openxmlformats.org/officeDocument/2006/relationships/hyperlink" Target="https://www.bing.com/th?id=OSK.b810c226716ce0974d3a716e5ffe4a5a&amp;qlt=95" TargetMode="External"/><Relationship Id="rId28" Type="http://schemas.openxmlformats.org/officeDocument/2006/relationships/hyperlink" Target="https://www.bing.com/images/search?form=xlimg&amp;q=Cauca%20(Colombia)" TargetMode="External"/><Relationship Id="rId49" Type="http://schemas.openxmlformats.org/officeDocument/2006/relationships/hyperlink" Target="https://www.bing.com/th?id=OSK.51a6ad6beb4987120e37933ffb988180&amp;qlt=95" TargetMode="External"/><Relationship Id="rId114" Type="http://schemas.openxmlformats.org/officeDocument/2006/relationships/hyperlink" Target="https://www.bing.com/images/search?form=xlimg&amp;q=Ibagu%c3%a9" TargetMode="External"/><Relationship Id="rId119" Type="http://schemas.openxmlformats.org/officeDocument/2006/relationships/hyperlink" Target="https://www.bing.com/th?id=OSK.533c7caf353f73702d7bc04ee62dade6&amp;qlt=95" TargetMode="External"/><Relationship Id="rId44" Type="http://schemas.openxmlformats.org/officeDocument/2006/relationships/hyperlink" Target="https://www.bing.com/images/search?form=xlimg&amp;q=La%20Guajira" TargetMode="External"/><Relationship Id="rId60" Type="http://schemas.openxmlformats.org/officeDocument/2006/relationships/hyperlink" Target="https://www.bing.com/images/search?form=xlimg&amp;q=Santander%20(Colombia)" TargetMode="External"/><Relationship Id="rId65" Type="http://schemas.openxmlformats.org/officeDocument/2006/relationships/hyperlink" Target="https://www.bing.com/th?id=OSK.9813d2171825340f86f790c264ecb217&amp;qlt=95" TargetMode="External"/><Relationship Id="rId81" Type="http://schemas.openxmlformats.org/officeDocument/2006/relationships/hyperlink" Target="https://www.bing.com/th?id=OSK.T8GE8zAkBqsVVl3bG8HKsSU5zTNqSYUi73zxxIkpv-E&amp;qlt=95" TargetMode="External"/><Relationship Id="rId86" Type="http://schemas.openxmlformats.org/officeDocument/2006/relationships/hyperlink" Target="https://www.bing.com/images/search?form=xlimg&amp;q=San%20Jos%c3%a9%20del%20Guaviare" TargetMode="External"/><Relationship Id="rId130" Type="http://schemas.openxmlformats.org/officeDocument/2006/relationships/hyperlink" Target="https://www.bing.com/images/search?form=xlimg&amp;q=Pasto%20(Colombia)" TargetMode="External"/><Relationship Id="rId135" Type="http://schemas.openxmlformats.org/officeDocument/2006/relationships/hyperlink" Target="https://www.bing.com/th?id=OSK.9ffaf9fc953b5ab0ae276ec46fedc902&amp;qlt=95" TargetMode="External"/><Relationship Id="rId13" Type="http://schemas.openxmlformats.org/officeDocument/2006/relationships/hyperlink" Target="https://www.bing.com/th?id=OSK.683dbdef572e61c78f8a308e542a83ef&amp;qlt=95" TargetMode="External"/><Relationship Id="rId18" Type="http://schemas.openxmlformats.org/officeDocument/2006/relationships/hyperlink" Target="https://www.bing.com/images/search?form=xlimg&amp;q=Bol%c3%advar%20(Colombia)" TargetMode="External"/><Relationship Id="rId39" Type="http://schemas.openxmlformats.org/officeDocument/2006/relationships/hyperlink" Target="https://www.bing.com/th?id=OSK.35ea51881f0067d632808d7ea02b5388&amp;qlt=95" TargetMode="External"/><Relationship Id="rId109" Type="http://schemas.openxmlformats.org/officeDocument/2006/relationships/hyperlink" Target="https://www.bing.com/th?id=OSK.9f92f7397744c86870d0f2d689570189&amp;qlt=95" TargetMode="External"/><Relationship Id="rId34" Type="http://schemas.openxmlformats.org/officeDocument/2006/relationships/hyperlink" Target="https://www.bing.com/images/search?form=xlimg&amp;q=C%c3%b3rdoba%20(Colombia)" TargetMode="External"/><Relationship Id="rId50" Type="http://schemas.openxmlformats.org/officeDocument/2006/relationships/hyperlink" Target="https://www.bing.com/images/search?form=xlimg&amp;q=Norte%20de%20Santander" TargetMode="External"/><Relationship Id="rId55" Type="http://schemas.openxmlformats.org/officeDocument/2006/relationships/hyperlink" Target="https://www.bing.com/th?id=OSK.02875feb336e1658e8f9661f442c5ddd&amp;qlt=95" TargetMode="External"/><Relationship Id="rId76" Type="http://schemas.openxmlformats.org/officeDocument/2006/relationships/hyperlink" Target="https://www.bing.com/images/search?form=xlimg&amp;q=Cartagena%20de%20Indias" TargetMode="External"/><Relationship Id="rId97" Type="http://schemas.openxmlformats.org/officeDocument/2006/relationships/hyperlink" Target="https://www.bing.com/th?id=OSK.12676fba1d19d31d32909c2eee8ad191&amp;qlt=95" TargetMode="External"/><Relationship Id="rId104" Type="http://schemas.openxmlformats.org/officeDocument/2006/relationships/hyperlink" Target="https://www.bing.com/images/search?form=xlimg&amp;q=Medell%c3%adn" TargetMode="External"/><Relationship Id="rId120" Type="http://schemas.openxmlformats.org/officeDocument/2006/relationships/hyperlink" Target="https://www.bing.com/images/search?form=xlimg&amp;q=Monter%c3%ada" TargetMode="External"/><Relationship Id="rId125" Type="http://schemas.openxmlformats.org/officeDocument/2006/relationships/hyperlink" Target="https://www.bing.com/th?id=OSK.941c03dce77adbb4060398f20e2d7cc3&amp;qlt=95" TargetMode="External"/><Relationship Id="rId7" Type="http://schemas.openxmlformats.org/officeDocument/2006/relationships/hyperlink" Target="https://www.bing.com/th?id=OSK.bJH0mhZ5ZdhJwd5TQTQwxGz5H6bTlN0e1HxBXrjKYAI&amp;qlt=95" TargetMode="External"/><Relationship Id="rId71" Type="http://schemas.openxmlformats.org/officeDocument/2006/relationships/hyperlink" Target="https://www.bing.com/th?id=OSK.289babdbba6f073e2bbd4aeeedc0a0fc&amp;qlt=95" TargetMode="External"/><Relationship Id="rId92" Type="http://schemas.openxmlformats.org/officeDocument/2006/relationships/hyperlink" Target="https://www.bing.com/images/search?form=xlimg&amp;q=Villavicencio" TargetMode="External"/><Relationship Id="rId2" Type="http://schemas.openxmlformats.org/officeDocument/2006/relationships/hyperlink" Target="https://www.bing.com/images/search?form=xlimg&amp;q=Barrancabermeja" TargetMode="External"/><Relationship Id="rId29" Type="http://schemas.openxmlformats.org/officeDocument/2006/relationships/hyperlink" Target="https://www.bing.com/th?id=OSK.5455f69978d8a9517c9c353826bfddee&amp;qlt=95" TargetMode="External"/><Relationship Id="rId24" Type="http://schemas.openxmlformats.org/officeDocument/2006/relationships/hyperlink" Target="https://www.bing.com/images/search?form=xlimg&amp;q=Caquet%c3%a1" TargetMode="External"/><Relationship Id="rId40" Type="http://schemas.openxmlformats.org/officeDocument/2006/relationships/hyperlink" Target="https://www.bing.com/images/search?form=xlimg&amp;q=Guaviare" TargetMode="External"/><Relationship Id="rId45" Type="http://schemas.openxmlformats.org/officeDocument/2006/relationships/hyperlink" Target="https://www.bing.com/th?id=OSK.68b8a5d41cf3cfbd13da306788aac26a&amp;qlt=95" TargetMode="External"/><Relationship Id="rId66" Type="http://schemas.openxmlformats.org/officeDocument/2006/relationships/hyperlink" Target="https://www.bing.com/images/search?form=xlimg&amp;q=Valle%20del%20Cauca" TargetMode="External"/><Relationship Id="rId87" Type="http://schemas.openxmlformats.org/officeDocument/2006/relationships/hyperlink" Target="https://www.bing.com/th?id=OSK.52d312fb07dcc2c3013e1ef503041aaf&amp;qlt=95" TargetMode="External"/><Relationship Id="rId110" Type="http://schemas.openxmlformats.org/officeDocument/2006/relationships/hyperlink" Target="https://www.bing.com/images/search?form=xlimg&amp;q=Neiva" TargetMode="External"/><Relationship Id="rId115" Type="http://schemas.openxmlformats.org/officeDocument/2006/relationships/hyperlink" Target="https://www.bing.com/th?id=OSK.69BJ3Fs4bzcZkdUyHHhLMWNe61WplisUI5YN7G5ubp0&amp;qlt=95" TargetMode="External"/><Relationship Id="rId131" Type="http://schemas.openxmlformats.org/officeDocument/2006/relationships/hyperlink" Target="https://www.bing.com/th?id=OSK.81e87905c1f5198fd53310beec0fb2c4&amp;qlt=95" TargetMode="External"/><Relationship Id="rId136" Type="http://schemas.openxmlformats.org/officeDocument/2006/relationships/hyperlink" Target="https://www.bing.com/images/search?form=xlimg&amp;q=Apartad%c3%b3" TargetMode="External"/><Relationship Id="rId61" Type="http://schemas.openxmlformats.org/officeDocument/2006/relationships/hyperlink" Target="https://www.bing.com/th?id=OSK.T1onNgy67AFBon-8TpTEtIAU3mGXED2uOaCkDv60Lh8&amp;qlt=95" TargetMode="External"/><Relationship Id="rId82" Type="http://schemas.openxmlformats.org/officeDocument/2006/relationships/hyperlink" Target="https://www.bing.com/images/search?form=xlimg&amp;q=Valledupar" TargetMode="External"/><Relationship Id="rId19" Type="http://schemas.openxmlformats.org/officeDocument/2006/relationships/hyperlink" Target="https://www.bing.com/th?id=OSK.0d593140ddf4556b9821ddfa6a183ec3&amp;qlt=95" TargetMode="External"/><Relationship Id="rId14" Type="http://schemas.openxmlformats.org/officeDocument/2006/relationships/hyperlink" Target="https://www.bing.com/images/search?form=xlimg&amp;q=Arauca%20(Colombia)" TargetMode="External"/><Relationship Id="rId30" Type="http://schemas.openxmlformats.org/officeDocument/2006/relationships/hyperlink" Target="https://www.bing.com/images/search?form=xlimg&amp;q=Cesar" TargetMode="External"/><Relationship Id="rId35" Type="http://schemas.openxmlformats.org/officeDocument/2006/relationships/hyperlink" Target="https://www.bing.com/th?id=OSK.8C5vDk88xLYQaEQWmrCn6mdl8uSHbrERb1HtaSKHzVM&amp;qlt=95" TargetMode="External"/><Relationship Id="rId56" Type="http://schemas.openxmlformats.org/officeDocument/2006/relationships/hyperlink" Target="https://www.bing.com/images/search?form=xlimg&amp;q=Risaralda" TargetMode="External"/><Relationship Id="rId77" Type="http://schemas.openxmlformats.org/officeDocument/2006/relationships/hyperlink" Target="https://www.bing.com/th?id=OSK.c711819ebdef6eb96e037d628644e059&amp;qlt=95" TargetMode="External"/><Relationship Id="rId100" Type="http://schemas.openxmlformats.org/officeDocument/2006/relationships/hyperlink" Target="https://www.bing.com/images/search?form=xlimg&amp;q=Puerto%20Carre%c3%b1o" TargetMode="External"/><Relationship Id="rId105" Type="http://schemas.openxmlformats.org/officeDocument/2006/relationships/hyperlink" Target="https://www.bing.com/th?id=OSK.xX9k6rwaACfDqfHiJ77ZAJUSD2M9hMWf1cLF8EaVAB8&amp;qlt=95" TargetMode="External"/><Relationship Id="rId126" Type="http://schemas.openxmlformats.org/officeDocument/2006/relationships/hyperlink" Target="https://www.bing.com/images/search?form=xlimg&amp;q=Pereira" TargetMode="External"/><Relationship Id="rId8" Type="http://schemas.openxmlformats.org/officeDocument/2006/relationships/hyperlink" Target="https://www.bing.com/images/search?form=xlimg&amp;q=Colombia" TargetMode="External"/><Relationship Id="rId51" Type="http://schemas.openxmlformats.org/officeDocument/2006/relationships/hyperlink" Target="https://www.bing.com/th?id=OSK.4998cabee32f56548123a4d07f0dab45&amp;qlt=95" TargetMode="External"/><Relationship Id="rId72" Type="http://schemas.openxmlformats.org/officeDocument/2006/relationships/hyperlink" Target="https://www.bing.com/images/search?form=xlimg&amp;q=Leticia%20(Colombia)" TargetMode="External"/><Relationship Id="rId93" Type="http://schemas.openxmlformats.org/officeDocument/2006/relationships/hyperlink" Target="https://www.bing.com/th?id=OSK.51a6ad6beb4987120e37933ffb988180&amp;qlt=95" TargetMode="External"/><Relationship Id="rId98" Type="http://schemas.openxmlformats.org/officeDocument/2006/relationships/hyperlink" Target="https://www.bing.com/images/search?form=xlimg&amp;q=Mit%c3%ba" TargetMode="External"/><Relationship Id="rId121" Type="http://schemas.openxmlformats.org/officeDocument/2006/relationships/hyperlink" Target="https://www.bing.com/th?id=OSK.aa5967386133e6adfa7bed33bec6ac56&amp;qlt=95" TargetMode="External"/><Relationship Id="rId3" Type="http://schemas.openxmlformats.org/officeDocument/2006/relationships/hyperlink" Target="https://www.bing.com/th?id=OSK.825448abcfc041b67aa3f07f0683f794&amp;qlt=95" TargetMode="External"/><Relationship Id="rId25" Type="http://schemas.openxmlformats.org/officeDocument/2006/relationships/hyperlink" Target="https://www.bing.com/th?id=OSK.8fb5b0227070b3ed942492b063f8a59d&amp;qlt=95" TargetMode="External"/><Relationship Id="rId46" Type="http://schemas.openxmlformats.org/officeDocument/2006/relationships/hyperlink" Target="https://www.bing.com/images/search?form=xlimg&amp;q=Meta%20(Colombia)" TargetMode="External"/><Relationship Id="rId67" Type="http://schemas.openxmlformats.org/officeDocument/2006/relationships/hyperlink" Target="https://www.bing.com/th?id=OSK.af3667df6e5d274926cbd33b2ae91751&amp;qlt=95" TargetMode="External"/><Relationship Id="rId116" Type="http://schemas.openxmlformats.org/officeDocument/2006/relationships/hyperlink" Target="https://www.bing.com/images/search?form=xlimg&amp;q=Tunja" TargetMode="External"/><Relationship Id="rId137" Type="http://schemas.openxmlformats.org/officeDocument/2006/relationships/hyperlink" Target="https://www.bing.com/th?id=OSK.f249018291ff1adc2a1ba984ed957138&amp;qlt=95" TargetMode="External"/><Relationship Id="rId20" Type="http://schemas.openxmlformats.org/officeDocument/2006/relationships/hyperlink" Target="https://www.bing.com/images/search?form=xlimg&amp;q=Boyac%c3%a1" TargetMode="External"/><Relationship Id="rId41" Type="http://schemas.openxmlformats.org/officeDocument/2006/relationships/hyperlink" Target="https://www.bing.com/th?id=OSK.a6bfee7bf1f88970a71e1928ae4c168d&amp;qlt=95" TargetMode="External"/><Relationship Id="rId62" Type="http://schemas.openxmlformats.org/officeDocument/2006/relationships/hyperlink" Target="https://www.bing.com/images/search?form=xlimg&amp;q=Sucre%20(Colombia)" TargetMode="External"/><Relationship Id="rId83" Type="http://schemas.openxmlformats.org/officeDocument/2006/relationships/hyperlink" Target="https://www.bing.com/th?id=OSK.9ae72b2715ee309ed2517786ff2423f3&amp;qlt=95" TargetMode="External"/><Relationship Id="rId88" Type="http://schemas.openxmlformats.org/officeDocument/2006/relationships/hyperlink" Target="https://www.bing.com/images/search?form=xlimg&amp;q=Riohacha" TargetMode="External"/><Relationship Id="rId111" Type="http://schemas.openxmlformats.org/officeDocument/2006/relationships/hyperlink" Target="https://www.bing.com/th?id=OSK.cdcb073e2be8aeac64dac34d47ab7987&amp;qlt=95" TargetMode="External"/><Relationship Id="rId132" Type="http://schemas.openxmlformats.org/officeDocument/2006/relationships/hyperlink" Target="https://www.bing.com/images/search?form=xlimg&amp;q=Mocoa" TargetMode="External"/><Relationship Id="rId15" Type="http://schemas.openxmlformats.org/officeDocument/2006/relationships/hyperlink" Target="https://www.bing.com/th?id=OSK.4e4b35b089f78f11239661218ddfdafe&amp;qlt=95" TargetMode="External"/><Relationship Id="rId36" Type="http://schemas.openxmlformats.org/officeDocument/2006/relationships/hyperlink" Target="https://www.bing.com/images/search?form=xlimg&amp;q=Cundinamarca" TargetMode="External"/><Relationship Id="rId57" Type="http://schemas.openxmlformats.org/officeDocument/2006/relationships/hyperlink" Target="https://www.bing.com/th?id=OSK.6d145ae3097b7d0d5e3fabbdf22894ec&amp;qlt=95" TargetMode="External"/><Relationship Id="rId106" Type="http://schemas.openxmlformats.org/officeDocument/2006/relationships/hyperlink" Target="https://www.bing.com/images/search?form=xlimg&amp;q=Barranquilla" TargetMode="External"/><Relationship Id="rId127" Type="http://schemas.openxmlformats.org/officeDocument/2006/relationships/hyperlink" Target="https://www.bing.com/th?id=OSK.7e6df6afffff23a9981dc934e79edaad&amp;qlt=95" TargetMode="External"/><Relationship Id="rId10" Type="http://schemas.openxmlformats.org/officeDocument/2006/relationships/hyperlink" Target="https://www.bing.com/images/search?form=xlimg&amp;q=Bogot%c3%a1" TargetMode="External"/><Relationship Id="rId31" Type="http://schemas.openxmlformats.org/officeDocument/2006/relationships/hyperlink" Target="https://www.bing.com/th?id=OSK.3351b9695809945affd73e775e876ac0&amp;qlt=95" TargetMode="External"/><Relationship Id="rId52" Type="http://schemas.openxmlformats.org/officeDocument/2006/relationships/hyperlink" Target="https://www.bing.com/images/search?form=xlimg&amp;q=Putumayo%20(Colombia)" TargetMode="External"/><Relationship Id="rId73" Type="http://schemas.openxmlformats.org/officeDocument/2006/relationships/hyperlink" Target="https://www.bing.com/th?id=OSK.d0472c898bad19409134509e986b60f8&amp;qlt=95" TargetMode="External"/><Relationship Id="rId78" Type="http://schemas.openxmlformats.org/officeDocument/2006/relationships/hyperlink" Target="https://www.bing.com/images/search?form=xlimg&amp;q=Florencia%20(Caquet%c3%a1)" TargetMode="External"/><Relationship Id="rId94" Type="http://schemas.openxmlformats.org/officeDocument/2006/relationships/hyperlink" Target="https://www.bing.com/images/search?form=xlimg&amp;q=C%c3%bacuta" TargetMode="External"/><Relationship Id="rId99" Type="http://schemas.openxmlformats.org/officeDocument/2006/relationships/hyperlink" Target="https://www.bing.com/th?id=OSK.509cc72c0b422b68166e352261c4cff2&amp;qlt=95" TargetMode="External"/><Relationship Id="rId101" Type="http://schemas.openxmlformats.org/officeDocument/2006/relationships/hyperlink" Target="https://www.bing.com/th?id=OSK.cf1c742fb420664d4463df81f977513e&amp;qlt=95" TargetMode="External"/><Relationship Id="rId122" Type="http://schemas.openxmlformats.org/officeDocument/2006/relationships/hyperlink" Target="https://www.bing.com/images/search?form=xlimg&amp;q=Armenia%20(Quind%c3%ado)" TargetMode="External"/><Relationship Id="rId4" Type="http://schemas.openxmlformats.org/officeDocument/2006/relationships/hyperlink" Target="https://www.bing.com/images/search?form=xlimg&amp;q=Magdalena%20(Colombia)" TargetMode="External"/><Relationship Id="rId9" Type="http://schemas.openxmlformats.org/officeDocument/2006/relationships/hyperlink" Target="https://www.bing.com/th?id=OSK.ua9YNdOzi2Dpk9NtH6c82Kb1UViVg8aymCbg3x5b14M&amp;qlt=95" TargetMode="External"/><Relationship Id="rId26" Type="http://schemas.openxmlformats.org/officeDocument/2006/relationships/hyperlink" Target="https://www.bing.com/images/search?form=xlimg&amp;q=Casanare" TargetMode="External"/><Relationship Id="rId47" Type="http://schemas.openxmlformats.org/officeDocument/2006/relationships/hyperlink" Target="https://www.bing.com/th?id=OSK.c93902242b06cc9471c4d3bbd33777d2&amp;qlt=95" TargetMode="External"/><Relationship Id="rId68" Type="http://schemas.openxmlformats.org/officeDocument/2006/relationships/hyperlink" Target="https://www.bing.com/images/search?form=xlimg&amp;q=Vaup%c3%a9s" TargetMode="External"/><Relationship Id="rId89" Type="http://schemas.openxmlformats.org/officeDocument/2006/relationships/hyperlink" Target="https://www.bing.com/th?id=OSK.3adf17980577e3d1afc560fd0c52079b&amp;qlt=95" TargetMode="External"/><Relationship Id="rId112" Type="http://schemas.openxmlformats.org/officeDocument/2006/relationships/hyperlink" Target="https://www.bing.com/images/search?form=xlimg&amp;q=Popay%c3%a1n" TargetMode="External"/><Relationship Id="rId133" Type="http://schemas.openxmlformats.org/officeDocument/2006/relationships/hyperlink" Target="https://www.bing.com/th?id=OSK.874ee8a56e6937c5a0005987aba78454&amp;qlt=95" TargetMode="External"/></Relationships>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types>
    <type name="_linkedentity2">
      <keyFlags>
        <key name="%EntityService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cvi">
          <flag name="ShowInCardView" value="0"/>
          <flag name="ShowInDotNotation" value="0"/>
          <flag name="ShowInAutoComplete" value="0"/>
          <flag name="ExcludeFromCalcComparison" value="1"/>
        </key>
      </keyFlags>
    </type>
    <type name="_linkedentity2core">
      <keyFlags>
        <key name="%EntityService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IsRefreshable">
          <flag name="ShowInCardView" value="0"/>
          <flag name="ShowInAutoComplete" value="0"/>
          <flag name="ExcludeFromCalcComparison" value="1"/>
        </key>
        <key name="%ProviderInfo">
          <flag name="ShowInCardView" value="0"/>
          <flag name="ShowInDotNotation" value="0"/>
          <flag name="ShowInAutoComplete" value="0"/>
        </key>
        <key name="%DataProviderExternalLinkLogo">
          <flag name="ShowInCardView" value="0"/>
          <flag name="ShowInDotNotation" value="0"/>
          <flag name="ShowInAutoComplete" value="0"/>
        </key>
        <key name="%DataProviderExternalLink">
          <flag name="ShowInCardView" value="0"/>
          <flag name="ShowInDotNotation" value="0"/>
          <flag name="ShowInAutoComplete" value="0"/>
        </key>
        <key name="%DataRetrievedTime">
          <flag name="ShowInCardView" value="0"/>
          <flag name="ShowInDotNotation" value="0"/>
          <flag name="ShowInAutoComplete" value="0"/>
          <flag name="ExcludeFromCalcComparison" value="1"/>
        </key>
        <key name="%EntityDomainIdString">
          <flag name="ShowInCardView" value="0"/>
          <flag name="ShowInDotNotation" value="0"/>
          <flag name="ShowInAutoComplete" value="0"/>
        </key>
        <key name="%InfoToolTipLabelNames">
          <flag name="ShowInCardView" value="0"/>
          <flag name="ShowInDotNotation" value="0"/>
          <flag name="ShowInAutoComplete" value="0"/>
        </key>
        <key name="%InfoToolTipLabelValues">
          <flag name="ShowInCardView" value="0"/>
          <flag name="ShowInDotNotation" value="0"/>
          <flag name="ShowInAutoComplete" value="0"/>
        </key>
        <key name="%InfoToolTipLabelValuesType">
          <flag name="ShowInCardView" value="0"/>
          <flag name="ShowInDotNotation" value="0"/>
          <flag name="ShowInAutoComplete" value="0"/>
        </key>
        <key name="%DataProviderString">
          <flag name="ShowInCardView" value="0"/>
          <flag name="ShowInDotNotation" value="0"/>
          <flag name="ShowInAutoComplete" value="0"/>
        </key>
        <key name="%ClassificationId">
          <flag name="ShowInCardView" value="0"/>
          <flag name="ShowInDotNotation" value="0"/>
          <flag name="ShowInAutoComplete" value="0"/>
        </key>
        <key name="%OutdatedReason">
          <flag name="ShowInCardView" value="0"/>
          <flag name="ShowInDotNotation" value="0"/>
          <flag name="ShowInAutoComplete" value="0"/>
          <flag name="ExcludeFromCalcComparison" value="1"/>
        </key>
      </keyFlags>
    </type>
    <type name="_webimage">
      <keyFlags>
        <key name="WebImageIdentifier">
          <flag name="ShowInCardView" value="0"/>
        </key>
      </keyFlags>
    </type>
  </types>
</rvTypesInfo>
</file>

<file path=xl/richData/rdRichValueWebImage.xml><?xml version="1.0" encoding="utf-8"?>
<webImagesSrd xmlns="http://schemas.microsoft.com/office/spreadsheetml/2020/richdatawebimage" xmlns:r="http://schemas.openxmlformats.org/officeDocument/2006/relationships">
  <webImageSrd>
    <address r:id="rId1"/>
    <moreImagesAddress r:id="rId2"/>
  </webImageSrd>
  <webImageSrd>
    <address r:id="rId3"/>
    <moreImagesAddress r:id="rId4"/>
  </webImageSrd>
  <webImageSrd>
    <address r:id="rId5"/>
    <moreImagesAddress r:id="rId6"/>
  </webImageSrd>
  <webImageSrd>
    <address r:id="rId7"/>
    <moreImagesAddress r:id="rId8"/>
  </webImageSrd>
  <webImageSrd>
    <address r:id="rId9"/>
    <moreImagesAddress r:id="rId10"/>
  </webImageSrd>
  <webImageSrd>
    <address r:id="rId11"/>
    <moreImagesAddress r:id="rId12"/>
  </webImageSrd>
  <webImageSrd>
    <address r:id="rId13"/>
    <moreImagesAddress r:id="rId14"/>
  </webImageSrd>
  <webImageSrd>
    <address r:id="rId15"/>
    <moreImagesAddress r:id="rId16"/>
  </webImageSrd>
  <webImageSrd>
    <address r:id="rId17"/>
    <moreImagesAddress r:id="rId18"/>
  </webImageSrd>
  <webImageSrd>
    <address r:id="rId19"/>
    <moreImagesAddress r:id="rId20"/>
  </webImageSrd>
  <webImageSrd>
    <address r:id="rId21"/>
    <moreImagesAddress r:id="rId22"/>
  </webImageSrd>
  <webImageSrd>
    <address r:id="rId23"/>
    <moreImagesAddress r:id="rId24"/>
  </webImageSrd>
  <webImageSrd>
    <address r:id="rId25"/>
    <moreImagesAddress r:id="rId26"/>
  </webImageSrd>
  <webImageSrd>
    <address r:id="rId27"/>
    <moreImagesAddress r:id="rId28"/>
  </webImageSrd>
  <webImageSrd>
    <address r:id="rId29"/>
    <moreImagesAddress r:id="rId30"/>
  </webImageSrd>
  <webImageSrd>
    <address r:id="rId31"/>
    <moreImagesAddress r:id="rId32"/>
  </webImageSrd>
  <webImageSrd>
    <address r:id="rId33"/>
    <moreImagesAddress r:id="rId34"/>
  </webImageSrd>
  <webImageSrd>
    <address r:id="rId35"/>
    <moreImagesAddress r:id="rId36"/>
  </webImageSrd>
  <webImageSrd>
    <address r:id="rId37"/>
    <moreImagesAddress r:id="rId38"/>
  </webImageSrd>
  <webImageSrd>
    <address r:id="rId39"/>
    <moreImagesAddress r:id="rId40"/>
  </webImageSrd>
  <webImageSrd>
    <address r:id="rId41"/>
    <moreImagesAddress r:id="rId42"/>
  </webImageSrd>
  <webImageSrd>
    <address r:id="rId43"/>
    <moreImagesAddress r:id="rId44"/>
  </webImageSrd>
  <webImageSrd>
    <address r:id="rId45"/>
    <moreImagesAddress r:id="rId46"/>
  </webImageSrd>
  <webImageSrd>
    <address r:id="rId47"/>
    <moreImagesAddress r:id="rId48"/>
  </webImageSrd>
  <webImageSrd>
    <address r:id="rId49"/>
    <moreImagesAddress r:id="rId50"/>
  </webImageSrd>
  <webImageSrd>
    <address r:id="rId51"/>
    <moreImagesAddress r:id="rId52"/>
  </webImageSrd>
  <webImageSrd>
    <address r:id="rId53"/>
    <moreImagesAddress r:id="rId54"/>
  </webImageSrd>
  <webImageSrd>
    <address r:id="rId55"/>
    <moreImagesAddress r:id="rId56"/>
  </webImageSrd>
  <webImageSrd>
    <address r:id="rId57"/>
    <moreImagesAddress r:id="rId58"/>
  </webImageSrd>
  <webImageSrd>
    <address r:id="rId59"/>
    <moreImagesAddress r:id="rId60"/>
  </webImageSrd>
  <webImageSrd>
    <address r:id="rId61"/>
    <moreImagesAddress r:id="rId62"/>
  </webImageSrd>
  <webImageSrd>
    <address r:id="rId63"/>
    <moreImagesAddress r:id="rId64"/>
  </webImageSrd>
  <webImageSrd>
    <address r:id="rId65"/>
    <moreImagesAddress r:id="rId66"/>
  </webImageSrd>
  <webImageSrd>
    <address r:id="rId67"/>
    <moreImagesAddress r:id="rId68"/>
  </webImageSrd>
  <webImageSrd>
    <address r:id="rId69"/>
    <moreImagesAddress r:id="rId70"/>
  </webImageSrd>
  <webImageSrd>
    <address r:id="rId71"/>
    <moreImagesAddress r:id="rId72"/>
  </webImageSrd>
  <webImageSrd>
    <address r:id="rId73"/>
    <moreImagesAddress r:id="rId74"/>
  </webImageSrd>
  <webImageSrd>
    <address r:id="rId75"/>
    <moreImagesAddress r:id="rId76"/>
  </webImageSrd>
  <webImageSrd>
    <address r:id="rId77"/>
    <moreImagesAddress r:id="rId78"/>
  </webImageSrd>
  <webImageSrd>
    <address r:id="rId79"/>
    <moreImagesAddress r:id="rId80"/>
  </webImageSrd>
  <webImageSrd>
    <address r:id="rId81"/>
    <moreImagesAddress r:id="rId82"/>
  </webImageSrd>
  <webImageSrd>
    <address r:id="rId83"/>
    <moreImagesAddress r:id="rId84"/>
  </webImageSrd>
  <webImageSrd>
    <address r:id="rId85"/>
    <moreImagesAddress r:id="rId86"/>
  </webImageSrd>
  <webImageSrd>
    <address r:id="rId87"/>
    <moreImagesAddress r:id="rId88"/>
  </webImageSrd>
  <webImageSrd>
    <address r:id="rId89"/>
    <moreImagesAddress r:id="rId90"/>
  </webImageSrd>
  <webImageSrd>
    <address r:id="rId91"/>
    <moreImagesAddress r:id="rId92"/>
  </webImageSrd>
  <webImageSrd>
    <address r:id="rId93"/>
    <moreImagesAddress r:id="rId94"/>
  </webImageSrd>
  <webImageSrd>
    <address r:id="rId95"/>
    <moreImagesAddress r:id="rId96"/>
  </webImageSrd>
  <webImageSrd>
    <address r:id="rId97"/>
    <moreImagesAddress r:id="rId98"/>
  </webImageSrd>
  <webImageSrd>
    <address r:id="rId99"/>
    <moreImagesAddress r:id="rId100"/>
  </webImageSrd>
  <webImageSrd>
    <address r:id="rId101"/>
    <moreImagesAddress r:id="rId102"/>
  </webImageSrd>
  <webImageSrd>
    <address r:id="rId103"/>
    <moreImagesAddress r:id="rId104"/>
  </webImageSrd>
  <webImageSrd>
    <address r:id="rId105"/>
    <moreImagesAddress r:id="rId106"/>
  </webImageSrd>
  <webImageSrd>
    <address r:id="rId107"/>
    <moreImagesAddress r:id="rId108"/>
  </webImageSrd>
  <webImageSrd>
    <address r:id="rId109"/>
    <moreImagesAddress r:id="rId110"/>
  </webImageSrd>
  <webImageSrd>
    <address r:id="rId111"/>
    <moreImagesAddress r:id="rId112"/>
  </webImageSrd>
  <webImageSrd>
    <address r:id="rId113"/>
    <moreImagesAddress r:id="rId114"/>
  </webImageSrd>
  <webImageSrd>
    <address r:id="rId115"/>
    <moreImagesAddress r:id="rId116"/>
  </webImageSrd>
  <webImageSrd>
    <address r:id="rId117"/>
    <moreImagesAddress r:id="rId118"/>
  </webImageSrd>
  <webImageSrd>
    <address r:id="rId119"/>
    <moreImagesAddress r:id="rId120"/>
  </webImageSrd>
  <webImageSrd>
    <address r:id="rId121"/>
    <moreImagesAddress r:id="rId122"/>
  </webImageSrd>
  <webImageSrd>
    <address r:id="rId123"/>
    <moreImagesAddress r:id="rId124"/>
  </webImageSrd>
  <webImageSrd>
    <address r:id="rId125"/>
    <moreImagesAddress r:id="rId126"/>
  </webImageSrd>
  <webImageSrd>
    <address r:id="rId127"/>
    <moreImagesAddress r:id="rId128"/>
  </webImageSrd>
  <webImageSrd>
    <address r:id="rId129"/>
    <moreImagesAddress r:id="rId130"/>
  </webImageSrd>
  <webImageSrd>
    <address r:id="rId131"/>
    <moreImagesAddress r:id="rId132"/>
  </webImageSrd>
  <webImageSrd>
    <address r:id="rId133"/>
    <moreImagesAddress r:id="rId134"/>
  </webImageSrd>
  <webImageSrd>
    <address r:id="rId135"/>
    <moreImagesAddress r:id="rId136"/>
  </webImageSrd>
  <webImageSrd>
    <address r:id="rId137"/>
    <moreImagesAddress r:id="rId138"/>
  </webImageSrd>
  <webImageSrd>
    <address r:id="rId139"/>
    <moreImagesAddress r:id="rId140"/>
  </webImageSrd>
</webImagesSrd>
</file>

<file path=xl/richData/rdarray.xml><?xml version="1.0" encoding="utf-8"?>
<arrayData xmlns="http://schemas.microsoft.com/office/spreadsheetml/2017/richdata2" count="77">
  <a r="1">
    <v t="r">15</v>
  </a>
  <a r="1">
    <v t="s">UTC-05:00</v>
  </a>
  <a r="1">
    <v t="s">Idioma español</v>
  </a>
  <a r="1">
    <v t="r">27</v>
  </a>
  <a r="1">
    <v t="s">Español colombiano</v>
  </a>
  <a r="2">
    <v t="r">49</v>
    <v t="r">50</v>
  </a>
  <a r="33">
    <v t="r">70</v>
    <v t="r">21</v>
    <v t="r">71</v>
    <v t="r">72</v>
    <v t="r">73</v>
    <v t="r">74</v>
    <v t="r">75</v>
    <v t="r">76</v>
    <v t="r">77</v>
    <v t="r">78</v>
    <v t="r">79</v>
    <v t="r">80</v>
    <v t="r">81</v>
    <v t="r">82</v>
    <v t="r">83</v>
    <v t="r">84</v>
    <v t="r">85</v>
    <v t="r">86</v>
    <v t="r">10</v>
    <v t="r">87</v>
    <v t="r">88</v>
    <v t="r">89</v>
    <v t="r">90</v>
    <v t="r">91</v>
    <v t="r">92</v>
    <v t="r">93</v>
    <v t="r">94</v>
    <v t="r">95</v>
    <v t="r">96</v>
    <v t="r">97</v>
    <v t="r">98</v>
    <v t="r">99</v>
    <v t="r">36</v>
  </a>
  <a r="1">
    <v t="r">111</v>
  </a>
  <a r="1">
    <v t="r">120</v>
  </a>
  <a r="1">
    <v t="r">129</v>
  </a>
  <a r="1">
    <v t="r">139</v>
  </a>
  <a r="1">
    <v t="r">148</v>
  </a>
  <a r="1">
    <v t="r">157</v>
  </a>
  <a r="1">
    <v t="r">166</v>
  </a>
  <a r="1">
    <v t="r">175</v>
  </a>
  <a r="2">
    <v t="s">Idioma español</v>
    <v t="s">Idioma inglés</v>
  </a>
  <a r="1">
    <v t="r">185</v>
  </a>
  <a r="1">
    <v t="r">194</v>
  </a>
  <a r="1">
    <v t="r">203</v>
  </a>
  <a r="1">
    <v t="r">212</v>
  </a>
  <a r="1">
    <v t="r">221</v>
  </a>
  <a r="1">
    <v t="r">229</v>
  </a>
  <a r="1">
    <v t="r">238</v>
  </a>
  <a r="1">
    <v t="r">247</v>
  </a>
  <a r="1">
    <v t="r">256</v>
  </a>
  <a r="1">
    <v t="r">266</v>
  </a>
  <a r="1">
    <v t="r">275</v>
  </a>
  <a r="1">
    <v t="r">284</v>
  </a>
  <a r="1">
    <v t="r">293</v>
  </a>
  <a r="1">
    <v t="r">303</v>
  </a>
  <a r="1">
    <v t="r">312</v>
  </a>
  <a r="1">
    <v t="r">321</v>
  </a>
  <a r="1">
    <v t="r">329</v>
  </a>
  <a r="1">
    <v t="r">338</v>
  </a>
  <a r="1">
    <v t="r">347</v>
  </a>
  <a r="1">
    <v t="r">356</v>
  </a>
  <a r="1">
    <v t="r">365</v>
  </a>
  <a r="1">
    <v t="r">374</v>
  </a>
  <a r="1">
    <v t="r">384</v>
  </a>
  <a r="1">
    <v t="r">394</v>
  </a>
  <a r="1">
    <v t="r">404</v>
  </a>
  <a r="1">
    <v t="s">Hora legal de Colombia</v>
  </a>
  <a r="1">
    <v t="r">416</v>
  </a>
  <a r="1">
    <v t="r">427</v>
  </a>
  <a r="1">
    <v t="r">445</v>
  </a>
  <a r="1">
    <v t="s">Horario del este de América del Norte</v>
  </a>
  <a r="1">
    <v t="r">464</v>
  </a>
  <a r="1">
    <v t="r">474</v>
  </a>
  <a r="1">
    <v t="r">484</v>
  </a>
  <a r="1">
    <v t="r">494</v>
  </a>
  <a r="1">
    <v t="r">504</v>
  </a>
  <a r="1">
    <v t="r">514</v>
  </a>
  <a r="1">
    <v t="r">524</v>
  </a>
  <a r="1">
    <v t="r">534</v>
  </a>
  <a r="2">
    <v t="s">Time in Colombia</v>
    <v t="s">SA Pacific Standard Time</v>
  </a>
  <a r="1">
    <v t="r">544</v>
  </a>
  <a r="1">
    <v t="r">555</v>
  </a>
  <a r="1">
    <v t="r">566</v>
  </a>
  <a r="1">
    <v t="r">585</v>
  </a>
  <a r="1">
    <v t="r">596</v>
  </a>
  <a r="1">
    <v t="r">607</v>
  </a>
  <a r="1">
    <v t="r">618</v>
  </a>
  <a r="1">
    <v t="r">629</v>
  </a>
  <a r="1">
    <v t="r">640</v>
  </a>
  <a r="1">
    <v t="r">651</v>
  </a>
  <a r="1">
    <v t="r">662</v>
  </a>
  <a r="1">
    <v t="r">673</v>
  </a>
  <a r="1">
    <v t="r">684</v>
  </a>
  <a r="1">
    <v t="r">695</v>
  </a>
  <a r="1">
    <v t="r">706</v>
  </a>
  <a r="1">
    <v t="r">716</v>
  </a>
  <a r="1">
    <v t="r">726</v>
  </a>
  <a r="1">
    <v t="r">737</v>
  </a>
  <a r="34">
    <v t="r">21</v>
    <v t="r">72</v>
    <v t="r">73</v>
    <v t="r">76</v>
    <v t="r">85</v>
    <v t="r">78</v>
    <v t="r">82</v>
    <v t="r">96</v>
    <v t="r">74</v>
    <v t="r">79</v>
    <v t="r">86</v>
    <v t="r">80</v>
    <v t="r">81</v>
    <v t="r">91</v>
    <v t="r">75</v>
    <v t="r">92</v>
    <v t="r">10</v>
    <v t="r">83</v>
    <v t="r">70</v>
    <v t="r">98</v>
    <v t="r">99</v>
    <v t="r">84</v>
    <v t="r">87</v>
    <v t="r">77</v>
    <v t="r">88</v>
    <v t="r">71</v>
    <v t="r">89</v>
    <v t="r">90</v>
    <v t="r">94</v>
    <v t="r">95</v>
    <v t="r">721</v>
    <v t="r">97</v>
    <v t="r">36</v>
    <v t="i">1</v>
  </a>
  <a r="35">
    <v t="r">21</v>
    <v t="r">72</v>
    <v t="r">73</v>
    <v t="r">76</v>
    <v t="r">85</v>
    <v t="r">78</v>
    <v t="r">82</v>
    <v t="r">96</v>
    <v t="r">74</v>
    <v t="r">86</v>
    <v t="r">79</v>
    <v t="r">80</v>
    <v t="r">81</v>
    <v t="r">91</v>
    <v t="r">75</v>
    <v t="r">92</v>
    <v t="e">#NULL!</v>
    <v t="r">10</v>
    <v t="r">83</v>
    <v t="r">70</v>
    <v t="r">98</v>
    <v t="r">99</v>
    <v t="r">84</v>
    <v t="r">87</v>
    <v t="r">77</v>
    <v t="r">88</v>
    <v t="r">71</v>
    <v t="r">89</v>
    <v t="r">90</v>
    <v t="r">94</v>
    <v t="r">95</v>
    <v t="r">721</v>
    <v t="r">97</v>
    <v t="r">36</v>
    <v t="i">1</v>
  </a>
  <a r="35">
    <v t="r">32</v>
    <v t="r">32</v>
    <v t="r">32</v>
    <v t="r">32</v>
    <v t="r">32</v>
    <v t="r">32</v>
    <v t="r">32</v>
    <v t="r">32</v>
    <v t="r">32</v>
    <v t="r">32</v>
    <v t="r">32</v>
    <v t="r">32</v>
    <v t="r">32</v>
    <v t="r">32</v>
    <v t="r">32</v>
    <v t="r">32</v>
    <v t="r">32</v>
    <v t="r">32</v>
    <v t="r">32</v>
    <v t="r">32</v>
    <v t="r">32</v>
    <v t="r">32</v>
    <v t="r">32</v>
    <v t="r">32</v>
    <v t="r">32</v>
    <v t="r">32</v>
    <v t="r">32</v>
    <v t="r">32</v>
    <v t="r">32</v>
    <v t="r">32</v>
    <v t="r">32</v>
    <v t="r">32</v>
    <v t="r">32</v>
    <v t="r">32</v>
    <v t="i">2</v>
  </a>
  <a r="34">
    <v t="r">549</v>
    <v t="r">560</v>
    <v t="r">145</v>
    <v t="r">172</v>
    <v t="r">579</v>
    <v t="r">590</v>
    <v t="r">36</v>
    <v t="r">601</v>
    <v t="r">612</v>
    <v t="r">262</v>
    <v t="r">200</v>
    <v t="r">623</v>
    <v t="r">634</v>
    <v t="r">645</v>
    <v t="r">656</v>
    <v t="r">667</v>
    <v t="r">0</v>
    <v t="r">678</v>
    <v t="r">235</v>
    <v t="r">117</v>
    <v t="r">371</v>
    <v t="r">380</v>
    <v t="r">244</v>
    <v t="r">272</v>
    <v t="r">181</v>
    <v t="r">689</v>
    <v t="r">126</v>
    <v t="r">290</v>
    <v t="r">700</v>
    <v t="r">711</v>
    <v t="r">344</v>
    <v t="r">721</v>
    <v t="r">731</v>
    <v t="i">1</v>
  </a>
</arrayData>
</file>

<file path=xl/richData/rdrichvalue.xml><?xml version="1.0" encoding="utf-8"?>
<rvData xmlns="http://schemas.microsoft.com/office/spreadsheetml/2017/richdata" count="759">
  <rv s="0">
    <v>536870912</v>
    <v>Barrancabermeja</v>
    <v>e5fb42a3-0621-0d81-dd30-684cd6265cca</v>
    <v>es-ES</v>
    <v>Map</v>
  </rv>
  <rv s="1">
    <fb>1274</fb>
    <v>9</v>
  </rv>
  <rv s="0">
    <v>536870912</v>
    <v>Santander</v>
    <v>98fbfaa3-063d-4261-a806-2b84a0339e05</v>
    <v>es-CO</v>
    <v>Map</v>
  </rv>
  <rv s="2">
    <v>0</v>
    <v>7</v>
    <v>0</v>
    <v>7</v>
    <v>0</v>
    <v>Image of Barrancabermeja</v>
  </rv>
  <rv s="1">
    <fb>7.0674999999999999</fb>
    <v>10</v>
  </rv>
  <rv s="3">
    <v>https://www.bing.com/search?q=Barrancabermeja&amp;form=skydnc</v>
    <v>Aprenda más con Bing</v>
  </rv>
  <rv s="1">
    <fb>-73.847222222222001</fb>
    <v>10</v>
  </rv>
  <rv s="0">
    <v>536870912</v>
    <v>Colombia</v>
    <v>c396e3d8-2a85-d230-f691-7850536d840e</v>
    <v>es-CO</v>
    <v>Map</v>
  </rv>
  <rv s="1">
    <fb>300000</fb>
    <v>9</v>
  </rv>
  <rv s="4">
    <v>#VALUE!</v>
    <v>es-ES</v>
    <v>e5fb42a3-0621-0d81-dd30-684cd6265cca</v>
    <v>536870912</v>
    <v>1</v>
    <v>1</v>
    <v>2</v>
    <v>3</v>
    <v>Barrancabermeja</v>
    <v>5</v>
    <v>6</v>
    <v>Map</v>
    <v>7</v>
    <v>8</v>
    <v>1</v>
    <v>Barrancabermeja, es un distrito colombiano ubicado a orillas del río Magdalena, en la parte occidental del departamento de Santander. Es la ciudad industrial más importante del departamento de Santander, sede de la refinería de petróleo más ...</v>
    <v>2</v>
    <v>3</v>
    <v>4</v>
    <v>5</v>
    <v>6</v>
    <v>Barrancabermeja</v>
    <v>7</v>
    <v>8</v>
    <v>Barrancabermeja</v>
    <v>mdp/vdpid/5577391155164741635</v>
  </rv>
  <rv s="0">
    <v>536870912</v>
    <v>Magdalena</v>
    <v>dcdd93f1-b99c-7653-25fe-53654ad52fa2</v>
    <v>es-ES</v>
    <v>Map</v>
  </rv>
  <rv s="1">
    <fb>23188</fb>
    <v>9</v>
  </rv>
  <rv s="0">
    <v>536870912</v>
    <v>Santa Marta</v>
    <v>d09d4730-feb7-30ca-9a61-7c9689075b16</v>
    <v>es-CO</v>
    <v>Map</v>
  </rv>
  <rv s="2">
    <v>1</v>
    <v>7</v>
    <v>11</v>
    <v>7</v>
    <v>0</v>
    <v>Image of Magdalena</v>
  </rv>
  <rv s="3">
    <v>https://www.bing.com/search?q=Magdalena+Colombia&amp;form=skydnc</v>
    <v>Aprenda más con Bing</v>
  </rv>
  <rv s="0">
    <v>805306368</v>
    <v>Carlos Eduardo Caicedo (Gobernador)</v>
    <v>12654318-923b-710b-f1ea-81a955f43f66</v>
    <v>es-CO</v>
    <v>Generic</v>
  </rv>
  <rv s="5">
    <v>0</v>
  </rv>
  <rv s="1">
    <fb>1341746</fb>
    <v>9</v>
  </rv>
  <rv s="1">
    <fb>244942</fb>
    <v>9</v>
  </rv>
  <rv s="5">
    <v>1</v>
  </rv>
  <rv s="6">
    <v>#VALUE!</v>
    <v>es-ES</v>
    <v>dcdd93f1-b99c-7653-25fe-53654ad52fa2</v>
    <v>536870912</v>
    <v>1</v>
    <v>0</v>
    <v>13</v>
    <v>14</v>
    <v>15</v>
    <v>Magdalena</v>
    <v>5</v>
    <v>6</v>
    <v>Map</v>
    <v>7</v>
    <v>16</v>
    <v>CO-MAG</v>
    <v>11</v>
    <v>12</v>
    <v>12</v>
    <v>Magdalena es uno de los treinta y dos departamentos que forman la República de Colombia. Su capital es Santa Marta. Está ubicado al noreste del país, en la región Caribe. Fue uno de los originales nueve estados que conformaron los Estados Unidos ...</v>
    <v>13</v>
    <v>14</v>
    <v>16</v>
    <v>Magdalena</v>
    <v>7</v>
    <v>17</v>
    <v>18</v>
    <v>Magdalena</v>
    <v>mdp/vdpid/9408415</v>
    <v>19</v>
  </rv>
  <rv s="0">
    <v>536870912</v>
    <v>Antioquia</v>
    <v>d3614470-a93c-5d64-a636-9da2dff33c3d</v>
    <v>es-ES</v>
    <v>Map</v>
  </rv>
  <rv s="1">
    <fb>63612</fb>
    <v>9</v>
  </rv>
  <rv s="0">
    <v>536870912</v>
    <v>Medellín</v>
    <v>7b1377e4-8d6a-bcd0-6cb4-7b7c0a8f94b5</v>
    <v>es-CO</v>
    <v>Map</v>
  </rv>
  <rv s="5">
    <v>2</v>
  </rv>
  <rv s="2">
    <v>2</v>
    <v>7</v>
    <v>17</v>
    <v>7</v>
    <v>0</v>
    <v>Image of Antioquia</v>
  </rv>
  <rv s="3">
    <v>https://www.bing.com/search?q=Antioquia+Department&amp;form=skydnc</v>
    <v>Aprenda más con Bing</v>
  </rv>
  <rv s="0">
    <v>805306368</v>
    <v>Andrés Julián Rendon (Gobernador)</v>
    <v>50e19c26-8e4a-2ec5-3c73-a5bc140c2bfe</v>
    <v>es-CO</v>
    <v>Generic</v>
  </rv>
  <rv s="5">
    <v>3</v>
  </rv>
  <rv s="1">
    <fb>6677930</fb>
    <v>9</v>
  </rv>
  <rv s="1">
    <fb>1505161</fb>
    <v>9</v>
  </rv>
  <rv s="7">
    <v>#VALUE!</v>
    <v>es-ES</v>
    <v>d3614470-a93c-5d64-a636-9da2dff33c3d</v>
    <v>536870912</v>
    <v>1</v>
    <v>19</v>
    <v>14</v>
    <v>20</v>
    <v>Antioquia</v>
    <v>5</v>
    <v>6</v>
    <v>Map</v>
    <v>7</v>
    <v>21</v>
    <v>CO-ANT</v>
    <v>22</v>
    <v>23</v>
    <v>23</v>
    <v>Antioquia es uno de los treinta y dos departamentos que forman la República de Colombia. Su capital es Medellín, la segunda ciudad más poblada del país. Está ubicado al noroccidente colombiano, en las regiones Andina y Caribe. Con unos 6 994 792 ...</v>
    <v>24</v>
    <v>25</v>
    <v>26</v>
    <v>28</v>
    <v>Antioquia</v>
    <v>7</v>
    <v>29</v>
    <v>30</v>
    <v>Antioquia</v>
    <v>mdp/vdpid/10106933</v>
  </rv>
  <rv s="0">
    <v>536870912</v>
    <v>Colombia</v>
    <v>c396e3d8-2a85-d230-f691-7850536d840e</v>
    <v>es-ES</v>
    <v>Map</v>
  </rv>
  <rv s="1">
    <fb>1141748</fb>
    <v>9</v>
  </rv>
  <rv s="1">
    <fb>0.52703938288643504</fb>
    <v>42</v>
  </rv>
  <rv s="1">
    <fb>3.52549273618952E-2</fb>
    <v>42</v>
  </rv>
  <rv s="0">
    <v>536870912</v>
    <v>Bogotá</v>
    <v>66b24d5c-468c-2dd6-e6ce-34504b6f6cb4</v>
    <v>es-ES</v>
    <v>Map</v>
  </rv>
  <rv s="1">
    <fb>132040280000</fb>
    <v>43</v>
  </rv>
  <rv s="1">
    <fb>57</fb>
    <v>44</v>
  </rv>
  <rv s="1">
    <fb>76.685692626893996</fb>
    <v>45</v>
  </rv>
  <rv s="1">
    <fb>1312.1575030143699</fb>
    <v>9</v>
  </rv>
  <rv s="1">
    <fb>97813.558000000005</fb>
    <v>9</v>
  </rv>
  <rv s="1">
    <fb>77.108999999999995</fb>
    <v>45</v>
  </rv>
  <rv s="1">
    <fb>0.1829434999</fb>
    <v>42</v>
  </rv>
  <rv s="5">
    <v>4</v>
  </rv>
  <rv s="2">
    <v>3</v>
    <v>7</v>
    <v>24</v>
    <v>7</v>
    <v>0</v>
    <v>Image of Colombia</v>
  </rv>
  <rv s="1">
    <fb>0.144026436439844</fb>
    <v>42</v>
  </rv>
  <rv s="1">
    <fb>140.95037394202501</fb>
    <v>46</v>
  </rv>
  <rv s="3">
    <v>https://www.bing.com/search?q=Colombia&amp;form=skydnc</v>
    <v>Aprenda más con Bing</v>
  </rv>
  <rv s="0">
    <v>805306368</v>
    <v>Gustavo Petro (Presidente)</v>
    <v>6d82a058-5246-ec8e-cc68-4ec9b7022623</v>
    <v>es-ES</v>
    <v>Generic</v>
  </rv>
  <rv s="0">
    <v>805306368</v>
    <v>Francia Márquez (Vicepresidente)</v>
    <v>31dbe672-1593-31cc-dd43-199002188cba</v>
    <v>es-ES</v>
    <v>Generic</v>
  </rv>
  <rv s="5">
    <v>5</v>
  </rv>
  <rv s="1">
    <fb>1.1452666</fb>
    <v>42</v>
  </rv>
  <rv s="1">
    <fb>0.55327490000000001</fb>
    <v>42</v>
  </rv>
  <rv s="1">
    <fb>2.1848000000000001</fb>
    <v>47</v>
  </rv>
  <rv s="1">
    <fb>12.2</fb>
    <v>45</v>
  </rv>
  <rv s="1">
    <fb>323802808108.24597</fb>
    <v>43</v>
  </rv>
  <rv s="1">
    <fb>51874024</fb>
    <v>9</v>
  </rv>
  <rv s="1">
    <fb>40827302</fb>
    <v>9</v>
  </rv>
  <rv s="1">
    <fb>0.39700000000000002</fb>
    <v>42</v>
  </rv>
  <rv s="1">
    <fb>1.3999999999999999E-2</fb>
    <v>42</v>
  </rv>
  <rv s="1">
    <fb>0.55399999999999994</fb>
    <v>42</v>
  </rv>
  <rv s="1">
    <fb>0.04</fb>
    <v>42</v>
  </rv>
  <rv s="1">
    <fb>0.19899999999999998</fb>
    <v>42</v>
  </rv>
  <rv s="1">
    <fb>0.68771003723144508</fb>
    <v>42</v>
  </rv>
  <rv s="1">
    <fb>8.1000000000000003E-2</fb>
    <v>42</v>
  </rv>
  <rv s="1">
    <fb>0.126</fb>
    <v>42</v>
  </rv>
  <rv s="1">
    <fb>0.68</fb>
    <v>48</v>
  </rv>
  <rv s="1">
    <fb>83</fb>
    <v>45</v>
  </rv>
  <rv s="1">
    <fb>1.23</fb>
    <v>48</v>
  </rv>
  <rv s="0">
    <v>536870912</v>
    <v>Amazonas</v>
    <v>b1142dfe-c0da-0b16-7b5b-40e1812fc5b5</v>
    <v>es-ES</v>
    <v>Map</v>
  </rv>
  <rv s="0">
    <v>536870912</v>
    <v>Arauca</v>
    <v>39038b52-0399-9385-24de-5d0c69b46eba</v>
    <v>es-ES</v>
    <v>Map</v>
  </rv>
  <rv s="0">
    <v>536870912</v>
    <v>Atlántico</v>
    <v>060406d2-f65b-ee44-bba7-291bad263612</v>
    <v>es-ES</v>
    <v>Map</v>
  </rv>
  <rv s="0">
    <v>536870912</v>
    <v>Bolívar</v>
    <v>38fa99f2-3e47-af72-2f25-81f620fe1128</v>
    <v>es-ES</v>
    <v>Map</v>
  </rv>
  <rv s="0">
    <v>536870912</v>
    <v>Boyacá</v>
    <v>951b3076-f33d-486b-9b35-d6d83aad8b98</v>
    <v>es-ES</v>
    <v>Map</v>
  </rv>
  <rv s="0">
    <v>536870912</v>
    <v>Caldas</v>
    <v>85871477-49bf-4c76-2b8d-3f2500f444d8</v>
    <v>es-ES</v>
    <v>Map</v>
  </rv>
  <rv s="0">
    <v>536870912</v>
    <v>Caquetá</v>
    <v>52c6ce36-10f4-7316-b10a-41d0eb67ac75</v>
    <v>es-ES</v>
    <v>Map</v>
  </rv>
  <rv s="0">
    <v>536870912</v>
    <v>Casanare</v>
    <v>e7b3ed4f-03e8-7516-f976-b525e8a0b565</v>
    <v>es-ES</v>
    <v>Map</v>
  </rv>
  <rv s="0">
    <v>536870912</v>
    <v>Cauca</v>
    <v>7b3864e4-af68-447f-d9bc-075dd9085ef8</v>
    <v>es-ES</v>
    <v>Map</v>
  </rv>
  <rv s="0">
    <v>536870912</v>
    <v>Cesar</v>
    <v>acf0353b-c9e7-bf27-fe4d-0e199bc80085</v>
    <v>es-ES</v>
    <v>Map</v>
  </rv>
  <rv s="0">
    <v>536870912</v>
    <v>Chocó</v>
    <v>a03f5bb0-fdf4-7ba6-1aa2-98634d5ec680</v>
    <v>es-ES</v>
    <v>Map</v>
  </rv>
  <rv s="0">
    <v>536870912</v>
    <v>Córdoba</v>
    <v>351fe87f-ca62-b128-b52c-3edd6fa6b80f</v>
    <v>es-ES</v>
    <v>Map</v>
  </rv>
  <rv s="0">
    <v>536870912</v>
    <v>Cundinamarca</v>
    <v>26fc374f-923b-d32c-4651-e3e8c06fc3ed</v>
    <v>es-ES</v>
    <v>Map</v>
  </rv>
  <rv s="0">
    <v>536870912</v>
    <v>Guainía</v>
    <v>8651c982-77dc-b5af-4197-627d13648685</v>
    <v>es-ES</v>
    <v>Map</v>
  </rv>
  <rv s="0">
    <v>536870912</v>
    <v>Guaviare</v>
    <v>fe72a3d7-3b52-1552-6e5d-28dca99e051b</v>
    <v>es-ES</v>
    <v>Map</v>
  </rv>
  <rv s="0">
    <v>536870912</v>
    <v>Huila</v>
    <v>2752ef70-1772-e264-2348-e4146224c108</v>
    <v>es-ES</v>
    <v>Map</v>
  </rv>
  <rv s="0">
    <v>536870912</v>
    <v>La Guajira</v>
    <v>5dadb66e-c4f1-8556-c08f-671a606edf84</v>
    <v>es-ES</v>
    <v>Map</v>
  </rv>
  <rv s="0">
    <v>536870912</v>
    <v>Meta</v>
    <v>30c3c263-a281-f2d2-6787-511d37d41ddf</v>
    <v>es-ES</v>
    <v>Map</v>
  </rv>
  <rv s="0">
    <v>536870912</v>
    <v>Nariño</v>
    <v>1b9faaa5-ba49-9e9a-6edd-39ceed297f8f</v>
    <v>es-ES</v>
    <v>Map</v>
  </rv>
  <rv s="0">
    <v>536870912</v>
    <v>Norte de Santander</v>
    <v>d44c8def-e6be-c3f1-ab4e-e27af99a2e0b</v>
    <v>es-ES</v>
    <v>Map</v>
  </rv>
  <rv s="0">
    <v>536870912</v>
    <v>Putumayo</v>
    <v>45f7bd51-6a99-6e2e-3095-604393add4b0</v>
    <v>es-ES</v>
    <v>Map</v>
  </rv>
  <rv s="0">
    <v>536870912</v>
    <v>Quindío</v>
    <v>0bb62acd-b714-a5dd-dc49-6f69ddaba02c</v>
    <v>es-ES</v>
    <v>Map</v>
  </rv>
  <rv s="0">
    <v>536870912</v>
    <v>Risaralda</v>
    <v>12859881-10e7-a44f-aa52-ed6ecbc80e7c</v>
    <v>es-ES</v>
    <v>Map</v>
  </rv>
  <rv s="0">
    <v>536870912</v>
    <v>Archipiélago de San Andrés, Providencia y Santa Catalina</v>
    <v>188ba911-2335-579f-505a-e6bde1ce992c</v>
    <v>es-ES</v>
    <v>Map</v>
  </rv>
  <rv s="0">
    <v>536870912</v>
    <v>Santander</v>
    <v>98fbfaa3-063d-4261-a806-2b84a0339e05</v>
    <v>es-ES</v>
    <v>Map</v>
  </rv>
  <rv s="0">
    <v>536870912</v>
    <v>Sucre</v>
    <v>771a5a65-ef7a-6112-a7e0-0a670038add2</v>
    <v>es-ES</v>
    <v>Map</v>
  </rv>
  <rv s="0">
    <v>536870912</v>
    <v>Tolima</v>
    <v>9f5d3f6f-e4de-1042-2cb7-b84911d028d4</v>
    <v>es-ES</v>
    <v>Map</v>
  </rv>
  <rv s="0">
    <v>536870912</v>
    <v>Valle del Cauca</v>
    <v>ce6e3742-88ee-970c-b7e9-de685afbebe8</v>
    <v>es-ES</v>
    <v>Map</v>
  </rv>
  <rv s="0">
    <v>536870912</v>
    <v>Vaupés</v>
    <v>54afacd5-8118-0ece-5ab8-dbab67c52f56</v>
    <v>es-ES</v>
    <v>Map</v>
  </rv>
  <rv s="0">
    <v>536870912</v>
    <v>Vichada</v>
    <v>17e2497e-dacc-256d-298c-9eb5d2977e40</v>
    <v>es-ES</v>
    <v>Map</v>
  </rv>
  <rv s="5">
    <v>6</v>
  </rv>
  <rv s="1">
    <fb>481000</fb>
    <v>9</v>
  </rv>
  <rv s="1">
    <fb>9.7069997787475604E-2</fb>
    <v>49</v>
  </rv>
  <rv s="1">
    <fb>1.8069999999999999</fb>
    <v>47</v>
  </rv>
  <rv s="1">
    <fb>0.71200000000000008</fb>
    <v>42</v>
  </rv>
  <rv s="1">
    <fb>14.882</fb>
    <v>47</v>
  </rv>
  <rv s="1">
    <fb>0.40257414657503404</fb>
    <v>42</v>
  </rv>
  <rv s="8">
    <v>#VALUE!</v>
    <v>es-ES</v>
    <v>c396e3d8-2a85-d230-f691-7850536d840e</v>
    <v>536870912</v>
    <v>1</v>
    <v>38</v>
    <v>39</v>
    <v>40</v>
    <v>Colombia</v>
    <v>5</v>
    <v>6</v>
    <v>Map</v>
    <v>7</v>
    <v>41</v>
    <v>CO</v>
    <v>33</v>
    <v>34</v>
    <v>35</v>
    <v>36</v>
    <v>37</v>
    <v>36</v>
    <v>38</v>
    <v>COP</v>
    <v>39</v>
    <v>40</v>
    <v>Colombia, oficialmente República de Colombia, es un país soberano situado en la región noroccidental de América del Sur. Se constituye en un Estado unitario, social y democrático de derecho, cuya forma de gobierno es de República ...</v>
    <v>41</v>
    <v>42</v>
    <v>43</v>
    <v>Himno nacional de Colombia</v>
    <v>44</v>
    <v>45</v>
    <v>46</v>
    <v>47</v>
    <v>48</v>
    <v>51</v>
    <v>52</v>
    <v>53</v>
    <v>54</v>
    <v>55</v>
    <v>Colombia</v>
    <v>República de Colombia</v>
    <v>56</v>
    <v>57</v>
    <v>58</v>
    <v>59</v>
    <v>60</v>
    <v>61</v>
    <v>62</v>
    <v>63</v>
    <v>64</v>
    <v>65</v>
    <v>66</v>
    <v>67</v>
    <v>68</v>
    <v>69</v>
    <v>100</v>
    <v>101</v>
    <v>102</v>
    <v>103</v>
    <v>104</v>
    <v>105</v>
    <v>106</v>
    <v>Colombia</v>
    <v>mdp/vdpid/51</v>
    <v>19</v>
  </rv>
  <rv s="1">
    <fb>1578</fb>
    <v>9</v>
  </rv>
  <rv s="2">
    <v>4</v>
    <v>7</v>
    <v>50</v>
    <v>7</v>
    <v>0</v>
    <v>Image of Bogotá</v>
  </rv>
  <rv s="3">
    <v>https://www.bing.com/search?q=Bogot%c3%a1&amp;form=skydnc</v>
    <v>Aprenda más con Bing</v>
  </rv>
  <rv s="0">
    <v>805306368</v>
    <v>Carlos Fernando Galán (Alcalde)</v>
    <v>3d912021-b29b-42b8-aeb9-0d8974463060</v>
    <v>es-ES</v>
    <v>Generic</v>
  </rv>
  <rv s="5">
    <v>7</v>
  </rv>
  <rv s="1">
    <fb>8034649</fb>
    <v>9</v>
  </rv>
  <rv s="1">
    <fb>1762685</fb>
    <v>9</v>
  </rv>
  <rv s="9">
    <v>#VALUE!</v>
    <v>es-ES</v>
    <v>66b24d5c-468c-2dd6-e6ce-34504b6f6cb4</v>
    <v>536870912</v>
    <v>1</v>
    <v>52</v>
    <v>53</v>
    <v>54</v>
    <v>Bogotá</v>
    <v>5</v>
    <v>6</v>
    <v>Map</v>
    <v>7</v>
    <v>55</v>
    <v>CO-DC</v>
    <v>108</v>
    <v>Bogotá, oficialmente Bogotá, Distrito Capital, es la capital de la República de Colombia y del departamento de Cundinamarca. Está administrada como distrito capital, y goza de autonomía para la gestión de sus intereses dentro de los límites de ...</v>
    <v>24</v>
    <v>109</v>
    <v>110</v>
    <v>112</v>
    <v>Bogotá</v>
    <v>32</v>
    <v>113</v>
    <v>114</v>
    <v>Bogotá</v>
    <v>mdp/vdpid/5580743703691001857</v>
    <v>19</v>
  </rv>
  <rv s="1">
    <fb>109665</fb>
    <v>9</v>
  </rv>
  <rv s="0">
    <v>536870912</v>
    <v>Leticia</v>
    <v>ac0cad2f-4a63-01ae-741c-5559ee31c588</v>
    <v>es-ES</v>
    <v>Map</v>
  </rv>
  <rv s="2">
    <v>5</v>
    <v>7</v>
    <v>56</v>
    <v>7</v>
    <v>0</v>
    <v>Image of Amazonas</v>
  </rv>
  <rv s="3">
    <v>https://www.bing.com/search?q=Amazonas+Colombia&amp;form=skydnc</v>
    <v>Aprenda más con Bing</v>
  </rv>
  <rv s="0">
    <v>805306368</v>
    <v>Óscar Sánchez Guerrero (Gobernador)</v>
    <v>6b0e50d0-0caf-4971-6487-f257d68404ff</v>
    <v>es-ES</v>
    <v>Generic</v>
  </rv>
  <rv s="5">
    <v>8</v>
  </rv>
  <rv s="1">
    <fb>76589</fb>
    <v>9</v>
  </rv>
  <rv s="1">
    <fb>10003</fb>
    <v>9</v>
  </rv>
  <rv s="10">
    <v>#VALUE!</v>
    <v>es-ES</v>
    <v>b1142dfe-c0da-0b16-7b5b-40e1812fc5b5</v>
    <v>536870912</v>
    <v>1</v>
    <v>0</v>
    <v>58</v>
    <v>14</v>
    <v>59</v>
    <v>Amazonas</v>
    <v>5</v>
    <v>6</v>
    <v>Map</v>
    <v>7</v>
    <v>16</v>
    <v>CO-AMA</v>
    <v>116</v>
    <v>117</v>
    <v>117</v>
    <v>Amazonas es uno de los treinta y dos departamentos que forman la República de Colombia. Su capital es Leticia. Está ubicado en el extremo sur del país, en gran parte al sur de la línea ecuatorial, en la región Amazonia. Con 110 000 km² es el ...</v>
    <v>24</v>
    <v>118</v>
    <v>119</v>
    <v>121</v>
    <v>Amazonas</v>
    <v>32</v>
    <v>122</v>
    <v>123</v>
    <v>Amazonas</v>
    <v>mdp/vdpid/10106915</v>
    <v>19</v>
  </rv>
  <rv s="1">
    <fb>23818</fb>
    <v>9</v>
  </rv>
  <rv s="0">
    <v>536870912</v>
    <v>Arauca</v>
    <v>64f5d309-32e5-4ff7-24bc-d973ce26e70a</v>
    <v>es-ES</v>
    <v>Map</v>
  </rv>
  <rv s="2">
    <v>6</v>
    <v>7</v>
    <v>60</v>
    <v>7</v>
    <v>0</v>
    <v>Image of Arauca</v>
  </rv>
  <rv s="3">
    <v>https://www.bing.com/search?q=Arauca+Colombia&amp;form=skydnc</v>
    <v>Aprenda más con Bing</v>
  </rv>
  <rv s="0">
    <v>805306368</v>
    <v>Renson Jesus Martinez Prada (Gobernador)</v>
    <v>4ae5334a-fc9b-84f1-4177-a00f5619b250</v>
    <v>es-ES</v>
    <v>Generic</v>
  </rv>
  <rv s="5">
    <v>9</v>
  </rv>
  <rv s="0">
    <v>536870912</v>
    <v>Colombia</v>
    <v>cc8833ef-5956-cbbc-742f-b8af762f1bfd</v>
    <v>es-ES</v>
    <v>Map</v>
  </rv>
  <rv s="1">
    <fb>262174</fb>
    <v>9</v>
  </rv>
  <rv s="1">
    <fb>35636</fb>
    <v>9</v>
  </rv>
  <rv s="10">
    <v>#VALUE!</v>
    <v>es-ES</v>
    <v>39038b52-0399-9385-24de-5d0c69b46eba</v>
    <v>536870912</v>
    <v>1</v>
    <v>0</v>
    <v>62</v>
    <v>14</v>
    <v>59</v>
    <v>Arauca</v>
    <v>5</v>
    <v>6</v>
    <v>Map</v>
    <v>7</v>
    <v>16</v>
    <v>CO-ARA</v>
    <v>125</v>
    <v>126</v>
    <v>126</v>
    <v>Arauca es uno de los treinta y dos departamentos que forman la República de Colombia. Su capital es la homónima Arauca. Está ubicado al este del país, en la región Orinoquía. Con una superficie de aproximadamente 23 818 km², es el decimoctavo ...</v>
    <v>24</v>
    <v>127</v>
    <v>128</v>
    <v>130</v>
    <v>Arauca</v>
    <v>131</v>
    <v>132</v>
    <v>133</v>
    <v>Arauca</v>
    <v>mdp/vdpid/10106929</v>
    <v>19</v>
  </rv>
  <rv s="1">
    <fb>3388</fb>
    <v>9</v>
  </rv>
  <rv s="0">
    <v>536870912</v>
    <v>Barranquilla</v>
    <v>42cd2e95-8c26-b0ae-3c59-2f0254dc0b33</v>
    <v>es-CO</v>
    <v>Map</v>
  </rv>
  <rv s="2">
    <v>7</v>
    <v>7</v>
    <v>63</v>
    <v>7</v>
    <v>0</v>
    <v>Image of Atlántico</v>
  </rv>
  <rv s="3">
    <v>https://www.bing.com/search?q=Atl%c3%a1ntico+Colombia&amp;form=skydnc</v>
    <v>Aprenda más con Bing</v>
  </rv>
  <rv s="0">
    <v>805306368</v>
    <v>Eduardo Verano de la Rosa (Gobernador)</v>
    <v>a345d581-4dae-2db5-ec39-0024d2f7f733</v>
    <v>es-CO</v>
    <v>Generic</v>
  </rv>
  <rv s="5">
    <v>10</v>
  </rv>
  <rv s="1">
    <fb>2535517</fb>
    <v>9</v>
  </rv>
  <rv s="1">
    <fb>436926</fb>
    <v>9</v>
  </rv>
  <rv s="6">
    <v>#VALUE!</v>
    <v>es-ES</v>
    <v>060406d2-f65b-ee44-bba7-291bad263612</v>
    <v>536870912</v>
    <v>1</v>
    <v>0</v>
    <v>65</v>
    <v>14</v>
    <v>15</v>
    <v>Atlántico</v>
    <v>5</v>
    <v>6</v>
    <v>Map</v>
    <v>7</v>
    <v>16</v>
    <v>CO-ATL</v>
    <v>135</v>
    <v>136</v>
    <v>136</v>
    <v>El Atlántico es uno de los treinta y dos departamentos que forman la República de Colombia. Su capital es Barranquilla. Se encuentra ubicado en la región Caribe. Con unos 2 835 509 habitantes, es el cuarto departamento más poblado ; con 3019 km² ...</v>
    <v>137</v>
    <v>138</v>
    <v>140</v>
    <v>Atlántico</v>
    <v>7</v>
    <v>141</v>
    <v>142</v>
    <v>Atlántico</v>
    <v>mdp/vdpid/9422286</v>
    <v>19</v>
  </rv>
  <rv s="1">
    <fb>25978</fb>
    <v>9</v>
  </rv>
  <rv s="0">
    <v>536870912</v>
    <v>Cartagena de Indias</v>
    <v>722cd66d-65f4-7a40-33a0-17719bf6238a</v>
    <v>es-ES</v>
    <v>Map</v>
  </rv>
  <rv s="2">
    <v>8</v>
    <v>7</v>
    <v>66</v>
    <v>7</v>
    <v>0</v>
    <v>Image of Bolívar</v>
  </rv>
  <rv s="3">
    <v>https://www.bing.com/search?q=Bol%c3%advar+Colombia&amp;form=skydnc</v>
    <v>Aprenda más con Bing</v>
  </rv>
  <rv s="0">
    <v>805306368</v>
    <v>Vicente blel (Gobernador)</v>
    <v>3c3279f7-6f56-d14b-fe8b-44ecfbdc04fe</v>
    <v>es-ES</v>
    <v>Generic</v>
  </rv>
  <rv s="5">
    <v>11</v>
  </rv>
  <rv s="1">
    <fb>2070110</fb>
    <v>9</v>
  </rv>
  <rv s="1">
    <fb>391055</fb>
    <v>9</v>
  </rv>
  <rv s="11">
    <v>#VALUE!</v>
    <v>es-ES</v>
    <v>38fa99f2-3e47-af72-2f25-81f620fe1128</v>
    <v>536870912</v>
    <v>1</v>
    <v>68</v>
    <v>14</v>
    <v>69</v>
    <v>Bolívar</v>
    <v>5</v>
    <v>6</v>
    <v>Map</v>
    <v>7</v>
    <v>16</v>
    <v>CO-BOL</v>
    <v>144</v>
    <v>145</v>
    <v>145</v>
    <v>Bolívar es uno de los treinta y dos departamentos que forman la República de Colombia. Está ubicado en la región Caribe, limitando al norte con el mar Caribe. Con unos 2 180 976 habitantes en 2018, es el séptimo departamento más poblado. Su ...</v>
    <v>146</v>
    <v>147</v>
    <v>149</v>
    <v>Bolívar</v>
    <v>32</v>
    <v>150</v>
    <v>151</v>
    <v>Bolívar</v>
    <v>mdp/vdpid/9421486</v>
    <v>19</v>
  </rv>
  <rv s="1">
    <fb>23189</fb>
    <v>9</v>
  </rv>
  <rv s="0">
    <v>536870912</v>
    <v>Tunja</v>
    <v>27d685ee-2724-70fe-3ed2-724fbc283d31</v>
    <v>es-CO</v>
    <v>Map</v>
  </rv>
  <rv s="2">
    <v>9</v>
    <v>7</v>
    <v>70</v>
    <v>7</v>
    <v>0</v>
    <v>Image of Boyacá</v>
  </rv>
  <rv s="3">
    <v>https://www.bing.com/search?q=Boyac%c3%a1&amp;form=skydnc</v>
    <v>Aprenda más con Bing</v>
  </rv>
  <rv s="0">
    <v>805306368</v>
    <v>Carlos Andrés Amaya (Gobernador)</v>
    <v>d5b8b5d2-15c0-ce0d-f0a7-0f39182395e6</v>
    <v>es-CO</v>
    <v>Generic</v>
  </rv>
  <rv s="5">
    <v>12</v>
  </rv>
  <rv s="1">
    <fb>1217376</fb>
    <v>9</v>
  </rv>
  <rv s="1">
    <fb>336296</fb>
    <v>9</v>
  </rv>
  <rv s="6">
    <v>#VALUE!</v>
    <v>es-ES</v>
    <v>951b3076-f33d-486b-9b35-d6d83aad8b98</v>
    <v>536870912</v>
    <v>1</v>
    <v>0</v>
    <v>72</v>
    <v>14</v>
    <v>15</v>
    <v>Boyacá</v>
    <v>5</v>
    <v>6</v>
    <v>Map</v>
    <v>7</v>
    <v>16</v>
    <v>CO-BOY</v>
    <v>153</v>
    <v>154</v>
    <v>154</v>
    <v>Boyacá es uno de los treinta y dos departamentos de la República de Colombia, con capital en Tunja. Está ubicado en el centro-este del país, en la región andina, limitando al norte con Santander y Norte de Santander, al noreste con Venezuela y ...</v>
    <v>155</v>
    <v>156</v>
    <v>158</v>
    <v>Boyacá</v>
    <v>7</v>
    <v>159</v>
    <v>160</v>
    <v>Boyacá</v>
    <v>mdp/vdpid/10106930</v>
    <v>19</v>
  </rv>
  <rv s="1">
    <fb>7888</fb>
    <v>9</v>
  </rv>
  <rv s="0">
    <v>536870912</v>
    <v>Manizales</v>
    <v>bd9d0749-454d-d6e3-1695-5fdb48ea0d4f</v>
    <v>es-CO</v>
    <v>Map</v>
  </rv>
  <rv s="2">
    <v>10</v>
    <v>7</v>
    <v>73</v>
    <v>7</v>
    <v>0</v>
    <v>Image of Caldas</v>
  </rv>
  <rv s="3">
    <v>https://www.bing.com/search?q=Caldas&amp;form=skydnc</v>
    <v>Aprenda más con Bing</v>
  </rv>
  <rv s="0">
    <v>805306368</v>
    <v>Henry Gutiérrez Ángel (Gobernador)</v>
    <v>a5c5a81a-316c-3717-afba-26dd20439ffa</v>
    <v>es-CO</v>
    <v>Generic</v>
  </rv>
  <rv s="5">
    <v>13</v>
  </rv>
  <rv s="1">
    <fb>998255</fb>
    <v>9</v>
  </rv>
  <rv s="1">
    <fb>256532</fb>
    <v>9</v>
  </rv>
  <rv s="6">
    <v>#VALUE!</v>
    <v>es-ES</v>
    <v>85871477-49bf-4c76-2b8d-3f2500f444d8</v>
    <v>536870912</v>
    <v>1</v>
    <v>0</v>
    <v>75</v>
    <v>14</v>
    <v>15</v>
    <v>Caldas</v>
    <v>5</v>
    <v>6</v>
    <v>Map</v>
    <v>7</v>
    <v>16</v>
    <v>CO-CAL</v>
    <v>162</v>
    <v>163</v>
    <v>163</v>
    <v>Caldas es uno de los treinta y dos departamentos que forman la República de Colombia. Su capital es Manizales. Está ubicado en el centro del país, en la región andina. Con 7888 km² es el quinto departamento menos extenso —por delante de ...</v>
    <v>164</v>
    <v>165</v>
    <v>167</v>
    <v>Caldas</v>
    <v>7</v>
    <v>168</v>
    <v>169</v>
    <v>Caldas</v>
    <v>mdp/vdpid/5575</v>
    <v>19</v>
  </rv>
  <rv s="1">
    <fb>88965</fb>
    <v>9</v>
  </rv>
  <rv s="0">
    <v>536870912</v>
    <v>Florencia</v>
    <v>cd593b92-5ec9-6358-d982-76274f18d53c</v>
    <v>es-ES</v>
    <v>Map</v>
  </rv>
  <rv s="2">
    <v>11</v>
    <v>7</v>
    <v>76</v>
    <v>7</v>
    <v>0</v>
    <v>Image of Caquetá</v>
  </rv>
  <rv s="3">
    <v>https://www.bing.com/search?q=Caquet%c3%a1&amp;form=skydnc</v>
    <v>Aprenda más con Bing</v>
  </rv>
  <rv s="0">
    <v>805306368</v>
    <v>Alvaro Pacheco Alvarez (Gobernador)</v>
    <v>5f36e4f3-77a4-a33a-c270-1c5d4cd374d9</v>
    <v>es-ES</v>
    <v>Generic</v>
  </rv>
  <rv s="5">
    <v>14</v>
  </rv>
  <rv s="1">
    <fb>401849</fb>
    <v>9</v>
  </rv>
  <rv s="1">
    <fb>80076</fb>
    <v>9</v>
  </rv>
  <rv s="11">
    <v>#VALUE!</v>
    <v>es-ES</v>
    <v>52c6ce36-10f4-7316-b10a-41d0eb67ac75</v>
    <v>536870912</v>
    <v>1</v>
    <v>78</v>
    <v>14</v>
    <v>69</v>
    <v>Caquetá</v>
    <v>5</v>
    <v>6</v>
    <v>Map</v>
    <v>7</v>
    <v>16</v>
    <v>CO-CAQ</v>
    <v>171</v>
    <v>172</v>
    <v>172</v>
    <v>Caquetá es uno de los treinta y dos departamentos que forman la República de Colombia. Su capital es Florencia. Está ubicado al sur del país, en la región Amazonia. Con 88 965 km² es el tercer departamento más extenso —por detrás de Amazonas y ...</v>
    <v>173</v>
    <v>174</v>
    <v>176</v>
    <v>Caquetá</v>
    <v>32</v>
    <v>177</v>
    <v>178</v>
    <v>Caquetá</v>
    <v>mdp/vdpid/10106918</v>
    <v>19</v>
  </rv>
  <rv s="1">
    <fb>44995</fb>
    <v>9</v>
  </rv>
  <rv s="0">
    <v>536870912</v>
    <v>Yopal</v>
    <v>b5d1013d-669c-c464-2466-3c8409cb17e0</v>
    <v>es-ES</v>
    <v>Map</v>
  </rv>
  <rv s="5">
    <v>15</v>
  </rv>
  <rv s="2">
    <v>12</v>
    <v>7</v>
    <v>79</v>
    <v>7</v>
    <v>0</v>
    <v>Image of Casanare</v>
  </rv>
  <rv s="3">
    <v>https://www.bing.com/search?q=Casanare&amp;form=skydnc</v>
    <v>Aprenda más con Bing</v>
  </rv>
  <rv s="0">
    <v>805306368</v>
    <v>Salomon Andres Sanabria (Gobernador)</v>
    <v>f10f1555-74b4-e56b-4354-1a9e1954c6a6</v>
    <v>es-ES</v>
    <v>Generic</v>
  </rv>
  <rv s="5">
    <v>16</v>
  </rv>
  <rv s="1">
    <fb>435195</fb>
    <v>9</v>
  </rv>
  <rv s="1">
    <fb>73701</fb>
    <v>9</v>
  </rv>
  <rv s="12">
    <v>#VALUE!</v>
    <v>es-ES</v>
    <v>e7b3ed4f-03e8-7516-f976-b525e8a0b565</v>
    <v>536870912</v>
    <v>1</v>
    <v>0</v>
    <v>81</v>
    <v>14</v>
    <v>82</v>
    <v>Casanare</v>
    <v>5</v>
    <v>6</v>
    <v>Map</v>
    <v>7</v>
    <v>21</v>
    <v>CO-CAS</v>
    <v>180</v>
    <v>181</v>
    <v>181</v>
    <v>Casanare es uno de los treinta y dos departamentos que forman la República de Colombia. Su capital es Yopal. Está ubicado en la región Orinoquía. Con 44 490 km² es el décimo departamento más extenso —por detrás de Amazonas, Vichada, Caquetá, ...</v>
    <v>182</v>
    <v>183</v>
    <v>184</v>
    <v>186</v>
    <v>Casanare</v>
    <v>32</v>
    <v>187</v>
    <v>188</v>
    <v>Casanare</v>
    <v>mdp/vdpid/10106928</v>
  </rv>
  <rv s="1">
    <fb>29308</fb>
    <v>9</v>
  </rv>
  <rv s="0">
    <v>536870912</v>
    <v>Popayán</v>
    <v>00cf04a3-1af5-9cf7-1cb0-ff1a2de87d79</v>
    <v>es-CO</v>
    <v>Map</v>
  </rv>
  <rv s="2">
    <v>13</v>
    <v>7</v>
    <v>83</v>
    <v>7</v>
    <v>0</v>
    <v>Image of Cauca</v>
  </rv>
  <rv s="3">
    <v>https://www.bing.com/search?q=Cauca+Colombia&amp;form=skydnc</v>
    <v>Aprenda más con Bing</v>
  </rv>
  <rv s="0">
    <v>805306368</v>
    <v>Elías Larrahondo Carabalí (Gobernador)</v>
    <v>ba6bbd9b-d45b-4f8b-7b03-88050550bee6</v>
    <v>es-CO</v>
    <v>Generic</v>
  </rv>
  <rv s="5">
    <v>17</v>
  </rv>
  <rv s="1">
    <fb>1491937</fb>
    <v>9</v>
  </rv>
  <rv s="1">
    <fb>294069</fb>
    <v>9</v>
  </rv>
  <rv s="13">
    <v>#VALUE!</v>
    <v>es-ES</v>
    <v>7b3864e4-af68-447f-d9bc-075dd9085ef8</v>
    <v>536870912</v>
    <v>1</v>
    <v>0</v>
    <v>85</v>
    <v>14</v>
    <v>86</v>
    <v>Cauca</v>
    <v>5</v>
    <v>6</v>
    <v>Map</v>
    <v>7</v>
    <v>21</v>
    <v>CO-CAU</v>
    <v>190</v>
    <v>191</v>
    <v>191</v>
    <v>Cauca es uno de los treinta y dos departamentos que conforman la República de Colombia. Su capital y ciudad más poblada es Popayán. Está ubicado al suroccidente del país entre las regiones andina y pacífica.</v>
    <v>192</v>
    <v>193</v>
    <v>195</v>
    <v>Cauca</v>
    <v>7</v>
    <v>196</v>
    <v>197</v>
    <v>Cauca</v>
    <v>mdp/vdpid/9419845</v>
  </rv>
  <rv s="1">
    <fb>22905</fb>
    <v>9</v>
  </rv>
  <rv s="0">
    <v>536870912</v>
    <v>Valledupar</v>
    <v>6fe413f4-0dd2-f600-611d-ac12bfd296ec</v>
    <v>es-ES</v>
    <v>Map</v>
  </rv>
  <rv s="2">
    <v>14</v>
    <v>7</v>
    <v>87</v>
    <v>7</v>
    <v>0</v>
    <v>Image of Cesar</v>
  </rv>
  <rv s="3">
    <v>https://www.bing.com/search?q=Cesar+Department&amp;form=skydnc</v>
    <v>Aprenda más con Bing</v>
  </rv>
  <rv s="0">
    <v>805306368</v>
    <v>Francis Ferdinand Ovalle Angarita (Gobernador)</v>
    <v>cf31b593-5571-2a67-418c-c3142ca414c8</v>
    <v>es-ES</v>
    <v>Generic</v>
  </rv>
  <rv s="5">
    <v>18</v>
  </rv>
  <rv s="1">
    <fb>1200574</fb>
    <v>9</v>
  </rv>
  <rv s="1">
    <fb>204391</fb>
    <v>9</v>
  </rv>
  <rv s="11">
    <v>#VALUE!</v>
    <v>es-ES</v>
    <v>acf0353b-c9e7-bf27-fe4d-0e199bc80085</v>
    <v>536870912</v>
    <v>1</v>
    <v>89</v>
    <v>14</v>
    <v>69</v>
    <v>Cesar</v>
    <v>5</v>
    <v>6</v>
    <v>Map</v>
    <v>7</v>
    <v>16</v>
    <v>CO-CES</v>
    <v>199</v>
    <v>200</v>
    <v>200</v>
    <v>Cesar es uno de los treinta y dos departamentos que forman la República de Colombia. Su capital es Valledupar. Está ubicado al noreste del país, en las regiones Andina y Caribe. El 21 de junio de 1967 el presidente Carlos Lleras Restrepo ...</v>
    <v>201</v>
    <v>202</v>
    <v>204</v>
    <v>Cesar</v>
    <v>32</v>
    <v>205</v>
    <v>206</v>
    <v>Cesar</v>
    <v>mdp/vdpid/10106947</v>
    <v>19</v>
  </rv>
  <rv s="1">
    <fb>46530</fb>
    <v>9</v>
  </rv>
  <rv s="0">
    <v>536870912</v>
    <v>Quibdó</v>
    <v>7800a32f-f875-4138-2f4b-2bacf3f15e52</v>
    <v>es-CO</v>
    <v>Map</v>
  </rv>
  <rv s="2">
    <v>15</v>
    <v>7</v>
    <v>90</v>
    <v>7</v>
    <v>0</v>
    <v>Image of Chocó</v>
  </rv>
  <rv s="3">
    <v>https://www.bing.com/search?q=Choc%c3%b3&amp;form=skydnc</v>
    <v>Aprenda más con Bing</v>
  </rv>
  <rv s="0">
    <v>805306368</v>
    <v>Ariel Palacios Calderón (Gobernador)</v>
    <v>86007fc5-2977-f9c5-dfd3-dd4689a26d1e</v>
    <v>es-CO</v>
    <v>Generic</v>
  </rv>
  <rv s="5">
    <v>19</v>
  </rv>
  <rv s="1">
    <fb>534826</fb>
    <v>9</v>
  </rv>
  <rv s="1">
    <fb>97424</fb>
    <v>9</v>
  </rv>
  <rv s="6">
    <v>#VALUE!</v>
    <v>es-ES</v>
    <v>a03f5bb0-fdf4-7ba6-1aa2-98634d5ec680</v>
    <v>536870912</v>
    <v>1</v>
    <v>0</v>
    <v>92</v>
    <v>14</v>
    <v>15</v>
    <v>Chocó</v>
    <v>5</v>
    <v>6</v>
    <v>Map</v>
    <v>7</v>
    <v>16</v>
    <v>CO-CHO</v>
    <v>208</v>
    <v>209</v>
    <v>209</v>
    <v>Chocó es uno de los treinta y dos departamentos que forman la República de Colombia. Su capital es Quibdó. Está ubicado al noroeste del país, en las regiones Andina y Pacífico. Comprende las selvas del Darién, una pequeña porción del Istmo de ...</v>
    <v>210</v>
    <v>211</v>
    <v>213</v>
    <v>Chocó</v>
    <v>7</v>
    <v>214</v>
    <v>215</v>
    <v>Chocó</v>
    <v>mdp/vdpid/10106932</v>
    <v>19</v>
  </rv>
  <rv s="1">
    <fb>25020</fb>
    <v>9</v>
  </rv>
  <rv s="0">
    <v>536870912</v>
    <v>Montería</v>
    <v>93a2a83d-0f56-b138-74ba-8c68692fbc74</v>
    <v>es-CO</v>
    <v>Map</v>
  </rv>
  <rv s="2">
    <v>16</v>
    <v>7</v>
    <v>93</v>
    <v>7</v>
    <v>0</v>
    <v>Image of Córdoba</v>
  </rv>
  <rv s="3">
    <v>https://www.bing.com/search?q=C%c3%b3rdoba+Colombia&amp;form=skydnc</v>
    <v>Aprenda más con Bing</v>
  </rv>
  <rv s="0">
    <v>805306368</v>
    <v>Erasmo Zuleta (Gobernador)</v>
    <v>b75c790a-c6e2-a9e9-cfef-89f0cd16874a</v>
    <v>es-CO</v>
    <v>Generic</v>
  </rv>
  <rv s="5">
    <v>20</v>
  </rv>
  <rv s="1">
    <fb>1784783</fb>
    <v>9</v>
  </rv>
  <rv s="1">
    <fb>315928</fb>
    <v>9</v>
  </rv>
  <rv s="6">
    <v>#VALUE!</v>
    <v>es-ES</v>
    <v>351fe87f-ca62-b128-b52c-3edd6fa6b80f</v>
    <v>536870912</v>
    <v>1</v>
    <v>0</v>
    <v>95</v>
    <v>14</v>
    <v>15</v>
    <v>Córdoba</v>
    <v>5</v>
    <v>6</v>
    <v>Map</v>
    <v>7</v>
    <v>16</v>
    <v>CO-COR</v>
    <v>217</v>
    <v>218</v>
    <v>218</v>
    <v>Córdoba es uno de los 32 departamentos que forman la República de Colombia. Su capital es Montería. Está ubicado al norte del país, en la región Caribe, limitando al norte con el mar Caribe. Con 1 868 166 habitantes en 2023, es el octavo ...</v>
    <v>219</v>
    <v>220</v>
    <v>222</v>
    <v>Córdoba</v>
    <v>7</v>
    <v>223</v>
    <v>224</v>
    <v>Córdoba</v>
    <v>mdp/vdpid/9418692</v>
    <v>19</v>
  </rv>
  <rv s="1">
    <fb>22623</fb>
    <v>9</v>
  </rv>
  <rv s="2">
    <v>17</v>
    <v>7</v>
    <v>96</v>
    <v>7</v>
    <v>0</v>
    <v>Image of Cundinamarca</v>
  </rv>
  <rv s="3">
    <v>https://www.bing.com/search?q=Cundinamarca&amp;form=skydnc</v>
    <v>Aprenda más con Bing</v>
  </rv>
  <rv s="0">
    <v>805306368</v>
    <v>Jorge Emilio Rey Ángel (Gobernador)</v>
    <v>86ab77c0-1d93-d82e-3d65-97e4c21a3b33</v>
    <v>es-ES</v>
    <v>Generic</v>
  </rv>
  <rv s="5">
    <v>21</v>
  </rv>
  <rv s="1">
    <fb>3242999</fb>
    <v>9</v>
  </rv>
  <rv s="1">
    <fb>596082</fb>
    <v>9</v>
  </rv>
  <rv s="11">
    <v>#VALUE!</v>
    <v>es-ES</v>
    <v>26fc374f-923b-d32c-4651-e3e8c06fc3ed</v>
    <v>536870912</v>
    <v>1</v>
    <v>98</v>
    <v>14</v>
    <v>69</v>
    <v>Cundinamarca</v>
    <v>5</v>
    <v>6</v>
    <v>Map</v>
    <v>7</v>
    <v>21</v>
    <v>CO-CUN</v>
    <v>226</v>
    <v>36</v>
    <v>36</v>
    <v>Cundinamarca es uno de los 32 departamentos que integran la República de Colombia, ubicado estratégicamente en el corazón del país, dentro de la región andina. Con una población estimada de 3.577.177 habitantes para 2023, se posiciona como el ...</v>
    <v>227</v>
    <v>228</v>
    <v>230</v>
    <v>Cundinamarca</v>
    <v>32</v>
    <v>231</v>
    <v>232</v>
    <v>Cundinamarca</v>
    <v>mdp/vdpid/10106925</v>
    <v>19</v>
  </rv>
  <rv s="1">
    <fb>72238</fb>
    <v>9</v>
  </rv>
  <rv s="0">
    <v>536870912</v>
    <v>Inírida</v>
    <v>ae3aba96-df05-18f2-a85d-4eeb8754f289</v>
    <v>es-ES</v>
    <v>Map</v>
  </rv>
  <rv s="2">
    <v>18</v>
    <v>7</v>
    <v>99</v>
    <v>7</v>
    <v>0</v>
    <v>Image of Guainía</v>
  </rv>
  <rv s="3">
    <v>https://www.bing.com/search?q=Guain%c3%ada&amp;form=skydnc</v>
    <v>Aprenda más con Bing</v>
  </rv>
  <rv s="0">
    <v>805306368</v>
    <v>Javier Eliecer Zapata Parrado (Gobernador)</v>
    <v>65faeac9-a9f3-6fd5-928d-f96b7345b4db</v>
    <v>es-ES</v>
    <v>Generic</v>
  </rv>
  <rv s="5">
    <v>22</v>
  </rv>
  <rv s="1">
    <fb>48114</fb>
    <v>9</v>
  </rv>
  <rv s="1">
    <fb>5123</fb>
    <v>9</v>
  </rv>
  <rv s="6">
    <v>#VALUE!</v>
    <v>es-ES</v>
    <v>8651c982-77dc-b5af-4197-627d13648685</v>
    <v>536870912</v>
    <v>1</v>
    <v>0</v>
    <v>101</v>
    <v>14</v>
    <v>15</v>
    <v>Guainía</v>
    <v>5</v>
    <v>6</v>
    <v>Map</v>
    <v>7</v>
    <v>16</v>
    <v>CO-GUA</v>
    <v>234</v>
    <v>235</v>
    <v>235</v>
    <v>Guainía es uno de los treinta y dos departamentos que forman la República de Colombia. Su capital es Inírida. Está ubicado al este del país, en la región Amazonia. Con 72 238 km² es el quinto departamento más extenso —por detrás de Amazonas, ...</v>
    <v>236</v>
    <v>237</v>
    <v>239</v>
    <v>Guainía</v>
    <v>32</v>
    <v>240</v>
    <v>241</v>
    <v>Guainía</v>
    <v>mdp/vdpid/10106921</v>
    <v>19</v>
  </rv>
  <rv s="1">
    <fb>53460</fb>
    <v>9</v>
  </rv>
  <rv s="0">
    <v>536870912</v>
    <v>San José del Guaviare</v>
    <v>b50bf78b-7c50-9058-839d-9d37ecb96ffb</v>
    <v>es-ES</v>
    <v>Map</v>
  </rv>
  <rv s="2">
    <v>19</v>
    <v>7</v>
    <v>102</v>
    <v>7</v>
    <v>0</v>
    <v>Image of Guaviare</v>
  </rv>
  <rv s="3">
    <v>https://www.bing.com/search?q=Guaviare&amp;form=skydnc</v>
    <v>Aprenda más con Bing</v>
  </rv>
  <rv s="0">
    <v>805306368</v>
    <v>Nebio De Jesus Echeverry Cadavid (Gobernador)</v>
    <v>37f4e324-a072-388e-d123-f429bf1b44ce</v>
    <v>es-ES</v>
    <v>Generic</v>
  </rv>
  <rv s="5">
    <v>23</v>
  </rv>
  <rv s="1">
    <fb>73081</fb>
    <v>9</v>
  </rv>
  <rv s="1">
    <fb>13640</fb>
    <v>9</v>
  </rv>
  <rv s="13">
    <v>#VALUE!</v>
    <v>es-ES</v>
    <v>fe72a3d7-3b52-1552-6e5d-28dca99e051b</v>
    <v>536870912</v>
    <v>1</v>
    <v>0</v>
    <v>104</v>
    <v>14</v>
    <v>86</v>
    <v>Guaviare</v>
    <v>5</v>
    <v>6</v>
    <v>Map</v>
    <v>7</v>
    <v>16</v>
    <v>CO-GUV</v>
    <v>243</v>
    <v>244</v>
    <v>244</v>
    <v>Guaviare es uno de los treinta y dos departamentos que forman la República de Colombia. Su capital es San José del Guaviare. Con 92,281 hab. según estimaciones del DANE, es el quinto departamento menos poblado —por delante de Amazonas, San ...</v>
    <v>245</v>
    <v>246</v>
    <v>248</v>
    <v>Guaviare</v>
    <v>32</v>
    <v>249</v>
    <v>250</v>
    <v>Guaviare</v>
    <v>mdp/vdpid/10106919</v>
  </rv>
  <rv s="1">
    <fb>19890</fb>
    <v>9</v>
  </rv>
  <rv s="0">
    <v>536870912</v>
    <v>Neiva</v>
    <v>1ba988f0-6907-b536-88ad-b89bb1269fc5</v>
    <v>es-CO</v>
    <v>Map</v>
  </rv>
  <rv s="2">
    <v>20</v>
    <v>7</v>
    <v>105</v>
    <v>7</v>
    <v>0</v>
    <v>Image of Huila</v>
  </rv>
  <rv s="3">
    <v>https://www.bing.com/search?q=Huila&amp;form=skydnc</v>
    <v>Aprenda más con Bing</v>
  </rv>
  <rv s="0">
    <v>805306368</v>
    <v>Luis Enrique Dussán López (Gobernador)</v>
    <v>6ab61e86-1428-98e1-062e-5bf1068edd89</v>
    <v>es-CO</v>
    <v>Generic</v>
  </rv>
  <rv s="5">
    <v>24</v>
  </rv>
  <rv s="1">
    <fb>1200386</fb>
    <v>9</v>
  </rv>
  <rv s="1">
    <fb>253348</fb>
    <v>9</v>
  </rv>
  <rv s="6">
    <v>#VALUE!</v>
    <v>es-ES</v>
    <v>2752ef70-1772-e264-2348-e4146224c108</v>
    <v>536870912</v>
    <v>1</v>
    <v>0</v>
    <v>107</v>
    <v>14</v>
    <v>15</v>
    <v>Huila</v>
    <v>5</v>
    <v>6</v>
    <v>Map</v>
    <v>7</v>
    <v>16</v>
    <v>CO-HUI</v>
    <v>252</v>
    <v>253</v>
    <v>253</v>
    <v>Huila es uno de los treinta y dos departamentos que conforman la República de Colombia. Su capital y ciudad más poblada es Neiva. Está ubicado al suroeste del país, en la región andina. Su organización territorial comprende cuatro subregiones: ...</v>
    <v>254</v>
    <v>255</v>
    <v>257</v>
    <v>Huila</v>
    <v>7</v>
    <v>258</v>
    <v>259</v>
    <v>Huila</v>
    <v>mdp/vdpid/10106920</v>
    <v>19</v>
  </rv>
  <rv s="1">
    <fb>20848</fb>
    <v>9</v>
  </rv>
  <rv s="0">
    <v>536870912</v>
    <v>Riohacha</v>
    <v>f49d0eea-63a6-74bd-7610-26e440494dda</v>
    <v>es-ES</v>
    <v>Map</v>
  </rv>
  <rv s="0">
    <v>536870912</v>
    <v>Uribia</v>
    <v>079ebe16-eeaa-f321-420d-7a8c4b2a599d</v>
    <v>es-ES</v>
    <v>Map</v>
  </rv>
  <rv s="2">
    <v>21</v>
    <v>7</v>
    <v>108</v>
    <v>7</v>
    <v>0</v>
    <v>Image of La Guajira</v>
  </rv>
  <rv s="3">
    <v>https://www.bing.com/search?q=La+Guajira&amp;form=skydnc</v>
    <v>Aprenda más con Bing</v>
  </rv>
  <rv s="0">
    <v>805306368</v>
    <v>Oneida Rayeth Pinto Perez (Gobernador)</v>
    <v>b3069840-97b1-27ad-51a2-1e1d7e743f92</v>
    <v>es-ES</v>
    <v>Generic</v>
  </rv>
  <rv s="5">
    <v>25</v>
  </rv>
  <rv s="1">
    <fb>965718</fb>
    <v>9</v>
  </rv>
  <rv s="1">
    <fb>123078</fb>
    <v>9</v>
  </rv>
  <rv s="13">
    <v>#VALUE!</v>
    <v>es-ES</v>
    <v>5dadb66e-c4f1-8556-c08f-671a606edf84</v>
    <v>536870912</v>
    <v>1</v>
    <v>0</v>
    <v>110</v>
    <v>14</v>
    <v>86</v>
    <v>La Guajira</v>
    <v>5</v>
    <v>6</v>
    <v>Map</v>
    <v>7</v>
    <v>21</v>
    <v>CO-LAG</v>
    <v>261</v>
    <v>262</v>
    <v>263</v>
    <v>La Guajira es uno de los treinta y dos departamentos que forman la República de Colombia. La traducción más precisa de su nombre sería «Caribe hermoso» y en wayunaiki antiguo Karive Pala «Mar Caribe» también puede significar 'Mar del Caribe'. Su ...</v>
    <v>264</v>
    <v>265</v>
    <v>267</v>
    <v>La Guajira</v>
    <v>32</v>
    <v>268</v>
    <v>269</v>
    <v>La Guajira</v>
    <v>mdp/vdpid/10106951</v>
  </rv>
  <rv s="1">
    <fb>85635</fb>
    <v>9</v>
  </rv>
  <rv s="0">
    <v>536870912</v>
    <v>Villavicencio</v>
    <v>061f744c-689b-fc4e-336d-58ff74f02bb7</v>
    <v>es-ES</v>
    <v>Map</v>
  </rv>
  <rv s="2">
    <v>22</v>
    <v>7</v>
    <v>111</v>
    <v>7</v>
    <v>0</v>
    <v>Image of Meta</v>
  </rv>
  <rv s="3">
    <v>https://www.bing.com/search?q=Meta+Colombia&amp;form=skydnc</v>
    <v>Aprenda más con Bing</v>
  </rv>
  <rv s="0">
    <v>805306368</v>
    <v>Marcela Amaya (Gobernador)</v>
    <v>b222e51a-aa91-5947-0e4e-5765ea734daa</v>
    <v>es-ES</v>
    <v>Generic</v>
  </rv>
  <rv s="5">
    <v>26</v>
  </rv>
  <rv s="1">
    <fb>1039722</fb>
    <v>9</v>
  </rv>
  <rv s="1">
    <fb>179624</fb>
    <v>9</v>
  </rv>
  <rv s="11">
    <v>#VALUE!</v>
    <v>es-ES</v>
    <v>30c3c263-a281-f2d2-6787-511d37d41ddf</v>
    <v>536870912</v>
    <v>1</v>
    <v>113</v>
    <v>14</v>
    <v>69</v>
    <v>Meta</v>
    <v>5</v>
    <v>6</v>
    <v>Map</v>
    <v>7</v>
    <v>16</v>
    <v>CO-MET</v>
    <v>271</v>
    <v>272</v>
    <v>272</v>
    <v>Meta es uno de los treinta y dos departamentos que forman la República de Colombia. Su capital es Villavicencio. Está ubicado en el centro del país, en la región Orinoquía. Con 82 805 km² es el cuarto departamento más extenso —por detrás de ...</v>
    <v>273</v>
    <v>274</v>
    <v>276</v>
    <v>Meta</v>
    <v>32</v>
    <v>277</v>
    <v>278</v>
    <v>Meta</v>
    <v>mdp/vdpid/10106924</v>
    <v>19</v>
  </rv>
  <rv s="1">
    <fb>33268</fb>
    <v>9</v>
  </rv>
  <rv s="0">
    <v>536870912</v>
    <v>Pasto</v>
    <v>dc2554b9-27d5-309d-89c4-5936459ccb5e</v>
    <v>es-CO</v>
    <v>Map</v>
  </rv>
  <rv s="2">
    <v>23</v>
    <v>7</v>
    <v>114</v>
    <v>7</v>
    <v>0</v>
    <v>Image of Nariño</v>
  </rv>
  <rv s="3">
    <v>https://www.bing.com/search?q=Nari%c3%b1o+Colombia&amp;form=skydnc</v>
    <v>Aprenda más con Bing</v>
  </rv>
  <rv s="0">
    <v>805306368</v>
    <v>John Rojas (Gobernador)</v>
    <v>e7091697-4e17-3878-1017-2655dde69555</v>
    <v>es-CO</v>
    <v>Generic</v>
  </rv>
  <rv s="5">
    <v>27</v>
  </rv>
  <rv s="1">
    <fb>1630592</fb>
    <v>9</v>
  </rv>
  <rv s="1">
    <fb>347101</fb>
    <v>9</v>
  </rv>
  <rv s="13">
    <v>#VALUE!</v>
    <v>es-ES</v>
    <v>1b9faaa5-ba49-9e9a-6edd-39ceed297f8f</v>
    <v>536870912</v>
    <v>1</v>
    <v>0</v>
    <v>116</v>
    <v>14</v>
    <v>86</v>
    <v>Nariño</v>
    <v>5</v>
    <v>6</v>
    <v>Map</v>
    <v>7</v>
    <v>16</v>
    <v>CO-NAR</v>
    <v>280</v>
    <v>281</v>
    <v>281</v>
    <v>Nariño es uno de los treinta y dos departamentos que forman la República de Colombia. Su capital es Pasto. Está ubicado en el extremo suroeste del país, en las regiones andina y pacífica. Fue fundado en 1904 con la unión de las entonces ...</v>
    <v>282</v>
    <v>283</v>
    <v>285</v>
    <v>Nariño</v>
    <v>7</v>
    <v>286</v>
    <v>287</v>
    <v>Nariño</v>
    <v>mdp/vdpid/9406730</v>
  </rv>
  <rv s="1">
    <fb>21658</fb>
    <v>9</v>
  </rv>
  <rv s="0">
    <v>536870912</v>
    <v>Cúcuta</v>
    <v>5a90774d-aeea-6f03-17a8-2126ffdffef3</v>
    <v>es-ES</v>
    <v>Map</v>
  </rv>
  <rv s="2">
    <v>24</v>
    <v>7</v>
    <v>117</v>
    <v>7</v>
    <v>0</v>
    <v>Image of Norte de Santander</v>
  </rv>
  <rv s="3">
    <v>https://www.bing.com/search?q=Norte+de+Santander&amp;form=skydnc</v>
    <v>Aprenda más con Bing</v>
  </rv>
  <rv s="0">
    <v>805306368</v>
    <v>William Villamizar Laguado (Gobernador)</v>
    <v>3be5592a-a4f5-ca28-1911-35ef259d9d30</v>
    <v>es-ES</v>
    <v>Generic</v>
  </rv>
  <rv s="5">
    <v>28</v>
  </rv>
  <rv s="1">
    <fb>1658835</fb>
    <v>9</v>
  </rv>
  <rv s="1">
    <fb>295605</fb>
    <v>9</v>
  </rv>
  <rv s="11">
    <v>#VALUE!</v>
    <v>es-ES</v>
    <v>d44c8def-e6be-c3f1-ab4e-e27af99a2e0b</v>
    <v>536870912</v>
    <v>1</v>
    <v>119</v>
    <v>14</v>
    <v>69</v>
    <v>Norte de Santander</v>
    <v>5</v>
    <v>6</v>
    <v>Map</v>
    <v>7</v>
    <v>120</v>
    <v>CO-NSA</v>
    <v>289</v>
    <v>290</v>
    <v>290</v>
    <v>Norte de Santander es uno de los treinta y dos departamentos de la República de Colombia, con capital en Cúcuta. Es una entidad territorial que goza de autonomía para la administración de los asuntos seccionales y la planificación y promoción ...</v>
    <v>291</v>
    <v>292</v>
    <v>294</v>
    <v>Norte de Santander</v>
    <v>131</v>
    <v>295</v>
    <v>296</v>
    <v>Norte de Santander</v>
    <v>mdp/vdpid/9406503</v>
    <v>19</v>
  </rv>
  <rv s="1">
    <fb>24885</fb>
    <v>9</v>
  </rv>
  <rv s="0">
    <v>536870912</v>
    <v>Mocoa</v>
    <v>fb0d0b7c-d2b3-307d-2e00-ace8205ad474</v>
    <v>es-CO</v>
    <v>Map</v>
  </rv>
  <rv s="0">
    <v>536870912</v>
    <v>Orito</v>
    <v>0b32c096-7333-77fb-af4e-abf896aec920</v>
    <v>es-CO</v>
    <v>Map</v>
  </rv>
  <rv s="2">
    <v>25</v>
    <v>7</v>
    <v>121</v>
    <v>7</v>
    <v>0</v>
    <v>Image of Putumayo</v>
  </rv>
  <rv s="3">
    <v>https://www.bing.com/search?q=Putumayo+Colombia&amp;form=skydnc</v>
    <v>Aprenda más con Bing</v>
  </rv>
  <rv s="0">
    <v>805306368</v>
    <v>Sorrel Parisa Aroca Rodriguez (Gobernador)</v>
    <v>7932c611-b7eb-9ec8-1626-f3955878e24f</v>
    <v>es-CO</v>
    <v>Generic</v>
  </rv>
  <rv s="5">
    <v>29</v>
  </rv>
  <rv s="1">
    <fb>359127</fb>
    <v>9</v>
  </rv>
  <rv s="1">
    <fb>69570</fb>
    <v>9</v>
  </rv>
  <rv s="13">
    <v>#VALUE!</v>
    <v>es-ES</v>
    <v>45f7bd51-6a99-6e2e-3095-604393add4b0</v>
    <v>536870912</v>
    <v>1</v>
    <v>0</v>
    <v>123</v>
    <v>14</v>
    <v>86</v>
    <v>Putumayo</v>
    <v>5</v>
    <v>6</v>
    <v>Map</v>
    <v>7</v>
    <v>21</v>
    <v>CO-PUT</v>
    <v>298</v>
    <v>299</v>
    <v>300</v>
    <v>Putumayo es uno de los treinta y dos departamentos que forman la República de Colombia. Su capital es Mocoa y su ciudad más poblada es Puerto Asís. Está ubicado al suroeste del país, en la región Amazónica. La mayoría de sus municipios hace ...</v>
    <v>301</v>
    <v>302</v>
    <v>304</v>
    <v>Putumayo</v>
    <v>7</v>
    <v>305</v>
    <v>306</v>
    <v>Putumayo</v>
    <v>mdp/vdpid/10106916</v>
  </rv>
  <rv s="1">
    <fb>1845</fb>
    <v>9</v>
  </rv>
  <rv s="0">
    <v>536870912</v>
    <v>Armenia</v>
    <v>9f713bea-584e-bcb2-fad2-76734e840ef6</v>
    <v>es-CO</v>
    <v>Map</v>
  </rv>
  <rv s="2">
    <v>26</v>
    <v>7</v>
    <v>124</v>
    <v>7</v>
    <v>0</v>
    <v>Image of Quindío</v>
  </rv>
  <rv s="3">
    <v>https://www.bing.com/search?q=Quind%c3%ado&amp;form=skydnc</v>
    <v>Aprenda más con Bing</v>
  </rv>
  <rv s="0">
    <v>805306368</v>
    <v>Roberto Jairo Jaramillo Cardenas (Gobernador)</v>
    <v>e1e56920-2915-1461-a2d8-7bb4aaa600b3</v>
    <v>es-CO</v>
    <v>Generic</v>
  </rv>
  <rv s="5">
    <v>30</v>
  </rv>
  <rv s="1">
    <fb>555401</fb>
    <v>9</v>
  </rv>
  <rv s="1">
    <fb>145612</fb>
    <v>9</v>
  </rv>
  <rv s="13">
    <v>#VALUE!</v>
    <v>es-ES</v>
    <v>0bb62acd-b714-a5dd-dc49-6f69ddaba02c</v>
    <v>536870912</v>
    <v>1</v>
    <v>0</v>
    <v>126</v>
    <v>14</v>
    <v>86</v>
    <v>Quindío</v>
    <v>5</v>
    <v>6</v>
    <v>Map</v>
    <v>7</v>
    <v>21</v>
    <v>CO-QUI</v>
    <v>308</v>
    <v>309</v>
    <v>309</v>
    <v>Quindío, también llamado El Quindío, es uno de los treinta y dos departamentos que forman la República de Colombia. Su capital es Armenia. Está ubicado en el centro-oeste del país, en la región andina. Con 1845 km² es el segundo departamento ...</v>
    <v>310</v>
    <v>311</v>
    <v>313</v>
    <v>Quindío</v>
    <v>7</v>
    <v>314</v>
    <v>315</v>
    <v>Quindío</v>
    <v>mdp/vdpid/10106922</v>
  </rv>
  <rv s="1">
    <fb>3600</fb>
    <v>9</v>
  </rv>
  <rv s="0">
    <v>536870912</v>
    <v>Pereira</v>
    <v>d348f442-8e77-a0fc-3525-8c1a05184766</v>
    <v>es-CO</v>
    <v>Map</v>
  </rv>
  <rv s="2">
    <v>27</v>
    <v>7</v>
    <v>127</v>
    <v>7</v>
    <v>0</v>
    <v>Image of Risaralda</v>
  </rv>
  <rv s="3">
    <v>https://www.bing.com/search?q=Risaralda&amp;form=skydnc</v>
    <v>Aprenda más con Bing</v>
  </rv>
  <rv s="0">
    <v>805306368</v>
    <v>Juan Diego Patiño Ochoa (Gobernador)</v>
    <v>cb5f4001-97ad-dce3-7fca-512daa7f1e5e</v>
    <v>es-CO</v>
    <v>Generic</v>
  </rv>
  <rv s="5">
    <v>31</v>
  </rv>
  <rv s="1">
    <fb>988091</fb>
    <v>9</v>
  </rv>
  <rv s="1">
    <fb>230748</fb>
    <v>9</v>
  </rv>
  <rv s="6">
    <v>#VALUE!</v>
    <v>es-ES</v>
    <v>12859881-10e7-a44f-aa52-ed6ecbc80e7c</v>
    <v>536870912</v>
    <v>1</v>
    <v>0</v>
    <v>129</v>
    <v>14</v>
    <v>15</v>
    <v>Risaralda</v>
    <v>5</v>
    <v>6</v>
    <v>Map</v>
    <v>7</v>
    <v>130</v>
    <v>CO-RIS</v>
    <v>317</v>
    <v>318</v>
    <v>318</v>
    <v>Risaralda es uno de los treinta y dos departamentos que forman la República de Colombia. Su capital y ciudad más poblada es Pereira. Está ubicado en el centro-oeste del país, en la región andina. Con 4140 km² es el cuarto departamento menos ...</v>
    <v>319</v>
    <v>320</v>
    <v>322</v>
    <v>Risaralda</v>
    <v>7</v>
    <v>323</v>
    <v>324</v>
    <v>Risaralda</v>
    <v>mdp/vdpid/27859</v>
    <v>19</v>
  </rv>
  <rv s="1">
    <fb>52.5</fb>
    <v>9</v>
  </rv>
  <rv s="0">
    <v>536870912</v>
    <v>North End</v>
    <v>7899e9f8-0bb5-9cef-4bda-6353ff09796a</v>
    <v>es-ES</v>
    <v>Map</v>
  </rv>
  <rv s="2">
    <v>28</v>
    <v>7</v>
    <v>131</v>
    <v>7</v>
    <v>0</v>
    <v>Image of Archipiélago de San Andrés, Providencia y Santa Catalina</v>
  </rv>
  <rv s="0">
    <v>805306368</v>
    <v>Everth Hawkins Sjogreen (Gobernador)</v>
    <v>ef6a7b17-04b4-9e9f-5d33-e1919503cbca</v>
    <v>es-ES</v>
    <v>Generic</v>
  </rv>
  <rv s="5">
    <v>32</v>
  </rv>
  <rv s="1">
    <fb>63692</fb>
    <v>9</v>
  </rv>
  <rv s="1">
    <fb>16292</fb>
    <v>9</v>
  </rv>
  <rv s="14">
    <v>#VALUE!</v>
    <v>es-ES</v>
    <v>188ba911-2335-579f-505a-e6bde1ce992c</v>
    <v>536870912</v>
    <v>1</v>
    <v>133</v>
    <v>134</v>
    <v>135</v>
    <v>Archipiélago de San Andrés, Providencia y Santa Catalina</v>
    <v>136</v>
    <v>6</v>
    <v>Map</v>
    <v>7</v>
    <v>21</v>
    <v>CO-SAP</v>
    <v>326</v>
    <v>327</v>
    <v>El archipiélago de San Andrés, Providencia y Santa Catalina es uno de los treinta y dos departamentos de Colombia. Su capital es San Andrés. Está ubicado al oeste del mar Caribe en Centroamérica, a 775 km al noroeste del litoral Caribe ...</v>
    <v>328</v>
    <v>330</v>
    <v>Archipiélago de San Andrés, Providencia y Santa Catalina</v>
    <v>32</v>
    <v>331</v>
    <v>332</v>
    <v>Archipiélago de San Andrés, Providencia y Santa Catalina</v>
    <v>mdp/vdpid/10106952</v>
  </rv>
  <rv s="1">
    <fb>30537</fb>
    <v>9</v>
  </rv>
  <rv s="0">
    <v>536870912</v>
    <v>Bucaramanga</v>
    <v>b2b7d5d4-6e24-8927-87fe-0c327b2b2c86</v>
    <v>es-CO</v>
    <v>Map</v>
  </rv>
  <rv s="2">
    <v>29</v>
    <v>7</v>
    <v>137</v>
    <v>7</v>
    <v>0</v>
    <v>Image of Santander</v>
  </rv>
  <rv s="3">
    <v>https://www.bing.com/search?q=Santander+Colombia&amp;form=skydnc</v>
    <v>Aprenda más con Bing</v>
  </rv>
  <rv s="0">
    <v>805306368</v>
    <v>Didier Alberto Tavera Amado (Gobernador)</v>
    <v>467f4b8b-827f-5c24-141c-43805fe0f8e1</v>
    <v>es-CO</v>
    <v>Generic</v>
  </rv>
  <rv s="5">
    <v>33</v>
  </rv>
  <rv s="1">
    <fb>2184837</fb>
    <v>9</v>
  </rv>
  <rv s="1">
    <fb>495179</fb>
    <v>9</v>
  </rv>
  <rv s="11">
    <v>#VALUE!</v>
    <v>es-ES</v>
    <v>98fbfaa3-063d-4261-a806-2b84a0339e05</v>
    <v>536870912</v>
    <v>1</v>
    <v>139</v>
    <v>14</v>
    <v>69</v>
    <v>Santander</v>
    <v>5</v>
    <v>6</v>
    <v>Map</v>
    <v>7</v>
    <v>16</v>
    <v>CO-SAN</v>
    <v>334</v>
    <v>335</v>
    <v>335</v>
    <v>Santander es uno de los treinta y dos departamentos de la República de Colombia, con capital en Bucaramanga. Está ubicado al noreste del país, en la región andina. Con unos 2 280 908 habitantes en 2018 es el sexto departamento por población. ...</v>
    <v>336</v>
    <v>337</v>
    <v>339</v>
    <v>Santander</v>
    <v>7</v>
    <v>340</v>
    <v>341</v>
    <v>Santander</v>
    <v>mdp/vdpid/10106936</v>
    <v>19</v>
  </rv>
  <rv s="1">
    <fb>10917</fb>
    <v>9</v>
  </rv>
  <rv s="0">
    <v>536870912</v>
    <v>Sincelejo</v>
    <v>21d0cd93-77e9-2ee0-a57e-1dbd351f1563</v>
    <v>es-ES</v>
    <v>Map</v>
  </rv>
  <rv s="2">
    <v>30</v>
    <v>7</v>
    <v>140</v>
    <v>7</v>
    <v>0</v>
    <v>Image of Sucre</v>
  </rv>
  <rv s="3">
    <v>https://www.bing.com/search?q=Sucre+Colombia&amp;form=skydnc</v>
    <v>Aprenda más con Bing</v>
  </rv>
  <rv s="0">
    <v>805306368</v>
    <v>Lucy Ines García Montes (Gobernador)</v>
    <v>797169cf-7977-37b2-e5e8-7c1c1f1bb6aa</v>
    <v>es-ES</v>
    <v>Generic</v>
  </rv>
  <rv s="5">
    <v>34</v>
  </rv>
  <rv s="1">
    <fb>904863</fb>
    <v>9</v>
  </rv>
  <rv s="1">
    <fb>167769</fb>
    <v>9</v>
  </rv>
  <rv s="6">
    <v>#VALUE!</v>
    <v>es-ES</v>
    <v>771a5a65-ef7a-6112-a7e0-0a670038add2</v>
    <v>536870912</v>
    <v>1</v>
    <v>0</v>
    <v>142</v>
    <v>14</v>
    <v>15</v>
    <v>Sucre</v>
    <v>5</v>
    <v>6</v>
    <v>Map</v>
    <v>7</v>
    <v>16</v>
    <v>CO-SUC</v>
    <v>343</v>
    <v>344</v>
    <v>344</v>
    <v>Sucre es uno de los treinta y dos departamentos que forman la República de Colombia. Su capital es Sincelejo. Está ubicado al norte del país, en la región Caribe. Con 10 670 km² es el sexto departamento menos extenso —por delante de Caldas, ...</v>
    <v>345</v>
    <v>346</v>
    <v>348</v>
    <v>Sucre</v>
    <v>32</v>
    <v>349</v>
    <v>350</v>
    <v>Sucre</v>
    <v>mdp/vdpid/10106941</v>
    <v>19</v>
  </rv>
  <rv s="1">
    <fb>23562</fb>
    <v>9</v>
  </rv>
  <rv s="0">
    <v>536870912</v>
    <v>Ibagué</v>
    <v>43cc9ce9-0faf-3537-c0bc-350b79430d14</v>
    <v>es-CO</v>
    <v>Map</v>
  </rv>
  <rv s="2">
    <v>31</v>
    <v>7</v>
    <v>143</v>
    <v>7</v>
    <v>0</v>
    <v>Image of Tolima</v>
  </rv>
  <rv s="3">
    <v>https://www.bing.com/search?q=Tolima&amp;form=skydnc</v>
    <v>Aprenda más con Bing</v>
  </rv>
  <rv s="0">
    <v>805306368</v>
    <v>Adriana Magali Matiz (Gobernador)</v>
    <v>77e2cd15-998e-4891-712d-11d002318a3d</v>
    <v>es-CO</v>
    <v>Generic</v>
  </rv>
  <rv s="5">
    <v>35</v>
  </rv>
  <rv s="1">
    <fb>1339998</fb>
    <v>9</v>
  </rv>
  <rv s="1">
    <fb>363637</fb>
    <v>9</v>
  </rv>
  <rv s="13">
    <v>#VALUE!</v>
    <v>es-ES</v>
    <v>9f5d3f6f-e4de-1042-2cb7-b84911d028d4</v>
    <v>536870912</v>
    <v>1</v>
    <v>0</v>
    <v>145</v>
    <v>14</v>
    <v>86</v>
    <v>Tolima</v>
    <v>5</v>
    <v>6</v>
    <v>Map</v>
    <v>7</v>
    <v>21</v>
    <v>CO-TOL</v>
    <v>352</v>
    <v>353</v>
    <v>353</v>
    <v>Tolima es uno de los treinta y dos departamentos que forman la República de Colombia. Su capital es Ibagué. Está ubicado en el centro-oeste del país, en la región andina. El río Magdalena atraviesa el territorio de sur a norte.</v>
    <v>354</v>
    <v>355</v>
    <v>357</v>
    <v>Tolima</v>
    <v>7</v>
    <v>358</v>
    <v>359</v>
    <v>Tolima</v>
    <v>mdp/vdpid/33584</v>
  </rv>
  <rv s="1">
    <fb>22140</fb>
    <v>9</v>
  </rv>
  <rv s="0">
    <v>536870912</v>
    <v>Cali</v>
    <v>42b755d2-073a-e717-a09f-2c2eca96b851</v>
    <v>es-CO</v>
    <v>Map</v>
  </rv>
  <rv s="2">
    <v>32</v>
    <v>7</v>
    <v>146</v>
    <v>7</v>
    <v>0</v>
    <v>Image of Valle del Cauca</v>
  </rv>
  <rv s="3">
    <v>https://www.bing.com/search?q=Valle+del+Cauca&amp;form=skydnc</v>
    <v>Aprenda más con Bing</v>
  </rv>
  <rv s="0">
    <v>805306368</v>
    <v>Clara Luz Roldán (Gobernador)</v>
    <v>26671826-82ea-fde1-f07d-b2c8ce0b4e33</v>
    <v>es-CO</v>
    <v>Generic</v>
  </rv>
  <rv s="5">
    <v>36</v>
  </rv>
  <rv s="1">
    <fb>4532152</fb>
    <v>9</v>
  </rv>
  <rv s="1">
    <fb>1030633</fb>
    <v>9</v>
  </rv>
  <rv s="13">
    <v>#VALUE!</v>
    <v>es-ES</v>
    <v>ce6e3742-88ee-970c-b7e9-de685afbebe8</v>
    <v>536870912</v>
    <v>1</v>
    <v>0</v>
    <v>148</v>
    <v>14</v>
    <v>86</v>
    <v>Valle del Cauca</v>
    <v>5</v>
    <v>6</v>
    <v>Map</v>
    <v>7</v>
    <v>21</v>
    <v>CO-VAC</v>
    <v>361</v>
    <v>362</v>
    <v>362</v>
    <v>Valle del Cauca es uno de los treinta y dos departamentos que forman la República de Colombia. Su capital es Santiago de Cali. Está ubicado en las regiones Andina y del Pacífico. Con 4 622 132 habitantes en 2023, es el segundo departamento más ...</v>
    <v>363</v>
    <v>364</v>
    <v>366</v>
    <v>Valle del Cauca</v>
    <v>7</v>
    <v>367</v>
    <v>368</v>
    <v>Valle del Cauca</v>
    <v>mdp/vdpid/34749</v>
  </rv>
  <rv s="1">
    <fb>54135</fb>
    <v>9</v>
  </rv>
  <rv s="0">
    <v>536870912</v>
    <v>Mitú</v>
    <v>cfc063e4-1bae-568c-8fe5-f83fcd672e49</v>
    <v>es-ES</v>
    <v>Map</v>
  </rv>
  <rv s="2">
    <v>33</v>
    <v>7</v>
    <v>149</v>
    <v>7</v>
    <v>0</v>
    <v>Image of Vaupés</v>
  </rv>
  <rv s="3">
    <v>https://www.bing.com/search?q=Vaup%c3%a9s&amp;form=skydnc</v>
    <v>Aprenda más con Bing</v>
  </rv>
  <rv s="0">
    <v>805306368</v>
    <v>Jesús Maria Vásquez Caicedo (Gobernador)</v>
    <v>4f30d282-4470-70f2-7d5f-664eefdc0400</v>
    <v>es-ES</v>
    <v>Generic</v>
  </rv>
  <rv s="5">
    <v>37</v>
  </rv>
  <rv s="1">
    <fb>40797</fb>
    <v>9</v>
  </rv>
  <rv s="1">
    <fb>3382</fb>
    <v>9</v>
  </rv>
  <rv s="6">
    <v>#VALUE!</v>
    <v>es-ES</v>
    <v>54afacd5-8118-0ece-5ab8-dbab67c52f56</v>
    <v>536870912</v>
    <v>1</v>
    <v>0</v>
    <v>151</v>
    <v>14</v>
    <v>15</v>
    <v>Vaupés</v>
    <v>5</v>
    <v>6</v>
    <v>Map</v>
    <v>7</v>
    <v>16</v>
    <v>CO-VAU</v>
    <v>370</v>
    <v>371</v>
    <v>371</v>
    <v>Vaupés es uno de los treinta y dos departamentos que forman la República de Colombia. Su capital es Mitú. Con unos 51 133 habitantes en 2023 es el departamento menos poblado y con 0,94 hab/km², el cuarto menos densamente poblado, por detrás de ...</v>
    <v>372</v>
    <v>373</v>
    <v>375</v>
    <v>Vaupés</v>
    <v>32</v>
    <v>376</v>
    <v>377</v>
    <v>Vaupés</v>
    <v>mdp/vdpid/10106917</v>
    <v>19</v>
  </rv>
  <rv s="1">
    <fb>100242</fb>
    <v>9</v>
  </rv>
  <rv s="0">
    <v>536870912</v>
    <v>Puerto Carreño</v>
    <v>f948bc67-ae80-05bb-4b05-4c6bc710bdcf</v>
    <v>es-ES</v>
    <v>Map</v>
  </rv>
  <rv s="0">
    <v>536870912</v>
    <v>Cumaribo</v>
    <v>99003acc-a4a0-d4ea-eb96-cb0f99aac76e</v>
    <v>es-ES</v>
    <v>Map</v>
  </rv>
  <rv s="2">
    <v>34</v>
    <v>7</v>
    <v>152</v>
    <v>7</v>
    <v>0</v>
    <v>Image of Vichada</v>
  </rv>
  <rv s="3">
    <v>https://www.bing.com/search?q=Vichada&amp;form=skydnc</v>
    <v>Aprenda más con Bing</v>
  </rv>
  <rv s="0">
    <v>805306368</v>
    <v>Luis Carlos Alvarez Morales (Gobernador)</v>
    <v>15f552e4-620f-8053-806e-09001864d02d</v>
    <v>es-ES</v>
    <v>Generic</v>
  </rv>
  <rv s="5">
    <v>38</v>
  </rv>
  <rv s="1">
    <fb>112958</fb>
    <v>9</v>
  </rv>
  <rv s="1">
    <fb>8959</fb>
    <v>9</v>
  </rv>
  <rv s="12">
    <v>#VALUE!</v>
    <v>es-ES</v>
    <v>17e2497e-dacc-256d-298c-9eb5d2977e40</v>
    <v>536870912</v>
    <v>1</v>
    <v>0</v>
    <v>154</v>
    <v>14</v>
    <v>82</v>
    <v>Vichada</v>
    <v>5</v>
    <v>6</v>
    <v>Map</v>
    <v>7</v>
    <v>21</v>
    <v>CO-VID</v>
    <v>379</v>
    <v>380</v>
    <v>381</v>
    <v>Vichada es uno de los treinta y dos departamentos que forman la República de Colombia. Su capital es Puerto Carreño. Está ubicado al este del país, en las regiones Orinoquía y Amazonia. Con 100 242 km², es el segundo departamento más extenso ...</v>
    <v>24</v>
    <v>382</v>
    <v>383</v>
    <v>385</v>
    <v>Vichada</v>
    <v>32</v>
    <v>386</v>
    <v>387</v>
    <v>Vichada</v>
    <v>mdp/vdpid/10106927</v>
  </rv>
  <rv s="1">
    <fb>3695</fb>
    <v>9</v>
  </rv>
  <rv s="0">
    <v>536870912</v>
    <v>Amazonas</v>
    <v>b1142dfe-c0da-0b16-7b5b-40e1812fc5b5</v>
    <v>es-CO</v>
    <v>Map</v>
  </rv>
  <rv s="2">
    <v>35</v>
    <v>7</v>
    <v>155</v>
    <v>7</v>
    <v>0</v>
    <v>Image of Leticia</v>
  </rv>
  <rv s="1">
    <fb>-4.2149999999999999</fb>
    <v>10</v>
  </rv>
  <rv s="3">
    <v>https://www.bing.com/search?q=Leticia+Colombia&amp;form=skydnc</v>
    <v>Aprenda más con Bing</v>
  </rv>
  <rv s="0">
    <v>805306368</v>
    <v>Jorge Luis Mendoza (Alcalde)</v>
    <v>8fa342ad-4200-1eb8-3208-6c14a2dc7155</v>
    <v>es-CO</v>
    <v>Generic</v>
  </rv>
  <rv s="5">
    <v>39</v>
  </rv>
  <rv s="1">
    <fb>-69.941111111110999</fb>
    <v>10</v>
  </rv>
  <rv s="1">
    <fb>32450</fb>
    <v>9</v>
  </rv>
  <rv s="15">
    <v>#VALUE!</v>
    <v>es-ES</v>
    <v>ac0cad2f-4a63-01ae-741c-5559ee31c588</v>
    <v>536870912</v>
    <v>1</v>
    <v>0</v>
    <v>156</v>
    <v>2</v>
    <v>157</v>
    <v>Leticia</v>
    <v>5</v>
    <v>6</v>
    <v>Map</v>
    <v>7</v>
    <v>158</v>
    <v>389</v>
    <v>Leticia es un municipio fronterizo colombiano, es la capital del departamento del Amazonas. Se encuentra localizado en el extremo sur del país sobre las márgenes del río Amazonas, al sur del área no municipalizada de Tarapacá y al oriente del ...</v>
    <v>390</v>
    <v>391</v>
    <v>392</v>
    <v>393</v>
    <v>395</v>
    <v>396</v>
    <v>Leticia</v>
    <v>7</v>
    <v>397</v>
    <v>Leticia</v>
    <v>mdp/vdpid/6354118481876615169</v>
  </rv>
  <rv s="1">
    <fb>5841</fb>
    <v>9</v>
  </rv>
  <rv s="0">
    <v>536870912</v>
    <v>Arauca</v>
    <v>39038b52-0399-9385-24de-5d0c69b46eba</v>
    <v>es-CO</v>
    <v>Map</v>
  </rv>
  <rv s="2">
    <v>36</v>
    <v>7</v>
    <v>159</v>
    <v>7</v>
    <v>0</v>
    <v>Image of Arauca</v>
  </rv>
  <rv s="1">
    <fb>7.0902777777777999</fb>
    <v>10</v>
  </rv>
  <rv s="3">
    <v>https://www.bing.com/search?q=Arauca+Arauca&amp;form=skydnc</v>
    <v>Aprenda más con Bing</v>
  </rv>
  <rv s="0">
    <v>805306368</v>
    <v>Benjamin Socadagüi Cermeño (Alcalde)</v>
    <v>5608fe18-9fa1-301f-ea13-3177badb307b</v>
    <v>es-CO</v>
    <v>Generic</v>
  </rv>
  <rv s="5">
    <v>40</v>
  </rv>
  <rv s="1">
    <fb>-70.761666666666997</fb>
    <v>10</v>
  </rv>
  <rv s="0">
    <v>536870912</v>
    <v>Virreinato de Nueva Granada</v>
    <v>b3623453-a7db-ece9-52f3-9fe03e77a245</v>
    <v>es-CO</v>
    <v>Map</v>
  </rv>
  <rv s="1">
    <fb>96814</fb>
    <v>9</v>
  </rv>
  <rv s="5">
    <v>41</v>
  </rv>
  <rv s="16">
    <v>#VALUE!</v>
    <v>es-ES</v>
    <v>64f5d309-32e5-4ff7-24bc-d973ce26e70a</v>
    <v>536870912</v>
    <v>1</v>
    <v>0</v>
    <v>160</v>
    <v>2</v>
    <v>161</v>
    <v>Arauca</v>
    <v>5</v>
    <v>6</v>
    <v>Map</v>
    <v>7</v>
    <v>162</v>
    <v>399</v>
    <v>Arauca, cuyo nombre virreinal es Villa de Santa Bárbara de Arauca, es un municipio colombiano, capital del departamento de Arauca. Está localizado sobre el margen sur del río Arauca. Limita con Venezuela al norte, con la cual está conectada ...</v>
    <v>400</v>
    <v>401</v>
    <v>402</v>
    <v>403</v>
    <v>405</v>
    <v>406</v>
    <v>Arauca</v>
    <v>407</v>
    <v>408</v>
    <v>Arauca</v>
    <v>mdp/vdpid/5579105878260318211</v>
    <v>409</v>
  </rv>
  <rv s="1">
    <fb>572</fb>
    <v>9</v>
  </rv>
  <rv s="0">
    <v>536870912</v>
    <v>Bolívar</v>
    <v>38fa99f2-3e47-af72-2f25-81f620fe1128</v>
    <v>es-CO</v>
    <v>Map</v>
  </rv>
  <rv s="2">
    <v>37</v>
    <v>7</v>
    <v>163</v>
    <v>7</v>
    <v>0</v>
    <v>Image of Cartagena de Indias</v>
  </rv>
  <rv s="1">
    <fb>10.423611111111001</fb>
    <v>10</v>
  </rv>
  <rv s="3">
    <v>https://www.bing.com/search?q=Cartagena+de+Indias&amp;form=skydnc</v>
    <v>Aprenda más con Bing</v>
  </rv>
  <rv s="0">
    <v>805306368</v>
    <v>William Jorge Dau Chamat (Alcalde)</v>
    <v>76934d7f-a84a-723a-4618-0b08b708d240</v>
    <v>es-CO</v>
    <v>Generic</v>
  </rv>
  <rv s="5">
    <v>42</v>
  </rv>
  <rv s="1">
    <fb>-75.525277777778001</fb>
    <v>10</v>
  </rv>
  <rv s="0">
    <v>536870912</v>
    <v>Venezuela</v>
    <v>6dd1d7bd-393f-a467-12fa-e71f98cc00b9</v>
    <v>es-CO</v>
    <v>Map</v>
  </rv>
  <rv s="1">
    <fb>1036412</fb>
    <v>9</v>
  </rv>
  <rv s="16">
    <v>#VALUE!</v>
    <v>es-ES</v>
    <v>722cd66d-65f4-7a40-33a0-17719bf6238a</v>
    <v>536870912</v>
    <v>1</v>
    <v>0</v>
    <v>164</v>
    <v>2</v>
    <v>161</v>
    <v>Cartagena de Indias</v>
    <v>5</v>
    <v>6</v>
    <v>Map</v>
    <v>7</v>
    <v>165</v>
    <v>411</v>
    <v>Cartagena de Indias, oficialmente Distrito Turístico y Cultural de Cartagena de Indias, es un distrito colombiano, desde 1991. Ubicada a orillas del mar Caribe. Fue fundada el 1 de junio de 1533 por Pedro de Heredia. Su centro histórico, llamado ...</v>
    <v>412</v>
    <v>413</v>
    <v>414</v>
    <v>415</v>
    <v>417</v>
    <v>418</v>
    <v>Cartagena de Indias</v>
    <v>419</v>
    <v>420</v>
    <v>Cartagena de Indias</v>
    <v>mdp/vdpid/5576109476290756609</v>
    <v>19</v>
  </rv>
  <rv s="1">
    <fb>2292</fb>
    <v>9</v>
  </rv>
  <rv s="0">
    <v>536870912</v>
    <v>Caquetá</v>
    <v>52c6ce36-10f4-7316-b10a-41d0eb67ac75</v>
    <v>es-CO</v>
    <v>Map</v>
  </rv>
  <rv s="2">
    <v>38</v>
    <v>7</v>
    <v>166</v>
    <v>7</v>
    <v>0</v>
    <v>Image of Florencia</v>
  </rv>
  <rv s="1">
    <fb>1.6141666666667001</fb>
    <v>10</v>
  </rv>
  <rv s="3">
    <v>https://www.bing.com/search?q=Florencia+Caquet%c3%a1&amp;form=skydnc</v>
    <v>Aprenda más con Bing</v>
  </rv>
  <rv s="0">
    <v>805306368</v>
    <v>María Susana Portela (Alcalde)</v>
    <v>10828bb1-0462-c4b9-1487-019e91180f64</v>
    <v>es-CO</v>
    <v>Generic</v>
  </rv>
  <rv s="5">
    <v>43</v>
  </rv>
  <rv s="1">
    <fb>-75.611666666667006</fb>
    <v>10</v>
  </rv>
  <rv s="1">
    <fb>191867</fb>
    <v>9</v>
  </rv>
  <rv s="15">
    <v>#VALUE!</v>
    <v>es-ES</v>
    <v>cd593b92-5ec9-6358-d982-76274f18d53c</v>
    <v>536870912</v>
    <v>1</v>
    <v>0</v>
    <v>167</v>
    <v>2</v>
    <v>157</v>
    <v>Florencia</v>
    <v>5</v>
    <v>6</v>
    <v>Map</v>
    <v>7</v>
    <v>168</v>
    <v>422</v>
    <v>Florencia es un municipio colombiano, capital del departamento de Caquetá. Es el municipio más poblado de la región amazónica por su número de habitantes. Es conocido como «La Puerta de Oro de la Amazonía Colombiana».</v>
    <v>423</v>
    <v>424</v>
    <v>425</v>
    <v>426</v>
    <v>428</v>
    <v>429</v>
    <v>Florencia</v>
    <v>7</v>
    <v>430</v>
    <v>Florencia</v>
    <v>mdp/vdpid/5581740823231332353</v>
  </rv>
  <rv s="1">
    <fb>2532</fb>
    <v>9</v>
  </rv>
  <rv s="0">
    <v>536870912</v>
    <v>Casanare</v>
    <v>e7b3ed4f-03e8-7516-f976-b525e8a0b565</v>
    <v>es-CO</v>
    <v>Map</v>
  </rv>
  <rv s="2">
    <v>39</v>
    <v>7</v>
    <v>169</v>
    <v>7</v>
    <v>0</v>
    <v>Image of Yopal</v>
  </rv>
  <rv s="1">
    <fb>5.3305555555556001</fb>
    <v>10</v>
  </rv>
  <rv s="3">
    <v>https://www.bing.com/search?q=Yopal&amp;form=skydnc</v>
    <v>Aprenda más con Bing</v>
  </rv>
  <rv s="1">
    <fb>-72.390555555556006</fb>
    <v>10</v>
  </rv>
  <rv s="1">
    <fb>179355</fb>
    <v>9</v>
  </rv>
  <rv s="17">
    <v>#VALUE!</v>
    <v>es-ES</v>
    <v>b5d1013d-669c-c464-2466-3c8409cb17e0</v>
    <v>536870912</v>
    <v>1</v>
    <v>0</v>
    <v>170</v>
    <v>2</v>
    <v>171</v>
    <v>Yopal</v>
    <v>5</v>
    <v>6</v>
    <v>Map</v>
    <v>7</v>
    <v>168</v>
    <v>432</v>
    <v>Yopal es un municipio colombiano, capital del departamento de Casanare. Su extensión territorial es de 2595 kilómetros cuadrados, y se sitúa a 317 kilómetros del distrito capital de Bogotá. Fundada por colonos boyacenses en 1915, es una de las ...</v>
    <v>433</v>
    <v>434</v>
    <v>435</v>
    <v>436</v>
    <v>437</v>
    <v>Yopal</v>
    <v>7</v>
    <v>438</v>
    <v>Yopal</v>
    <v>mdp/vdpid/5582252548468768770</v>
  </rv>
  <rv s="1">
    <fb>4400</fb>
    <v>9</v>
  </rv>
  <rv s="0">
    <v>536870912</v>
    <v>Cesar</v>
    <v>acf0353b-c9e7-bf27-fe4d-0e199bc80085</v>
    <v>es-CO</v>
    <v>Map</v>
  </rv>
  <rv s="2">
    <v>40</v>
    <v>7</v>
    <v>172</v>
    <v>7</v>
    <v>0</v>
    <v>Image of Valledupar</v>
  </rv>
  <rv s="1">
    <fb>10.460277777778</fb>
    <v>10</v>
  </rv>
  <rv s="3">
    <v>https://www.bing.com/search?q=Valledupar&amp;form=skydnc</v>
    <v>Aprenda más con Bing</v>
  </rv>
  <rv s="0">
    <v>805306368</v>
    <v>Ernesto Miguel Orozco Durán (Alcalde)</v>
    <v>6da915cf-fcff-9415-080f-f4854511a16e</v>
    <v>es-CO</v>
    <v>Generic</v>
  </rv>
  <rv s="5">
    <v>44</v>
  </rv>
  <rv s="1">
    <fb>-73.259722222221995</fb>
    <v>10</v>
  </rv>
  <rv s="1">
    <fb>490075</fb>
    <v>9</v>
  </rv>
  <rv s="5">
    <v>45</v>
  </rv>
  <rv s="16">
    <v>#VALUE!</v>
    <v>es-ES</v>
    <v>6fe413f4-0dd2-f600-611d-ac12bfd296ec</v>
    <v>536870912</v>
    <v>1</v>
    <v>0</v>
    <v>173</v>
    <v>2</v>
    <v>161</v>
    <v>Valledupar</v>
    <v>5</v>
    <v>6</v>
    <v>Map</v>
    <v>7</v>
    <v>165</v>
    <v>440</v>
    <v>Valledupar, también llamada Ciudad de los Santos Reyes del Valle de Upar, es un municipio colombiano, capital del departamento del Cesar. Está ubicada al nororiente del Caribe Colombiano, a orillas del río Guatapurí, en el valle del río Cesar ...</v>
    <v>441</v>
    <v>442</v>
    <v>443</v>
    <v>444</v>
    <v>446</v>
    <v>447</v>
    <v>Valledupar</v>
    <v>7</v>
    <v>448</v>
    <v>Valledupar</v>
    <v>mdp/vdpid/5576276980904493057</v>
    <v>449</v>
  </rv>
  <rv s="1">
    <fb>16165</fb>
    <v>9</v>
  </rv>
  <rv s="0">
    <v>536870912</v>
    <v>Guainía</v>
    <v>8651c982-77dc-b5af-4197-627d13648685</v>
    <v>es-CO</v>
    <v>Map</v>
  </rv>
  <rv s="2">
    <v>41</v>
    <v>7</v>
    <v>175</v>
    <v>7</v>
    <v>0</v>
    <v>Image of Inírida</v>
  </rv>
  <rv s="1">
    <fb>3.8708333333332998</fb>
    <v>10</v>
  </rv>
  <rv s="3">
    <v>https://www.bing.com/search?q=In%c3%adrida&amp;form=skydnc</v>
    <v>Aprenda más con Bing</v>
  </rv>
  <rv s="1">
    <fb>-67.921111111111003</fb>
    <v>10</v>
  </rv>
  <rv s="1">
    <fb>19816</fb>
    <v>9</v>
  </rv>
  <rv s="17">
    <v>#VALUE!</v>
    <v>es-ES</v>
    <v>ae3aba96-df05-18f2-a85d-4eeb8754f289</v>
    <v>536870912</v>
    <v>1</v>
    <v>0</v>
    <v>176</v>
    <v>2</v>
    <v>171</v>
    <v>Inírida</v>
    <v>5</v>
    <v>6</v>
    <v>Map</v>
    <v>7</v>
    <v>177</v>
    <v>451</v>
    <v>Inírida es un municipio de Colombia, capital del departamento del Guainía y su ciudad más poblada. La temperatura promedio es de 25 °C.</v>
    <v>452</v>
    <v>453</v>
    <v>454</v>
    <v>455</v>
    <v>456</v>
    <v>Inírida</v>
    <v>7</v>
    <v>457</v>
    <v>Inírida</v>
    <v>mdp/vdpid/5583240700285157377</v>
  </rv>
  <rv s="1">
    <fb>13912</fb>
    <v>9</v>
  </rv>
  <rv s="0">
    <v>536870912</v>
    <v>Guaviare</v>
    <v>fe72a3d7-3b52-1552-6e5d-28dca99e051b</v>
    <v>es-CO</v>
    <v>Map</v>
  </rv>
  <rv s="2">
    <v>42</v>
    <v>7</v>
    <v>178</v>
    <v>7</v>
    <v>0</v>
    <v>Image of San José del Guaviare</v>
  </rv>
  <rv s="1">
    <fb>2.5652777777778</fb>
    <v>10</v>
  </rv>
  <rv s="3">
    <v>https://www.bing.com/search?q=San+Jos%c3%a9+del+Guaviare&amp;form=skydnc</v>
    <v>Aprenda más con Bing</v>
  </rv>
  <rv s="0">
    <v>805306368</v>
    <v>Ramón Rojas Guevara (Alcalde)</v>
    <v>8fb0be9d-be6a-a7ec-0069-d93a4ae82369</v>
    <v>es-CO</v>
    <v>Generic</v>
  </rv>
  <rv s="5">
    <v>46</v>
  </rv>
  <rv s="1">
    <fb>-72.638611111111004</fb>
    <v>10</v>
  </rv>
  <rv s="1">
    <fb>52815</fb>
    <v>9</v>
  </rv>
  <rv s="15">
    <v>#VALUE!</v>
    <v>es-ES</v>
    <v>b50bf78b-7c50-9058-839d-9d37ecb96ffb</v>
    <v>536870912</v>
    <v>1</v>
    <v>0</v>
    <v>180</v>
    <v>2</v>
    <v>157</v>
    <v>San José del Guaviare</v>
    <v>5</v>
    <v>6</v>
    <v>Map</v>
    <v>7</v>
    <v>165</v>
    <v>459</v>
    <v>San José del Guaviare es un municipio colombiano, capital del departamento de Guaviare. Comenzó a formarse en 1960, vinculado a las actividades colonizadoras de la región selvática y como núcleo de apoyo a las mismas. En 1976 recibió el estatus ...</v>
    <v>460</v>
    <v>461</v>
    <v>462</v>
    <v>463</v>
    <v>465</v>
    <v>466</v>
    <v>San José del Guaviare</v>
    <v>7</v>
    <v>467</v>
    <v>San José del Guaviare</v>
    <v>mdp/vdpid/5583351886066483201</v>
  </rv>
  <rv s="1">
    <fb>5020</fb>
    <v>9</v>
  </rv>
  <rv s="0">
    <v>536870912</v>
    <v>La Guajira</v>
    <v>5dadb66e-c4f1-8556-c08f-671a606edf84</v>
    <v>es-CO</v>
    <v>Map</v>
  </rv>
  <rv s="2">
    <v>43</v>
    <v>7</v>
    <v>181</v>
    <v>7</v>
    <v>0</v>
    <v>Image of Riohacha</v>
  </rv>
  <rv s="1">
    <fb>11.544166666667</fb>
    <v>10</v>
  </rv>
  <rv s="3">
    <v>https://www.bing.com/search?q=Riohacha&amp;form=skydnc</v>
    <v>Aprenda más con Bing</v>
  </rv>
  <rv s="0">
    <v>805306368</v>
    <v>Rafael Ceballos Sierra (Alcalde)</v>
    <v>401d5f42-c0ec-ed6b-6174-4a40fa77534f</v>
    <v>es-CO</v>
    <v>Generic</v>
  </rv>
  <rv s="5">
    <v>47</v>
  </rv>
  <rv s="1">
    <fb>-72.906944444443994</fb>
    <v>10</v>
  </rv>
  <rv s="1">
    <fb>167865</fb>
    <v>9</v>
  </rv>
  <rv s="15">
    <v>#VALUE!</v>
    <v>es-ES</v>
    <v>f49d0eea-63a6-74bd-7610-26e440494dda</v>
    <v>536870912</v>
    <v>1</v>
    <v>0</v>
    <v>182</v>
    <v>2</v>
    <v>157</v>
    <v>Riohacha</v>
    <v>5</v>
    <v>6</v>
    <v>Map</v>
    <v>7</v>
    <v>158</v>
    <v>469</v>
    <v>Riohacha, es un distrito colombiano, capital del departamento de La Guajira. Se ubica en la costa del mar Caribe, en el delta del río Ranchería. Es el segundo municipio con mayor extensión territorial en su departamento y principal por ...</v>
    <v>470</v>
    <v>471</v>
    <v>472</v>
    <v>473</v>
    <v>475</v>
    <v>476</v>
    <v>Riohacha</v>
    <v>7</v>
    <v>477</v>
    <v>Riohacha</v>
    <v>mdp/vdpid/5565695205048320002</v>
  </rv>
  <rv s="1">
    <fb>7905</fb>
    <v>9</v>
  </rv>
  <rv s="0">
    <v>536870912</v>
    <v>La Guajira Department</v>
    <v>5dadb66e-c4f1-8556-c08f-671a606edf84</v>
    <v>es-ES</v>
    <v>Map</v>
  </rv>
  <rv s="2">
    <v>44</v>
    <v>7</v>
    <v>183</v>
    <v>7</v>
    <v>0</v>
    <v>Image of Uribia, La Guajira</v>
  </rv>
  <rv s="1">
    <fb>11.713888888889</fb>
    <v>10</v>
  </rv>
  <rv s="3">
    <v>https://www.bing.com/search?q=uribia%2c+la+guajira+colombia&amp;form=skydnc</v>
    <v>Learn more on Bing</v>
  </rv>
  <rv s="0">
    <v>805306368</v>
    <v>Jaime Luis Buitrago García (Mayor)</v>
    <v>0cc89193-970e-4d5b-7305-4fce5623e2ad</v>
    <v>es-ES</v>
    <v>Generic</v>
  </rv>
  <rv s="5">
    <v>48</v>
  </rv>
  <rv s="1">
    <fb>-72.265833333333006</fb>
    <v>10</v>
  </rv>
  <rv s="1">
    <fb>117674</fb>
    <v>9</v>
  </rv>
  <rv s="18">
    <v>#VALUE!</v>
    <v>es-ES</v>
    <v>079ebe16-eeaa-f321-420d-7a8c4b2a599d</v>
    <v>536870912</v>
    <v>1</v>
    <v>184</v>
    <v>2</v>
    <v>185</v>
    <v>Uribia, La Guajira</v>
    <v>5</v>
    <v>6</v>
    <v>Map</v>
    <v>7</v>
    <v>158</v>
    <v>479</v>
    <v>Uribia is a town and municipality of the La Guajira department of Colombia. It is the youngest municipality of this Department since the year 2000. Northern Zone of the Cerrejón coal mines are located in this municipality. The municipality also ...</v>
    <v>480</v>
    <v>481</v>
    <v>482</v>
    <v>483</v>
    <v>485</v>
    <v>486</v>
    <v>Uribia, La Guajira</v>
    <v>32</v>
    <v>487</v>
    <v>Uribia, La Guajira</v>
    <v>mdp/vdpid/5565715693116063745</v>
  </rv>
  <rv s="1">
    <fb>1328</fb>
    <v>9</v>
  </rv>
  <rv s="0">
    <v>536870912</v>
    <v>Meta</v>
    <v>30c3c263-a281-f2d2-6787-511d37d41ddf</v>
    <v>es-CO</v>
    <v>Map</v>
  </rv>
  <rv s="2">
    <v>45</v>
    <v>7</v>
    <v>186</v>
    <v>7</v>
    <v>0</v>
    <v>Image of Villavicencio</v>
  </rv>
  <rv s="1">
    <fb>4.1425000000000001</fb>
    <v>10</v>
  </rv>
  <rv s="3">
    <v>https://www.bing.com/search?q=Villavicencio&amp;form=skydnc</v>
    <v>Aprenda más con Bing</v>
  </rv>
  <rv s="0">
    <v>805306368</v>
    <v>Juan Felipe Harman (Alcalde)</v>
    <v>8b2717cb-1964-97ce-8c76-a499ef75ff10</v>
    <v>es-CO</v>
    <v>Generic</v>
  </rv>
  <rv s="5">
    <v>49</v>
  </rv>
  <rv s="1">
    <fb>-73.629444444444005</fb>
    <v>10</v>
  </rv>
  <rv s="1">
    <fb>531275</fb>
    <v>9</v>
  </rv>
  <rv s="16">
    <v>#VALUE!</v>
    <v>es-ES</v>
    <v>061f744c-689b-fc4e-336d-58ff74f02bb7</v>
    <v>536870912</v>
    <v>1</v>
    <v>0</v>
    <v>187</v>
    <v>2</v>
    <v>161</v>
    <v>Villavicencio</v>
    <v>5</v>
    <v>6</v>
    <v>Map</v>
    <v>7</v>
    <v>165</v>
    <v>489</v>
    <v>Villavicencio es un municipio colombiano, capital del departamento del Meta y el centro comercial más importante de los Llanos Orientales. Está ubicada en el piedemonte de la Cordillera Oriental, al noroccidente del departamento del Meta, en la ...</v>
    <v>490</v>
    <v>491</v>
    <v>492</v>
    <v>493</v>
    <v>495</v>
    <v>496</v>
    <v>Villavicencio</v>
    <v>7</v>
    <v>497</v>
    <v>Villavicencio</v>
    <v>mdp/vdpid/5580982890604265474</v>
    <v>19</v>
  </rv>
  <rv s="1">
    <fb>1176</fb>
    <v>9</v>
  </rv>
  <rv s="0">
    <v>536870912</v>
    <v>Norte de Santander</v>
    <v>d44c8def-e6be-c3f1-ab4e-e27af99a2e0b</v>
    <v>es-CO</v>
    <v>Map</v>
  </rv>
  <rv s="2">
    <v>46</v>
    <v>7</v>
    <v>188</v>
    <v>7</v>
    <v>0</v>
    <v>Image of Cúcuta</v>
  </rv>
  <rv s="1">
    <fb>7.9074999999999998</fb>
    <v>10</v>
  </rv>
  <rv s="3">
    <v>https://www.bing.com/search?q=C%c3%bacuta&amp;form=skydnc</v>
    <v>Aprenda más con Bing</v>
  </rv>
  <rv s="0">
    <v>805306368</v>
    <v>Jorge Acevedo Peñaloza (Alcalde)</v>
    <v>fd7df685-b356-0654-5738-5310c15eed1c</v>
    <v>es-CO</v>
    <v>Generic</v>
  </rv>
  <rv s="5">
    <v>50</v>
  </rv>
  <rv s="1">
    <fb>-72.504722222222</fb>
    <v>10</v>
  </rv>
  <rv s="1">
    <fb>806378</fb>
    <v>9</v>
  </rv>
  <rv s="15">
    <v>#VALUE!</v>
    <v>es-ES</v>
    <v>5a90774d-aeea-6f03-17a8-2126ffdffef3</v>
    <v>536870912</v>
    <v>1</v>
    <v>0</v>
    <v>189</v>
    <v>2</v>
    <v>157</v>
    <v>Cúcuta</v>
    <v>5</v>
    <v>6</v>
    <v>Map</v>
    <v>7</v>
    <v>8</v>
    <v>499</v>
    <v>Cúcuta, oficialmente San José de Cúcuta, es un municipio colombiano, capital del departamento de Norte de Santander y núcleo del Área Metropolitana de Cúcuta. La ciudad está situada en el valle homónimo, al pie de la Cordillera Oriental de los ...</v>
    <v>500</v>
    <v>501</v>
    <v>502</v>
    <v>503</v>
    <v>505</v>
    <v>506</v>
    <v>Cúcuta</v>
    <v>7</v>
    <v>507</v>
    <v>Cúcuta</v>
    <v>mdp/vdpid/5578887360407404545</v>
  </rv>
  <rv s="1">
    <fb>275</fb>
    <v>9</v>
  </rv>
  <rv s="0">
    <v>536870912</v>
    <v>Sucre</v>
    <v>771a5a65-ef7a-6112-a7e0-0a670038add2</v>
    <v>es-CO</v>
    <v>Map</v>
  </rv>
  <rv s="2">
    <v>47</v>
    <v>7</v>
    <v>190</v>
    <v>7</v>
    <v>0</v>
    <v>Image of Sincelejo</v>
  </rv>
  <rv s="1">
    <fb>9.2994444444444007</fb>
    <v>10</v>
  </rv>
  <rv s="3">
    <v>https://www.bing.com/search?q=Sincelejo&amp;form=skydnc</v>
    <v>Aprenda más con Bing</v>
  </rv>
  <rv s="0">
    <v>805306368</v>
    <v>Yahir Fernando Acuña Cardales (Alcalde)</v>
    <v>77046432-a222-eba5-9dea-bd4d4e626179</v>
    <v>es-CO</v>
    <v>Generic</v>
  </rv>
  <rv s="5">
    <v>51</v>
  </rv>
  <rv s="1">
    <fb>-75.395833333333002</fb>
    <v>10</v>
  </rv>
  <rv s="1">
    <fb>310456</fb>
    <v>9</v>
  </rv>
  <rv s="16">
    <v>#VALUE!</v>
    <v>es-ES</v>
    <v>21d0cd93-77e9-2ee0-a57e-1dbd351f1563</v>
    <v>536870912</v>
    <v>1</v>
    <v>0</v>
    <v>191</v>
    <v>2</v>
    <v>161</v>
    <v>Sincelejo</v>
    <v>5</v>
    <v>6</v>
    <v>Map</v>
    <v>7</v>
    <v>8</v>
    <v>509</v>
    <v>Sincelejo es un municipio colombiano, capital del departamento de Sucre. Se encuentra al noroeste del país, en el Caribe Colombiano, entre los limites de la Llanura de Morrosquillo y la Sabana. El municipio es la capital de Sucre desde 1966, ...</v>
    <v>510</v>
    <v>511</v>
    <v>512</v>
    <v>513</v>
    <v>515</v>
    <v>516</v>
    <v>Sincelejo</v>
    <v>7</v>
    <v>517</v>
    <v>Sincelejo</v>
    <v>mdp/vdpid/5576330823033946114</v>
    <v>19</v>
  </rv>
  <rv s="1">
    <fb>16.422000000000001</fb>
    <v>9</v>
  </rv>
  <rv s="0">
    <v>536870912</v>
    <v>Vaupés</v>
    <v>54afacd5-8118-0ece-5ab8-dbab67c52f56</v>
    <v>es-CO</v>
    <v>Map</v>
  </rv>
  <rv s="2">
    <v>48</v>
    <v>7</v>
    <v>192</v>
    <v>7</v>
    <v>0</v>
    <v>Image of Mitú</v>
  </rv>
  <rv s="1">
    <fb>1.2502777777778</fb>
    <v>10</v>
  </rv>
  <rv s="3">
    <v>https://www.bing.com/search?q=Mit%c3%ba+Colombia&amp;form=skydnc</v>
    <v>Aprenda más con Bing</v>
  </rv>
  <rv s="0">
    <v>805306368</v>
    <v>Carlos Iván Ramiro Meléndez Moreno (Alcalde)</v>
    <v>9ada28ee-3e56-4420-2fec-46b0c469b068</v>
    <v>es-CO</v>
    <v>Generic</v>
  </rv>
  <rv s="5">
    <v>52</v>
  </rv>
  <rv s="1">
    <fb>-70.234999999999999</fb>
    <v>10</v>
  </rv>
  <rv s="1">
    <fb>29850</fb>
    <v>9</v>
  </rv>
  <rv s="15">
    <v>#VALUE!</v>
    <v>es-ES</v>
    <v>cfc063e4-1bae-568c-8fe5-f83fcd672e49</v>
    <v>536870912</v>
    <v>1</v>
    <v>0</v>
    <v>194</v>
    <v>2</v>
    <v>157</v>
    <v>Mitú</v>
    <v>5</v>
    <v>6</v>
    <v>Map</v>
    <v>7</v>
    <v>165</v>
    <v>519</v>
    <v>Mitú es la capital del departamento del Vaupés, ubicado en la parte suroriental de Colombia y sobre la frontera con Brasil. El municipio se localiza predominantemente sobre la margen derecha del río Vaupés. Con cerca de 16.422 km², según el ...</v>
    <v>520</v>
    <v>521</v>
    <v>522</v>
    <v>523</v>
    <v>525</v>
    <v>526</v>
    <v>Mitú</v>
    <v>7</v>
    <v>527</v>
    <v>Mitú</v>
    <v>mdp/vdpid/5584183708673376257</v>
  </rv>
  <rv s="1">
    <fb>12409</fb>
    <v>9</v>
  </rv>
  <rv s="0">
    <v>536870912</v>
    <v>Vichada Department</v>
    <v>17e2497e-dacc-256d-298c-9eb5d2977e40</v>
    <v>es-ES</v>
    <v>Map</v>
  </rv>
  <rv s="2">
    <v>49</v>
    <v>7</v>
    <v>195</v>
    <v>7</v>
    <v>0</v>
    <v>Image of Puerto Carreño</v>
  </rv>
  <rv s="1">
    <fb>6.1903120979063599</fb>
    <v>10</v>
  </rv>
  <rv s="3">
    <v>https://www.bing.com/search?q=puerto+carre%c3%b1o+colombia&amp;form=skydnc</v>
    <v>Learn more on Bing</v>
  </rv>
  <rv s="0">
    <v>805306368</v>
    <v>Jair Esteban Beltrán (Mayor)</v>
    <v>ff218bce-1a60-cac6-5751-54336416a53e</v>
    <v>es-ES</v>
    <v>Generic</v>
  </rv>
  <rv s="5">
    <v>53</v>
  </rv>
  <rv s="1">
    <fb>-67.483741715040395</fb>
    <v>10</v>
  </rv>
  <rv s="1">
    <fb>22500</fb>
    <v>9</v>
  </rv>
  <rv s="5">
    <v>54</v>
  </rv>
  <rv s="19">
    <v>#VALUE!</v>
    <v>es-ES</v>
    <v>f948bc67-ae80-05bb-4b05-4c6bc710bdcf</v>
    <v>536870912</v>
    <v>1</v>
    <v>196</v>
    <v>2</v>
    <v>197</v>
    <v>Puerto Carreño</v>
    <v>5</v>
    <v>6</v>
    <v>Map</v>
    <v>7</v>
    <v>8</v>
    <v>529</v>
    <v>Puerto Carreño, translation English: Puerto Carreno, lit. 'Port Carreno' is the departmental capital city, and a municipality combined of the department of Vichada in the Llanos of Colombia located on the Orinoco River. Puerto Carreño is ...</v>
    <v>530</v>
    <v>531</v>
    <v>532</v>
    <v>533</v>
    <v>535</v>
    <v>536</v>
    <v>Puerto Carreño</v>
    <v>32</v>
    <v>537</v>
    <v>Puerto Carreño</v>
    <v>mdp/vdpid/5603957079011229698</v>
    <v>538</v>
  </rv>
  <rv s="1">
    <fb>65193</fb>
    <v>9</v>
  </rv>
  <rv s="2">
    <v>50</v>
    <v>7</v>
    <v>198</v>
    <v>7</v>
    <v>0</v>
    <v>Image of Cumaribo</v>
  </rv>
  <rv s="1">
    <fb>4.4461111111111</fb>
    <v>10</v>
  </rv>
  <rv s="3">
    <v>https://www.bing.com/search?q=cumaribo+colombia&amp;form=skydnc</v>
    <v>Learn more on Bing</v>
  </rv>
  <rv s="0">
    <v>805306368</v>
    <v>Aldemar Gomez Gonzalez (Mayor)</v>
    <v>108e5592-6e35-988c-6118-46be7861d15d</v>
    <v>es-ES</v>
    <v>Generic</v>
  </rv>
  <rv s="5">
    <v>55</v>
  </rv>
  <rv s="1">
    <fb>-69.795555555556007</fb>
    <v>10</v>
  </rv>
  <rv s="1">
    <fb>43138</fb>
    <v>9</v>
  </rv>
  <rv s="18">
    <v>#VALUE!</v>
    <v>es-ES</v>
    <v>99003acc-a4a0-d4ea-eb96-cb0f99aac76e</v>
    <v>536870912</v>
    <v>1</v>
    <v>199</v>
    <v>2</v>
    <v>185</v>
    <v>Cumaribo</v>
    <v>5</v>
    <v>6</v>
    <v>Map</v>
    <v>7</v>
    <v>165</v>
    <v>540</v>
    <v>Cumaribo is a town and municipality located in the Department of Vichada, Republic of Colombia. Cumaribo was founded by Jose Nicolino Mattar in 1959. In 2005 the municipality had an estimated total population of 28,718 inhabitants, 4,312 of ...</v>
    <v>530</v>
    <v>541</v>
    <v>542</v>
    <v>543</v>
    <v>545</v>
    <v>546</v>
    <v>Cumaribo</v>
    <v>32</v>
    <v>547</v>
    <v>Cumaribo</v>
    <v>mdp/vdpid/5582873365120548865</v>
  </rv>
  <rv s="0">
    <v>536870912</v>
    <v>Medellín</v>
    <v>7b1377e4-8d6a-bcd0-6cb4-7b7c0a8f94b5</v>
    <v>es-ES</v>
    <v>Map</v>
  </rv>
  <rv s="1">
    <fb>380.74</fb>
    <v>9</v>
  </rv>
  <rv s="0">
    <v>536870912</v>
    <v>Antioquia</v>
    <v>d3614470-a93c-5d64-a636-9da2dff33c3d</v>
    <v>es-CO</v>
    <v>Map</v>
  </rv>
  <rv s="2">
    <v>51</v>
    <v>7</v>
    <v>200</v>
    <v>7</v>
    <v>0</v>
    <v>Image of Medellín</v>
  </rv>
  <rv s="1">
    <fb>6.2447472222222</fb>
    <v>10</v>
  </rv>
  <rv s="3">
    <v>https://www.bing.com/search?q=Medell%c3%adn&amp;form=skydnc</v>
    <v>Aprenda más con Bing</v>
  </rv>
  <rv s="0">
    <v>805306368</v>
    <v>Fico Gutierrez (Alcalde)</v>
    <v>882f5921-5342-f5f7-cffb-aefbd18d4874</v>
    <v>es-CO</v>
    <v>Generic</v>
  </rv>
  <rv s="5">
    <v>56</v>
  </rv>
  <rv s="1">
    <fb>-75.574827777777998</fb>
    <v>10</v>
  </rv>
  <rv s="1">
    <fb>2529403</fb>
    <v>9</v>
  </rv>
  <rv s="15">
    <v>#VALUE!</v>
    <v>es-ES</v>
    <v>7b1377e4-8d6a-bcd0-6cb4-7b7c0a8f94b5</v>
    <v>536870912</v>
    <v>1</v>
    <v>0</v>
    <v>201</v>
    <v>2</v>
    <v>157</v>
    <v>Medellín</v>
    <v>5</v>
    <v>6</v>
    <v>Map</v>
    <v>7</v>
    <v>165</v>
    <v>550</v>
    <v>Medellín, es un distrito de Colombia y capital del departamento de Antioquia. Es la ciudad más poblada del departamento y la segunda más poblada del país después de Bogotá. Está ubicada en la parte más ancha de la región natural conocida como ...</v>
    <v>551</v>
    <v>552</v>
    <v>553</v>
    <v>554</v>
    <v>556</v>
    <v>557</v>
    <v>Medellín</v>
    <v>7</v>
    <v>558</v>
    <v>Medellín</v>
    <v>mdp/vdpid/5577506192692871181</v>
  </rv>
  <rv s="0">
    <v>536870912</v>
    <v>Barranquilla</v>
    <v>42cd2e95-8c26-b0ae-3c59-2f0254dc0b33</v>
    <v>es-ES</v>
    <v>Map</v>
  </rv>
  <rv s="1">
    <fb>154</fb>
    <v>9</v>
  </rv>
  <rv s="0">
    <v>536870912</v>
    <v>Atlántico</v>
    <v>060406d2-f65b-ee44-bba7-291bad263612</v>
    <v>es-CO</v>
    <v>Map</v>
  </rv>
  <rv s="2">
    <v>52</v>
    <v>7</v>
    <v>202</v>
    <v>7</v>
    <v>0</v>
    <v>Image of Barranquilla</v>
  </rv>
  <rv s="1">
    <fb>10.983333333333301</fb>
    <v>10</v>
  </rv>
  <rv s="3">
    <v>https://www.bing.com/search?q=Barranquilla&amp;form=skydnc</v>
    <v>Aprenda más con Bing</v>
  </rv>
  <rv s="0">
    <v>805306368</v>
    <v>Alejandro Char (Alcalde)</v>
    <v>8b946b10-8ae0-9f8d-793d-b3f7cb024245</v>
    <v>es-CO</v>
    <v>Generic</v>
  </rv>
  <rv s="5">
    <v>57</v>
  </rv>
  <rv s="1">
    <fb>-74.801944444444402</fb>
    <v>10</v>
  </rv>
  <rv s="1">
    <fb>1327209</fb>
    <v>9</v>
  </rv>
  <rv s="16">
    <v>#VALUE!</v>
    <v>es-ES</v>
    <v>42cd2e95-8c26-b0ae-3c59-2f0254dc0b33</v>
    <v>536870912</v>
    <v>1</v>
    <v>0</v>
    <v>203</v>
    <v>2</v>
    <v>161</v>
    <v>Barranquilla</v>
    <v>5</v>
    <v>6</v>
    <v>Map</v>
    <v>7</v>
    <v>8</v>
    <v>561</v>
    <v>Barranquilla, oficialmente Distrito Especial, Industrial y Portuario de Barranquilla, es la capital del departamento del Atlántico, Colombia. Está ubicada sobre la margen occidental del río Magdalena a 7,5 km de su desembocadura en el mar ...</v>
    <v>562</v>
    <v>563</v>
    <v>564</v>
    <v>565</v>
    <v>567</v>
    <v>568</v>
    <v>Barranquilla</v>
    <v>7</v>
    <v>569</v>
    <v>Barranquilla</v>
    <v>mdp/vdpid/5576068923897413633</v>
    <v>19</v>
  </rv>
  <rv s="0">
    <v>536870912</v>
    <v>San Andrés</v>
    <v>1484c418-15b8-fe97-d554-9c916061433e</v>
    <v>es-ES</v>
    <v>Map</v>
  </rv>
  <rv s="1">
    <fb>26</fb>
    <v>9</v>
  </rv>
  <rv s="2">
    <v>53</v>
    <v>7</v>
    <v>204</v>
    <v>7</v>
    <v>0</v>
    <v>Image of San Andrés</v>
  </rv>
  <rv s="1">
    <fb>12.584722222222</fb>
    <v>10</v>
  </rv>
  <rv s="3">
    <v>https://www.bing.com/search?q=San+Andr%c3%a9s+Colombia&amp;form=skydnc</v>
    <v>Aprenda más con Bing</v>
  </rv>
  <rv s="1">
    <fb>-81.700555555555994</fb>
    <v>10</v>
  </rv>
  <rv s="1">
    <fb>55426</fb>
    <v>9</v>
  </rv>
  <rv s="20">
    <v>#VALUE!</v>
    <v>es-ES</v>
    <v>1484c418-15b8-fe97-d554-9c916061433e</v>
    <v>536870912</v>
    <v>1</v>
    <v>205</v>
    <v>2</v>
    <v>206</v>
    <v>San Andrés</v>
    <v>5</v>
    <v>6</v>
    <v>Map</v>
    <v>7</v>
    <v>158</v>
    <v>572</v>
    <v>San Andrés, conocido localmente como North End o Sector del Centro es un centro poblado que funge como capital administrativa y comercial del departamento colombiano de San Andrés, Providencia y Santa Catalina.</v>
    <v>93</v>
    <v>573</v>
    <v>574</v>
    <v>575</v>
    <v>576</v>
    <v>San Andrés</v>
    <v>32</v>
    <v>577</v>
    <v>San Andrés</v>
    <v>mdp/vdpid/5556785627581644801</v>
    <v>19</v>
  </rv>
  <rv s="0">
    <v>536870912</v>
    <v>Neiva</v>
    <v>1ba988f0-6907-b536-88ad-b89bb1269fc5</v>
    <v>es-ES</v>
    <v>Map</v>
  </rv>
  <rv s="1">
    <fb>1553</fb>
    <v>9</v>
  </rv>
  <rv s="0">
    <v>536870912</v>
    <v>Huila</v>
    <v>2752ef70-1772-e264-2348-e4146224c108</v>
    <v>es-CO</v>
    <v>Map</v>
  </rv>
  <rv s="2">
    <v>54</v>
    <v>7</v>
    <v>207</v>
    <v>7</v>
    <v>0</v>
    <v>Image of Neiva</v>
  </rv>
  <rv s="1">
    <fb>2.9275000000000002</fb>
    <v>10</v>
  </rv>
  <rv s="3">
    <v>https://www.bing.com/search?q=Neiva&amp;form=skydnc</v>
    <v>Aprenda más con Bing</v>
  </rv>
  <rv s="0">
    <v>805306368</v>
    <v>Gorky Muñoz Calderón (Alcalde)</v>
    <v>7f1a9636-9774-9510-9776-9582633d5588</v>
    <v>es-CO</v>
    <v>Generic</v>
  </rv>
  <rv s="5">
    <v>58</v>
  </rv>
  <rv s="1">
    <fb>-75.287499999999994</fb>
    <v>10</v>
  </rv>
  <rv s="1">
    <fb>380019</fb>
    <v>9</v>
  </rv>
  <rv s="15">
    <v>#VALUE!</v>
    <v>es-ES</v>
    <v>1ba988f0-6907-b536-88ad-b89bb1269fc5</v>
    <v>536870912</v>
    <v>1</v>
    <v>0</v>
    <v>208</v>
    <v>2</v>
    <v>157</v>
    <v>Neiva</v>
    <v>5</v>
    <v>6</v>
    <v>Map</v>
    <v>7</v>
    <v>8</v>
    <v>580</v>
    <v>Neiva es un municipio colombiano, capital del departamento de Huila. Yace entre la cordillera Central y Oriental, en una planicie sobre la margen oriental del río Magdalena, en el valle del mismo nombre, cruzada por los ríos Las Ceibas y del ...</v>
    <v>581</v>
    <v>582</v>
    <v>583</v>
    <v>584</v>
    <v>586</v>
    <v>587</v>
    <v>Neiva</v>
    <v>7</v>
    <v>588</v>
    <v>Neiva</v>
    <v>mdp/vdpid/5580908597618933763</v>
  </rv>
  <rv s="0">
    <v>536870912</v>
    <v>Popayán</v>
    <v>00cf04a3-1af5-9cf7-1cb0-ff1a2de87d79</v>
    <v>es-ES</v>
    <v>Map</v>
  </rv>
  <rv s="1">
    <fb>512</fb>
    <v>9</v>
  </rv>
  <rv s="0">
    <v>536870912</v>
    <v>Cauca</v>
    <v>7b3864e4-af68-447f-d9bc-075dd9085ef8</v>
    <v>es-CO</v>
    <v>Map</v>
  </rv>
  <rv s="2">
    <v>55</v>
    <v>7</v>
    <v>209</v>
    <v>7</v>
    <v>0</v>
    <v>Image of Popayán</v>
  </rv>
  <rv s="1">
    <fb>2.4541666666666702</fb>
    <v>10</v>
  </rv>
  <rv s="3">
    <v>https://www.bing.com/search?q=Popay%c3%a1n&amp;form=skydnc</v>
    <v>Aprenda más con Bing</v>
  </rv>
  <rv s="0">
    <v>805306368</v>
    <v>Juan Carlos Muñoz (Alcalde)</v>
    <v>dd3557d1-2a83-84c0-6d32-0c2b62990af7</v>
    <v>es-CO</v>
    <v>Generic</v>
  </rv>
  <rv s="5">
    <v>59</v>
  </rv>
  <rv s="1">
    <fb>-76.609166666666695</fb>
    <v>10</v>
  </rv>
  <rv s="1">
    <fb>318059</fb>
    <v>9</v>
  </rv>
  <rv s="16">
    <v>#VALUE!</v>
    <v>es-ES</v>
    <v>00cf04a3-1af5-9cf7-1cb0-ff1a2de87d79</v>
    <v>536870912</v>
    <v>1</v>
    <v>0</v>
    <v>210</v>
    <v>2</v>
    <v>161</v>
    <v>Popayán</v>
    <v>5</v>
    <v>6</v>
    <v>Map</v>
    <v>7</v>
    <v>165</v>
    <v>591</v>
    <v>Popayán, oficialmente Asunción de Popayán, es un municipio colombiano, capital del departamento del Cauca. Se encuentra localizado en el Valle de Pubenza, entre la Cordillera Occidental y Central al suroccidente del país. Su extensión ...</v>
    <v>592</v>
    <v>593</v>
    <v>594</v>
    <v>595</v>
    <v>597</v>
    <v>598</v>
    <v>Popayán</v>
    <v>7</v>
    <v>599</v>
    <v>Popayán</v>
    <v>mdp/vdpid/5581279410599755779</v>
    <v>19</v>
  </rv>
  <rv s="0">
    <v>536870912</v>
    <v>Ibagué</v>
    <v>43cc9ce9-0faf-3537-c0bc-350b79430d14</v>
    <v>es-ES</v>
    <v>Map</v>
  </rv>
  <rv s="1">
    <fb>1498</fb>
    <v>9</v>
  </rv>
  <rv s="0">
    <v>536870912</v>
    <v>Tolima</v>
    <v>9f5d3f6f-e4de-1042-2cb7-b84911d028d4</v>
    <v>es-CO</v>
    <v>Map</v>
  </rv>
  <rv s="2">
    <v>56</v>
    <v>7</v>
    <v>211</v>
    <v>7</v>
    <v>0</v>
    <v>Image of Ibagué</v>
  </rv>
  <rv s="1">
    <fb>4.4377777777778</fb>
    <v>10</v>
  </rv>
  <rv s="3">
    <v>https://www.bing.com/search?q=Ibagu%c3%a9&amp;form=skydnc</v>
    <v>Aprenda más con Bing</v>
  </rv>
  <rv s="0">
    <v>805306368</v>
    <v>Johana Aranda (Alcalde)</v>
    <v>50c9619c-a3d7-cd9a-1e6f-0d9d3beddf5b</v>
    <v>es-CO</v>
    <v>Generic</v>
  </rv>
  <rv s="5">
    <v>60</v>
  </rv>
  <rv s="1">
    <fb>-75.200555555555994</fb>
    <v>10</v>
  </rv>
  <rv s="1">
    <fb>541101</fb>
    <v>9</v>
  </rv>
  <rv s="16">
    <v>#VALUE!</v>
    <v>es-ES</v>
    <v>43cc9ce9-0faf-3537-c0bc-350b79430d14</v>
    <v>536870912</v>
    <v>1</v>
    <v>0</v>
    <v>212</v>
    <v>2</v>
    <v>161</v>
    <v>Ibagué</v>
    <v>5</v>
    <v>6</v>
    <v>Map</v>
    <v>7</v>
    <v>162</v>
    <v>602</v>
    <v>Ibagué es un municipio colombiano ubicado en el centro-occidente de Colombia, sobre la Cordillera Central de los Andes entre el Cañón del Combeima y el Valle del Magdalena, en cercanías del Nevado del Tolima. Es la capital del departamento de ...</v>
    <v>603</v>
    <v>604</v>
    <v>605</v>
    <v>606</v>
    <v>608</v>
    <v>609</v>
    <v>Ibagué</v>
    <v>7</v>
    <v>610</v>
    <v>Ibagué</v>
    <v>mdp/vdpid/5580647428828168196</v>
    <v>449</v>
  </rv>
  <rv s="0">
    <v>536870912</v>
    <v>Tunja</v>
    <v>27d685ee-2724-70fe-3ed2-724fbc283d31</v>
    <v>es-ES</v>
    <v>Map</v>
  </rv>
  <rv s="1">
    <fb>118</fb>
    <v>9</v>
  </rv>
  <rv s="0">
    <v>536870912</v>
    <v>Boyacá</v>
    <v>951b3076-f33d-486b-9b35-d6d83aad8b98</v>
    <v>es-CO</v>
    <v>Map</v>
  </rv>
  <rv s="2">
    <v>57</v>
    <v>7</v>
    <v>213</v>
    <v>7</v>
    <v>0</v>
    <v>Image of Tunja</v>
  </rv>
  <rv s="1">
    <fb>5.5402777777778001</fb>
    <v>10</v>
  </rv>
  <rv s="3">
    <v>https://www.bing.com/search?q=Tunja&amp;form=skydnc</v>
    <v>Aprenda más con Bing</v>
  </rv>
  <rv s="0">
    <v>805306368</v>
    <v>Mikhail Krasnov (Alcalde)</v>
    <v>5d0d9927-5694-4432-d19b-c376a40e27b7</v>
    <v>es-CO</v>
    <v>Generic</v>
  </rv>
  <rv s="5">
    <v>61</v>
  </rv>
  <rv s="1">
    <fb>-73.361388888888996</fb>
    <v>10</v>
  </rv>
  <rv s="1">
    <fb>172548</fb>
    <v>9</v>
  </rv>
  <rv s="15">
    <v>#VALUE!</v>
    <v>es-ES</v>
    <v>27d685ee-2724-70fe-3ed2-724fbc283d31</v>
    <v>536870912</v>
    <v>1</v>
    <v>0</v>
    <v>214</v>
    <v>2</v>
    <v>157</v>
    <v>Tunja</v>
    <v>5</v>
    <v>6</v>
    <v>Map</v>
    <v>7</v>
    <v>165</v>
    <v>613</v>
    <v>Tunja es un municipio colombiano, capital del departamento de Boyacá, situado sobre la cordillera oriental de los Andes a 115 km al noreste de Bogotá. Es la ciudad capital más alta del país. Tunja fue construida sobre Hunza, la capital de la ...</v>
    <v>614</v>
    <v>615</v>
    <v>616</v>
    <v>617</v>
    <v>619</v>
    <v>620</v>
    <v>Tunja</v>
    <v>7</v>
    <v>621</v>
    <v>Tunja</v>
    <v>mdp/vdpid/5580708390788661249</v>
  </rv>
  <rv s="0">
    <v>536870912</v>
    <v>Quibdó</v>
    <v>7800a32f-f875-4138-2f4b-2bacf3f15e52</v>
    <v>es-ES</v>
    <v>Map</v>
  </rv>
  <rv s="1">
    <fb>3337.5</fb>
    <v>9</v>
  </rv>
  <rv s="0">
    <v>536870912</v>
    <v>Chocó</v>
    <v>a03f5bb0-fdf4-7ba6-1aa2-98634d5ec680</v>
    <v>es-CO</v>
    <v>Map</v>
  </rv>
  <rv s="2">
    <v>58</v>
    <v>7</v>
    <v>215</v>
    <v>7</v>
    <v>0</v>
    <v>Image of Quibdó</v>
  </rv>
  <rv s="1">
    <fb>5.6922769999999998</fb>
    <v>10</v>
  </rv>
  <rv s="3">
    <v>https://www.bing.com/search?q=Quibd%c3%b3&amp;form=skydnc</v>
    <v>Aprenda más con Bing</v>
  </rv>
  <rv s="0">
    <v>805306368</v>
    <v>Zulia María Mena García (Alcalde)</v>
    <v>bfee89cc-2a51-bffb-d2d5-8607ed708a11</v>
    <v>es-CO</v>
    <v>Generic</v>
  </rv>
  <rv s="5">
    <v>62</v>
  </rv>
  <rv s="1">
    <fb>-76.658192</fb>
    <v>10</v>
  </rv>
  <rv s="1">
    <fb>130825</fb>
    <v>9</v>
  </rv>
  <rv s="15">
    <v>#VALUE!</v>
    <v>es-ES</v>
    <v>7800a32f-f875-4138-2f4b-2bacf3f15e52</v>
    <v>536870912</v>
    <v>1</v>
    <v>0</v>
    <v>216</v>
    <v>2</v>
    <v>157</v>
    <v>Quibdó</v>
    <v>5</v>
    <v>6</v>
    <v>Map</v>
    <v>7</v>
    <v>162</v>
    <v>624</v>
    <v>Quibdó es un municipio colombiano, capital del departamento del Chocó y una de las poblaciones más importantes en la Región del Pacífico Colombiano. La ciudad está ubicada en una de las regiones más biodiversas de Colombia, cerca de grandes ...</v>
    <v>625</v>
    <v>626</v>
    <v>627</v>
    <v>628</v>
    <v>630</v>
    <v>631</v>
    <v>Quibdó</v>
    <v>7</v>
    <v>632</v>
    <v>Quibdó</v>
    <v>mdp/vdpid/5577109655777181698</v>
  </rv>
  <rv s="0">
    <v>536870912</v>
    <v>Montería</v>
    <v>93a2a83d-0f56-b138-74ba-8c68692fbc74</v>
    <v>es-ES</v>
    <v>Map</v>
  </rv>
  <rv s="1">
    <fb>3141</fb>
    <v>9</v>
  </rv>
  <rv s="0">
    <v>536870912</v>
    <v>Córdoba</v>
    <v>351fe87f-ca62-b128-b52c-3edd6fa6b80f</v>
    <v>es-CO</v>
    <v>Map</v>
  </rv>
  <rv s="2">
    <v>59</v>
    <v>7</v>
    <v>217</v>
    <v>7</v>
    <v>0</v>
    <v>Image of Montería</v>
  </rv>
  <rv s="1">
    <fb>8.76</fb>
    <v>10</v>
  </rv>
  <rv s="3">
    <v>https://www.bing.com/search?q=Monter%c3%ada&amp;form=skydnc</v>
    <v>Aprenda más con Bing</v>
  </rv>
  <rv s="0">
    <v>805306368</v>
    <v>Hugo Kerguelen (Alcalde)</v>
    <v>682c1002-374e-0828-a6d2-51db7bc1e1af</v>
    <v>es-CO</v>
    <v>Generic</v>
  </rv>
  <rv s="5">
    <v>63</v>
  </rv>
  <rv s="1">
    <fb>-75.885555555555598</fb>
    <v>10</v>
  </rv>
  <rv s="1">
    <fb>490935</fb>
    <v>9</v>
  </rv>
  <rv s="16">
    <v>#VALUE!</v>
    <v>es-ES</v>
    <v>93a2a83d-0f56-b138-74ba-8c68692fbc74</v>
    <v>536870912</v>
    <v>1</v>
    <v>0</v>
    <v>218</v>
    <v>2</v>
    <v>161</v>
    <v>Montería</v>
    <v>5</v>
    <v>6</v>
    <v>Map</v>
    <v>7</v>
    <v>165</v>
    <v>635</v>
    <v>Montería es un municipio colombiano, capital del departamento de Córdoba. Está ubicado al noroccidente del país en la región Caribe Colombiana, se encuentra a orillas del río Sinú, por lo que es conocida como la "Perla del Sinú". Es considerada ...</v>
    <v>636</v>
    <v>637</v>
    <v>638</v>
    <v>639</v>
    <v>641</v>
    <v>642</v>
    <v>Montería</v>
    <v>7</v>
    <v>643</v>
    <v>Montería</v>
    <v>mdp/vdpid/5576388951876304898</v>
    <v>19</v>
  </rv>
  <rv s="0">
    <v>536870912</v>
    <v>Armenia</v>
    <v>9f713bea-584e-bcb2-fad2-76734e840ef6</v>
    <v>es-ES</v>
    <v>Map</v>
  </rv>
  <rv s="1">
    <fb>140</fb>
    <v>9</v>
  </rv>
  <rv s="0">
    <v>536870912</v>
    <v>Quindío</v>
    <v>0bb62acd-b714-a5dd-dc49-6f69ddaba02c</v>
    <v>es-CO</v>
    <v>Map</v>
  </rv>
  <rv s="2">
    <v>60</v>
    <v>7</v>
    <v>219</v>
    <v>7</v>
    <v>0</v>
    <v>Image of Armenia</v>
  </rv>
  <rv s="1">
    <fb>4.5388888888889003</fb>
    <v>10</v>
  </rv>
  <rv s="3">
    <v>https://www.bing.com/search?q=Armenia+Quind%c3%ado&amp;form=skydnc</v>
    <v>Aprenda más con Bing</v>
  </rv>
  <rv s="0">
    <v>805306368</v>
    <v>José Manuel Ríos Morales (Alcalde)</v>
    <v>e6a33032-bef6-fa3d-0515-57afb7af841b</v>
    <v>es-CO</v>
    <v>Generic</v>
  </rv>
  <rv s="5">
    <v>64</v>
  </rv>
  <rv s="1">
    <fb>-75.672499999999999</fb>
    <v>10</v>
  </rv>
  <rv s="1">
    <fb>304314</fb>
    <v>9</v>
  </rv>
  <rv s="16">
    <v>#VALUE!</v>
    <v>es-ES</v>
    <v>9f713bea-584e-bcb2-fad2-76734e840ef6</v>
    <v>536870912</v>
    <v>1</v>
    <v>0</v>
    <v>220</v>
    <v>2</v>
    <v>161</v>
    <v>Armenia</v>
    <v>5</v>
    <v>6</v>
    <v>Map</v>
    <v>7</v>
    <v>165</v>
    <v>646</v>
    <v>Armenia es un municipio colombiano, capital del departamento del Quindío y núcleo económico de su área metropolitana. Es una de las principales ciudades del Eje Cafetero Colombiano, la Región Paisa y el Paisaje Cultural Cafetero. Fue fundada por ...</v>
    <v>647</v>
    <v>648</v>
    <v>649</v>
    <v>650</v>
    <v>652</v>
    <v>653</v>
    <v>Armenia</v>
    <v>7</v>
    <v>654</v>
    <v>Armenia</v>
    <v>mdp/vdpid/5580601899104600065</v>
    <v>19</v>
  </rv>
  <rv s="0">
    <v>536870912</v>
    <v>Manizales</v>
    <v>bd9d0749-454d-d6e3-1695-5fdb48ea0d4f</v>
    <v>es-ES</v>
    <v>Map</v>
  </rv>
  <rv s="1">
    <fb>571.84</fb>
    <v>9</v>
  </rv>
  <rv s="0">
    <v>536870912</v>
    <v>Caldas</v>
    <v>85871477-49bf-4c76-2b8d-3f2500f444d8</v>
    <v>es-CO</v>
    <v>Map</v>
  </rv>
  <rv s="2">
    <v>61</v>
    <v>7</v>
    <v>221</v>
    <v>7</v>
    <v>0</v>
    <v>Image of Manizales</v>
  </rv>
  <rv s="1">
    <fb>5.0674999999999999</fb>
    <v>10</v>
  </rv>
  <rv s="3">
    <v>https://www.bing.com/search?q=Manizales&amp;form=skydnc</v>
    <v>Aprenda más con Bing</v>
  </rv>
  <rv s="0">
    <v>805306368</v>
    <v>Jorge Eduardo Rojas Giraldo (Alcalde)</v>
    <v>80abdd05-4826-d629-5713-ba7ff7e4638e</v>
    <v>es-CO</v>
    <v>Generic</v>
  </rv>
  <rv s="5">
    <v>65</v>
  </rv>
  <rv s="1">
    <fb>-75.510000000000005</fb>
    <v>10</v>
  </rv>
  <rv s="1">
    <fb>434403</fb>
    <v>9</v>
  </rv>
  <rv s="16">
    <v>#VALUE!</v>
    <v>es-ES</v>
    <v>bd9d0749-454d-d6e3-1695-5fdb48ea0d4f</v>
    <v>536870912</v>
    <v>1</v>
    <v>0</v>
    <v>222</v>
    <v>2</v>
    <v>161</v>
    <v>Manizales</v>
    <v>5</v>
    <v>6</v>
    <v>Map</v>
    <v>7</v>
    <v>165</v>
    <v>657</v>
    <v>Manizales es un municipio colombiano, capital del departamento de Caldas. Está ubicada en el centro occidente de Colombia en la región paisa, haciendo parte del Eje Cafetero, sobre la Cordillera Central de los Andes y cerca del Nevado del Ruiz. ...</v>
    <v>658</v>
    <v>659</v>
    <v>660</v>
    <v>661</v>
    <v>663</v>
    <v>664</v>
    <v>Manizales</v>
    <v>7</v>
    <v>665</v>
    <v>Manizales</v>
    <v>mdp/vdpid/5580550925593870337</v>
    <v>449</v>
  </rv>
  <rv s="0">
    <v>536870912</v>
    <v>Pereira</v>
    <v>d348f442-8e77-a0fc-3525-8c1a05184766</v>
    <v>es-ES</v>
    <v>Map</v>
  </rv>
  <rv s="1">
    <fb>702</fb>
    <v>9</v>
  </rv>
  <rv s="0">
    <v>536870912</v>
    <v>Risaralda</v>
    <v>12859881-10e7-a44f-aa52-ed6ecbc80e7c</v>
    <v>es-CO</v>
    <v>Map</v>
  </rv>
  <rv s="2">
    <v>62</v>
    <v>7</v>
    <v>223</v>
    <v>7</v>
    <v>0</v>
    <v>Image of Pereira</v>
  </rv>
  <rv s="1">
    <fb>4.8142777777778001</fb>
    <v>10</v>
  </rv>
  <rv s="3">
    <v>https://www.bing.com/search?q=Pereira&amp;form=skydnc</v>
    <v>Aprenda más con Bing</v>
  </rv>
  <rv s="0">
    <v>805306368</v>
    <v>Mauricio Salazar Peláez (Alcalde)</v>
    <v>75ca89fe-0115-3508-eb3b-797a07abc107</v>
    <v>es-CO</v>
    <v>Generic</v>
  </rv>
  <rv s="5">
    <v>66</v>
  </rv>
  <rv s="1">
    <fb>-75.694558333333006</fb>
    <v>10</v>
  </rv>
  <rv s="1">
    <fb>481768</fb>
    <v>9</v>
  </rv>
  <rv s="16">
    <v>#VALUE!</v>
    <v>es-ES</v>
    <v>d348f442-8e77-a0fc-3525-8c1a05184766</v>
    <v>536870912</v>
    <v>1</v>
    <v>0</v>
    <v>224</v>
    <v>2</v>
    <v>161</v>
    <v>Pereira</v>
    <v>5</v>
    <v>6</v>
    <v>Map</v>
    <v>7</v>
    <v>8</v>
    <v>668</v>
    <v>Pereira es un municipio colombiano, capital del departamento de Risaralda. Es la ciudad más poblada de la región del eje cafetero; integra el Área Metropolitana de Centro Occidente junto con los municipios de Dosquebradas y La Virginia. Está ...</v>
    <v>669</v>
    <v>670</v>
    <v>671</v>
    <v>672</v>
    <v>674</v>
    <v>675</v>
    <v>Pereira</v>
    <v>7</v>
    <v>676</v>
    <v>Pereira</v>
    <v>mdp/vdpid/5580596817134878721</v>
    <v>449</v>
  </rv>
  <rv s="0">
    <v>536870912</v>
    <v>Santa Marta</v>
    <v>d09d4730-feb7-30ca-9a61-7c9689075b16</v>
    <v>es-ES</v>
    <v>Map</v>
  </rv>
  <rv s="1">
    <fb>293.64999999999998</fb>
    <v>9</v>
  </rv>
  <rv s="0">
    <v>536870912</v>
    <v>Magdalena</v>
    <v>dcdd93f1-b99c-7653-25fe-53654ad52fa2</v>
    <v>es-CO</v>
    <v>Map</v>
  </rv>
  <rv s="2">
    <v>63</v>
    <v>7</v>
    <v>225</v>
    <v>7</v>
    <v>0</v>
    <v>Image of Santa Marta</v>
  </rv>
  <rv s="1">
    <fb>11.236111111111001</fb>
    <v>10</v>
  </rv>
  <rv s="3">
    <v>https://www.bing.com/search?q=Santa+Marta+Colombia&amp;form=skydnc</v>
    <v>Aprenda más con Bing</v>
  </rv>
  <rv s="0">
    <v>805306368</v>
    <v>Virna Lizi Johnson Salcedo (Alcalde)</v>
    <v>61143572-153f-a7b5-6edc-eafa4e012d77</v>
    <v>es-CO</v>
    <v>Generic</v>
  </rv>
  <rv s="5">
    <v>67</v>
  </rv>
  <rv s="1">
    <fb>-74.201666666666995</fb>
    <v>10</v>
  </rv>
  <rv s="1">
    <fb>515556</fb>
    <v>9</v>
  </rv>
  <rv s="15">
    <v>#VALUE!</v>
    <v>es-ES</v>
    <v>d09d4730-feb7-30ca-9a61-7c9689075b16</v>
    <v>536870912</v>
    <v>1</v>
    <v>0</v>
    <v>226</v>
    <v>2</v>
    <v>157</v>
    <v>Santa Marta</v>
    <v>5</v>
    <v>6</v>
    <v>Map</v>
    <v>7</v>
    <v>227</v>
    <v>679</v>
    <v>Santa Marta, es un distrito de Colombia, capital del departamento de Magdalena. Fue fundada el 29 de julio de 1525 por el español Rodrigo de Bastidas, lo que según los textos, la convierte en la ciudad en pie más antigua de Colombia. Se ...</v>
    <v>680</v>
    <v>681</v>
    <v>682</v>
    <v>683</v>
    <v>685</v>
    <v>686</v>
    <v>Santa Marta</v>
    <v>7</v>
    <v>687</v>
    <v>Santa Marta</v>
    <v>mdp/vdpid/5564153002886955009</v>
  </rv>
  <rv s="0">
    <v>536870912</v>
    <v>Pasto</v>
    <v>dc2554b9-27d5-309d-89c4-5936459ccb5e</v>
    <v>es-ES</v>
    <v>Map</v>
  </rv>
  <rv s="1">
    <fb>1181</fb>
    <v>9</v>
  </rv>
  <rv s="0">
    <v>536870912</v>
    <v>Nariño</v>
    <v>1b9faaa5-ba49-9e9a-6edd-39ceed297f8f</v>
    <v>es-CO</v>
    <v>Map</v>
  </rv>
  <rv s="2">
    <v>64</v>
    <v>7</v>
    <v>228</v>
    <v>7</v>
    <v>0</v>
    <v>Image of Pasto</v>
  </rv>
  <rv s="1">
    <fb>1.21</fb>
    <v>10</v>
  </rv>
  <rv s="3">
    <v>https://www.bing.com/search?q=Pasto+Colombia&amp;form=skydnc</v>
    <v>Aprenda más con Bing</v>
  </rv>
  <rv s="0">
    <v>805306368</v>
    <v>Pedro Vicente Obando (Alcalde)</v>
    <v>94f68a38-bf12-470c-250a-8da3dbb544f0</v>
    <v>es-CO</v>
    <v>Generic</v>
  </rv>
  <rv s="5">
    <v>68</v>
  </rv>
  <rv s="1">
    <fb>-77.274722222221996</fb>
    <v>10</v>
  </rv>
  <rv s="1">
    <fb>410835</fb>
    <v>9</v>
  </rv>
  <rv s="16">
    <v>#VALUE!</v>
    <v>es-ES</v>
    <v>dc2554b9-27d5-309d-89c4-5936459ccb5e</v>
    <v>536870912</v>
    <v>1</v>
    <v>0</v>
    <v>229</v>
    <v>2</v>
    <v>161</v>
    <v>Pasto</v>
    <v>5</v>
    <v>6</v>
    <v>Map</v>
    <v>7</v>
    <v>8</v>
    <v>690</v>
    <v>Pasto, oficialmente San Juan de Pasto, es un municipio colombiano, capital del departamento de Nariño, cuya cabecera municipal ostenta el nombre de San Juan de Pasto. Se ubica en el suroccidente de la nación, en la región Andina.</v>
    <v>691</v>
    <v>692</v>
    <v>693</v>
    <v>694</v>
    <v>696</v>
    <v>697</v>
    <v>Pasto</v>
    <v>7</v>
    <v>698</v>
    <v>Pasto</v>
    <v>mdp/vdpid/5581509562260783105</v>
    <v>449</v>
  </rv>
  <rv s="0">
    <v>536870912</v>
    <v>Mocoa</v>
    <v>fb0d0b7c-d2b3-307d-2e00-ace8205ad474</v>
    <v>es-ES</v>
    <v>Map</v>
  </rv>
  <rv s="1">
    <fb>1030</fb>
    <v>9</v>
  </rv>
  <rv s="0">
    <v>536870912</v>
    <v>Putumayo</v>
    <v>45f7bd51-6a99-6e2e-3095-604393add4b0</v>
    <v>es-CO</v>
    <v>Map</v>
  </rv>
  <rv s="2">
    <v>65</v>
    <v>7</v>
    <v>230</v>
    <v>7</v>
    <v>0</v>
    <v>Image of Mocoa</v>
  </rv>
  <rv s="1">
    <fb>1.1491666666667</fb>
    <v>10</v>
  </rv>
  <rv s="3">
    <v>https://www.bing.com/search?q=Mocoa&amp;form=skydnc</v>
    <v>Aprenda más con Bing</v>
  </rv>
  <rv s="0">
    <v>805306368</v>
    <v>Jose Antonio Castro (Alcalde)</v>
    <v>058759f3-ff4d-bd8e-72b1-119bcd6269c2</v>
    <v>es-CO</v>
    <v>Generic</v>
  </rv>
  <rv s="5">
    <v>69</v>
  </rv>
  <rv s="1">
    <fb>-76.646388888889007</fb>
    <v>10</v>
  </rv>
  <rv s="1">
    <fb>56398</fb>
    <v>9</v>
  </rv>
  <rv s="15">
    <v>#VALUE!</v>
    <v>es-ES</v>
    <v>fb0d0b7c-d2b3-307d-2e00-ace8205ad474</v>
    <v>536870912</v>
    <v>1</v>
    <v>0</v>
    <v>232</v>
    <v>2</v>
    <v>157</v>
    <v>Mocoa</v>
    <v>5</v>
    <v>6</v>
    <v>Map</v>
    <v>7</v>
    <v>165</v>
    <v>701</v>
    <v>Mocoa es un municipio colombiano y capital del departamento de Putumayo. Se sitúa en el suroccidente de Colombia, siendo el segundo municipio de mayor población en el departamento. Fue fundado el 29 de septiembre de 1563 por el Capitán Gonzalo ...</v>
    <v>702</v>
    <v>703</v>
    <v>704</v>
    <v>705</v>
    <v>707</v>
    <v>708</v>
    <v>Mocoa</v>
    <v>7</v>
    <v>709</v>
    <v>Mocoa</v>
    <v>mdp/vdpid/5581524535389192193</v>
  </rv>
  <rv s="0">
    <v>536870912</v>
    <v>Bucaramanga</v>
    <v>b2b7d5d4-6e24-8927-87fe-0c327b2b2c86</v>
    <v>es-ES</v>
    <v>Map</v>
  </rv>
  <rv s="1">
    <fb>162</fb>
    <v>9</v>
  </rv>
  <rv s="2">
    <v>66</v>
    <v>7</v>
    <v>233</v>
    <v>7</v>
    <v>0</v>
    <v>Image of Bucaramanga</v>
  </rv>
  <rv s="1">
    <fb>7.1186111111111003</fb>
    <v>10</v>
  </rv>
  <rv s="3">
    <v>https://www.bing.com/search?q=Bucaramanga&amp;form=skydnc</v>
    <v>Aprenda más con Bing</v>
  </rv>
  <rv s="0">
    <v>805306368</v>
    <v>Jaime Andrés Beltrán (Alcalde)</v>
    <v>528e3cbf-34fe-de8e-640f-c4f66998a0f4</v>
    <v>es-CO</v>
    <v>Generic</v>
  </rv>
  <rv s="5">
    <v>70</v>
  </rv>
  <rv s="1">
    <fb>-73.116111111110996</fb>
    <v>10</v>
  </rv>
  <rv s="1">
    <fb>607428</fb>
    <v>9</v>
  </rv>
  <rv s="16">
    <v>#VALUE!</v>
    <v>es-ES</v>
    <v>b2b7d5d4-6e24-8927-87fe-0c327b2b2c86</v>
    <v>536870912</v>
    <v>1</v>
    <v>0</v>
    <v>234</v>
    <v>2</v>
    <v>161</v>
    <v>Bucaramanga</v>
    <v>5</v>
    <v>6</v>
    <v>Map</v>
    <v>7</v>
    <v>162</v>
    <v>712</v>
    <v>Bucaramanga es un municipio colombiano, capital del departamento de Santander. Está ubicada al nororiente del país sobre la Cordillera Oriental, rama de la cordillera de los Andes, a orillas del río de Oro. Bucaramanga cuenta con 625 114 ...</v>
    <v>2</v>
    <v>713</v>
    <v>714</v>
    <v>715</v>
    <v>717</v>
    <v>718</v>
    <v>Bucaramanga</v>
    <v>7</v>
    <v>719</v>
    <v>Bucaramanga</v>
    <v>mdp/vdpid/5577425273059540993</v>
    <v>449</v>
  </rv>
  <rv s="0">
    <v>536870912</v>
    <v>Apartadó</v>
    <v>49af9b71-6e28-83a4-b94b-3073d62be952</v>
    <v>es-ES</v>
    <v>Map</v>
  </rv>
  <rv s="1">
    <fb>607</fb>
    <v>9</v>
  </rv>
  <rv s="2">
    <v>67</v>
    <v>7</v>
    <v>235</v>
    <v>7</v>
    <v>0</v>
    <v>Image of Apartadó</v>
  </rv>
  <rv s="1">
    <fb>7.8847222222221998</fb>
    <v>10</v>
  </rv>
  <rv s="3">
    <v>https://www.bing.com/search?q=Apartad%c3%b3&amp;form=skydnc</v>
    <v>Aprenda más con Bing</v>
  </rv>
  <rv s="0">
    <v>805306368</v>
    <v>Jose David Rangel Sangano (Alcalde)</v>
    <v>d9f7ec39-670e-8bdd-ae02-cbd19bef3e55</v>
    <v>es-CO</v>
    <v>Generic</v>
  </rv>
  <rv s="5">
    <v>71</v>
  </rv>
  <rv s="1">
    <fb>-76.635000000000005</fb>
    <v>10</v>
  </rv>
  <rv s="1">
    <fb>127744</fb>
    <v>9</v>
  </rv>
  <rv s="18">
    <v>#VALUE!</v>
    <v>es-ES</v>
    <v>49af9b71-6e28-83a4-b94b-3073d62be952</v>
    <v>536870912</v>
    <v>1</v>
    <v>236</v>
    <v>2</v>
    <v>185</v>
    <v>Apartadó</v>
    <v>5</v>
    <v>6</v>
    <v>Map</v>
    <v>7</v>
    <v>162</v>
    <v>722</v>
    <v>Apartadó es un municipio de Colombia, ubicado en la subregión de Urabá en el departamento de Antioquia, siendo el municipio más poblado de dicha región. Limita por el norte el puerto y distrito de Turbo, además su cabecera municipal está a 310 ...</v>
    <v>551</v>
    <v>723</v>
    <v>724</v>
    <v>725</v>
    <v>727</v>
    <v>728</v>
    <v>Apartadó</v>
    <v>7</v>
    <v>729</v>
    <v>Apartadó</v>
    <v>mdp/vdpid/5576780168166375425</v>
  </rv>
  <rv s="0">
    <v>536870912</v>
    <v>Cali</v>
    <v>42b755d2-073a-e717-a09f-2c2eca96b851</v>
    <v>es-ES</v>
    <v>Map</v>
  </rv>
  <rv s="1">
    <fb>564</fb>
    <v>9</v>
  </rv>
  <rv s="0">
    <v>536870912</v>
    <v>Valle del Cauca</v>
    <v>ce6e3742-88ee-970c-b7e9-de685afbebe8</v>
    <v>es-CO</v>
    <v>Map</v>
  </rv>
  <rv s="2">
    <v>68</v>
    <v>7</v>
    <v>237</v>
    <v>7</v>
    <v>0</v>
    <v>Image of Cali</v>
  </rv>
  <rv s="1">
    <fb>3.44</fb>
    <v>10</v>
  </rv>
  <rv s="3">
    <v>https://www.bing.com/search?q=Cali&amp;form=skydnc</v>
    <v>Aprenda más con Bing</v>
  </rv>
  <rv s="0">
    <v>805306368</v>
    <v>Alejandro Eder (Alcalde)</v>
    <v>b58b6751-4597-b0b9-ac88-e96a900fb3c4</v>
    <v>es-CO</v>
    <v>Generic</v>
  </rv>
  <rv s="5">
    <v>72</v>
  </rv>
  <rv s="1">
    <fb>-76.519722222222001</fb>
    <v>10</v>
  </rv>
  <rv s="1">
    <fb>2471474</fb>
    <v>9</v>
  </rv>
  <rv s="21">
    <v>#VALUE!</v>
    <v>es-ES</v>
    <v>42b755d2-073a-e717-a09f-2c2eca96b851</v>
    <v>536870912</v>
    <v>1</v>
    <v>0</v>
    <v>238</v>
    <v>239</v>
    <v>240</v>
    <v>Cali</v>
    <v>5</v>
    <v>6</v>
    <v>Map</v>
    <v>7</v>
    <v>165</v>
    <v>732</v>
    <v>Santiago de Cali, es un distrito de Colombia y capital del departamento de Valle del Cauca. Es la tercera ciudad más poblada y el tercer centro económico de Colombia. Está situada en la región Sur del Valle del Cauca. Geográficamente, la ciudad ...</v>
    <v>733</v>
    <v>733</v>
    <v>734</v>
    <v>735</v>
    <v>736</v>
    <v>738</v>
    <v>739</v>
    <v>Cali</v>
    <v>7</v>
    <v>740</v>
    <v>Cali</v>
    <v>mdp/vdpid/5580488409442418690</v>
  </rv>
  <rv s="22">
    <v>12</v>
    <v>Nombre</v>
    <v>0</v>
  </rv>
  <rv s="23">
    <v>0</v>
    <v>5</v>
    <v>Logotipo
Descripción generada automáticamente</v>
  </rv>
  <rv s="0">
    <v>536870912</v>
    <v>Sucre</v>
    <v>536529e6-107c-317c-f708-92f182037f6b</v>
    <v>es-ES</v>
    <v>Map</v>
  </rv>
  <rv s="1">
    <fb>882</fb>
    <v>9</v>
  </rv>
  <rv s="2">
    <v>69</v>
    <v>7</v>
    <v>241</v>
    <v>7</v>
    <v>0</v>
    <v>Image of Sucre</v>
  </rv>
  <rv s="1">
    <fb>5.9180555555555996</fb>
    <v>10</v>
  </rv>
  <rv s="3">
    <v>https://www.bing.com/search?q=Sucre+Santander&amp;form=skydnc</v>
    <v>Aprenda más con Bing</v>
  </rv>
  <rv s="1">
    <fb>-73.791388888889003</fb>
    <v>10</v>
  </rv>
  <rv s="24">
    <v>#VALUE!</v>
    <v>es-ES</v>
    <v>536529e6-107c-317c-f708-92f182037f6b</v>
    <v>536870912</v>
    <v>1</v>
    <v>0</v>
    <v>242</v>
    <v>243</v>
    <v>244</v>
    <v>Sucre</v>
    <v>5</v>
    <v>6</v>
    <v>Map</v>
    <v>7</v>
    <v>245</v>
    <v>745</v>
    <v>Sucre es un municipio colombiano del departamento de Santander ubicado en la provincia de Vélez. Cuenta con 8842 habitantes, 1755 de estos en la cabecera. Se sitúa a 260 km de la capital departamental, Bucaramanga, y a 210 de la capital del ...</v>
    <v>2</v>
    <v>746</v>
    <v>747</v>
    <v>748</v>
    <v>749</v>
    <v>Sucre</v>
    <v>7</v>
    <v>Sucre</v>
    <v>mdp/vdpid/5577690740877688833</v>
  </rv>
  <rv s="23">
    <v>1</v>
    <v>5</v>
    <v>Logotipo
Descripción generada automáticamente</v>
  </rv>
  <rv s="23">
    <v>2</v>
    <v>5</v>
    <v>Logotipo
Descripción generada automáticamente</v>
  </rv>
  <rv s="23">
    <v>3</v>
    <v>5</v>
    <v>Logotipo
Descripción generada automáticamente</v>
  </rv>
  <rv s="5">
    <v>73</v>
  </rv>
  <rv s="5">
    <v>74</v>
  </rv>
  <rv s="5">
    <v>75</v>
  </rv>
  <rv s="5">
    <v>76</v>
  </rv>
  <rv s="25">
    <v>{A24DDBDF-74DF-4E24-87BB-9BC5B8E77B68}</v>
    <v>0</v>
    <v>246</v>
    <v>754</v>
    <v>755</v>
    <v>756</v>
    <v>757</v>
  </rv>
</rvData>
</file>

<file path=xl/richData/rdrichvaluestructure.xml><?xml version="1.0" encoding="utf-8"?>
<rvStructures xmlns="http://schemas.microsoft.com/office/spreadsheetml/2017/richdata" count="26">
  <s t="_linkedentity2">
    <k n="%EntityServiceId" t="i"/>
    <k n="_DisplayString" t="s"/>
    <k n="%EntityId" t="s"/>
    <k n="%EntityCulture" t="s"/>
    <k n="_Icon" t="s"/>
  </s>
  <s t="_formattednumber">
    <k n="_Format" t="spb"/>
  </s>
  <s t="_webimage">
    <k n="WebImageIdentifier" t="i"/>
    <k n="_Provider" t="spb"/>
    <k n="Attribution" t="spb"/>
    <k n="CalcOrigin" t="i"/>
    <k n="ComputedImage" t="b"/>
    <k n="Text" t="s"/>
  </s>
  <s t="_hyperlink">
    <k n="Address" t="s"/>
    <k n="Text"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Área" t="r"/>
    <k n="Descripción" t="s"/>
    <k n="División de administración 1 (estado/provincia/otro)" t="r"/>
    <k n="Imagen" t="r"/>
    <k n="Latitud" t="r"/>
    <k n="LearnMoreOnLink" t="r"/>
    <k n="Longitud" t="r"/>
    <k n="Nombre" t="s"/>
    <k n="País o región" t="r"/>
    <k n="Población" t="r"/>
    <k n="UniqueName" t="s"/>
    <k n="VDPID/VSID" t="s"/>
  </s>
  <s t="_array">
    <k n="array" t="a"/>
  </s>
  <s t="_linkedentity2core">
    <k n="_CRID" t="e"/>
    <k n="%EntityCulture" t="s"/>
    <k n="%EntityId" t="s"/>
    <k n="%EntityServiceId" t="i"/>
    <k n="%IsRefreshable" t="b"/>
    <k n="%OutdatedReason" t="i"/>
    <k n="_Attribution" t="spb"/>
    <k n="_CanonicalPropertyNames" t="spb"/>
    <k n="_Display" t="spb"/>
    <k n="_DisplayString" t="s"/>
    <k n="_Flags" t="spb"/>
    <k n="_Format" t="spb"/>
    <k n="_Icon" t="s"/>
    <k n="_Provider" t="spb"/>
    <k n="_SubLabel" t="spb"/>
    <k n="Abreviatura" t="s"/>
    <k n="`Área" t="r"/>
    <k n="Capital/ciudad principal" t="r"/>
    <k n="Ciudad más grande" t="r"/>
    <k n="Descripción" t="s"/>
    <k n="Imagen" t="r"/>
    <k n="LearnMoreOnLink" t="r"/>
    <k n="Líder(es)" t="r"/>
    <k n="Nombre" t="s"/>
    <k n="País o región" t="r"/>
    <k n="Población" t="r"/>
    <k n="Unidades de vivienda" t="r"/>
    <k n="UniqueName" t="s"/>
    <k n="VDPID/VSID" t="s"/>
    <k n="Zona(s) horaria(s)" t="r"/>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Capital/ciudad principal" t="r"/>
    <k n="Ciudad más grande" t="r"/>
    <k n="Descripción" t="s"/>
    <k n="Idioma oficial" t="r"/>
    <k n="Imagen" t="r"/>
    <k n="LearnMoreOnLink" t="r"/>
    <k n="Líder(es)" t="r"/>
    <k n="Nombre" t="s"/>
    <k n="País o región" t="r"/>
    <k n="Población" t="r"/>
    <k n="Unidades de vivienda"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apitalización de mercado de las sociedades cotizadas" t="r"/>
    <k n="Ciudad más grande" t="r"/>
    <k n="Código de llamada" t="r"/>
    <k n="Código de moneda" t="s"/>
    <k n="Consumo de energía de combustibles fósiles" t="r"/>
    <k n="Consumo de energía eléctrica" t="r"/>
    <k n="Descripción" t="s"/>
    <k n="Emisiones de dióxido de carbono" t="r"/>
    <k n="Esperanza de vida" t="r"/>
    <k n="Gastos de salud varios (%)" t="r"/>
    <k n="Himno nacional" t="s"/>
    <k n="Idioma oficial" t="r"/>
    <k n="Imagen" t="r"/>
    <k n="Ingresos fiscales (%)" t="r"/>
    <k n="IPC" t="r"/>
    <k n="LearnMoreOnLink" t="r"/>
    <k n="Líder(es)" t="r"/>
    <k n="Matriculación en educación primaria en bruto (%)" t="r"/>
    <k n="Matriculación en educación terciaria en bruto (%)" t="r"/>
    <k n="Médicos por mil" t="r"/>
    <k n="Mortalidad infantil" t="r"/>
    <k n="Nombre" t="s"/>
    <k n="Nombre oficial" t="s"/>
    <k n="PIB" t="r"/>
    <k n="Población" t="r"/>
    <k n="Población urbana" t="r"/>
    <k n="Población: 10% más alto de participación de ingresos" t="r"/>
    <k n="Población: 10% más bajo de participación de ingresos" t="r"/>
    <k n="Población: 20% más alto de participación de ingresos" t="r"/>
    <k n="Población: 20% más bajo de participación de ingresos" t="r"/>
    <k n="Población: cuarto 20% de participación de ingresos" t="r"/>
    <k n="Población: participación en la fuerza laboral (%)" t="r"/>
    <k n="Población: segundo 20% de participación de ingresos" t="r"/>
    <k n="Población: tercer 20% de participación de ingresos" t="r"/>
    <k n="Precio de la gasolina" t="r"/>
    <k n="Ratio de mortalidad materna" t="r"/>
    <k n="Salario mínimo" t="r"/>
    <k n="Subdivisiones" t="r"/>
    <k n="Tamaño de las fuerzas armadas" t="r"/>
    <k n="Tasa de desempleo" t="r"/>
    <k n="Tasa de fertilidad" t="r"/>
    <k n="Tasa de impuesto total" t="r"/>
    <k n="Tasa de natalidad" t="r"/>
    <k n="Tierra agrícola (%)" t="r"/>
    <k n="UniqueName" t="s"/>
    <k n="VDPID/VSID" t="s"/>
    <k n="Zona(s) horaria(s)" t="r"/>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Descripción" t="s"/>
    <k n="Idioma oficial" t="r"/>
    <k n="Imagen" t="r"/>
    <k n="LearnMoreOnLink" t="r"/>
    <k n="Líder(es)" t="r"/>
    <k n="Nombre" t="s"/>
    <k n="País o región" t="r"/>
    <k n="Población" t="r"/>
    <k n="Unidades de vivienda" t="r"/>
    <k n="UniqueName" t="s"/>
    <k n="VDPID/VSID" t="s"/>
    <k n="Zona(s) horaria(s)" t="r"/>
  </s>
  <s t="_linkedentity2core">
    <k n="_CRID" t="e"/>
    <k n="%EntityCulture" t="s"/>
    <k n="%EntityId" t="s"/>
    <k n="%EntityServiceId" t="i"/>
    <k n="%IsRefreshable" t="b"/>
    <k n="%OutdatedReason" t="i"/>
    <k n="_Attribution" t="spb"/>
    <k n="_CanonicalPropertyNames" t="spb"/>
    <k n="_Display" t="spb"/>
    <k n="_DisplayString" t="s"/>
    <k n="_Flags" t="spb"/>
    <k n="_Format" t="spb"/>
    <k n="_Icon" t="s"/>
    <k n="_Provider" t="spb"/>
    <k n="_SubLabel" t="spb"/>
    <k n="Abreviatura" t="s"/>
    <k n="`Área" t="r"/>
    <k n="Capital/ciudad principal" t="r"/>
    <k n="Ciudad más grande" t="r"/>
    <k n="Descripción" t="s"/>
    <k n="Idioma oficial" t="r"/>
    <k n="Imagen" t="r"/>
    <k n="LearnMoreOnLink" t="r"/>
    <k n="Líder(es)" t="r"/>
    <k n="Nombre" t="s"/>
    <k n="País o región" t="r"/>
    <k n="Población" t="r"/>
    <k n="Unidades de vivienda" t="r"/>
    <k n="UniqueName" t="s"/>
    <k n="VDPID/VSID" t="s"/>
    <k n="Zona(s) horaria(s)" t="r"/>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Capital/ciudad principal" t="r"/>
    <k n="Ciudad más grande" t="r"/>
    <k n="Descripción" t="s"/>
    <k n="Imagen" t="r"/>
    <k n="LearnMoreOnLink" t="r"/>
    <k n="Líder(es)" t="r"/>
    <k n="Nombre" t="s"/>
    <k n="País o región" t="r"/>
    <k n="Población" t="r"/>
    <k n="Unidades de vivienda" t="r"/>
    <k n="UniqueName" t="s"/>
    <k n="VDPID/VSID" t="s"/>
    <k n="Zona(s) horaria(s)" t="r"/>
  </s>
  <s t="_linkedentity2core">
    <k n="_CRID" t="e"/>
    <k n="%EntityCulture" t="s"/>
    <k n="%EntityId" t="s"/>
    <k n="%EntityServiceId" t="i"/>
    <k n="%IsRefreshable" t="b"/>
    <k n="%OutdatedReason" t="i"/>
    <k n="_Attribution" t="spb"/>
    <k n="_CanonicalPropertyNames" t="spb"/>
    <k n="_Display" t="spb"/>
    <k n="_DisplayString" t="s"/>
    <k n="_Flags" t="spb"/>
    <k n="_Format" t="spb"/>
    <k n="_Icon" t="s"/>
    <k n="_Provider" t="spb"/>
    <k n="_SubLabel" t="spb"/>
    <k n="Abreviatura" t="s"/>
    <k n="`Área" t="r"/>
    <k n="Capital/ciudad principal" t="r"/>
    <k n="Ciudad más grande" t="r"/>
    <k n="Descripción" t="s"/>
    <k n="Idioma oficial" t="r"/>
    <k n="Imagen" t="r"/>
    <k n="LearnMoreOnLink" t="r"/>
    <k n="Líder(es)" t="r"/>
    <k n="Nombre" t="s"/>
    <k n="País o región" t="r"/>
    <k n="Población" t="r"/>
    <k n="Unidades de vivienda" t="r"/>
    <k n="UniqueName" t="s"/>
    <k n="VDPID/VSID" t="s"/>
  </s>
  <s t="_linkedentity2core">
    <k n="_CRID" t="e"/>
    <k n="%EntityCulture" t="s"/>
    <k n="%EntityId" t="s"/>
    <k n="%EntityServiceId" t="i"/>
    <k n="%IsRefreshable" t="b"/>
    <k n="%OutdatedReason" t="i"/>
    <k n="_Attribution" t="spb"/>
    <k n="_CanonicalPropertyNames" t="spb"/>
    <k n="_Display" t="spb"/>
    <k n="_DisplayString" t="s"/>
    <k n="_Flags" t="spb"/>
    <k n="_Format" t="spb"/>
    <k n="_Icon" t="s"/>
    <k n="_Provider" t="spb"/>
    <k n="_SubLabel" t="spb"/>
    <k n="Abreviatura" t="s"/>
    <k n="`Área" t="r"/>
    <k n="Capital/ciudad principal" t="r"/>
    <k n="Ciudad más grande" t="r"/>
    <k n="Descripción" t="s"/>
    <k n="Imagen" t="r"/>
    <k n="LearnMoreOnLink" t="r"/>
    <k n="Líder(es)" t="r"/>
    <k n="Nombre" t="s"/>
    <k n="País o región" t="r"/>
    <k n="Población" t="r"/>
    <k n="Unidades de vivienda"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Capital/ciudad principal" t="r"/>
    <k n="Descripción" t="s"/>
    <k n="Imagen" t="r"/>
    <k n="Líder(es)" t="r"/>
    <k n="Nombre" t="s"/>
    <k n="País o región" t="r"/>
    <k n="Población" t="r"/>
    <k n="Unidades de vivienda" t="r"/>
    <k n="UniqueName" t="s"/>
    <k n="VDPID/VSID" t="s"/>
  </s>
  <s t="_linkedentity2core">
    <k n="_CRID" t="e"/>
    <k n="%EntityCulture" t="s"/>
    <k n="%EntityId" t="s"/>
    <k n="%EntityServiceId" t="i"/>
    <k n="%IsRefreshable" t="b"/>
    <k n="%OutdatedReason" t="i"/>
    <k n="_Attribution" t="spb"/>
    <k n="_CanonicalPropertyNames" t="spb"/>
    <k n="_Display" t="spb"/>
    <k n="_DisplayString" t="s"/>
    <k n="_Flags" t="spb"/>
    <k n="_Format" t="spb"/>
    <k n="_Icon" t="s"/>
    <k n="_Provider" t="spb"/>
    <k n="_SubLabel" t="spb"/>
    <k n="`Área" t="r"/>
    <k n="Descripción" t="s"/>
    <k n="División de administración 1 (estado/provincia/otro)" t="r"/>
    <k n="Imagen" t="r"/>
    <k n="Latitud" t="r"/>
    <k n="LearnMoreOnLink" t="r"/>
    <k n="Líder(es)" t="r"/>
    <k n="Longitud" t="r"/>
    <k n="Nombre" t="s"/>
    <k n="País o región" t="r"/>
    <k n="Población" t="r"/>
    <k n="UniqueName" t="s"/>
    <k n="VDPID/VSID" t="s"/>
  </s>
  <s t="_linkedentity2core">
    <k n="_CRID" t="e"/>
    <k n="%EntityCulture" t="s"/>
    <k n="%EntityId" t="s"/>
    <k n="%EntityServiceId" t="i"/>
    <k n="%IsRefreshable" t="b"/>
    <k n="%OutdatedReason" t="i"/>
    <k n="_Attribution" t="spb"/>
    <k n="_CanonicalPropertyNames" t="spb"/>
    <k n="_Display" t="spb"/>
    <k n="_DisplayString" t="s"/>
    <k n="_Flags" t="spb"/>
    <k n="_Format" t="spb"/>
    <k n="_Icon" t="s"/>
    <k n="_Provider" t="spb"/>
    <k n="_SubLabel" t="spb"/>
    <k n="`Área" t="r"/>
    <k n="Descripción" t="s"/>
    <k n="División de administración 1 (estado/provincia/otro)" t="r"/>
    <k n="Imagen" t="r"/>
    <k n="Latitud" t="r"/>
    <k n="LearnMoreOnLink" t="r"/>
    <k n="Líder(es)" t="r"/>
    <k n="Longitud" t="r"/>
    <k n="Nombre" t="s"/>
    <k n="País o región" t="r"/>
    <k n="Población" t="r"/>
    <k n="UniqueName" t="s"/>
    <k n="VDPID/VSID" t="s"/>
    <k n="Zona(s) horaria(s)" t="r"/>
  </s>
  <s t="_linkedentity2core">
    <k n="_CRID" t="e"/>
    <k n="%EntityCulture" t="s"/>
    <k n="%EntityId" t="s"/>
    <k n="%EntityServiceId" t="i"/>
    <k n="%IsRefreshable" t="b"/>
    <k n="%OutdatedReason" t="i"/>
    <k n="_Attribution" t="spb"/>
    <k n="_CanonicalPropertyNames" t="spb"/>
    <k n="_Display" t="spb"/>
    <k n="_DisplayString" t="s"/>
    <k n="_Flags" t="spb"/>
    <k n="_Format" t="spb"/>
    <k n="_Icon" t="s"/>
    <k n="_Provider" t="spb"/>
    <k n="_SubLabel" t="spb"/>
    <k n="`Área" t="r"/>
    <k n="Descripción" t="s"/>
    <k n="División de administración 1 (estado/provincia/otro)" t="r"/>
    <k n="Imagen" t="r"/>
    <k n="Latitud" t="r"/>
    <k n="LearnMoreOnLink" t="r"/>
    <k n="Longitud" t="r"/>
    <k n="Nombre" t="s"/>
    <k n="País o región" t="r"/>
    <k n="Población"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Área" t="r"/>
    <k n="Descripción" t="s"/>
    <k n="División de administración 1 (estado/provincia/otro)" t="r"/>
    <k n="Imagen" t="r"/>
    <k n="Latitud" t="r"/>
    <k n="LearnMoreOnLink" t="r"/>
    <k n="Líder(es)" t="r"/>
    <k n="Longitud" t="r"/>
    <k n="Nombre" t="s"/>
    <k n="País o región" t="r"/>
    <k n="Población"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Área" t="r"/>
    <k n="Descripción" t="s"/>
    <k n="División de administración 1 (estado/provincia/otro)" t="r"/>
    <k n="Imagen" t="r"/>
    <k n="Latitud" t="r"/>
    <k n="LearnMoreOnLink" t="r"/>
    <k n="Líder(es)" t="r"/>
    <k n="Longitud" t="r"/>
    <k n="Nombre" t="s"/>
    <k n="País o región" t="r"/>
    <k n="Población" t="r"/>
    <k n="UniqueName" t="s"/>
    <k n="VDPID/VSID" t="s"/>
    <k n="Zona(s) horaria(s)" t="r"/>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Área" t="r"/>
    <k n="Descripción" t="s"/>
    <k n="División de administración 1 (estado/provincia/otro)" t="r"/>
    <k n="Imagen" t="r"/>
    <k n="Latitud" t="r"/>
    <k n="LearnMoreOnLink" t="r"/>
    <k n="Longitud" t="r"/>
    <k n="Nombre" t="s"/>
    <k n="País o región" t="r"/>
    <k n="Población" t="r"/>
    <k n="UniqueName" t="s"/>
    <k n="VDPID/VSID" t="s"/>
    <k n="Zona(s) horaria(s)" t="r"/>
  </s>
  <s t="_linkedentity2core">
    <k n="_CRID" t="e"/>
    <k n="%EntityCulture" t="s"/>
    <k n="%EntityId" t="s"/>
    <k n="%EntityServiceId" t="i"/>
    <k n="%IsRefreshable" t="b"/>
    <k n="%OutdatedReason" t="i"/>
    <k n="_Attribution" t="spb"/>
    <k n="_CanonicalPropertyNames" t="spb"/>
    <k n="_Display" t="spb"/>
    <k n="_DisplayString" t="s"/>
    <k n="_Flags" t="spb"/>
    <k n="_Format" t="spb"/>
    <k n="_Icon" t="s"/>
    <k n="_Provider" t="spb"/>
    <k n="_SubLabel" t="spb"/>
    <k n="`Área" t="r"/>
    <k n="Descripción" t="s"/>
    <k n="División de administración 1 (estado/provincia/otro)" t="r"/>
    <k n="División de administración 2 (condado/distrito/otro)" t="r"/>
    <k n="Imagen" t="r"/>
    <k n="Latitud" t="r"/>
    <k n="LearnMoreOnLink" t="r"/>
    <k n="Líder(es)" t="r"/>
    <k n="Longitud" t="r"/>
    <k n="Nombre" t="s"/>
    <k n="País o región" t="r"/>
    <k n="Población" t="r"/>
    <k n="UniqueName" t="s"/>
    <k n="VDPID/VSID" t="s"/>
  </s>
  <s t="_error">
    <k n="errorType" t="i"/>
    <k n="field" t="s"/>
    <k n="subType" t="i"/>
  </s>
  <s t="_localImage">
    <k n="_rvRel:LocalImageIdentifier" t="i"/>
    <k n="CalcOrigin" t="i"/>
    <k n="Text" t="s"/>
  </s>
  <s t="_linkedentity2core">
    <k n="_CRID" t="e"/>
    <k n="%EntityCulture" t="s"/>
    <k n="%EntityId" t="s"/>
    <k n="%EntityServiceId" t="i"/>
    <k n="%IsRefreshable" t="b"/>
    <k n="%OutdatedReason" t="i"/>
    <k n="_Attribution" t="spb"/>
    <k n="_CanonicalPropertyNames" t="spb"/>
    <k n="_Display" t="spb"/>
    <k n="_DisplayString" t="s"/>
    <k n="_Flags" t="spb"/>
    <k n="_Format" t="spb"/>
    <k n="_Icon" t="s"/>
    <k n="_Provider" t="spb"/>
    <k n="_SubLabel" t="spb"/>
    <k n="`Área" t="r"/>
    <k n="Descripción" t="s"/>
    <k n="División de administración 1 (estado/provincia/otro)" t="r"/>
    <k n="Imagen" t="r"/>
    <k n="Latitud" t="r"/>
    <k n="LearnMoreOnLink" t="r"/>
    <k n="Longitud" t="r"/>
    <k n="Nombre" t="s"/>
    <k n="País o región" t="r"/>
    <k n="UniqueName" t="s"/>
    <k n="VDPID/VSID" t="s"/>
  </s>
  <s t="_datasourcecontainer">
    <k n="%XLUID" t="s"/>
    <k n="_CRID" t="i"/>
    <k n="_Display" t="spb"/>
    <k n="DEPARTAMENTO" t="r"/>
    <k n="DIRECCIÓN TERRITORIAL" t="r"/>
    <k n="PAÍS" t="r"/>
    <k n="SEDE" t="r"/>
  </s>
</rvStructures>
</file>

<file path=xl/richData/rdsupportingpropertybag.xml><?xml version="1.0" encoding="utf-8"?>
<supportingPropertyBags xmlns="http://schemas.microsoft.com/office/spreadsheetml/2017/richdata2">
  <spbArrays count="19">
    <a count="25">
      <v t="s">%EntityServiceId</v>
      <v t="s">%IsRefreshable</v>
      <v t="s">_CanonicalPropertyNames</v>
      <v t="s">%EntityCulture</v>
      <v t="s">%EntityId</v>
      <v t="s">_Icon</v>
      <v t="s">_Provider</v>
      <v t="s">_Attribution</v>
      <v t="s">_Display</v>
      <v t="s">Nombre</v>
      <v t="s">_Format</v>
      <v t="s">División de administración 1 (estado/provincia/otro)</v>
      <v t="s">País o región</v>
      <v t="s">_SubLabel</v>
      <v t="s">Población</v>
      <v t="s">`Área</v>
      <v t="s">Latitud</v>
      <v t="s">Longitud</v>
      <v t="s">_Flags</v>
      <v t="s">VDPID/VSID</v>
      <v t="s">UniqueName</v>
      <v t="s">_DisplayString</v>
      <v t="s">LearnMoreOnLink</v>
      <v t="s">Imagen</v>
      <v t="s">Descripción</v>
    </a>
    <a count="29">
      <v t="s">%EntityServiceId</v>
      <v t="s">%IsRefreshable</v>
      <v t="s">_CanonicalPropertyNames</v>
      <v t="s">%EntityCulture</v>
      <v t="s">%EntityId</v>
      <v t="s">_Icon</v>
      <v t="s">_Provider</v>
      <v t="s">_Attribution</v>
      <v t="s">_Display</v>
      <v t="s">Nombre</v>
      <v t="s">_Format</v>
      <v t="s">Capital/ciudad principal</v>
      <v t="s">Líder(es)</v>
      <v t="s">País o región</v>
      <v t="s">_SubLabel</v>
      <v t="s">Población</v>
      <v t="s">`Área</v>
      <v t="s">Abreviatura</v>
      <v t="s">Ciudad más grande</v>
      <v t="s">Unidades de vivienda</v>
      <v t="s">Zona(s) horaria(s)</v>
      <v t="s">_Flags</v>
      <v t="s">VDPID/VSID</v>
      <v t="s">UniqueName</v>
      <v t="s">_DisplayString</v>
      <v t="s">LearnMoreOnLink</v>
      <v t="s">Imagen</v>
      <v t="s">Descripción</v>
      <v t="s">%OutdatedReason</v>
    </a>
    <a count="28">
      <v t="s">%EntityServiceId</v>
      <v t="s">%IsRefreshable</v>
      <v t="s">_CanonicalPropertyNames</v>
      <v t="s">%EntityCulture</v>
      <v t="s">%EntityId</v>
      <v t="s">_Icon</v>
      <v t="s">_Provider</v>
      <v t="s">_Attribution</v>
      <v t="s">_Display</v>
      <v t="s">Nombre</v>
      <v t="s">_Format</v>
      <v t="s">Capital/ciudad principal</v>
      <v t="s">Líder(es)</v>
      <v t="s">País o región</v>
      <v t="s">_SubLabel</v>
      <v t="s">Población</v>
      <v t="s">`Área</v>
      <v t="s">Abreviatura</v>
      <v t="s">Ciudad más grande</v>
      <v t="s">Idioma oficial</v>
      <v t="s">Unidades de vivienda</v>
      <v t="s">_Flags</v>
      <v t="s">VDPID/VSID</v>
      <v t="s">UniqueName</v>
      <v t="s">_DisplayString</v>
      <v t="s">LearnMoreOnLink</v>
      <v t="s">Imagen</v>
      <v t="s">Descripción</v>
    </a>
    <a count="65">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Precio de la gasolina</v>
      <v t="s">Consumo de energía eléctrica</v>
      <v t="s">IPC</v>
      <v t="s">Cambio de IPC (%)</v>
      <v t="s">Población: 10% más alto de participación de ingresos</v>
      <v t="s">Población: 20% más alto de participación de ingresos</v>
      <v t="s">Población: segundo 20% de participación de ingresos</v>
      <v t="s">Población: tercer 20% de participación de ingresos</v>
      <v t="s">Población: cuarto 20% de participación de ingresos</v>
      <v t="s">Población: 20% más bajo de participación de ingresos</v>
      <v t="s">Población: 10% más bajo de participación de ingresos</v>
      <v t="s">Población: participación en la fuerza laboral (%)</v>
      <v t="s">Salario mínimo</v>
      <v t="s">Ingresos fiscales (%)</v>
      <v t="s">Tasa de impuesto total</v>
      <v t="s">Tasa de desempleo</v>
      <v t="s">Capitalización de mercado de las sociedades cotizadas</v>
      <v t="s">Matriculación en educación primaria en bruto (%)</v>
      <v t="s">Matriculación en educación terciaria en bruto (%)</v>
      <v t="s">Gastos de salud varios (%)</v>
      <v t="s">Médicos por mil</v>
      <v t="s">Tamaño de las fuerzas armadas</v>
      <v t="s">Zona(s) horaria(s)</v>
      <v t="s">Código de llamada</v>
      <v t="s">_Flags</v>
      <v t="s">VDPID/VSID</v>
      <v t="s">UniqueName</v>
      <v t="s">_DisplayString</v>
      <v t="s">LearnMoreOnLink</v>
      <v t="s">Imagen</v>
      <v t="s">Descripción</v>
    </a>
    <a count="27">
      <v t="s">%EntityServiceId</v>
      <v t="s">%IsRefreshable</v>
      <v t="s">_CanonicalPropertyNames</v>
      <v t="s">%EntityCulture</v>
      <v t="s">%EntityId</v>
      <v t="s">_Icon</v>
      <v t="s">_Provider</v>
      <v t="s">_Attribution</v>
      <v t="s">_Display</v>
      <v t="s">Nombre</v>
      <v t="s">_Format</v>
      <v t="s">Líder(es)</v>
      <v t="s">País o región</v>
      <v t="s">_SubLabel</v>
      <v t="s">Población</v>
      <v t="s">`Área</v>
      <v t="s">Abreviatura</v>
      <v t="s">Idioma oficial</v>
      <v t="s">Unidades de vivienda</v>
      <v t="s">Zona(s) horaria(s)</v>
      <v t="s">_Flags</v>
      <v t="s">VDPID/VSID</v>
      <v t="s">UniqueName</v>
      <v t="s">_DisplayString</v>
      <v t="s">LearnMoreOnLink</v>
      <v t="s">Imagen</v>
      <v t="s">Descripción</v>
    </a>
    <a count="30">
      <v t="s">%EntityServiceId</v>
      <v t="s">%IsRefreshable</v>
      <v t="s">_CanonicalPropertyNames</v>
      <v t="s">%EntityCulture</v>
      <v t="s">%EntityId</v>
      <v t="s">_Icon</v>
      <v t="s">_Provider</v>
      <v t="s">_Attribution</v>
      <v t="s">_Display</v>
      <v t="s">Nombre</v>
      <v t="s">_Format</v>
      <v t="s">Capital/ciudad principal</v>
      <v t="s">Líder(es)</v>
      <v t="s">País o región</v>
      <v t="s">_SubLabel</v>
      <v t="s">Población</v>
      <v t="s">`Área</v>
      <v t="s">Abreviatura</v>
      <v t="s">Ciudad más grande</v>
      <v t="s">Idioma oficial</v>
      <v t="s">Unidades de vivienda</v>
      <v t="s">Zona(s) horaria(s)</v>
      <v t="s">_Flags</v>
      <v t="s">VDPID/VSID</v>
      <v t="s">UniqueName</v>
      <v t="s">_DisplayString</v>
      <v t="s">LearnMoreOnLink</v>
      <v t="s">Imagen</v>
      <v t="s">Descripción</v>
      <v t="s">%OutdatedReason</v>
    </a>
    <a count="28">
      <v t="s">%EntityServiceId</v>
      <v t="s">%IsRefreshable</v>
      <v t="s">_CanonicalPropertyNames</v>
      <v t="s">%EntityCulture</v>
      <v t="s">%EntityId</v>
      <v t="s">_Icon</v>
      <v t="s">_Provider</v>
      <v t="s">_Attribution</v>
      <v t="s">_Display</v>
      <v t="s">Nombre</v>
      <v t="s">_Format</v>
      <v t="s">Capital/ciudad principal</v>
      <v t="s">Líder(es)</v>
      <v t="s">País o región</v>
      <v t="s">_SubLabel</v>
      <v t="s">Población</v>
      <v t="s">`Área</v>
      <v t="s">Abreviatura</v>
      <v t="s">Ciudad más grande</v>
      <v t="s">Unidades de vivienda</v>
      <v t="s">Zona(s) horaria(s)</v>
      <v t="s">_Flags</v>
      <v t="s">VDPID/VSID</v>
      <v t="s">UniqueName</v>
      <v t="s">_DisplayString</v>
      <v t="s">LearnMoreOnLink</v>
      <v t="s">Imagen</v>
      <v t="s">Descripción</v>
    </a>
    <a count="29">
      <v t="s">%EntityServiceId</v>
      <v t="s">%IsRefreshable</v>
      <v t="s">_CanonicalPropertyNames</v>
      <v t="s">%EntityCulture</v>
      <v t="s">%EntityId</v>
      <v t="s">_Icon</v>
      <v t="s">_Provider</v>
      <v t="s">_Attribution</v>
      <v t="s">_Display</v>
      <v t="s">Nombre</v>
      <v t="s">_Format</v>
      <v t="s">Capital/ciudad principal</v>
      <v t="s">Líder(es)</v>
      <v t="s">País o región</v>
      <v t="s">_SubLabel</v>
      <v t="s">Población</v>
      <v t="s">`Área</v>
      <v t="s">Abreviatura</v>
      <v t="s">Ciudad más grande</v>
      <v t="s">Idioma oficial</v>
      <v t="s">Unidades de vivienda</v>
      <v t="s">_Flags</v>
      <v t="s">VDPID/VSID</v>
      <v t="s">UniqueName</v>
      <v t="s">_DisplayString</v>
      <v t="s">LearnMoreOnLink</v>
      <v t="s">Imagen</v>
      <v t="s">Descripción</v>
      <v t="s">%OutdatedReason</v>
    </a>
    <a count="28">
      <v t="s">%EntityServiceId</v>
      <v t="s">%IsRefreshable</v>
      <v t="s">_CanonicalPropertyNames</v>
      <v t="s">%EntityCulture</v>
      <v t="s">%EntityId</v>
      <v t="s">_Icon</v>
      <v t="s">_Provider</v>
      <v t="s">_Attribution</v>
      <v t="s">_Display</v>
      <v t="s">Nombre</v>
      <v t="s">_Format</v>
      <v t="s">Capital/ciudad principal</v>
      <v t="s">Líder(es)</v>
      <v t="s">País o región</v>
      <v t="s">_SubLabel</v>
      <v t="s">Población</v>
      <v t="s">`Área</v>
      <v t="s">Abreviatura</v>
      <v t="s">Ciudad más grande</v>
      <v t="s">Unidades de vivienda</v>
      <v t="s">_Flags</v>
      <v t="s">VDPID/VSID</v>
      <v t="s">UniqueName</v>
      <v t="s">_DisplayString</v>
      <v t="s">LearnMoreOnLink</v>
      <v t="s">Imagen</v>
      <v t="s">Descripción</v>
      <v t="s">%OutdatedReason</v>
    </a>
    <a count="25">
      <v t="s">%EntityServiceId</v>
      <v t="s">%IsRefreshable</v>
      <v t="s">_CanonicalPropertyNames</v>
      <v t="s">%EntityCulture</v>
      <v t="s">%EntityId</v>
      <v t="s">_Icon</v>
      <v t="s">_Provider</v>
      <v t="s">_Attribution</v>
      <v t="s">_Display</v>
      <v t="s">Nombre</v>
      <v t="s">_Format</v>
      <v t="s">Capital/ciudad principal</v>
      <v t="s">Líder(es)</v>
      <v t="s">País o región</v>
      <v t="s">_SubLabel</v>
      <v t="s">Población</v>
      <v t="s">`Área</v>
      <v t="s">Abreviatura</v>
      <v t="s">Unidades de vivienda</v>
      <v t="s">_Flags</v>
      <v t="s">VDPID/VSID</v>
      <v t="s">UniqueName</v>
      <v t="s">_DisplayString</v>
      <v t="s">Imagen</v>
      <v t="s">Descripción</v>
    </a>
    <a count="27">
      <v t="s">%EntityServiceId</v>
      <v t="s">%IsRefreshable</v>
      <v t="s">_CanonicalPropertyNames</v>
      <v t="s">%EntityCulture</v>
      <v t="s">%EntityId</v>
      <v t="s">_Icon</v>
      <v t="s">_Provider</v>
      <v t="s">_Attribution</v>
      <v t="s">_Display</v>
      <v t="s">Nombre</v>
      <v t="s">_Format</v>
      <v t="s">División de administración 1 (estado/provincia/otro)</v>
      <v t="s">País o región</v>
      <v t="s">Líder(es)</v>
      <v t="s">_SubLabel</v>
      <v t="s">Población</v>
      <v t="s">`Área</v>
      <v t="s">Latitud</v>
      <v t="s">Longitud</v>
      <v t="s">_Flags</v>
      <v t="s">VDPID/VSID</v>
      <v t="s">UniqueName</v>
      <v t="s">_DisplayString</v>
      <v t="s">LearnMoreOnLink</v>
      <v t="s">Imagen</v>
      <v t="s">Descripción</v>
      <v t="s">%OutdatedReason</v>
    </a>
    <a count="28">
      <v t="s">%EntityServiceId</v>
      <v t="s">%IsRefreshable</v>
      <v t="s">_CanonicalPropertyNames</v>
      <v t="s">%EntityCulture</v>
      <v t="s">%EntityId</v>
      <v t="s">_Icon</v>
      <v t="s">_Provider</v>
      <v t="s">_Attribution</v>
      <v t="s">_Display</v>
      <v t="s">Nombre</v>
      <v t="s">_Format</v>
      <v t="s">División de administración 1 (estado/provincia/otro)</v>
      <v t="s">País o región</v>
      <v t="s">Líder(es)</v>
      <v t="s">_SubLabel</v>
      <v t="s">Población</v>
      <v t="s">`Área</v>
      <v t="s">Latitud</v>
      <v t="s">Longitud</v>
      <v t="s">Zona(s) horaria(s)</v>
      <v t="s">_Flags</v>
      <v t="s">VDPID/VSID</v>
      <v t="s">UniqueName</v>
      <v t="s">_DisplayString</v>
      <v t="s">LearnMoreOnLink</v>
      <v t="s">Imagen</v>
      <v t="s">Descripción</v>
      <v t="s">%OutdatedReason</v>
    </a>
    <a count="26">
      <v t="s">%EntityServiceId</v>
      <v t="s">%IsRefreshable</v>
      <v t="s">_CanonicalPropertyNames</v>
      <v t="s">%EntityCulture</v>
      <v t="s">%EntityId</v>
      <v t="s">_Icon</v>
      <v t="s">_Provider</v>
      <v t="s">_Attribution</v>
      <v t="s">_Display</v>
      <v t="s">Nombre</v>
      <v t="s">_Format</v>
      <v t="s">División de administración 1 (estado/provincia/otro)</v>
      <v t="s">País o región</v>
      <v t="s">_SubLabel</v>
      <v t="s">Población</v>
      <v t="s">`Área</v>
      <v t="s">Latitud</v>
      <v t="s">Longitud</v>
      <v t="s">_Flags</v>
      <v t="s">VDPID/VSID</v>
      <v t="s">UniqueName</v>
      <v t="s">_DisplayString</v>
      <v t="s">LearnMoreOnLink</v>
      <v t="s">Imagen</v>
      <v t="s">Descripción</v>
      <v t="s">%OutdatedReason</v>
    </a>
    <a count="26">
      <v t="s">%EntityServiceId</v>
      <v t="s">%IsRefreshable</v>
      <v t="s">_CanonicalPropertyNames</v>
      <v t="s">%EntityCulture</v>
      <v t="s">%EntityId</v>
      <v t="s">_Icon</v>
      <v t="s">_Provider</v>
      <v t="s">_Attribution</v>
      <v t="s">_Display</v>
      <v t="s">Nombre</v>
      <v t="s">_Format</v>
      <v t="s">División de administración 1 (estado/provincia/otro)</v>
      <v t="s">País o región</v>
      <v t="s">Líder(es)</v>
      <v t="s">_SubLabel</v>
      <v t="s">Población</v>
      <v t="s">`Área</v>
      <v t="s">Latitud</v>
      <v t="s">Longitud</v>
      <v t="s">_Flags</v>
      <v t="s">VDPID/VSID</v>
      <v t="s">UniqueName</v>
      <v t="s">_DisplayString</v>
      <v t="s">LearnMoreOnLink</v>
      <v t="s">Imagen</v>
      <v t="s">Descripción</v>
    </a>
    <a count="27">
      <v t="s">%EntityServiceId</v>
      <v t="s">%IsRefreshable</v>
      <v t="s">_CanonicalPropertyNames</v>
      <v t="s">%EntityCulture</v>
      <v t="s">%EntityId</v>
      <v t="s">_Icon</v>
      <v t="s">_Provider</v>
      <v t="s">_Attribution</v>
      <v t="s">_Display</v>
      <v t="s">Nombre</v>
      <v t="s">_Format</v>
      <v t="s">División de administración 1 (estado/provincia/otro)</v>
      <v t="s">País o región</v>
      <v t="s">Líder(es)</v>
      <v t="s">_SubLabel</v>
      <v t="s">Población</v>
      <v t="s">`Área</v>
      <v t="s">Latitud</v>
      <v t="s">Longitud</v>
      <v t="s">Zona(s) horaria(s)</v>
      <v t="s">_Flags</v>
      <v t="s">VDPID/VSID</v>
      <v t="s">UniqueName</v>
      <v t="s">_DisplayString</v>
      <v t="s">LearnMoreOnLink</v>
      <v t="s">Imagen</v>
      <v t="s">Descripción</v>
    </a>
    <a count="26">
      <v t="s">%EntityServiceId</v>
      <v t="s">%IsRefreshable</v>
      <v t="s">_CanonicalPropertyNames</v>
      <v t="s">%EntityCulture</v>
      <v t="s">%EntityId</v>
      <v t="s">_Icon</v>
      <v t="s">_Provider</v>
      <v t="s">_Attribution</v>
      <v t="s">_Display</v>
      <v t="s">Nombre</v>
      <v t="s">_Format</v>
      <v t="s">División de administración 1 (estado/provincia/otro)</v>
      <v t="s">País o región</v>
      <v t="s">_SubLabel</v>
      <v t="s">Población</v>
      <v t="s">`Área</v>
      <v t="s">Latitud</v>
      <v t="s">Longitud</v>
      <v t="s">Zona(s) horaria(s)</v>
      <v t="s">_Flags</v>
      <v t="s">VDPID/VSID</v>
      <v t="s">UniqueName</v>
      <v t="s">_DisplayString</v>
      <v t="s">LearnMoreOnLink</v>
      <v t="s">Imagen</v>
      <v t="s">Descripción</v>
    </a>
    <a count="28">
      <v t="s">%EntityServiceId</v>
      <v t="s">%IsRefreshable</v>
      <v t="s">_CanonicalPropertyNames</v>
      <v t="s">%EntityCulture</v>
      <v t="s">%EntityId</v>
      <v t="s">_Icon</v>
      <v t="s">_Provider</v>
      <v t="s">_Attribution</v>
      <v t="s">_Display</v>
      <v t="s">Nombre</v>
      <v t="s">_Format</v>
      <v t="s">División de administración 2 (condado/distrito/otro)</v>
      <v t="s">División de administración 1 (estado/provincia/otro)</v>
      <v t="s">País o región</v>
      <v t="s">Líder(es)</v>
      <v t="s">_SubLabel</v>
      <v t="s">Población</v>
      <v t="s">`Área</v>
      <v t="s">Latitud</v>
      <v t="s">Longitud</v>
      <v t="s">_Flags</v>
      <v t="s">VDPID/VSID</v>
      <v t="s">UniqueName</v>
      <v t="s">_DisplayString</v>
      <v t="s">LearnMoreOnLink</v>
      <v t="s">Imagen</v>
      <v t="s">Descripción</v>
      <v t="s">%OutdatedReason</v>
    </a>
    <a count="25">
      <v t="s">%EntityServiceId</v>
      <v t="s">%IsRefreshable</v>
      <v t="s">_CanonicalPropertyNames</v>
      <v t="s">%EntityCulture</v>
      <v t="s">%EntityId</v>
      <v t="s">_Icon</v>
      <v t="s">_Provider</v>
      <v t="s">_Attribution</v>
      <v t="s">_Display</v>
      <v t="s">Nombre</v>
      <v t="s">_Format</v>
      <v t="s">División de administración 1 (estado/provincia/otro)</v>
      <v t="s">País o región</v>
      <v t="s">_SubLabel</v>
      <v t="s">`Área</v>
      <v t="s">Latitud</v>
      <v t="s">Longitud</v>
      <v t="s">_Flags</v>
      <v t="s">VDPID/VSID</v>
      <v t="s">UniqueName</v>
      <v t="s">_DisplayString</v>
      <v t="s">LearnMoreOnLink</v>
      <v t="s">Imagen</v>
      <v t="s">Descripción</v>
      <v t="s">%OutdatedReason</v>
    </a>
    <a count="7">
      <v t="s">DIRECCIÓN TERRITORIAL</v>
      <v t="s">PAÍS</v>
      <v t="s">SEDE</v>
      <v t="s">DEPARTAMENTO</v>
      <v t="s">_CRID</v>
      <v t="s">%XLUID</v>
      <v t="s">_Display</v>
    </a>
  </spbArrays>
  <spbData count="247">
    <spb s="0">
      <v xml:space="preserve">Wikipedia	</v>
      <v xml:space="preserve">CC BY-SA 3.0	</v>
      <v xml:space="preserve">https://es.wikipedia.org/wiki/Barrancabermeja	</v>
      <v xml:space="preserve">https://creativecommons.org/licenses/by-sa/3.0	</v>
    </spb>
    <spb s="1">
      <v>0</v>
      <v>0</v>
      <v>0</v>
      <v>0</v>
      <v>0</v>
      <v>0</v>
      <v>0</v>
      <v>0</v>
      <v>0</v>
    </spb>
    <spb s="2">
      <v>Area</v>
      <v>Image</v>
      <v>Name</v>
      <v>Latitude</v>
      <v>Longitude</v>
      <v>Population</v>
      <v>UniqueName</v>
      <v>VDPID/VSID</v>
      <v>Description</v>
      <v>Country/region</v>
      <v>LearnMoreOnLink</v>
      <v>Admin Division 1 (State/province/other)</v>
    </spb>
    <spb s="3">
      <v>0</v>
      <v>Name</v>
      <v>LearnMoreOnLink</v>
    </spb>
    <spb s="4">
      <v>0</v>
      <v>0</v>
      <v>0</v>
    </spb>
    <spb s="5">
      <v>4</v>
      <v>4</v>
      <v>4</v>
    </spb>
    <spb s="6">
      <v>1</v>
      <v>2</v>
    </spb>
    <spb s="7">
      <v>https://www.bing.com</v>
      <v>https://www.bing.com/th?id=Ga%5Cbing_yt.png&amp;w=100&amp;h=40&amp;c=0&amp;pid=0.1</v>
      <v>Con tecnología de Bing</v>
    </spb>
    <spb s="8">
      <v>kilómetro cuadrado</v>
      <v>2023</v>
    </spb>
    <spb s="9">
      <v>3</v>
    </spb>
    <spb s="9">
      <v>4</v>
    </spb>
    <spb s="0">
      <v xml:space="preserve">Wikipedia	</v>
      <v xml:space="preserve">CC BY-SA 3.0	</v>
      <v xml:space="preserve">https://es.wikipedia.org/wiki/Magdalena_(Colombia)	</v>
      <v xml:space="preserve">https://creativecommons.org/licenses/by-sa/3.0	</v>
    </spb>
    <spb s="0">
      <v xml:space="preserve">Wikipedia	</v>
      <v xml:space="preserve">CC-BY-SA	</v>
      <v xml:space="preserve">http://en.wikipedia.org/wiki/Magdalena_Department	</v>
      <v xml:space="preserve">http://creativecommons.org/licenses/by-sa/3.0/	</v>
    </spb>
    <spb s="10">
      <v>11</v>
      <v>11</v>
      <v>11</v>
      <v>11</v>
      <v>12</v>
      <v>11</v>
      <v>11</v>
      <v>11</v>
      <v>11</v>
    </spb>
    <spb s="11">
      <v>Area</v>
      <v>Image</v>
      <v>Name</v>
      <v>Population</v>
      <v>UniqueName</v>
      <v>VDPID/VSID</v>
      <v>Abbreviation</v>
      <v>Description</v>
      <v>Country/region</v>
      <v>LearnMoreOnLink</v>
      <v>Largest city</v>
      <v>Housing units</v>
      <v>Capital/Major City</v>
    </spb>
    <spb s="3">
      <v>1</v>
      <v>Name</v>
      <v>LearnMoreOnLink</v>
    </spb>
    <spb s="12">
      <v>kilómetro cuadrado</v>
      <v>2018</v>
      <v>2005</v>
    </spb>
    <spb s="0">
      <v xml:space="preserve">Wikipedia	</v>
      <v xml:space="preserve">CC BY-SA 3.0	</v>
      <v xml:space="preserve">https://es.wikipedia.org/wiki/Antioquia	</v>
      <v xml:space="preserve">https://creativecommons.org/licenses/by-sa/3.0	</v>
    </spb>
    <spb s="0">
      <v xml:space="preserve">Wikipedia	</v>
      <v xml:space="preserve">CC-BY-SA	</v>
      <v xml:space="preserve">http://en.wikipedia.org/wiki/Antioquia_Department	</v>
      <v xml:space="preserve">http://creativecommons.org/licenses/by-sa/3.0/	</v>
    </spb>
    <spb s="10">
      <v>17</v>
      <v>17</v>
      <v>17</v>
      <v>17</v>
      <v>18</v>
      <v>17</v>
      <v>17</v>
      <v>17</v>
      <v>17</v>
    </spb>
    <spb s="3">
      <v>2</v>
      <v>Name</v>
      <v>LearnMoreOnLink</v>
    </spb>
    <spb s="12">
      <v>kilómetro cuadrado</v>
      <v>2020</v>
      <v>2005</v>
    </spb>
    <spb s="0">
      <v xml:space="preserve">data.worldbank.org	</v>
      <v xml:space="preserve">	</v>
      <v xml:space="preserve">http://data.worldbank.org/indicator/FP.CPI.TOTL	</v>
      <v xml:space="preserve">	</v>
    </spb>
    <spb s="0">
      <v xml:space="preserve">Wikipedia	Cia	travel.state.gov	</v>
      <v xml:space="preserve">CC-BY-SA			</v>
      <v xml:space="preserve">http://en.wikipedia.org/wiki/Colombia	https://www.cia.gov/library/publications/the-world-factbook/geos/co.html?Transportation	https://travel.state.gov/content/travel/en/international-travel/International-Travel-Country-Information-Pages/Colombia.html	</v>
      <v xml:space="preserve">http://creativecommons.org/licenses/by-sa/3.0/			</v>
    </spb>
    <spb s="0">
      <v xml:space="preserve">Wikipedia	</v>
      <v xml:space="preserve">CC BY-SA 3.0	</v>
      <v xml:space="preserve">https://es.wikipedia.org/wiki/Colombia	</v>
      <v xml:space="preserve">https://creativecommons.org/licenses/by-sa/3.0	</v>
    </spb>
    <spb s="0">
      <v xml:space="preserve">Wikipedia	</v>
      <v xml:space="preserve">CC-BY-SA	</v>
      <v xml:space="preserve">http://en.wikipedia.org/wiki/Colombia	</v>
      <v xml:space="preserve">http://creativecommons.org/licenses/by-sa/3.0/	</v>
    </spb>
    <spb s="0">
      <v xml:space="preserve">data.worldbank.org	</v>
      <v xml:space="preserve">	</v>
      <v xml:space="preserve">http://data.worldbank.org/indicator/SH.MED.PHYS.ZS	</v>
      <v xml:space="preserve">	</v>
    </spb>
    <spb s="0">
      <v xml:space="preserve">data.worldbank.org	</v>
      <v xml:space="preserve">	</v>
      <v xml:space="preserve">http://data.worldbank.org/indicator/SP.URB.TOTL	</v>
      <v xml:space="preserve">	</v>
    </spb>
    <spb s="0">
      <v xml:space="preserve">Cia	</v>
      <v xml:space="preserve">	</v>
      <v xml:space="preserve">https://www.cia.gov/library/publications/the-world-factbook/geos/co.html?Transportation	</v>
      <v xml:space="preserve">	</v>
    </spb>
    <spb s="0">
      <v xml:space="preserve">data.worldbank.org	</v>
      <v xml:space="preserve">	</v>
      <v xml:space="preserve">http://data.worldbank.org/indicator/SP.DYN.LE00.IN	</v>
      <v xml:space="preserve">	</v>
    </spb>
    <spb s="0">
      <v xml:space="preserve">data.worldbank.org	</v>
      <v xml:space="preserve">	</v>
      <v xml:space="preserve">http://data.worldbank.org/indicator/SP.DYN.CBRT.IN	</v>
      <v xml:space="preserve">	</v>
    </spb>
    <spb s="0">
      <v xml:space="preserve">data.worldbank.org	</v>
      <v xml:space="preserve">	</v>
      <v xml:space="preserve">http://data.worldbank.org/indicator/SP.DYN.TFRT.IN	</v>
      <v xml:space="preserve">	</v>
    </spb>
    <spb s="0">
      <v xml:space="preserve">data.worldbank.org	</v>
      <v xml:space="preserve">	</v>
      <v xml:space="preserve">http://data.worldbank.org/indicator/SP.DYN.IMRT.IN	</v>
      <v xml:space="preserve">	</v>
    </spb>
    <spb s="0">
      <v xml:space="preserve">data.worldbank.org	</v>
      <v xml:space="preserve">	</v>
      <v xml:space="preserve">http://data.worldbank.org/indicator/SH.STA.MMRT	</v>
      <v xml:space="preserve">	</v>
    </spb>
    <spb s="0">
      <v xml:space="preserve">data.worldbank.org	</v>
      <v xml:space="preserve">	</v>
      <v xml:space="preserve">http://data.worldbank.org/indicator/EG.USE.ELEC.KH.PC	</v>
      <v xml:space="preserve">	</v>
    </spb>
    <spb s="0">
      <v xml:space="preserve">data.worldbank.org	</v>
      <v xml:space="preserve">	</v>
      <v xml:space="preserve">http://data.worldbank.org/indicator/MS.MIL.TOTL.P1	</v>
      <v xml:space="preserve">	</v>
    </spb>
    <spb s="0">
      <v xml:space="preserve">data.worldbank.org	</v>
      <v xml:space="preserve">	</v>
      <v xml:space="preserve">http://data.worldbank.org/indicator/EN.ATM.CO2E.KT	</v>
      <v xml:space="preserve">	</v>
    </spb>
    <spb s="0">
      <v xml:space="preserve">data.worldbank.org	</v>
      <v xml:space="preserve">	</v>
      <v xml:space="preserve">http://data.worldbank.org/indicator/SL.TLF.CACT.ZS	</v>
      <v xml:space="preserve">	</v>
    </spb>
    <spb s="13">
      <v>22</v>
      <v>23</v>
      <v>24</v>
      <v>24</v>
      <v>24</v>
      <v>24</v>
      <v>25</v>
      <v>24</v>
      <v>24</v>
      <v>24</v>
      <v>25</v>
      <v>26</v>
      <v>24</v>
      <v>27</v>
      <v>28</v>
      <v>24</v>
      <v>24</v>
      <v>29</v>
      <v>28</v>
      <v>30</v>
      <v>31</v>
      <v>32</v>
      <v>28</v>
      <v>28</v>
      <v>28</v>
      <v>23</v>
      <v>28</v>
      <v>24</v>
      <v>28</v>
      <v>33</v>
      <v>34</v>
      <v>35</v>
      <v>36</v>
      <v>28</v>
      <v>28</v>
      <v>28</v>
      <v>37</v>
      <v>28</v>
      <v>28</v>
      <v>28</v>
      <v>28</v>
      <v>28</v>
      <v>28</v>
      <v>28</v>
      <v>23</v>
    </spb>
    <spb s="14">
      <v>CPI</v>
      <v>GDP</v>
      <v>Area</v>
      <v>Image</v>
      <v>Name</v>
      <v>Population</v>
      <v>UniqueName</v>
      <v>VDPID/VSID</v>
      <v>Abbreviation</v>
      <v>Description</v>
      <v>National anthem</v>
      <v>Official name</v>
      <v>Minimum wage</v>
      <v>LearnMoreOnLink</v>
      <v>Physicians per thousand</v>
      <v>Currency code</v>
      <v>Urban population</v>
      <v>CPI Change (%)</v>
      <v>Largest city</v>
      <v>Calling code</v>
      <v>Life expectancy</v>
      <v>Unemployment rate</v>
      <v>Birth rate</v>
      <v>Fertility rate</v>
      <v>Forested area (%)</v>
      <v>Infant mortality</v>
      <v>Agricultural land (%)</v>
      <v>Tax revenue (%)</v>
      <v>Gasoline price</v>
      <v>Total tax rate</v>
      <v>Capital/Major City</v>
      <v>Out of pocket health expenditure (%)</v>
      <v>Maternal mortality ratio</v>
      <v>Electric power consumption</v>
      <v>Armed forces size</v>
      <v>Carbon dioxide emissions</v>
      <v>Fossil fuel energy consumption</v>
      <v>Gross primary education enrollment (%)</v>
      <v>Gross tertiary education enrollment (%)</v>
      <v>Population: Labor force participation (%)</v>
      <v>Population: Income share fourth 20%</v>
      <v>Population: Income share third 20%</v>
      <v>Population: Income share second 20%</v>
      <v>Population: Income share highest 10%</v>
      <v>Population: Income share lowest 10%</v>
      <v>Population: Income share highest 20%</v>
      <v>Population: Income share lowest 20%</v>
      <v>Market cap of listed companies</v>
    </spb>
    <spb s="3">
      <v>3</v>
      <v>Name</v>
      <v>LearnMoreOnLink</v>
    </spb>
    <spb s="15">
      <v>2019</v>
      <v>2019</v>
      <v>kilómetro cuadrado</v>
      <v>2022</v>
      <v>2018</v>
      <v>2019</v>
      <v>2019</v>
      <v>años (2018)</v>
      <v>2019</v>
      <v>por mil (2018)</v>
      <v>2018</v>
      <v>por mil (2018)</v>
      <v>2016</v>
      <v>2016</v>
      <v>2018</v>
      <v>por litro (2016)</v>
      <v>2019</v>
      <v>2015</v>
      <v>muertes por 100 000 (2017)</v>
      <v>kWh (2014)</v>
      <v>2017</v>
      <v>kilotones por año (2016)</v>
      <v>2014</v>
      <v>2018</v>
      <v>2018</v>
      <v>2019</v>
      <v>2018</v>
      <v>2018</v>
      <v>2018</v>
      <v>2018</v>
      <v>2018</v>
      <v>2018</v>
      <v>2018</v>
      <v>2019</v>
    </spb>
    <spb s="9">
      <v>5</v>
    </spb>
    <spb s="9">
      <v>6</v>
    </spb>
    <spb s="9">
      <v>7</v>
    </spb>
    <spb s="9">
      <v>8</v>
    </spb>
    <spb s="9">
      <v>9</v>
    </spb>
    <spb s="9">
      <v>10</v>
    </spb>
    <spb s="9">
      <v>11</v>
    </spb>
    <spb s="9">
      <v>12</v>
    </spb>
    <spb s="0">
      <v xml:space="preserve">Wikipedia	</v>
      <v xml:space="preserve">CC BY-SA 3.0	</v>
      <v xml:space="preserve">https://es.wikipedia.org/wiki/Bogot%C3%A1	</v>
      <v xml:space="preserve">https://creativecommons.org/licenses/by-sa/3.0	</v>
    </spb>
    <spb s="0">
      <v xml:space="preserve">Wikipedia	</v>
      <v xml:space="preserve">CC-BY-SA	</v>
      <v xml:space="preserve">http://en.wikipedia.org/wiki/Bogotá	</v>
      <v xml:space="preserve">http://creativecommons.org/licenses/by-sa/3.0/	</v>
    </spb>
    <spb s="16">
      <v>50</v>
      <v>50</v>
      <v>50</v>
      <v>50</v>
      <v>51</v>
      <v>50</v>
      <v>50</v>
    </spb>
    <spb s="17">
      <v>Area</v>
      <v>Image</v>
      <v>Name</v>
      <v>Population</v>
      <v>UniqueName</v>
      <v>VDPID/VSID</v>
      <v>Abbreviation</v>
      <v>Description</v>
      <v>Country/region</v>
      <v>LearnMoreOnLink</v>
      <v>Housing units</v>
    </spb>
    <spb s="3">
      <v>4</v>
      <v>Name</v>
      <v>LearnMoreOnLink</v>
    </spb>
    <spb s="12">
      <v>kilómetro cuadrado</v>
      <v>2022</v>
      <v>2005</v>
    </spb>
    <spb s="0">
      <v xml:space="preserve">Wikipedia	</v>
      <v xml:space="preserve">CC BY-SA 3.0	</v>
      <v xml:space="preserve">https://es.wikipedia.org/wiki/Amazonas_(Colombia)	</v>
      <v xml:space="preserve">https://creativecommons.org/licenses/by-sa/3.0	</v>
    </spb>
    <spb s="0">
      <v xml:space="preserve">Wikipedia	</v>
      <v xml:space="preserve">CC-BY-SA	</v>
      <v xml:space="preserve">http://en.wikipedia.org/wiki/Amazonas_Department	</v>
      <v xml:space="preserve">http://creativecommons.org/licenses/by-sa/3.0/	</v>
    </spb>
    <spb s="10">
      <v>56</v>
      <v>56</v>
      <v>56</v>
      <v>56</v>
      <v>57</v>
      <v>56</v>
      <v>56</v>
      <v>56</v>
      <v>56</v>
    </spb>
    <spb s="3">
      <v>5</v>
      <v>Name</v>
      <v>LearnMoreOnLink</v>
    </spb>
    <spb s="0">
      <v xml:space="preserve">Wikipedia	</v>
      <v xml:space="preserve">CC BY-SA 3.0	</v>
      <v xml:space="preserve">https://es.wikipedia.org/wiki/Arauca_(Colombia)	</v>
      <v xml:space="preserve">https://creativecommons.org/licenses/by-sa/3.0	</v>
    </spb>
    <spb s="0">
      <v xml:space="preserve">Wikipedia	</v>
      <v xml:space="preserve">CC-BY-SA	</v>
      <v xml:space="preserve">http://en.wikipedia.org/wiki/Arauca_Department	</v>
      <v xml:space="preserve">http://creativecommons.org/licenses/by-sa/3.0/	</v>
    </spb>
    <spb s="10">
      <v>60</v>
      <v>60</v>
      <v>60</v>
      <v>60</v>
      <v>61</v>
      <v>60</v>
      <v>60</v>
      <v>60</v>
      <v>60</v>
    </spb>
    <spb s="0">
      <v xml:space="preserve">Wikipedia	</v>
      <v xml:space="preserve">CC BY-SA 3.0	</v>
      <v xml:space="preserve">https://es.wikipedia.org/wiki/Atl%C3%A1ntico_(Colombia)	</v>
      <v xml:space="preserve">https://creativecommons.org/licenses/by-sa/3.0	</v>
    </spb>
    <spb s="0">
      <v xml:space="preserve">Wikipedia	</v>
      <v xml:space="preserve">CC-BY-SA	</v>
      <v xml:space="preserve">http://en.wikipedia.org/wiki/Atlántico_Department	</v>
      <v xml:space="preserve">http://creativecommons.org/licenses/by-sa/3.0/	</v>
    </spb>
    <spb s="10">
      <v>63</v>
      <v>63</v>
      <v>63</v>
      <v>63</v>
      <v>64</v>
      <v>63</v>
      <v>63</v>
      <v>63</v>
      <v>63</v>
    </spb>
    <spb s="0">
      <v xml:space="preserve">Wikipedia	</v>
      <v xml:space="preserve">CC BY-SA 3.0	</v>
      <v xml:space="preserve">https://es.wikipedia.org/wiki/Bol%C3%ADvar_(Colombia)	</v>
      <v xml:space="preserve">https://creativecommons.org/licenses/by-sa/3.0	</v>
    </spb>
    <spb s="0">
      <v xml:space="preserve">Wikipedia	</v>
      <v xml:space="preserve">CC-BY-SA	</v>
      <v xml:space="preserve">http://en.wikipedia.org/wiki/Bolívar_Department	</v>
      <v xml:space="preserve">http://creativecommons.org/licenses/by-sa/3.0/	</v>
    </spb>
    <spb s="10">
      <v>66</v>
      <v>66</v>
      <v>66</v>
      <v>66</v>
      <v>67</v>
      <v>66</v>
      <v>66</v>
      <v>66</v>
      <v>66</v>
    </spb>
    <spb s="3">
      <v>6</v>
      <v>Name</v>
      <v>LearnMoreOnLink</v>
    </spb>
    <spb s="0">
      <v xml:space="preserve">Wikipedia	</v>
      <v xml:space="preserve">CC BY-SA 3.0	</v>
      <v xml:space="preserve">https://es.wikipedia.org/wiki/Boyac%C3%A1	</v>
      <v xml:space="preserve">https://creativecommons.org/licenses/by-sa/3.0	</v>
    </spb>
    <spb s="0">
      <v xml:space="preserve">Wikipedia	</v>
      <v xml:space="preserve">CC-BY-SA	</v>
      <v xml:space="preserve">http://en.wikipedia.org/wiki/Boyacá_Department	</v>
      <v xml:space="preserve">http://creativecommons.org/licenses/by-sa/3.0/	</v>
    </spb>
    <spb s="10">
      <v>70</v>
      <v>70</v>
      <v>70</v>
      <v>70</v>
      <v>71</v>
      <v>70</v>
      <v>70</v>
      <v>70</v>
      <v>70</v>
    </spb>
    <spb s="0">
      <v xml:space="preserve">Wikipedia	</v>
      <v xml:space="preserve">CC BY-SA 3.0	</v>
      <v xml:space="preserve">https://es.wikipedia.org/wiki/Caldas	</v>
      <v xml:space="preserve">https://creativecommons.org/licenses/by-sa/3.0	</v>
    </spb>
    <spb s="0">
      <v xml:space="preserve">Wikipedia	</v>
      <v xml:space="preserve">CC-BY-SA	</v>
      <v xml:space="preserve">http://en.wikipedia.org/wiki/Caldas_Department	</v>
      <v xml:space="preserve">http://creativecommons.org/licenses/by-sa/3.0/	</v>
    </spb>
    <spb s="10">
      <v>73</v>
      <v>73</v>
      <v>73</v>
      <v>73</v>
      <v>74</v>
      <v>73</v>
      <v>73</v>
      <v>73</v>
      <v>73</v>
    </spb>
    <spb s="0">
      <v xml:space="preserve">Wikipedia	</v>
      <v xml:space="preserve">CC BY-SA 3.0	</v>
      <v xml:space="preserve">https://es.wikipedia.org/wiki/Caquet%C3%A1	</v>
      <v xml:space="preserve">https://creativecommons.org/licenses/by-sa/3.0	</v>
    </spb>
    <spb s="0">
      <v xml:space="preserve">Wikipedia	</v>
      <v xml:space="preserve">CC-BY-SA	</v>
      <v xml:space="preserve">http://en.wikipedia.org/wiki/Caquetá_Department	</v>
      <v xml:space="preserve">http://creativecommons.org/licenses/by-sa/3.0/	</v>
    </spb>
    <spb s="10">
      <v>76</v>
      <v>76</v>
      <v>76</v>
      <v>76</v>
      <v>77</v>
      <v>76</v>
      <v>76</v>
      <v>76</v>
      <v>76</v>
    </spb>
    <spb s="0">
      <v xml:space="preserve">Wikipedia	</v>
      <v xml:space="preserve">CC BY-SA 3.0	</v>
      <v xml:space="preserve">https://es.wikipedia.org/wiki/Casanare	</v>
      <v xml:space="preserve">https://creativecommons.org/licenses/by-sa/3.0	</v>
    </spb>
    <spb s="0">
      <v xml:space="preserve">Wikipedia	</v>
      <v xml:space="preserve">CC-BY-SA	</v>
      <v xml:space="preserve">http://en.wikipedia.org/wiki/Casanare_Department	</v>
      <v xml:space="preserve">http://creativecommons.org/licenses/by-sa/3.0/	</v>
    </spb>
    <spb s="10">
      <v>79</v>
      <v>79</v>
      <v>79</v>
      <v>79</v>
      <v>80</v>
      <v>79</v>
      <v>79</v>
      <v>79</v>
      <v>79</v>
    </spb>
    <spb s="3">
      <v>7</v>
      <v>Name</v>
      <v>LearnMoreOnLink</v>
    </spb>
    <spb s="0">
      <v xml:space="preserve">Wikipedia	</v>
      <v xml:space="preserve">CC BY-SA 3.0	</v>
      <v xml:space="preserve">https://es.wikipedia.org/wiki/Cauca_(Colombia)	</v>
      <v xml:space="preserve">https://creativecommons.org/licenses/by-sa/3.0	</v>
    </spb>
    <spb s="0">
      <v xml:space="preserve">Wikipedia	</v>
      <v xml:space="preserve">CC-BY-SA	</v>
      <v xml:space="preserve">http://en.wikipedia.org/wiki/Cauca_Department	</v>
      <v xml:space="preserve">http://creativecommons.org/licenses/by-sa/3.0/	</v>
    </spb>
    <spb s="10">
      <v>83</v>
      <v>83</v>
      <v>83</v>
      <v>83</v>
      <v>84</v>
      <v>83</v>
      <v>83</v>
      <v>83</v>
      <v>83</v>
    </spb>
    <spb s="3">
      <v>8</v>
      <v>Name</v>
      <v>LearnMoreOnLink</v>
    </spb>
    <spb s="0">
      <v xml:space="preserve">Wikipedia	</v>
      <v xml:space="preserve">CC BY-SA 3.0	</v>
      <v xml:space="preserve">https://es.wikipedia.org/wiki/Cesar	</v>
      <v xml:space="preserve">https://creativecommons.org/licenses/by-sa/3.0	</v>
    </spb>
    <spb s="0">
      <v xml:space="preserve">Wikipedia	</v>
      <v xml:space="preserve">CC-BY-SA	</v>
      <v xml:space="preserve">http://en.wikipedia.org/wiki/Cesar_Department	</v>
      <v xml:space="preserve">http://creativecommons.org/licenses/by-sa/3.0/	</v>
    </spb>
    <spb s="10">
      <v>87</v>
      <v>87</v>
      <v>87</v>
      <v>87</v>
      <v>88</v>
      <v>87</v>
      <v>87</v>
      <v>87</v>
      <v>87</v>
    </spb>
    <spb s="0">
      <v xml:space="preserve">Wikipedia	</v>
      <v xml:space="preserve">CC BY-SA 3.0	</v>
      <v xml:space="preserve">https://es.wikipedia.org/wiki/Choc%C3%B3	</v>
      <v xml:space="preserve">https://creativecommons.org/licenses/by-sa/3.0	</v>
    </spb>
    <spb s="0">
      <v xml:space="preserve">Wikipedia	</v>
      <v xml:space="preserve">CC-BY-SA	</v>
      <v xml:space="preserve">http://en.wikipedia.org/wiki/Chocó_Department	</v>
      <v xml:space="preserve">http://creativecommons.org/licenses/by-sa/3.0/	</v>
    </spb>
    <spb s="10">
      <v>90</v>
      <v>90</v>
      <v>90</v>
      <v>90</v>
      <v>91</v>
      <v>90</v>
      <v>90</v>
      <v>90</v>
      <v>90</v>
    </spb>
    <spb s="0">
      <v xml:space="preserve">Wikipedia	</v>
      <v xml:space="preserve">CC BY-SA 3.0	</v>
      <v xml:space="preserve">https://es.wikipedia.org/wiki/C%C3%B3rdoba_(Colombia)	</v>
      <v xml:space="preserve">https://creativecommons.org/licenses/by-sa/3.0	</v>
    </spb>
    <spb s="0">
      <v xml:space="preserve">Wikipedia	</v>
      <v xml:space="preserve">CC-BY-SA	</v>
      <v xml:space="preserve">http://en.wikipedia.org/wiki/Córdoba_Department	</v>
      <v xml:space="preserve">http://creativecommons.org/licenses/by-sa/3.0/	</v>
    </spb>
    <spb s="10">
      <v>93</v>
      <v>93</v>
      <v>93</v>
      <v>93</v>
      <v>94</v>
      <v>93</v>
      <v>93</v>
      <v>93</v>
      <v>93</v>
    </spb>
    <spb s="0">
      <v xml:space="preserve">Wikipedia	</v>
      <v xml:space="preserve">CC BY-SA 3.0	</v>
      <v xml:space="preserve">https://es.wikipedia.org/wiki/Cundinamarca	</v>
      <v xml:space="preserve">https://creativecommons.org/licenses/by-sa/3.0	</v>
    </spb>
    <spb s="0">
      <v xml:space="preserve">Wikipedia	</v>
      <v xml:space="preserve">CC-BY-SA	</v>
      <v xml:space="preserve">http://en.wikipedia.org/wiki/Cundinamarca_Department	</v>
      <v xml:space="preserve">http://creativecommons.org/licenses/by-sa/3.0/	</v>
    </spb>
    <spb s="10">
      <v>96</v>
      <v>96</v>
      <v>96</v>
      <v>96</v>
      <v>97</v>
      <v>96</v>
      <v>96</v>
      <v>96</v>
      <v>96</v>
    </spb>
    <spb s="0">
      <v xml:space="preserve">Wikipedia	</v>
      <v xml:space="preserve">CC BY-SA 3.0	</v>
      <v xml:space="preserve">https://es.wikipedia.org/wiki/Guain%C3%ADa	</v>
      <v xml:space="preserve">https://creativecommons.org/licenses/by-sa/3.0	</v>
    </spb>
    <spb s="0">
      <v xml:space="preserve">Wikipedia	</v>
      <v xml:space="preserve">CC-BY-SA	</v>
      <v xml:space="preserve">http://en.wikipedia.org/wiki/Guainía_Department	</v>
      <v xml:space="preserve">http://creativecommons.org/licenses/by-sa/3.0/	</v>
    </spb>
    <spb s="10">
      <v>99</v>
      <v>99</v>
      <v>99</v>
      <v>99</v>
      <v>100</v>
      <v>99</v>
      <v>99</v>
      <v>99</v>
      <v>99</v>
    </spb>
    <spb s="0">
      <v xml:space="preserve">Wikipedia	</v>
      <v xml:space="preserve">CC BY-SA 3.0	</v>
      <v xml:space="preserve">https://es.wikipedia.org/wiki/Guaviare	</v>
      <v xml:space="preserve">https://creativecommons.org/licenses/by-sa/3.0	</v>
    </spb>
    <spb s="0">
      <v xml:space="preserve">Wikipedia	</v>
      <v xml:space="preserve">CC-BY-SA	</v>
      <v xml:space="preserve">http://en.wikipedia.org/wiki/Guaviare_Department	</v>
      <v xml:space="preserve">http://creativecommons.org/licenses/by-sa/3.0/	</v>
    </spb>
    <spb s="10">
      <v>102</v>
      <v>102</v>
      <v>102</v>
      <v>102</v>
      <v>103</v>
      <v>102</v>
      <v>102</v>
      <v>102</v>
      <v>102</v>
    </spb>
    <spb s="0">
      <v xml:space="preserve">Wikipedia	</v>
      <v xml:space="preserve">CC BY-SA 3.0	</v>
      <v xml:space="preserve">https://es.wikipedia.org/wiki/Huila	</v>
      <v xml:space="preserve">https://creativecommons.org/licenses/by-sa/3.0	</v>
    </spb>
    <spb s="0">
      <v xml:space="preserve">Wikipedia	</v>
      <v xml:space="preserve">CC-BY-SA	</v>
      <v xml:space="preserve">http://en.wikipedia.org/wiki/Huila_Department	</v>
      <v xml:space="preserve">http://creativecommons.org/licenses/by-sa/3.0/	</v>
    </spb>
    <spb s="10">
      <v>105</v>
      <v>105</v>
      <v>105</v>
      <v>105</v>
      <v>106</v>
      <v>105</v>
      <v>105</v>
      <v>105</v>
      <v>105</v>
    </spb>
    <spb s="0">
      <v xml:space="preserve">Wikipedia	</v>
      <v xml:space="preserve">CC BY-SA 3.0	</v>
      <v xml:space="preserve">https://es.wikipedia.org/wiki/La_Guajira	</v>
      <v xml:space="preserve">https://creativecommons.org/licenses/by-sa/3.0	</v>
    </spb>
    <spb s="0">
      <v xml:space="preserve">Wikipedia	</v>
      <v xml:space="preserve">CC-BY-SA	</v>
      <v xml:space="preserve">http://en.wikipedia.org/wiki/La_Guajira_Department	</v>
      <v xml:space="preserve">http://creativecommons.org/licenses/by-sa/3.0/	</v>
    </spb>
    <spb s="18">
      <v>108</v>
      <v>108</v>
      <v>108</v>
      <v>108</v>
      <v>109</v>
      <v>108</v>
      <v>108</v>
      <v>108</v>
    </spb>
    <spb s="0">
      <v xml:space="preserve">Wikipedia	</v>
      <v xml:space="preserve">CC BY-SA 3.0	</v>
      <v xml:space="preserve">https://es.wikipedia.org/wiki/Meta_(Colombia)	</v>
      <v xml:space="preserve">https://creativecommons.org/licenses/by-sa/3.0	</v>
    </spb>
    <spb s="0">
      <v xml:space="preserve">Wikipedia	</v>
      <v xml:space="preserve">CC-BY-SA	</v>
      <v xml:space="preserve">http://en.wikipedia.org/wiki/Meta_Department	</v>
      <v xml:space="preserve">http://creativecommons.org/licenses/by-sa/3.0/	</v>
    </spb>
    <spb s="10">
      <v>111</v>
      <v>111</v>
      <v>111</v>
      <v>111</v>
      <v>112</v>
      <v>111</v>
      <v>111</v>
      <v>111</v>
      <v>111</v>
    </spb>
    <spb s="0">
      <v xml:space="preserve">Wikipedia	</v>
      <v xml:space="preserve">CC BY-SA 3.0	</v>
      <v xml:space="preserve">https://es.wikipedia.org/wiki/Nari%C3%B1o_(Colombia)	</v>
      <v xml:space="preserve">https://creativecommons.org/licenses/by-sa/3.0	</v>
    </spb>
    <spb s="0">
      <v xml:space="preserve">Wikipedia	</v>
      <v xml:space="preserve">CC-BY-SA	</v>
      <v xml:space="preserve">http://en.wikipedia.org/wiki/Nariño_Department	</v>
      <v xml:space="preserve">http://creativecommons.org/licenses/by-sa/3.0/	</v>
    </spb>
    <spb s="10">
      <v>114</v>
      <v>114</v>
      <v>115</v>
      <v>114</v>
      <v>115</v>
      <v>114</v>
      <v>114</v>
      <v>114</v>
      <v>114</v>
    </spb>
    <spb s="0">
      <v xml:space="preserve">Wikipedia	</v>
      <v xml:space="preserve">CC BY-SA 3.0	</v>
      <v xml:space="preserve">https://es.wikipedia.org/wiki/Norte_de_Santander	</v>
      <v xml:space="preserve">https://creativecommons.org/licenses/by-sa/3.0	</v>
    </spb>
    <spb s="0">
      <v xml:space="preserve">Wikipedia	</v>
      <v xml:space="preserve">CC-BY-SA	</v>
      <v xml:space="preserve">http://en.wikipedia.org/wiki/Norte_de_Santander_Department	</v>
      <v xml:space="preserve">http://creativecommons.org/licenses/by-sa/3.0/	</v>
    </spb>
    <spb s="10">
      <v>117</v>
      <v>117</v>
      <v>117</v>
      <v>117</v>
      <v>118</v>
      <v>117</v>
      <v>117</v>
      <v>117</v>
      <v>117</v>
    </spb>
    <spb s="12">
      <v>kilómetro cuadrado</v>
      <v>2023</v>
      <v>2005</v>
    </spb>
    <spb s="0">
      <v xml:space="preserve">Wikipedia	</v>
      <v xml:space="preserve">CC BY-SA 3.0	</v>
      <v xml:space="preserve">https://es.wikipedia.org/wiki/Putumayo_(Colombia)	</v>
      <v xml:space="preserve">https://creativecommons.org/licenses/by-sa/3.0	</v>
    </spb>
    <spb s="0">
      <v xml:space="preserve">Wikipedia	</v>
      <v xml:space="preserve">CC-BY-SA	</v>
      <v xml:space="preserve">http://en.wikipedia.org/wiki/Putumayo_Department	</v>
      <v xml:space="preserve">http://creativecommons.org/licenses/by-sa/3.0/	</v>
    </spb>
    <spb s="18">
      <v>121</v>
      <v>121</v>
      <v>121</v>
      <v>121</v>
      <v>122</v>
      <v>121</v>
      <v>121</v>
      <v>121</v>
    </spb>
    <spb s="0">
      <v xml:space="preserve">Wikipedia	</v>
      <v xml:space="preserve">CC BY-SA 3.0	</v>
      <v xml:space="preserve">https://es.wikipedia.org/wiki/Quind%C3%ADo	</v>
      <v xml:space="preserve">https://creativecommons.org/licenses/by-sa/3.0	</v>
    </spb>
    <spb s="0">
      <v xml:space="preserve">Wikipedia	</v>
      <v xml:space="preserve">CC-BY-SA	</v>
      <v xml:space="preserve">http://en.wikipedia.org/wiki/Quindío_Department	</v>
      <v xml:space="preserve">http://creativecommons.org/licenses/by-sa/3.0/	</v>
    </spb>
    <spb s="10">
      <v>124</v>
      <v>124</v>
      <v>124</v>
      <v>124</v>
      <v>125</v>
      <v>124</v>
      <v>124</v>
      <v>124</v>
      <v>124</v>
    </spb>
    <spb s="0">
      <v xml:space="preserve">Wikipedia	</v>
      <v xml:space="preserve">CC BY-SA 3.0	</v>
      <v xml:space="preserve">https://es.wikipedia.org/wiki/Risaralda	</v>
      <v xml:space="preserve">https://creativecommons.org/licenses/by-sa/3.0	</v>
    </spb>
    <spb s="0">
      <v xml:space="preserve">Wikipedia	</v>
      <v xml:space="preserve">CC-BY-SA	</v>
      <v xml:space="preserve">http://en.wikipedia.org/wiki/Risaralda_Department	</v>
      <v xml:space="preserve">http://creativecommons.org/licenses/by-sa/3.0/	</v>
    </spb>
    <spb s="10">
      <v>127</v>
      <v>127</v>
      <v>127</v>
      <v>127</v>
      <v>128</v>
      <v>127</v>
      <v>127</v>
      <v>127</v>
      <v>127</v>
    </spb>
    <spb s="12">
      <v>kilómetro cuadrado</v>
      <v>2024</v>
      <v>2005</v>
    </spb>
    <spb s="0">
      <v xml:space="preserve">Wikipedia	</v>
      <v xml:space="preserve">CC BY-SA 3.0	</v>
      <v xml:space="preserve">https://es.wikipedia.org/wiki/Archipi%C3%A9lago_de_San_Andr%C3%A9s,_Providencia_y_Santa_Catalina	</v>
      <v xml:space="preserve">https://creativecommons.org/licenses/by-sa/3.0	</v>
    </spb>
    <spb s="0">
      <v xml:space="preserve">Wikipedia	</v>
      <v xml:space="preserve">CC-BY-SA	</v>
      <v xml:space="preserve">http://en.wikipedia.org/wiki/Archipelago_of_San_Andrés,_Providencia_and_Santa_Catalina	</v>
      <v xml:space="preserve">http://creativecommons.org/licenses/by-sa/3.0/	</v>
    </spb>
    <spb s="18">
      <v>131</v>
      <v>131</v>
      <v>131</v>
      <v>131</v>
      <v>132</v>
      <v>131</v>
      <v>131</v>
      <v>131</v>
    </spb>
    <spb s="19">
      <v>Area</v>
      <v>Image</v>
      <v>Name</v>
      <v>Population</v>
      <v>UniqueName</v>
      <v>VDPID/VSID</v>
      <v>Abbreviation</v>
      <v>Description</v>
      <v>Country/region</v>
      <v>Housing units</v>
      <v>Capital/Major City</v>
    </spb>
    <spb s="20">
      <v>9</v>
      <v>Name</v>
    </spb>
    <spb s="21">
      <v>4</v>
      <v>4</v>
    </spb>
    <spb s="0">
      <v xml:space="preserve">Wikipedia	</v>
      <v xml:space="preserve">CC BY-SA 3.0	</v>
      <v xml:space="preserve">https://es.wikipedia.org/wiki/Santander_(Colombia)	</v>
      <v xml:space="preserve">https://creativecommons.org/licenses/by-sa/3.0	</v>
    </spb>
    <spb s="0">
      <v xml:space="preserve">Wikipedia	</v>
      <v xml:space="preserve">CC-BY-SA	</v>
      <v xml:space="preserve">http://en.wikipedia.org/wiki/Santander_Department	</v>
      <v xml:space="preserve">http://creativecommons.org/licenses/by-sa/3.0/	</v>
    </spb>
    <spb s="10">
      <v>137</v>
      <v>137</v>
      <v>137</v>
      <v>137</v>
      <v>138</v>
      <v>137</v>
      <v>137</v>
      <v>137</v>
      <v>137</v>
    </spb>
    <spb s="0">
      <v xml:space="preserve">Wikipedia	</v>
      <v xml:space="preserve">CC BY-SA 3.0	</v>
      <v xml:space="preserve">https://es.wikipedia.org/wiki/Sucre_(Colombia)	</v>
      <v xml:space="preserve">https://creativecommons.org/licenses/by-sa/3.0	</v>
    </spb>
    <spb s="0">
      <v xml:space="preserve">Wikipedia	</v>
      <v xml:space="preserve">CC-BY-SA	</v>
      <v xml:space="preserve">http://en.wikipedia.org/wiki/Sucre_Department	</v>
      <v xml:space="preserve">http://creativecommons.org/licenses/by-sa/3.0/	</v>
    </spb>
    <spb s="10">
      <v>140</v>
      <v>140</v>
      <v>140</v>
      <v>140</v>
      <v>141</v>
      <v>140</v>
      <v>140</v>
      <v>140</v>
      <v>140</v>
    </spb>
    <spb s="0">
      <v xml:space="preserve">Wikipedia	</v>
      <v xml:space="preserve">CC BY-SA 3.0	</v>
      <v xml:space="preserve">https://es.wikipedia.org/wiki/Tolima	</v>
      <v xml:space="preserve">https://creativecommons.org/licenses/by-sa/3.0	</v>
    </spb>
    <spb s="0">
      <v xml:space="preserve">Wikipedia	</v>
      <v xml:space="preserve">CC-BY-SA	</v>
      <v xml:space="preserve">http://en.wikipedia.org/wiki/Tolima_Department	</v>
      <v xml:space="preserve">http://creativecommons.org/licenses/by-sa/3.0/	</v>
    </spb>
    <spb s="10">
      <v>143</v>
      <v>143</v>
      <v>143</v>
      <v>143</v>
      <v>144</v>
      <v>143</v>
      <v>143</v>
      <v>143</v>
      <v>143</v>
    </spb>
    <spb s="0">
      <v xml:space="preserve">Wikipedia	</v>
      <v xml:space="preserve">CC BY-SA 3.0	</v>
      <v xml:space="preserve">https://es.wikipedia.org/wiki/Valle_del_Cauca	</v>
      <v xml:space="preserve">https://creativecommons.org/licenses/by-sa/3.0	</v>
    </spb>
    <spb s="0">
      <v xml:space="preserve">Wikipedia	</v>
      <v xml:space="preserve">CC-BY-SA	</v>
      <v xml:space="preserve">http://en.wikipedia.org/wiki/Valle_del_Cauca_Department	</v>
      <v xml:space="preserve">http://creativecommons.org/licenses/by-sa/3.0/	</v>
    </spb>
    <spb s="10">
      <v>146</v>
      <v>146</v>
      <v>146</v>
      <v>146</v>
      <v>147</v>
      <v>146</v>
      <v>146</v>
      <v>146</v>
      <v>146</v>
    </spb>
    <spb s="0">
      <v xml:space="preserve">Wikipedia	</v>
      <v xml:space="preserve">CC BY-SA 3.0	</v>
      <v xml:space="preserve">https://es.wikipedia.org/wiki/Vaup%C3%A9s	</v>
      <v xml:space="preserve">https://creativecommons.org/licenses/by-sa/3.0	</v>
    </spb>
    <spb s="0">
      <v xml:space="preserve">Wikipedia	</v>
      <v xml:space="preserve">CC-BY-SA	</v>
      <v xml:space="preserve">http://en.wikipedia.org/wiki/Vaupés_Department	</v>
      <v xml:space="preserve">http://creativecommons.org/licenses/by-sa/3.0/	</v>
    </spb>
    <spb s="10">
      <v>149</v>
      <v>149</v>
      <v>149</v>
      <v>149</v>
      <v>150</v>
      <v>149</v>
      <v>149</v>
      <v>149</v>
      <v>149</v>
    </spb>
    <spb s="0">
      <v xml:space="preserve">Wikipedia	</v>
      <v xml:space="preserve">CC BY-SA 3.0	</v>
      <v xml:space="preserve">https://es.wikipedia.org/wiki/Vichada	</v>
      <v xml:space="preserve">https://creativecommons.org/licenses/by-sa/3.0	</v>
    </spb>
    <spb s="0">
      <v xml:space="preserve">Wikipedia	</v>
      <v xml:space="preserve">CC-BY-SA	</v>
      <v xml:space="preserve">http://en.wikipedia.org/wiki/Vichada_Department	</v>
      <v xml:space="preserve">http://creativecommons.org/licenses/by-sa/3.0/	</v>
    </spb>
    <spb s="18">
      <v>152</v>
      <v>152</v>
      <v>152</v>
      <v>152</v>
      <v>153</v>
      <v>152</v>
      <v>152</v>
      <v>152</v>
    </spb>
    <spb s="0">
      <v xml:space="preserve">Wikipedia	</v>
      <v xml:space="preserve">CC BY-SA 3.0	</v>
      <v xml:space="preserve">https://es.wikipedia.org/wiki/Leticia_(Colombia)	</v>
      <v xml:space="preserve">https://creativecommons.org/licenses/by-sa/3.0	</v>
    </spb>
    <spb s="1">
      <v>155</v>
      <v>155</v>
      <v>155</v>
      <v>155</v>
      <v>155</v>
      <v>155</v>
      <v>155</v>
      <v>155</v>
      <v>155</v>
    </spb>
    <spb s="3">
      <v>10</v>
      <v>Name</v>
      <v>LearnMoreOnLink</v>
    </spb>
    <spb s="8">
      <v>kilómetro cuadrado</v>
      <v>2005</v>
    </spb>
    <spb s="0">
      <v xml:space="preserve">Wikipedia	</v>
      <v xml:space="preserve">CC BY-SA 3.0	</v>
      <v xml:space="preserve">https://es.wikipedia.org/wiki/Arauca_(Arauca)	</v>
      <v xml:space="preserve">https://creativecommons.org/licenses/by-sa/3.0	</v>
    </spb>
    <spb s="1">
      <v>159</v>
      <v>159</v>
      <v>159</v>
      <v>159</v>
      <v>159</v>
      <v>159</v>
      <v>159</v>
      <v>159</v>
      <v>159</v>
    </spb>
    <spb s="3">
      <v>11</v>
      <v>Name</v>
      <v>LearnMoreOnLink</v>
    </spb>
    <spb s="8">
      <v>kilómetro cuadrado</v>
      <v>2020</v>
    </spb>
    <spb s="0">
      <v xml:space="preserve">Wikipedia	</v>
      <v xml:space="preserve">CC BY-SA 3.0	</v>
      <v xml:space="preserve">https://es.wikipedia.org/wiki/Cartagena_de_Indias	</v>
      <v xml:space="preserve">https://creativecommons.org/licenses/by-sa/3.0	</v>
    </spb>
    <spb s="1">
      <v>163</v>
      <v>163</v>
      <v>163</v>
      <v>163</v>
      <v>163</v>
      <v>163</v>
      <v>163</v>
      <v>163</v>
      <v>163</v>
    </spb>
    <spb s="8">
      <v>kilómetro cuadrado</v>
      <v>2018</v>
    </spb>
    <spb s="0">
      <v xml:space="preserve">Wikipedia	</v>
      <v xml:space="preserve">CC BY-SA 3.0	</v>
      <v xml:space="preserve">https://es.wikipedia.org/wiki/Florencia_(Caquet%C3%A1)	</v>
      <v xml:space="preserve">https://creativecommons.org/licenses/by-sa/3.0	</v>
    </spb>
    <spb s="1">
      <v>166</v>
      <v>166</v>
      <v>166</v>
      <v>166</v>
      <v>166</v>
      <v>166</v>
      <v>166</v>
      <v>166</v>
      <v>166</v>
    </spb>
    <spb s="8">
      <v>kilómetro cuadrado</v>
      <v>2021</v>
    </spb>
    <spb s="0">
      <v xml:space="preserve">Wikipedia	</v>
      <v xml:space="preserve">CC BY-SA 3.0	</v>
      <v xml:space="preserve">https://es.wikipedia.org/wiki/Yopal	</v>
      <v xml:space="preserve">https://creativecommons.org/licenses/by-sa/3.0	</v>
    </spb>
    <spb s="1">
      <v>169</v>
      <v>169</v>
      <v>169</v>
      <v>169</v>
      <v>169</v>
      <v>169</v>
      <v>169</v>
      <v>169</v>
      <v>169</v>
    </spb>
    <spb s="3">
      <v>12</v>
      <v>Name</v>
      <v>LearnMoreOnLink</v>
    </spb>
    <spb s="0">
      <v xml:space="preserve">Wikipedia	</v>
      <v xml:space="preserve">CC BY-SA 3.0	</v>
      <v xml:space="preserve">https://es.wikipedia.org/wiki/Valledupar	</v>
      <v xml:space="preserve">https://creativecommons.org/licenses/by-sa/3.0	</v>
    </spb>
    <spb s="1">
      <v>172</v>
      <v>172</v>
      <v>172</v>
      <v>172</v>
      <v>172</v>
      <v>172</v>
      <v>172</v>
      <v>172</v>
      <v>172</v>
    </spb>
    <spb s="0">
      <v xml:space="preserve">Wikipedia	</v>
      <v xml:space="preserve">CC-BY-SA	</v>
      <v xml:space="preserve">http://lt.wikipedia.org/wiki/Puerto_Inirida	</v>
      <v xml:space="preserve">http://creativecommons.org/licenses/by-sa/3.0/	</v>
    </spb>
    <spb s="0">
      <v xml:space="preserve">Wikipedia	</v>
      <v xml:space="preserve">CC BY-SA 3.0	</v>
      <v xml:space="preserve">https://es.wikipedia.org/wiki/In%C3%ADrida	</v>
      <v xml:space="preserve">https://creativecommons.org/licenses/by-sa/3.0	</v>
    </spb>
    <spb s="1">
      <v>174</v>
      <v>175</v>
      <v>175</v>
      <v>175</v>
      <v>175</v>
      <v>175</v>
      <v>175</v>
      <v>175</v>
      <v>175</v>
    </spb>
    <spb s="8">
      <v>kilómetro cuadrado</v>
      <v>2015</v>
    </spb>
    <spb s="0">
      <v xml:space="preserve">Wikipedia	</v>
      <v xml:space="preserve">CC BY-SA 3.0	</v>
      <v xml:space="preserve">https://es.wikipedia.org/wiki/San_Jos%C3%A9_del_Guaviare	</v>
      <v xml:space="preserve">https://creativecommons.org/licenses/by-sa/3.0	</v>
    </spb>
    <spb s="0">
      <v xml:space="preserve">Wikipedia	</v>
      <v xml:space="preserve">CC-BY-SA	</v>
      <v xml:space="preserve">http://en.wikipedia.org/wiki/San_José_del_Guaviare	</v>
      <v xml:space="preserve">http://creativecommons.org/licenses/by-sa/3.0/	</v>
    </spb>
    <spb s="1">
      <v>178</v>
      <v>178</v>
      <v>178</v>
      <v>178</v>
      <v>179</v>
      <v>178</v>
      <v>178</v>
      <v>178</v>
      <v>178</v>
    </spb>
    <spb s="0">
      <v xml:space="preserve">Wikipedia	</v>
      <v xml:space="preserve">CC BY-SA 3.0	</v>
      <v xml:space="preserve">https://es.wikipedia.org/wiki/Riohacha	</v>
      <v xml:space="preserve">https://creativecommons.org/licenses/by-sa/3.0	</v>
    </spb>
    <spb s="1">
      <v>181</v>
      <v>181</v>
      <v>181</v>
      <v>181</v>
      <v>181</v>
      <v>181</v>
      <v>181</v>
      <v>181</v>
      <v>181</v>
    </spb>
    <spb s="0">
      <v xml:space="preserve">Wikipedia	</v>
      <v xml:space="preserve">CC BY-SA 3.0	</v>
      <v xml:space="preserve">https://en.wikipedia.org/wiki/Uribia,_La_Guajira	</v>
      <v xml:space="preserve">https://creativecommons.org/licenses/by-sa/3.0	</v>
    </spb>
    <spb s="1">
      <v>183</v>
      <v>183</v>
      <v>183</v>
      <v>183</v>
      <v>183</v>
      <v>183</v>
      <v>183</v>
      <v>183</v>
      <v>183</v>
    </spb>
    <spb s="3">
      <v>13</v>
      <v>Name</v>
      <v>LearnMoreOnLink</v>
    </spb>
    <spb s="0">
      <v xml:space="preserve">Wikipedia	</v>
      <v xml:space="preserve">CC BY-SA 3.0	</v>
      <v xml:space="preserve">https://es.wikipedia.org/wiki/Villavicencio	</v>
      <v xml:space="preserve">https://creativecommons.org/licenses/by-sa/3.0	</v>
    </spb>
    <spb s="1">
      <v>186</v>
      <v>186</v>
      <v>186</v>
      <v>186</v>
      <v>186</v>
      <v>186</v>
      <v>186</v>
      <v>186</v>
      <v>186</v>
    </spb>
    <spb s="0">
      <v xml:space="preserve">Wikipedia	</v>
      <v xml:space="preserve">CC BY-SA 3.0	</v>
      <v xml:space="preserve">https://es.wikipedia.org/wiki/C%C3%BAcuta	</v>
      <v xml:space="preserve">https://creativecommons.org/licenses/by-sa/3.0	</v>
    </spb>
    <spb s="1">
      <v>188</v>
      <v>188</v>
      <v>188</v>
      <v>188</v>
      <v>188</v>
      <v>188</v>
      <v>188</v>
      <v>188</v>
      <v>188</v>
    </spb>
    <spb s="0">
      <v xml:space="preserve">Wikipedia	</v>
      <v xml:space="preserve">CC BY-SA 3.0	</v>
      <v xml:space="preserve">https://es.wikipedia.org/wiki/Sincelejo	</v>
      <v xml:space="preserve">https://creativecommons.org/licenses/by-sa/3.0	</v>
    </spb>
    <spb s="1">
      <v>190</v>
      <v>190</v>
      <v>190</v>
      <v>190</v>
      <v>190</v>
      <v>190</v>
      <v>190</v>
      <v>190</v>
      <v>190</v>
    </spb>
    <spb s="0">
      <v xml:space="preserve">Wikipedia	</v>
      <v xml:space="preserve">CC BY-SA 3.0	</v>
      <v xml:space="preserve">https://es.wikipedia.org/wiki/Mit%C3%BA	</v>
      <v xml:space="preserve">https://creativecommons.org/licenses/by-sa/3.0	</v>
    </spb>
    <spb s="0">
      <v xml:space="preserve">Wikipedia	</v>
      <v xml:space="preserve">CC-BY-SA	</v>
      <v xml:space="preserve">http://en.wikipedia.org/wiki/Mitú	</v>
      <v xml:space="preserve">http://creativecommons.org/licenses/by-sa/3.0/	</v>
    </spb>
    <spb s="1">
      <v>192</v>
      <v>192</v>
      <v>192</v>
      <v>192</v>
      <v>193</v>
      <v>192</v>
      <v>192</v>
      <v>192</v>
      <v>192</v>
    </spb>
    <spb s="0">
      <v xml:space="preserve">Wikipedia	</v>
      <v xml:space="preserve">CC BY-SA 3.0	</v>
      <v xml:space="preserve">https://en.wikipedia.org/wiki/Puerto_Carre%C3%B1o	</v>
      <v xml:space="preserve">https://creativecommons.org/licenses/by-sa/3.0	</v>
    </spb>
    <spb s="1">
      <v>195</v>
      <v>195</v>
      <v>195</v>
      <v>195</v>
      <v>195</v>
      <v>195</v>
      <v>195</v>
      <v>195</v>
      <v>195</v>
    </spb>
    <spb s="3">
      <v>14</v>
      <v>Name</v>
      <v>LearnMoreOnLink</v>
    </spb>
    <spb s="0">
      <v xml:space="preserve">Wikipedia	</v>
      <v xml:space="preserve">CC BY-SA 3.0	</v>
      <v xml:space="preserve">https://en.wikipedia.org/wiki/Cumaribo	</v>
      <v xml:space="preserve">https://creativecommons.org/licenses/by-sa/3.0	</v>
    </spb>
    <spb s="1">
      <v>198</v>
      <v>198</v>
      <v>198</v>
      <v>198</v>
      <v>198</v>
      <v>198</v>
      <v>198</v>
      <v>198</v>
      <v>198</v>
    </spb>
    <spb s="0">
      <v xml:space="preserve">Wikipedia	</v>
      <v xml:space="preserve">CC BY-SA 3.0	</v>
      <v xml:space="preserve">https://es.wikipedia.org/wiki/Medell%C3%ADn	</v>
      <v xml:space="preserve">https://creativecommons.org/licenses/by-sa/3.0	</v>
    </spb>
    <spb s="1">
      <v>200</v>
      <v>200</v>
      <v>200</v>
      <v>200</v>
      <v>200</v>
      <v>200</v>
      <v>200</v>
      <v>200</v>
      <v>200</v>
    </spb>
    <spb s="0">
      <v xml:space="preserve">Wikipedia	</v>
      <v xml:space="preserve">CC BY-SA 3.0	</v>
      <v xml:space="preserve">https://es.wikipedia.org/wiki/Barranquilla	</v>
      <v xml:space="preserve">https://creativecommons.org/licenses/by-sa/3.0	</v>
    </spb>
    <spb s="1">
      <v>202</v>
      <v>202</v>
      <v>202</v>
      <v>202</v>
      <v>202</v>
      <v>202</v>
      <v>202</v>
      <v>202</v>
      <v>202</v>
    </spb>
    <spb s="0">
      <v xml:space="preserve">Wikipedia	</v>
      <v xml:space="preserve">CC BY-SA 3.0	</v>
      <v xml:space="preserve">https://es.wikipedia.org/wiki/San_Andr%C3%A9s_(San_Andr%C3%A9s_y_Providencia)	</v>
      <v xml:space="preserve">https://creativecommons.org/licenses/by-sa/3.0	</v>
    </spb>
    <spb s="1">
      <v>204</v>
      <v>204</v>
      <v>204</v>
      <v>204</v>
      <v>204</v>
      <v>204</v>
      <v>204</v>
      <v>204</v>
      <v>204</v>
    </spb>
    <spb s="3">
      <v>15</v>
      <v>Name</v>
      <v>LearnMoreOnLink</v>
    </spb>
    <spb s="0">
      <v xml:space="preserve">Wikipedia	</v>
      <v xml:space="preserve">CC BY-SA 3.0	</v>
      <v xml:space="preserve">https://es.wikipedia.org/wiki/Neiva	</v>
      <v xml:space="preserve">https://creativecommons.org/licenses/by-sa/3.0	</v>
    </spb>
    <spb s="1">
      <v>207</v>
      <v>207</v>
      <v>207</v>
      <v>207</v>
      <v>207</v>
      <v>207</v>
      <v>207</v>
      <v>207</v>
      <v>207</v>
    </spb>
    <spb s="0">
      <v xml:space="preserve">Wikipedia	</v>
      <v xml:space="preserve">CC BY-SA 3.0	</v>
      <v xml:space="preserve">https://es.wikipedia.org/wiki/Popay%C3%A1n	</v>
      <v xml:space="preserve">https://creativecommons.org/licenses/by-sa/3.0	</v>
    </spb>
    <spb s="1">
      <v>209</v>
      <v>209</v>
      <v>209</v>
      <v>209</v>
      <v>209</v>
      <v>209</v>
      <v>209</v>
      <v>209</v>
      <v>209</v>
    </spb>
    <spb s="0">
      <v xml:space="preserve">Wikipedia	</v>
      <v xml:space="preserve">CC BY-SA 3.0	</v>
      <v xml:space="preserve">https://es.wikipedia.org/wiki/Ibagu%C3%A9	</v>
      <v xml:space="preserve">https://creativecommons.org/licenses/by-sa/3.0	</v>
    </spb>
    <spb s="1">
      <v>211</v>
      <v>211</v>
      <v>211</v>
      <v>211</v>
      <v>211</v>
      <v>211</v>
      <v>211</v>
      <v>211</v>
      <v>211</v>
    </spb>
    <spb s="0">
      <v xml:space="preserve">Wikipedia	</v>
      <v xml:space="preserve">CC BY-SA 3.0	</v>
      <v xml:space="preserve">https://es.wikipedia.org/wiki/Tunja	</v>
      <v xml:space="preserve">https://creativecommons.org/licenses/by-sa/3.0	</v>
    </spb>
    <spb s="1">
      <v>213</v>
      <v>213</v>
      <v>213</v>
      <v>213</v>
      <v>213</v>
      <v>213</v>
      <v>213</v>
      <v>213</v>
      <v>213</v>
    </spb>
    <spb s="0">
      <v xml:space="preserve">Wikipedia	</v>
      <v xml:space="preserve">CC BY-SA 3.0	</v>
      <v xml:space="preserve">https://es.wikipedia.org/wiki/Quibd%C3%B3	</v>
      <v xml:space="preserve">https://creativecommons.org/licenses/by-sa/3.0	</v>
    </spb>
    <spb s="1">
      <v>215</v>
      <v>215</v>
      <v>215</v>
      <v>215</v>
      <v>215</v>
      <v>215</v>
      <v>215</v>
      <v>215</v>
      <v>215</v>
    </spb>
    <spb s="0">
      <v xml:space="preserve">Wikipedia	</v>
      <v xml:space="preserve">CC BY-SA 3.0	</v>
      <v xml:space="preserve">https://es.wikipedia.org/wiki/Monter%C3%ADa	</v>
      <v xml:space="preserve">https://creativecommons.org/licenses/by-sa/3.0	</v>
    </spb>
    <spb s="1">
      <v>217</v>
      <v>217</v>
      <v>217</v>
      <v>217</v>
      <v>217</v>
      <v>217</v>
      <v>217</v>
      <v>217</v>
      <v>217</v>
    </spb>
    <spb s="0">
      <v xml:space="preserve">Wikipedia	</v>
      <v xml:space="preserve">CC BY-SA 3.0	</v>
      <v xml:space="preserve">https://es.wikipedia.org/wiki/Armenia_(Quind%C3%ADo)	</v>
      <v xml:space="preserve">https://creativecommons.org/licenses/by-sa/3.0	</v>
    </spb>
    <spb s="1">
      <v>219</v>
      <v>219</v>
      <v>219</v>
      <v>219</v>
      <v>219</v>
      <v>219</v>
      <v>219</v>
      <v>219</v>
      <v>219</v>
    </spb>
    <spb s="0">
      <v xml:space="preserve">Wikipedia	</v>
      <v xml:space="preserve">CC BY-SA 3.0	</v>
      <v xml:space="preserve">https://es.wikipedia.org/wiki/Manizales	</v>
      <v xml:space="preserve">https://creativecommons.org/licenses/by-sa/3.0	</v>
    </spb>
    <spb s="1">
      <v>221</v>
      <v>221</v>
      <v>221</v>
      <v>221</v>
      <v>221</v>
      <v>221</v>
      <v>221</v>
      <v>221</v>
      <v>221</v>
    </spb>
    <spb s="0">
      <v xml:space="preserve">Wikipedia	</v>
      <v xml:space="preserve">CC BY-SA 3.0	</v>
      <v xml:space="preserve">https://es.wikipedia.org/wiki/Pereira	</v>
      <v xml:space="preserve">https://creativecommons.org/licenses/by-sa/3.0	</v>
    </spb>
    <spb s="1">
      <v>223</v>
      <v>223</v>
      <v>223</v>
      <v>223</v>
      <v>223</v>
      <v>223</v>
      <v>223</v>
      <v>223</v>
      <v>223</v>
    </spb>
    <spb s="0">
      <v xml:space="preserve">Wikipedia	</v>
      <v xml:space="preserve">CC BY-SA 3.0	</v>
      <v xml:space="preserve">https://es.wikipedia.org/wiki/Santa_Marta_(Colombia)	</v>
      <v xml:space="preserve">https://creativecommons.org/licenses/by-sa/3.0	</v>
    </spb>
    <spb s="1">
      <v>225</v>
      <v>225</v>
      <v>225</v>
      <v>225</v>
      <v>225</v>
      <v>225</v>
      <v>225</v>
      <v>225</v>
      <v>225</v>
    </spb>
    <spb s="8">
      <v>kilómetro cuadrado</v>
      <v>2019</v>
    </spb>
    <spb s="0">
      <v xml:space="preserve">Wikipedia	</v>
      <v xml:space="preserve">CC BY-SA 3.0	</v>
      <v xml:space="preserve">https://es.wikipedia.org/wiki/Pasto_(Colombia)	</v>
      <v xml:space="preserve">https://creativecommons.org/licenses/by-sa/3.0	</v>
    </spb>
    <spb s="1">
      <v>228</v>
      <v>228</v>
      <v>228</v>
      <v>228</v>
      <v>228</v>
      <v>228</v>
      <v>228</v>
      <v>228</v>
      <v>228</v>
    </spb>
    <spb s="0">
      <v xml:space="preserve">Wikipedia	</v>
      <v xml:space="preserve">CC BY-SA 3.0	</v>
      <v xml:space="preserve">https://es.wikipedia.org/wiki/Mocoa	</v>
      <v xml:space="preserve">https://creativecommons.org/licenses/by-sa/3.0	</v>
    </spb>
    <spb s="0">
      <v xml:space="preserve">Wikipedia	</v>
      <v xml:space="preserve">CC-BY-SA	</v>
      <v xml:space="preserve">http://en.wikipedia.org/wiki/Mocoa	</v>
      <v xml:space="preserve">http://creativecommons.org/licenses/by-sa/3.0/	</v>
    </spb>
    <spb s="1">
      <v>230</v>
      <v>230</v>
      <v>230</v>
      <v>230</v>
      <v>231</v>
      <v>230</v>
      <v>230</v>
      <v>230</v>
      <v>230</v>
    </spb>
    <spb s="0">
      <v xml:space="preserve">Wikipedia	</v>
      <v xml:space="preserve">CC BY-SA 3.0	</v>
      <v xml:space="preserve">https://es.wikipedia.org/wiki/Bucaramanga	</v>
      <v xml:space="preserve">https://creativecommons.org/licenses/by-sa/3.0	</v>
    </spb>
    <spb s="1">
      <v>233</v>
      <v>233</v>
      <v>233</v>
      <v>233</v>
      <v>233</v>
      <v>233</v>
      <v>233</v>
      <v>233</v>
      <v>233</v>
    </spb>
    <spb s="0">
      <v xml:space="preserve">Wikipedia	</v>
      <v xml:space="preserve">CC BY-SA 3.0	</v>
      <v xml:space="preserve">https://es.wikipedia.org/wiki/Apartad%C3%B3	</v>
      <v xml:space="preserve">https://creativecommons.org/licenses/by-sa/3.0	</v>
    </spb>
    <spb s="1">
      <v>235</v>
      <v>235</v>
      <v>235</v>
      <v>235</v>
      <v>235</v>
      <v>235</v>
      <v>235</v>
      <v>235</v>
      <v>235</v>
    </spb>
    <spb s="0">
      <v xml:space="preserve">Wikipedia	</v>
      <v xml:space="preserve">CC BY-SA 3.0	</v>
      <v xml:space="preserve">https://es.wikipedia.org/wiki/Cali	</v>
      <v xml:space="preserve">https://creativecommons.org/licenses/by-sa/3.0	</v>
    </spb>
    <spb s="22">
      <v>237</v>
      <v>237</v>
      <v>237</v>
      <v>237</v>
      <v>237</v>
      <v>237</v>
      <v>237</v>
      <v>237</v>
      <v>237</v>
      <v>237</v>
    </spb>
    <spb s="23">
      <v>Area</v>
      <v>Image</v>
      <v>Name</v>
      <v>Latitude</v>
      <v>Longitude</v>
      <v>Population</v>
      <v>UniqueName</v>
      <v>VDPID/VSID</v>
      <v>Description</v>
      <v>Country/region</v>
      <v>LearnMoreOnLink</v>
      <v>Admin Division 1 (State/province/other)</v>
      <v>Admin Division 2 (County/district/other)</v>
    </spb>
    <spb s="3">
      <v>16</v>
      <v>Name</v>
      <v>LearnMoreOnLink</v>
    </spb>
    <spb s="0">
      <v xml:space="preserve">Wikipedia	</v>
      <v xml:space="preserve">CC BY-SA 3.0	</v>
      <v xml:space="preserve">https://es.wikipedia.org/wiki/Sucre_(Santander)	</v>
      <v xml:space="preserve">https://creativecommons.org/licenses/by-sa/3.0	</v>
    </spb>
    <spb s="24">
      <v>241</v>
      <v>241</v>
      <v>241</v>
      <v>241</v>
      <v>241</v>
      <v>241</v>
      <v>241</v>
      <v>241</v>
    </spb>
    <spb s="25">
      <v>Area</v>
      <v>Image</v>
      <v>Name</v>
      <v>Latitude</v>
      <v>Longitude</v>
      <v>UniqueName</v>
      <v>VDPID/VSID</v>
      <v>Description</v>
      <v>Country/region</v>
      <v>LearnMoreOnLink</v>
      <v>Admin Division 1 (State/province/other)</v>
    </spb>
    <spb s="3">
      <v>17</v>
      <v>Name</v>
      <v>LearnMoreOnLink</v>
    </spb>
    <spb s="26">
      <v>kilómetro cuadrado</v>
    </spb>
    <spb s="27">
      <v>18</v>
    </spb>
  </spbData>
</supportingPropertyBags>
</file>

<file path=xl/richData/rdsupportingpropertybagstructure.xml><?xml version="1.0" encoding="utf-8"?>
<spbStructures xmlns="http://schemas.microsoft.com/office/spreadsheetml/2017/richdata2" count="28">
  <s>
    <k n="SourceText" t="s"/>
    <k n="LicenseText" t="s"/>
    <k n="SourceAddress" t="s"/>
    <k n="LicenseAddress" t="s"/>
  </s>
  <s>
    <k n="`Área" t="spb"/>
    <k n="Nombre" t="spb"/>
    <k n="Latitud" t="spb"/>
    <k n="Longitud" t="spb"/>
    <k n="Población" t="spb"/>
    <k n="UniqueName" t="spb"/>
    <k n="Descripción" t="spb"/>
    <k n="País o región" t="spb"/>
    <k n="División de administración 1 (estado/provincia/otro)" t="spb"/>
  </s>
  <s>
    <k n="Área" t="s"/>
    <k n="Imagen" t="s"/>
    <k n="Nombre" t="s"/>
    <k n="Latitud" t="s"/>
    <k n="Longitud" t="s"/>
    <k n="Población" t="s"/>
    <k n="UniqueName" t="s"/>
    <k n="VDPID/VSID" t="s"/>
    <k n="Descripción" t="s"/>
    <k n="País o región" t="s"/>
    <k n="LearnMoreOnLink" t="s"/>
    <k n="División de administración 1 (estado/provincia/otro)" t="s"/>
  </s>
  <s>
    <k n="^Order" t="spba"/>
    <k n="TitleProperty" t="s"/>
    <k n="SubTitleProperty" t="s"/>
  </s>
  <s>
    <k n="ShowInCardView" t="b"/>
    <k n="ShowInDotNotation" t="b"/>
    <k n="ShowInAutoComplete" t="b"/>
  </s>
  <s>
    <k n="UniqueName" t="spb"/>
    <k n="VDPID/VSID" t="spb"/>
    <k n="LearnMoreOnLink" t="spb"/>
  </s>
  <s>
    <k n="Imagen" t="i"/>
    <k n="Nombre" t="i"/>
  </s>
  <s>
    <k n="link" t="s"/>
    <k n="logo" t="s"/>
    <k n="name" t="s"/>
  </s>
  <s>
    <k n="`Área" t="s"/>
    <k n="Población" t="s"/>
  </s>
  <s>
    <k n="_Self" t="i"/>
  </s>
  <s>
    <k n="`Área" t="spb"/>
    <k n="Nombre" t="spb"/>
    <k n="Población" t="spb"/>
    <k n="UniqueName" t="spb"/>
    <k n="Abreviatura" t="spb"/>
    <k n="Descripción" t="spb"/>
    <k n="País o región" t="spb"/>
    <k n="Ciudad más grande" t="spb"/>
    <k n="Capital/ciudad principal" t="spb"/>
  </s>
  <s>
    <k n="Área" t="s"/>
    <k n="Imagen" t="s"/>
    <k n="Nombre" t="s"/>
    <k n="Población" t="s"/>
    <k n="UniqueName" t="s"/>
    <k n="VDPID/VSID" t="s"/>
    <k n="Abreviatura" t="s"/>
    <k n="Descripción" t="s"/>
    <k n="País o región" t="s"/>
    <k n="LearnMoreOnLink" t="s"/>
    <k n="Ciudad más grande" t="s"/>
    <k n="Unidades de vivienda" t="s"/>
    <k n="Capital/ciudad principal" t="s"/>
  </s>
  <s>
    <k n="`Área" t="s"/>
    <k n="Población" t="s"/>
    <k n="Unidades de vivienda" t="s"/>
  </s>
  <s>
    <k n="IPC" t="spb"/>
    <k n="PIB" t="spb"/>
    <k n="`Área" t="spb"/>
    <k n="Nombre" t="spb"/>
    <k n="Población" t="spb"/>
    <k n="UniqueName" t="spb"/>
    <k n="Abreviatura" t="spb"/>
    <k n="Descripción" t="spb"/>
    <k n="Himno nacional" t="spb"/>
    <k n="Nombre oficial" t="spb"/>
    <k n="Salario mínimo" t="spb"/>
    <k n="Médicos por mil" t="spb"/>
    <k n="Código de moneda" t="spb"/>
    <k n="Población urbana" t="spb"/>
    <k n="Cambio de IPC (%)" t="spb"/>
    <k n="Ciudad más grande" t="spb"/>
    <k n="Código de llamada" t="spb"/>
    <k n="Esperanza de vida" t="spb"/>
    <k n="Tasa de desempleo" t="spb"/>
    <k n="Tasa de natalidad" t="spb"/>
    <k n="Tasa de fertilidad" t="spb"/>
    <k n="Mortalidad infantil" t="spb"/>
    <k n="Tierra agrícola (%)" t="spb"/>
    <k n="`Área de bosque (%)" t="spb"/>
    <k n="Ingresos fiscales (%)" t="spb"/>
    <k n="Precio de la gasolina" t="spb"/>
    <k n="Tasa de impuesto total" t="spb"/>
    <k n="Capital/ciudad principal" t="spb"/>
    <k n="Gastos de salud varios (%)" t="spb"/>
    <k n="Ratio de mortalidad materna" t="spb"/>
    <k n="Consumo de energía eléctrica" t="spb"/>
    <k n="Tamaño de las fuerzas armadas" t="spb"/>
    <k n="Emisiones de dióxido de carbono" t="spb"/>
    <k n="Consumo de energía de combustibles fósiles" t="spb"/>
    <k n="Matriculación en educación primaria en bruto (%)" t="spb"/>
    <k n="Matriculación en educación terciaria en bruto (%)" t="spb"/>
    <k n="Población: participación en la fuerza laboral (%)" t="spb"/>
    <k n="Población: cuarto 20% de participación de ingresos" t="spb"/>
    <k n="Población: tercer 20% de participación de ingresos" t="spb"/>
    <k n="Población: segundo 20% de participación de ingresos" t="spb"/>
    <k n="Población: 10% más alto de participación de ingresos" t="spb"/>
    <k n="Población: 10% más bajo de participación de ingresos" t="spb"/>
    <k n="Población: 20% más alto de participación de ingresos" t="spb"/>
    <k n="Población: 20% más bajo de participación de ingresos" t="spb"/>
    <k n="Capitalización de mercado de las sociedades cotizadas" t="spb"/>
  </s>
  <s>
    <k n="IPC" t="s"/>
    <k n="PIB" t="s"/>
    <k n="Área" t="s"/>
    <k n="Imagen" t="s"/>
    <k n="Nombre" t="s"/>
    <k n="Población" t="s"/>
    <k n="UniqueName" t="s"/>
    <k n="VDPID/VSID" t="s"/>
    <k n="Abreviatura" t="s"/>
    <k n="Descripción" t="s"/>
    <k n="Himno nacional" t="s"/>
    <k n="Nombre oficial" t="s"/>
    <k n="Salario mínimo" t="s"/>
    <k n="LearnMoreOnLink" t="s"/>
    <k n="Médicos por mil" t="s"/>
    <k n="Código de moneda" t="s"/>
    <k n="Población urbana" t="s"/>
    <k n="Cambio de IPC (%)" t="s"/>
    <k n="Ciudad más grande" t="s"/>
    <k n="Código de llamada" t="s"/>
    <k n="Esperanza de vida" t="s"/>
    <k n="Tasa de desempleo" t="s"/>
    <k n="Tasa de natalidad" t="s"/>
    <k n="Tasa de fertilidad" t="s"/>
    <k n="Área de bosque (%)" t="s"/>
    <k n="Mortalidad infantil" t="s"/>
    <k n="Tierra agrícola (%)" t="s"/>
    <k n="Ingresos fiscales (%)" t="s"/>
    <k n="Precio de la gasolina" t="s"/>
    <k n="Tasa de impuesto total" t="s"/>
    <k n="Capital/ciudad principal" t="s"/>
    <k n="Gastos de salud varios (%)" t="s"/>
    <k n="Ratio de mortalidad materna" t="s"/>
    <k n="Consumo de energía eléctric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k n="Capitalización de mercado de las sociedades cotizadas" t="s"/>
  </s>
  <s>
    <k n="IPC" t="s"/>
    <k n="PIB" t="s"/>
    <k n="`Área" t="s"/>
    <k n="Población" t="s"/>
    <k n="Médicos por mil" t="s"/>
    <k n="Población urbana" t="s"/>
    <k n="Cambio de IPC (%)" t="s"/>
    <k n="Esperanza de vida" t="s"/>
    <k n="Tasa de desempleo" t="s"/>
    <k n="Tasa de natalidad" t="s"/>
    <k n="Tasa de fertilidad" t="s"/>
    <k n="Mortalidad infantil" t="s"/>
    <k n="Tierra agrícola (%)" t="s"/>
    <k n="`Área de bosque (%)" t="s"/>
    <k n="Ingresos fiscales (%)" t="s"/>
    <k n="Precio de la gasolina" t="s"/>
    <k n="Tasa de impuesto total" t="s"/>
    <k n="Gastos de salud varios (%)" t="s"/>
    <k n="Ratio de mortalidad materna" t="s"/>
    <k n="Consumo de energía eléctric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k n="Capitalización de mercado de las sociedades cotizadas" t="s"/>
  </s>
  <s>
    <k n="`Área" t="spb"/>
    <k n="Nombre" t="spb"/>
    <k n="Población" t="spb"/>
    <k n="UniqueName" t="spb"/>
    <k n="Abreviatura" t="spb"/>
    <k n="Descripción" t="spb"/>
    <k n="País o región" t="spb"/>
  </s>
  <s>
    <k n="Área" t="s"/>
    <k n="Imagen" t="s"/>
    <k n="Nombre" t="s"/>
    <k n="Población" t="s"/>
    <k n="UniqueName" t="s"/>
    <k n="VDPID/VSID" t="s"/>
    <k n="Abreviatura" t="s"/>
    <k n="Descripción" t="s"/>
    <k n="País o región" t="s"/>
    <k n="LearnMoreOnLink" t="s"/>
    <k n="Unidades de vivienda" t="s"/>
  </s>
  <s>
    <k n="`Área" t="spb"/>
    <k n="Nombre" t="spb"/>
    <k n="Población" t="spb"/>
    <k n="UniqueName" t="spb"/>
    <k n="Abreviatura" t="spb"/>
    <k n="Descripción" t="spb"/>
    <k n="País o región" t="spb"/>
    <k n="Capital/ciudad principal" t="spb"/>
  </s>
  <s>
    <k n="Área" t="s"/>
    <k n="Imagen" t="s"/>
    <k n="Nombre" t="s"/>
    <k n="Población" t="s"/>
    <k n="UniqueName" t="s"/>
    <k n="VDPID/VSID" t="s"/>
    <k n="Abreviatura" t="s"/>
    <k n="Descripción" t="s"/>
    <k n="País o región" t="s"/>
    <k n="Unidades de vivienda" t="s"/>
    <k n="Capital/ciudad principal" t="s"/>
  </s>
  <s>
    <k n="^Order" t="spba"/>
    <k n="TitleProperty" t="s"/>
  </s>
  <s>
    <k n="UniqueName" t="spb"/>
    <k n="VDPID/VSID" t="spb"/>
  </s>
  <s>
    <k n="`Área" t="spb"/>
    <k n="Nombre" t="spb"/>
    <k n="Latitud" t="spb"/>
    <k n="Longitud" t="spb"/>
    <k n="Población" t="spb"/>
    <k n="UniqueName" t="spb"/>
    <k n="Descripción" t="spb"/>
    <k n="País o región" t="spb"/>
    <k n="División de administración 1 (estado/provincia/otro)" t="spb"/>
    <k n="División de administración 2 (condado/distrito/otro)" t="spb"/>
  </s>
  <s>
    <k n="Área" t="s"/>
    <k n="Imagen" t="s"/>
    <k n="Nombre" t="s"/>
    <k n="Latitud" t="s"/>
    <k n="Longitud" t="s"/>
    <k n="Población" t="s"/>
    <k n="UniqueName" t="s"/>
    <k n="VDPID/VSID" t="s"/>
    <k n="Descripción" t="s"/>
    <k n="País o región" t="s"/>
    <k n="LearnMoreOnLink" t="s"/>
    <k n="División de administración 1 (estado/provincia/otro)" t="s"/>
    <k n="División de administración 2 (condado/distrito/otro)" t="s"/>
  </s>
  <s>
    <k n="`Área" t="spb"/>
    <k n="Nombre" t="spb"/>
    <k n="Latitud" t="spb"/>
    <k n="Longitud" t="spb"/>
    <k n="UniqueName" t="spb"/>
    <k n="Descripción" t="spb"/>
    <k n="País o región" t="spb"/>
    <k n="División de administración 1 (estado/provincia/otro)" t="spb"/>
  </s>
  <s>
    <k n="Área" t="s"/>
    <k n="Imagen" t="s"/>
    <k n="Nombre" t="s"/>
    <k n="Latitud" t="s"/>
    <k n="Longitud" t="s"/>
    <k n="UniqueName" t="s"/>
    <k n="VDPID/VSID" t="s"/>
    <k n="Descripción" t="s"/>
    <k n="País o región" t="s"/>
    <k n="LearnMoreOnLink" t="s"/>
    <k n="División de administración 1 (estado/provincia/otro)" t="s"/>
  </s>
  <s>
    <k n="`Área" t="s"/>
  </s>
  <s>
    <k n="^Order" t="spba"/>
  </s>
</spbStructures>
</file>

<file path=xl/richData/richStyles.xml><?xml version="1.0" encoding="utf-8"?>
<richStyleSheet xmlns="http://schemas.microsoft.com/office/spreadsheetml/2017/richdata2" xmlns:mc="http://schemas.openxmlformats.org/markup-compatibility/2006" xmlns:x="http://schemas.openxmlformats.org/spreadsheetml/2006/main" mc:Ignorable="x">
  <dxfs count="6">
    <x:dxf>
      <x:numFmt numFmtId="3" formatCode="#,##0"/>
    </x:dxf>
    <x:dxf>
      <x:numFmt numFmtId="0" formatCode="General"/>
    </x:dxf>
    <x:dxf>
      <x:numFmt numFmtId="2" formatCode="0.00"/>
    </x:dxf>
    <x:dxf>
      <x:numFmt numFmtId="14" formatCode="0.00%"/>
    </x:dxf>
    <x:dxf>
      <x:numFmt numFmtId="4" formatCode="#,##0.00"/>
    </x:dxf>
    <x:dxf>
      <x:numFmt numFmtId="1" formatCode="0"/>
    </x:dxf>
  </dxfs>
  <richProperties>
    <rPr n="IsHeroField" t="b"/>
    <rPr n="IsTitleField" t="b"/>
    <rPr n="NumberFormat" t="s"/>
  </richProperties>
  <richStyles>
    <rSty>
      <rpv i="0">1</rpv>
    </rSty>
    <rSty>
      <rpv i="1">1</rpv>
    </rSty>
    <rSty dxfid="0">
      <rpv i="2">#,##0</rpv>
    </rSty>
    <rSty dxfid="1">
      <rpv i="2">0.0000</rpv>
    </rSty>
    <rSty dxfid="3">
      <rpv i="2">0.0%</rpv>
    </rSty>
    <rSty dxfid="1">
      <rpv i="2">_([$$-en-US]* #,##0_);_([$$-en-US]* (#,##0);_([$$-en-US]* "-"_);_(@_)</rpv>
    </rSty>
    <rSty dxfid="5">
      <rpv i="2">0</rpv>
    </rSty>
    <rSty dxfid="1">
      <rpv i="2">0.0</rpv>
    </rSty>
    <rSty dxfid="4">
      <rpv i="2">#,##0.00</rpv>
    </rSty>
    <rSty dxfid="2">
      <rpv i="2">0.00</rpv>
    </rSty>
    <rSty dxfid="1">
      <rpv i="2">_([$$-en-US]* #,##0.00_);_([$$-en-US]* (#,##0.00);_([$$-en-US]* "-"??_);_(@_)</rpv>
    </rSty>
    <rSty dxfid="3"/>
  </richStyles>
</richStyleSheet>
</file>

<file path=xl/richData/richValueRel.xml><?xml version="1.0" encoding="utf-8"?>
<richValueRels xmlns="http://schemas.microsoft.com/office/spreadsheetml/2022/richvaluerel" xmlns:r="http://schemas.openxmlformats.org/officeDocument/2006/relationships">
  <rel r:id="rId1"/>
  <rel r:id="rId2"/>
  <rel r:id="rId3"/>
  <rel r:id="rId4"/>
</richValueRels>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IRECCIÓN_TERRITORIAL" xr10:uid="{818C8A78-5FA8-4868-8FE2-942908300A63}" sourceName="DIRECCIÓN TERRITORIAL">
  <pivotTables>
    <pivotTable tabId="16" name="TablaDinámica2"/>
  </pivotTables>
  <data>
    <tabular pivotCacheId="592622443">
      <items count="34">
        <i x="16" s="1"/>
        <i x="19"/>
        <i x="0"/>
        <i x="31"/>
        <i x="26"/>
        <i x="1"/>
        <i x="33"/>
        <i x="2"/>
        <i x="8"/>
        <i x="14"/>
        <i x="3"/>
        <i x="24"/>
        <i x="5"/>
        <i x="10"/>
        <i x="11"/>
        <i x="12"/>
        <i x="6"/>
        <i x="18"/>
        <i x="22"/>
        <i x="4"/>
        <i x="9"/>
        <i x="17"/>
        <i x="23"/>
        <i x="25"/>
        <i x="27"/>
        <i x="28"/>
        <i x="13"/>
        <i x="15"/>
        <i x="29"/>
        <i x="30"/>
        <i x="7"/>
        <i x="32"/>
        <i x="20"/>
        <i x="2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PARTAMENTO" xr10:uid="{D6C7A2DF-37D8-42F5-B1B0-14A6370A9BEE}" sourceName="DEPARTAMENTO">
  <pivotTables>
    <pivotTable tabId="16" name="TablaDinámica2"/>
  </pivotTables>
  <data>
    <tabular pivotCacheId="592622443">
      <items count="33">
        <i x="16" s="1"/>
        <i x="18" s="1" nd="1"/>
        <i x="0" s="1" nd="1"/>
        <i x="30" s="1" nd="1"/>
        <i x="25" s="1" nd="1"/>
        <i x="1" s="1" nd="1"/>
        <i x="32" s="1" nd="1"/>
        <i x="2" s="1" nd="1"/>
        <i x="8" s="1" nd="1"/>
        <i x="14" s="1" nd="1"/>
        <i x="3" s="1" nd="1"/>
        <i x="23" s="1" nd="1"/>
        <i x="5" s="1" nd="1"/>
        <i x="9" s="1" nd="1"/>
        <i x="11" s="1" nd="1"/>
        <i x="12" s="1" nd="1"/>
        <i x="6" s="1" nd="1"/>
        <i x="17" s="1" nd="1"/>
        <i x="21" s="1" nd="1"/>
        <i x="4" s="1" nd="1"/>
        <i x="10" s="1" nd="1"/>
        <i x="22" s="1" nd="1"/>
        <i x="24" s="1" nd="1"/>
        <i x="26" s="1" nd="1"/>
        <i x="27" s="1" nd="1"/>
        <i x="13" s="1" nd="1"/>
        <i x="15" s="1" nd="1"/>
        <i x="28" s="1" nd="1"/>
        <i x="29" s="1" nd="1"/>
        <i x="7" s="1" nd="1"/>
        <i x="31" s="1" nd="1"/>
        <i x="19" s="1" nd="1"/>
        <i x="20"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SEDE" xr10:uid="{90E70E36-F6B2-4FC1-BAB1-9D7DEFB898CD}" sourceName="SEDE">
  <extLst>
    <x:ext xmlns:x15="http://schemas.microsoft.com/office/spreadsheetml/2010/11/main" uri="{2F2917AC-EB37-4324-AD4E-5DD8C200BD13}">
      <x15:tableSlicerCache tableId="105" column="3"/>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PARTAMENTO1" xr10:uid="{858BC811-FD43-4CFA-9033-80A126F3A633}" sourceName="DEPARTAMENTO">
  <extLst>
    <x:ext xmlns:x15="http://schemas.microsoft.com/office/spreadsheetml/2010/11/main" uri="{2F2917AC-EB37-4324-AD4E-5DD8C200BD13}">
      <x15:tableSlicerCache tableId="105" column="2"/>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IRECCIÓN TERRITORIAL" xr10:uid="{B4BFC9B7-8FA4-47A6-8C40-028EDC99D6BF}" cache="SegmentaciónDeDatos_DIRECCIÓN_TERRITORIAL" caption="DIRECCIÓN TERRITORIAL" columnCount="3" rowHeight="171450"/>
  <slicer name="DEPARTAMENTO" xr10:uid="{03469F8E-3AC5-4814-A926-D729B95EF19B}" cache="SegmentaciónDeDatos_DEPARTAMENTO" caption="DEPARTAMENTO" columnCount="4" rowHeight="17145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EDE" xr10:uid="{E9ECCB30-0D3D-4D09-8447-2FEA3E2B015B}" cache="SegmentaciónDeDatos_SEDE" caption="SEDE" columnCount="6" rowHeight="171450"/>
  <slicer name="DEPARTAMENTO 1" xr10:uid="{E37DE1FE-2F66-4774-8A75-F2FFFC4467E1}" cache="SegmentaciónDeDatos_DEPARTAMENTO1" caption="DEPARTAMENTO" columnCount="6" rowHeight="17145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C299CD7-D3C9-425C-B256-1F2AAF77FF7D}" name="Tabla1" displayName="Tabla1" ref="A2:A23" totalsRowShown="0" headerRowDxfId="652" dataDxfId="651" tableBorderDxfId="650" headerRowCellStyle="Normal 4">
  <tableColumns count="1">
    <tableColumn id="1" xr3:uid="{01B13A60-902B-4FA8-89F8-889F0EFBBF0D}" name="Dirección Territorial" dataDxfId="649"/>
  </tableColumns>
  <tableStyleInfo name="TableStyleLight8"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57F653F-3A08-4C39-9CFA-01EC18106574}" name="Direccionamiento_Estratégico_NN" displayName="Direccionamiento_Estratégico_NN" ref="J2:J9" totalsRowShown="0" headerRowDxfId="616" dataDxfId="615" tableBorderDxfId="614" headerRowCellStyle="Normal 4">
  <tableColumns count="1">
    <tableColumn id="1" xr3:uid="{D4199258-C633-414F-B6FE-E1533F1EEA39}" name="Direccionamiento_Estratégico_NN" dataDxfId="613"/>
  </tableColumns>
  <tableStyleInfo name="TableStyleLight8"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9661713C-6793-47EE-9C08-B1C4DF7BD981}" name="Dirección_Territorial_Urabá" displayName="Dirección_Territorial_Urabá" ref="S79:S82" totalsRowShown="0" headerRowDxfId="176" dataDxfId="174" headerRowBorderDxfId="175" tableBorderDxfId="173" totalsRowBorderDxfId="172">
  <autoFilter ref="S79:S82" xr:uid="{00000000-0009-0000-0100-000065000000}"/>
  <tableColumns count="1">
    <tableColumn id="1" xr3:uid="{5D35A18D-330B-4331-A81A-224479CD2EC6}" name="Dirección_Territorial_Urabá" dataDxfId="171"/>
  </tableColumns>
  <tableStyleInfo name="TableStyleMedium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ADB943AF-D2A7-4798-867A-44753CA35986}" name="Dirección_Territorial_Valle_del_Cauca" displayName="Dirección_Territorial_Valle_del_Cauca" ref="T79:T82" totalsRowShown="0" headerRowDxfId="170" dataDxfId="168" headerRowBorderDxfId="169" tableBorderDxfId="167" totalsRowBorderDxfId="166">
  <autoFilter ref="T79:T82" xr:uid="{00000000-0009-0000-0100-000066000000}"/>
  <tableColumns count="1">
    <tableColumn id="1" xr3:uid="{7F0E824E-C3A8-4F54-9113-B2C75EE57C7D}" name="Dirección_Territorial_Valle_del_Cauca" dataDxfId="165"/>
  </tableColumns>
  <tableStyleInfo name="TableStyleMedium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117CAFFA-498D-4930-BB04-BF63498B2630}" name="Nivel_Nacional" displayName="Nivel_Nacional" ref="U79:U82" totalsRowShown="0" headerRowDxfId="164" dataDxfId="162" headerRowBorderDxfId="163" tableBorderDxfId="161" totalsRowBorderDxfId="160">
  <autoFilter ref="U79:U82" xr:uid="{00000000-0009-0000-0100-000067000000}"/>
  <tableColumns count="1">
    <tableColumn id="1" xr3:uid="{D08A3F24-C8C8-4AF1-A9B2-8F95B4CB8FE0}" name="Nivel_Nacional" dataDxfId="159"/>
  </tableColumns>
  <tableStyleInfo name="TableStyleMedium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441FBBA0-7856-4F75-A00B-B12FC017EC37}" name="Gestión_Contractual_DT" displayName="Gestión_Contractual_DT" ref="AC2:AC3" totalsRowShown="0" headerRowDxfId="158" dataDxfId="157" tableBorderDxfId="156" headerRowCellStyle="Normal 4">
  <tableColumns count="1">
    <tableColumn id="1" xr3:uid="{DD050F22-FB5C-4D9C-A412-C648523917DA}" name="Gestión_Contractual_DT" dataDxfId="155"/>
  </tableColumns>
  <tableStyleInfo name="TableStyleMedium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16CF27E0-4375-4A1B-85AB-39B444B26C4B}" name="Gestión_Administrativa_DT" displayName="Gestión_Administrativa_DT" ref="AB2:AB9" totalsRowShown="0" headerRowDxfId="154" dataDxfId="153" tableBorderDxfId="152" headerRowCellStyle="Normal 4">
  <tableColumns count="1">
    <tableColumn id="1" xr3:uid="{E7FE1A3B-931D-4D52-95B8-799E67F8C024}" name="Gestión_Administrativa_DT" dataDxfId="151"/>
  </tableColumns>
  <tableStyleInfo name="TableStyleMedium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A8C9F44D-4110-4E9B-89C0-AC8E876F653D}" name="Tabla105108" displayName="Tabla105108" ref="G8:M43" totalsRowShown="0" headerRowDxfId="150" dataDxfId="148" headerRowBorderDxfId="149" tableBorderDxfId="147" totalsRowBorderDxfId="146">
  <autoFilter ref="G8:M43" xr:uid="{F189029F-DAAF-4AD2-B552-BAF224141B02}"/>
  <tableColumns count="7">
    <tableColumn id="1" xr3:uid="{5604BC38-8A94-4908-A165-8F3640F2C34E}" name="PAÍS" dataDxfId="145" dataCellStyle="Normal 2"/>
    <tableColumn id="3" xr3:uid="{C29C5C8B-FE76-466F-8E1D-99933C471C18}" name="SEDE" dataDxfId="144" dataCellStyle="Normal 2"/>
    <tableColumn id="2" xr3:uid="{56A830D6-522F-46AC-8122-3FA69D406FD1}" name="DEPARTAMENTO" dataDxfId="143" dataCellStyle="Normal 2"/>
    <tableColumn id="4" xr3:uid="{43056819-22B1-4128-BAF4-C56092CAE674}" name="División de administración 1 (estado/provincia/otro)" dataDxfId="142"/>
    <tableColumn id="5" xr3:uid="{BA5BA2E7-36D4-48EE-8828-FB7D5E499772}" name="DEPARTAMENTO2" dataDxfId="141" dataCellStyle="Normal 2"/>
    <tableColumn id="6" xr3:uid="{D168CF9E-56C3-46A6-872B-7663E81C0B50}" name="Capital/ciudad principal" dataDxfId="140"/>
    <tableColumn id="8" xr3:uid="{166AAC19-E091-40A1-8F45-4F093F394FC7}" name="Nombre" dataDxfId="139">
      <calculatedColumnFormula array="1">_FV(Tabla105108[[#This Row],[SEDE]],"Nombre")</calculatedColumnFormula>
    </tableColumn>
  </tableColumns>
  <tableStyleInfo name="TableStyleMedium1"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145DE373-1516-44C7-9CF4-00F6FEBDA08C}" name="Tabla105108110" displayName="Tabla105108110" ref="P8:U43" totalsRowShown="0" headerRowDxfId="138" dataDxfId="136" headerRowBorderDxfId="137" tableBorderDxfId="135" totalsRowBorderDxfId="134">
  <autoFilter ref="P8:U43" xr:uid="{145DE373-1516-44C7-9CF4-00F6FEBDA08C}"/>
  <tableColumns count="6">
    <tableColumn id="1" xr3:uid="{F6ED90E0-CB15-4640-A8C3-50EA69A5FADD}" name="PAÍS" dataDxfId="133" dataCellStyle="Normal 2"/>
    <tableColumn id="7" xr3:uid="{C32AE00C-1257-42DA-BEA2-BB76490D3930}" name="Departamento" dataDxfId="132" dataCellStyle="Normal 4"/>
    <tableColumn id="14" xr3:uid="{E6A4A9DA-A16F-4970-9464-97C46F0FCE3D}" name="SEDE" dataDxfId="131" dataCellStyle="Normal 2"/>
    <tableColumn id="5" xr3:uid="{3B47001D-8B14-4170-B5AE-2B94912987E0}" name="Población" dataDxfId="130">
      <calculatedColumnFormula array="1">_FV(Tabla105108110[[#This Row],[Departamento]],"Población")</calculatedColumnFormula>
    </tableColumn>
    <tableColumn id="4" xr3:uid="{EA46B68D-39F3-48D6-A4FA-56DCA9D1A701}" name="División de administración 1 (estado/provincia/otro)" dataDxfId="129"/>
    <tableColumn id="6" xr3:uid="{C9D502F3-37F5-41E1-8CF4-2F6ADFC395BB}" name="Capital/ciudad principal" dataDxfId="128"/>
  </tableColumns>
  <tableStyleInfo name="TableStyleMedium1"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F189029F-DAAF-4AD2-B552-BAF224141B02}" name="Tabla105" displayName="Tabla105" ref="G8:L59" totalsRowShown="0" headerRowDxfId="127" dataDxfId="125" headerRowBorderDxfId="126" tableBorderDxfId="124" totalsRowBorderDxfId="123">
  <autoFilter ref="G8:L59" xr:uid="{F189029F-DAAF-4AD2-B552-BAF224141B02}"/>
  <tableColumns count="6">
    <tableColumn id="1" xr3:uid="{3548C62D-2E47-4C32-AD2C-3A3A1FDBA133}" name="PAÍS" dataDxfId="122" dataCellStyle="Normal 2"/>
    <tableColumn id="3" xr3:uid="{70D74F0D-2A8C-445E-A2D8-9E95BE0C0F77}" name="SEDE" dataDxfId="121" dataCellStyle="Normal 2"/>
    <tableColumn id="2" xr3:uid="{A64CD242-FEE8-4844-9ABB-82D58115505E}" name="DEPARTAMENTO" dataDxfId="120" dataCellStyle="Normal 2"/>
    <tableColumn id="4" xr3:uid="{0C61BB73-E646-473E-B175-54009BEC92AC}" name="División de administración 1 (estado/provincia/otro)" dataDxfId="119"/>
    <tableColumn id="6" xr3:uid="{14F836DF-7A5B-42B5-96E2-ED7AC452A508}" name="Capital/ciudad principal" dataDxfId="118"/>
    <tableColumn id="8" xr3:uid="{10D84B52-529E-4933-8994-3516F89D73E5}" name="Nombre" dataDxfId="117"/>
  </tableColumns>
  <tableStyleInfo name="TableStyleMedium1"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94E924F3-3FD1-4B64-A44E-3C9EC66AC978}" name="Tabla105108107" displayName="Tabla105108107" ref="G8:L42" totalsRowShown="0" headerRowDxfId="116" dataDxfId="114" headerRowBorderDxfId="115" tableBorderDxfId="113" totalsRowBorderDxfId="112">
  <autoFilter ref="G8:L42" xr:uid="{F189029F-DAAF-4AD2-B552-BAF224141B02}"/>
  <tableColumns count="6">
    <tableColumn id="1" xr3:uid="{298C9CD2-3D32-42C3-8DB1-C16DC97702AF}" name="PAÍS" dataDxfId="111" dataCellStyle="Normal 2"/>
    <tableColumn id="3" xr3:uid="{712A30A8-F4FE-404E-8115-E6499B0EAD8A}" name="SEDE" dataDxfId="110" dataCellStyle="Normal 2"/>
    <tableColumn id="2" xr3:uid="{9307F28B-89E2-4BF8-AD6B-7FAAFB7DD40D}" name="DEPARTAMENTO" dataDxfId="109" dataCellStyle="Normal 2"/>
    <tableColumn id="4" xr3:uid="{3E98B965-B91F-46AE-A77C-D2BCA6047CD5}" name="División de administración 1 (estado/provincia/otro)" dataDxfId="108"/>
    <tableColumn id="6" xr3:uid="{CF4E64CB-53DE-41F5-A1A0-FF868832F675}" name="Capital/ciudad principal" dataDxfId="107"/>
    <tableColumn id="8" xr3:uid="{71030FBF-92B9-46D5-A24C-59B83B52D72D}" name="Nombre" dataDxfId="106">
      <calculatedColumnFormula array="1">_FV(Tabla105108107[[#This Row],[SEDE]],"Nombre")</calculatedColumnFormula>
    </tableColumn>
  </tableColumns>
  <tableStyleInfo name="TableStyleMedium1"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10E6C8D4-3EE4-40E8-A8C3-A04A0019923C}" name="Tabla105108110109" displayName="Tabla105108110109" ref="O8:T43" totalsRowShown="0" headerRowDxfId="105" dataDxfId="103" headerRowBorderDxfId="104" tableBorderDxfId="102" totalsRowBorderDxfId="101">
  <autoFilter ref="O8:T43" xr:uid="{145DE373-1516-44C7-9CF4-00F6FEBDA08C}"/>
  <tableColumns count="6">
    <tableColumn id="1" xr3:uid="{9C861ED3-04B9-436C-9BED-A4718B98A49B}" name="PAÍS" dataDxfId="100" dataCellStyle="Normal 2"/>
    <tableColumn id="7" xr3:uid="{207092D2-2999-4B05-8232-FA47AFC8D37F}" name="Departamento" dataDxfId="99" dataCellStyle="Normal 4"/>
    <tableColumn id="14" xr3:uid="{E229DF94-8D38-4324-BF85-BD6E623588BE}" name="SEDE" dataDxfId="98" dataCellStyle="Normal 2"/>
    <tableColumn id="5" xr3:uid="{9BD48D51-467D-4F07-B3A3-BC8C8DCBB097}" name="Población" dataDxfId="97">
      <calculatedColumnFormula array="1">_FV(Tabla105108110109[[#This Row],[Departamento]],"Población")</calculatedColumnFormula>
    </tableColumn>
    <tableColumn id="4" xr3:uid="{59A5539D-44B9-4DAA-B618-8CCF8622A9DB}" name="División de administración 1 (estado/provincia/otro)" dataDxfId="96"/>
    <tableColumn id="6" xr3:uid="{A59448E2-A617-4D7B-8D39-28B3FABDEF1D}" name="Capital/ciudad principal" dataDxfId="95"/>
  </tableColumns>
  <tableStyleInfo name="TableStyleMedium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BAAB480-BA00-4A27-B584-74B116CD6074}" name="Evaluación_Independiente_NN" displayName="Evaluación_Independiente_NN" ref="K2:K4" totalsRowShown="0" headerRowDxfId="612" dataDxfId="611" tableBorderDxfId="610" headerRowCellStyle="Normal 4">
  <tableColumns count="1">
    <tableColumn id="1" xr3:uid="{FB443D0A-4266-4542-8F0C-9BD75B507616}" name="Evaluación_Independiente_NN" dataDxfId="609"/>
  </tableColumns>
  <tableStyleInfo name="TableStyleLight8"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E52CF8BA-2817-45DB-B7F6-091ECBFCF901}" name="Gestión_Administrativa_NN" displayName="Gestión_Administrativa_NN" ref="L2:L10" totalsRowShown="0" headerRowDxfId="608" dataDxfId="607" tableBorderDxfId="606" headerRowCellStyle="Normal 4">
  <tableColumns count="1">
    <tableColumn id="1" xr3:uid="{6FCB0FD4-5C38-4482-A867-102D1001F457}" name="Gestión_Administrativa_NN" dataDxfId="605"/>
  </tableColumns>
  <tableStyleInfo name="TableStyleLight8"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BD3D35E0-7F46-4030-8CDF-DC0EEBAE5001}" name="Gestión_Contractual_NN" displayName="Gestión_Contractual_NN" ref="M2:M4" totalsRowShown="0" headerRowDxfId="604" dataDxfId="603" tableBorderDxfId="602" headerRowCellStyle="Normal 4">
  <tableColumns count="1">
    <tableColumn id="1" xr3:uid="{11E3B6B6-5DB7-4BA4-BF57-BB49B949444F}" name="Gestión_Contractual_NN" dataDxfId="601"/>
  </tableColumns>
  <tableStyleInfo name="TableStyleLight8"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C1FC8C37-F0B2-4AA2-861E-79C8C90CA8CE}" name="Gestión_de_la_Información_NN" displayName="Gestión_de_la_Información_NN" ref="N2:N11" totalsRowShown="0" headerRowDxfId="600" dataDxfId="599" tableBorderDxfId="598" headerRowCellStyle="Normal 4">
  <tableColumns count="1">
    <tableColumn id="1" xr3:uid="{E6CB0C21-96A7-48F0-B393-67F603E7CE56}" name="Gestión_de_la_Información_NN" dataDxfId="597"/>
  </tableColumns>
  <tableStyleInfo name="TableStyleLight8"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64948C7A-23C8-42E5-B4D6-945CB9E27B85}" name="Gestión_de_Talento_Humano_NN" displayName="Gestión_de_Talento_Humano_NN" ref="O2:O5" totalsRowShown="0" headerRowDxfId="596" dataDxfId="595" tableBorderDxfId="594" headerRowCellStyle="Normal 4">
  <tableColumns count="1">
    <tableColumn id="1" xr3:uid="{12E22054-17C1-4E76-BD74-7F0BCCDD8061}" name="Gestión_de_Talento_Humano_NN" dataDxfId="593"/>
  </tableColumns>
  <tableStyleInfo name="TableStyleLight8"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8E0E89ED-6F35-4286-A5F0-7AA44CDCB78F}" name="Gestión_Documental_NN" displayName="Gestión_Documental_NN" ref="P2:P11" totalsRowShown="0" headerRowDxfId="592" dataDxfId="591" tableBorderDxfId="590" headerRowCellStyle="Normal 4">
  <tableColumns count="1">
    <tableColumn id="1" xr3:uid="{5A01D200-047D-44F6-889D-56F3E168ABE0}" name="Gestión_Documental_NN" dataDxfId="589"/>
  </tableColumns>
  <tableStyleInfo name="TableStyleLight8"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5881B52A-51D9-4405-BCDE-442B6A57171E}" name="Gestión_Financiera_NN" displayName="Gestión_Financiera_NN" ref="Q2:Q18" totalsRowShown="0" headerRowDxfId="588" dataDxfId="587" tableBorderDxfId="586" headerRowCellStyle="Normal 4">
  <tableColumns count="1">
    <tableColumn id="1" xr3:uid="{6A5B7ECA-E19A-4329-9207-EF366E53017A}" name="Gestión_Financiera_NN" dataDxfId="585"/>
  </tableColumns>
  <tableStyleInfo name="TableStyleLight8"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E2A2C538-744D-44AF-9FD1-087796FD80F2}" name="Gestión_Interinstitucional_NN" displayName="Gestión_Interinstitucional_NN" ref="R2:R5" totalsRowShown="0" headerRowDxfId="584" dataDxfId="583" tableBorderDxfId="582" headerRowCellStyle="Normal 4">
  <tableColumns count="1">
    <tableColumn id="1" xr3:uid="{67C56AC2-F47F-473B-8DAE-7B4F1CE421F1}" name="Gestión_Interinstitucional_NN" dataDxfId="581"/>
  </tableColumns>
  <tableStyleInfo name="TableStyleLight8"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BC09172B-DDA9-410E-83C9-52EE621A23C3}" name="Gestión_Jurídica_NN" displayName="Gestión_Jurídica_NN" ref="S2:S5" totalsRowShown="0" headerRowDxfId="580" dataDxfId="579" tableBorderDxfId="578" headerRowCellStyle="Normal 4">
  <tableColumns count="1">
    <tableColumn id="1" xr3:uid="{4E20C25F-962A-46D3-949D-1ADBAA6FF01B}" name="Gestión_Jurídica_NN" dataDxfId="577"/>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1374863-6DA4-4B27-93CA-576358F52F64}" name="ProcesoNN" displayName="ProcesoNN" ref="B2:B21" totalsRowShown="0" headerRowDxfId="648" dataDxfId="647" tableBorderDxfId="646" headerRowCellStyle="Normal 4">
  <tableColumns count="1">
    <tableColumn id="1" xr3:uid="{2582CA08-25BA-41DD-B1FF-742F613FA59E}" name="ProcesoNN" dataDxfId="645"/>
  </tableColumns>
  <tableStyleInfo name="TableStyleLight8"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D853FF9-BDAC-45C6-93BB-1811AB6009DE}" name="Gestión_para_la_Asistencia_NN" displayName="Gestión_para_la_Asistencia_NN" ref="T2:T3" totalsRowShown="0" headerRowDxfId="576" dataDxfId="575" tableBorderDxfId="574" headerRowCellStyle="Normal 4">
  <tableColumns count="1">
    <tableColumn id="1" xr3:uid="{1E906091-0227-41C6-B3B1-5030E7DB2B6D}" name="Gestión_para_la_Asistencia_NN" dataDxfId="573"/>
  </tableColumns>
  <tableStyleInfo name="TableStyleLight8"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BB5C7560-E6A1-4AE2-A85B-E1C21086D5E0}" name="Participación_y_Visibilización_NN" displayName="Participación_y_Visibilización_NN" ref="U2:U4" totalsRowShown="0" headerRowDxfId="572" dataDxfId="571" tableBorderDxfId="570" headerRowCellStyle="Normal 4">
  <tableColumns count="1">
    <tableColumn id="1" xr3:uid="{E0E2CE83-0642-4A02-8C77-9C018D9EAD5F}" name="Participación_y_Visibilización_NN" dataDxfId="569"/>
  </tableColumns>
  <tableStyleInfo name="TableStyleLight8"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8CE4FE4F-811B-4772-8F66-7859768D31D1}" name="Prevención_Urgente_y_Atención_en_la_Inmediatez_NN" displayName="Prevención_Urgente_y_Atención_en_la_Inmediatez_NN" ref="V2:V11" totalsRowShown="0" headerRowDxfId="568" dataDxfId="567" tableBorderDxfId="566" headerRowCellStyle="Normal 4">
  <tableColumns count="1">
    <tableColumn id="1" xr3:uid="{306B7596-50F5-4EDA-A1BC-C1AE584B1009}" name="Prevención_Urgente_y_Atención_en_la_Inmediatez_NN" dataDxfId="565"/>
  </tableColumns>
  <tableStyleInfo name="TableStyleLight8"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C7B01F3E-CE30-406B-A09A-314D47CD7652}" name="Registro_y_Valoración_NN" displayName="Registro_y_Valoración_NN" ref="W2:W11" totalsRowShown="0" headerRowDxfId="564" dataDxfId="563" tableBorderDxfId="562" headerRowCellStyle="Normal 4">
  <tableColumns count="1">
    <tableColumn id="1" xr3:uid="{65751F99-0F3B-4001-9BBF-5C1D45D88429}" name="Registro_y_Valoración_NN" dataDxfId="561"/>
  </tableColumns>
  <tableStyleInfo name="TableStyleLight8"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45C21768-DFF1-42C6-BBA3-7FDB7E8F2C8B}" name="Reparación_Integral_NN" displayName="Reparación_Integral_NN" ref="X2:X13" totalsRowShown="0" headerRowDxfId="560" dataDxfId="559" tableBorderDxfId="558" headerRowCellStyle="Normal 4">
  <tableColumns count="1">
    <tableColumn id="1" xr3:uid="{2198D100-C7BD-4121-B248-1185A0FD8748}" name="Reparación_Integral_NN" dataDxfId="557"/>
  </tableColumns>
  <tableStyleInfo name="TableStyleLight8"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3A442127-1AD8-4C01-86C6-715AD1643103}" name="Condición_ambiental_" displayName="Condición_ambiental_" ref="AN2:AN92" totalsRowShown="0" headerRowDxfId="556" dataDxfId="555" tableBorderDxfId="554" headerRowCellStyle="Normal 4">
  <sortState xmlns:xlrd2="http://schemas.microsoft.com/office/spreadsheetml/2017/richdata2" ref="AN3:AN89">
    <sortCondition ref="AN3"/>
  </sortState>
  <tableColumns count="1">
    <tableColumn id="1" xr3:uid="{DD22DF48-64CF-44AC-A8CB-20CAB6FDA31F}" name="Condición_ambiental_" dataDxfId="553"/>
  </tableColumns>
  <tableStyleInfo name="TableStyleLight8"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6306BC6A-1C55-46E6-808B-0319304C4C18}" name="Tabla27" displayName="Tabla27" ref="AO2:AO3" totalsRowShown="0" headerRowDxfId="552" dataDxfId="551" tableBorderDxfId="550" headerRowCellStyle="Normal 4">
  <tableColumns count="1">
    <tableColumn id="1" xr3:uid="{5A40DD6D-97B5-4DC4-B1C3-3E8A549614F9}" name="Actividad_o_Condición_ambiental" dataDxfId="549"/>
  </tableColumns>
  <tableStyleInfo name="TableStyleLight8"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C04B5808-129D-47DF-9B34-BBE7459D49F3}" name="Tabla28" displayName="Tabla28" ref="AP2:AP7" totalsRowShown="0" headerRowDxfId="548" dataDxfId="547" tableBorderDxfId="546" headerRowCellStyle="Normal 4">
  <tableColumns count="1">
    <tableColumn id="1" xr3:uid="{4C6BD04E-CBA0-4A26-9241-819A2321358B}" name="Sede actividad" dataDxfId="545"/>
  </tableColumns>
  <tableStyleInfo name="TableStyleLight8"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EAA39251-579A-4D05-805B-C6D5F5DF9191}" name="Tabla29" displayName="Tabla29" ref="AQ2:AQ3" totalsRowShown="0" headerRowDxfId="544" dataDxfId="543" tableBorderDxfId="542" headerRowCellStyle="Normal 4">
  <tableColumns count="1">
    <tableColumn id="1" xr3:uid="{F162256D-C83B-4DD2-B610-F13F6E983BE8}" name="Ubicación_de_Condición_Ambiental" dataDxfId="541"/>
  </tableColumns>
  <tableStyleInfo name="TableStyleLight8"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CB5D7EF5-F9C0-4843-A908-A2B8A599B7F3}" name="Tabla30" displayName="Tabla30" ref="AR2:AR5" totalsRowShown="0" headerRowDxfId="540" dataDxfId="539" tableBorderDxfId="538" headerRowCellStyle="Normal 4">
  <tableColumns count="1">
    <tableColumn id="1" xr3:uid="{E1372FAD-4EBF-4FFD-8908-0E0121E3555F}" name="Condición de operación (Normal, anormal o emergencia)" dataDxfId="537"/>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8697338-2392-4B98-92A4-EED632FAB155}" name="ProcesoDT" displayName="ProcesoDT" ref="C2:C21" totalsRowShown="0" headerRowDxfId="644" dataDxfId="643" tableBorderDxfId="642" headerRowCellStyle="Normal 4">
  <tableColumns count="1">
    <tableColumn id="1" xr3:uid="{90E741F7-8289-445B-8F19-F66EFA12FFBC}" name="ProcesoDT" dataDxfId="641"/>
  </tableColumns>
  <tableStyleInfo name="TableStyleLight8"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89B66696-C551-4BB1-AAA9-FC173220A8BB}" name="Tabla31" displayName="Tabla31" ref="AS2:AS6" totalsRowShown="0" headerRowDxfId="536" dataDxfId="535" tableBorderDxfId="534" headerRowCellStyle="Normal 4">
  <tableColumns count="1">
    <tableColumn id="1" xr3:uid="{5C3BDF76-2B4E-46FB-941F-15B887FD44F6}" name="Origen de actividad" dataDxfId="533"/>
  </tableColumns>
  <tableStyleInfo name="TableStyleLight8"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3E14A52C-3FBE-440E-B4C3-12FE45651DC5}" name="Tabla32" displayName="Tabla32" ref="AT2:AT9" totalsRowShown="0" headerRowDxfId="532" dataDxfId="531" tableBorderDxfId="530" headerRowCellStyle="Normal 4">
  <tableColumns count="1">
    <tableColumn id="1" xr3:uid="{4ED79365-D6A6-46FB-B478-2B60C9D67A48}" name="Componente" dataDxfId="529"/>
  </tableColumns>
  <tableStyleInfo name="TableStyleLight8"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5FE0A077-4C4F-4614-9DDB-C34418E1FBE7}" name="Tabla33" displayName="Tabla33" ref="AU2:AU71" totalsRowShown="0" headerRowDxfId="528" dataDxfId="527" tableBorderDxfId="526" headerRowCellStyle="Normal 4">
  <sortState xmlns:xlrd2="http://schemas.microsoft.com/office/spreadsheetml/2017/richdata2" ref="AU3:AU69">
    <sortCondition ref="AU3"/>
  </sortState>
  <tableColumns count="1">
    <tableColumn id="1" xr3:uid="{B0E58C5D-7B7A-4A91-8E2E-4FBA37B949EB}" name="Aspecto" dataDxfId="525"/>
  </tableColumns>
  <tableStyleInfo name="TableStyleLight8"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6FFBC957-FBB8-4FCB-AC45-16DE3773BB0E}" name="Tabla34" displayName="Tabla34" ref="AV2:AV41" totalsRowShown="0" headerRowDxfId="524" dataDxfId="523" tableBorderDxfId="522" headerRowCellStyle="Normal 4">
  <sortState xmlns:xlrd2="http://schemas.microsoft.com/office/spreadsheetml/2017/richdata2" ref="AV3:AV35">
    <sortCondition ref="AV3"/>
  </sortState>
  <tableColumns count="1">
    <tableColumn id="1" xr3:uid="{E84693AB-3E65-47D2-84B4-AD4331DD2101}" name="Impacto" dataDxfId="521"/>
  </tableColumns>
  <tableStyleInfo name="TableStyleLight8"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1C426954-6A21-481A-87C7-83FF039F8A7B}" name="Tabla35" displayName="Tabla35" ref="AW2:AW5" totalsRowShown="0" headerRowDxfId="520" dataDxfId="519" tableBorderDxfId="518" headerRowCellStyle="Normal 4">
  <tableColumns count="1">
    <tableColumn id="1" xr3:uid="{2BE366F8-84AC-41BD-BC4A-A3D7C81695AE}" name="Carácter" dataDxfId="517"/>
  </tableColumns>
  <tableStyleInfo name="TableStyleLight8"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41654DAE-4BBD-4BFC-9119-AD6C7CC67837}" name="Tabla36" displayName="Tabla36" ref="AX2:AX75" totalsRowShown="0" headerRowDxfId="516" dataDxfId="515" tableBorderDxfId="514" headerRowCellStyle="Normal 4">
  <sortState xmlns:xlrd2="http://schemas.microsoft.com/office/spreadsheetml/2017/richdata2" ref="AX3:AX72">
    <sortCondition ref="AX3"/>
  </sortState>
  <tableColumns count="1">
    <tableColumn id="1" xr3:uid="{56B83D54-619A-4260-B25E-6A7CB99EC2C4}" name="Amenaza" dataDxfId="513"/>
  </tableColumns>
  <tableStyleInfo name="TableStyleLight8"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FB52C71A-1CE6-492E-B665-035EC721A4F4}" name="Tabla37" displayName="Tabla37" ref="AY2:AY52" totalsRowShown="0" headerRowDxfId="512" dataDxfId="511" tableBorderDxfId="510" headerRowCellStyle="Normal 4">
  <sortState xmlns:xlrd2="http://schemas.microsoft.com/office/spreadsheetml/2017/richdata2" ref="AY3:AY48">
    <sortCondition ref="AY3"/>
  </sortState>
  <tableColumns count="1">
    <tableColumn id="1" xr3:uid="{AC768020-A639-460D-87F4-0343F0DFE8A6}" name="Oportunidad" dataDxfId="509"/>
  </tableColumns>
  <tableStyleInfo name="TableStyleLight8"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BF9588E4-E7FA-4056-AE82-C4D1476C6213}" name="Tabla38" displayName="Tabla38" ref="AZ2:AZ5" totalsRowShown="0" headerRowDxfId="508" dataDxfId="506" headerRowBorderDxfId="507" tableBorderDxfId="505" totalsRowBorderDxfId="504" headerRowCellStyle="Normal 4">
  <tableColumns count="1">
    <tableColumn id="1" xr3:uid="{A0152717-0096-4480-8B9B-EC8F36AC2230}" name="Existencia" dataDxfId="503"/>
  </tableColumns>
  <tableStyleInfo name="TableStyleLight8"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2C88BAF5-E2E9-4DD3-A1C4-3E7561FE095F}" name="Tabla39" displayName="Tabla39" ref="BA2:BA5" totalsRowShown="0" headerRowDxfId="502" dataDxfId="500" headerRowBorderDxfId="501" tableBorderDxfId="499" totalsRowBorderDxfId="498" headerRowCellStyle="Normal 4">
  <tableColumns count="1">
    <tableColumn id="1" xr3:uid="{93C38A16-AF50-4C01-98A2-DC379BDAD55F}" name="Cumplimiento" dataDxfId="497"/>
  </tableColumns>
  <tableStyleInfo name="TableStyleLight8"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8AA2FA8D-6621-44AA-9783-18E74CD31188}" name="Tabla40" displayName="Tabla40" ref="BB2:BB3" totalsRowShown="0" headerRowDxfId="496" dataDxfId="494" headerRowBorderDxfId="495" tableBorderDxfId="493" totalsRowBorderDxfId="492" headerRowCellStyle="Normal 4">
  <tableColumns count="1">
    <tableColumn id="1" xr3:uid="{D214351C-6F3A-4610-A477-0408EB3BF7AF}" name="C.L Total" dataDxfId="491"/>
  </tableColumns>
  <tableStyleInfo name="TableStyleLight8"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9947184-C245-4060-BF1B-210D15B7CBB0}" name="Condición_Ambiental" displayName="Condición_Ambiental" ref="D2:D3" totalsRowShown="0" headerRowDxfId="640" dataDxfId="639" tableBorderDxfId="638" headerRowCellStyle="Normal 4">
  <tableColumns count="1">
    <tableColumn id="1" xr3:uid="{BCD0F9C9-9EE5-48E7-A535-BEE5BFCD1808}" name="Condición_Ambiental" dataDxfId="637"/>
  </tableColumns>
  <tableStyleInfo name="TableStyleLight8"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A749725-4942-4824-BA5D-127D90688FA6}" name="Tabla41" displayName="Tabla41" ref="BC2:BC5" totalsRowShown="0" headerRowDxfId="490" dataDxfId="488" headerRowBorderDxfId="489" tableBorderDxfId="487" totalsRowBorderDxfId="486" headerRowCellStyle="Normal 4">
  <tableColumns count="1">
    <tableColumn id="1" xr3:uid="{EEED4158-0EF3-4B90-AECF-2423A85F7322}" name="Frecuencia" dataDxfId="485"/>
  </tableColumns>
  <tableStyleInfo name="TableStyleLight8"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A2F7C5D4-E5EB-4163-897E-80B2B7E31AD3}" name="Tabla42" displayName="Tabla42" ref="BD2:BD5" totalsRowShown="0" headerRowDxfId="484" dataDxfId="482" headerRowBorderDxfId="483" tableBorderDxfId="481" totalsRowBorderDxfId="480" headerRowCellStyle="Normal 4">
  <tableColumns count="1">
    <tableColumn id="1" xr3:uid="{D6CDD1AA-19E2-4E02-BED9-44F6305D8141}" name="Severidad" dataDxfId="479"/>
  </tableColumns>
  <tableStyleInfo name="TableStyleLight8"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D63C0096-2350-498C-BC20-38CB40D08A07}" name="Tabla43" displayName="Tabla43" ref="BE2:BE5" totalsRowShown="0" headerRowDxfId="478" dataDxfId="476" headerRowBorderDxfId="477" tableBorderDxfId="475" totalsRowBorderDxfId="474" headerRowCellStyle="Normal 4">
  <tableColumns count="1">
    <tableColumn id="1" xr3:uid="{8F378FBA-E6F0-448E-A2E9-21BC6DF08AA6}" name="Alcance" dataDxfId="473"/>
  </tableColumns>
  <tableStyleInfo name="TableStyleLight8"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DDC1FFE5-73FD-4137-893E-8063FAAF1929}" name="Tabla44" displayName="Tabla44" ref="BF2:BF3" totalsRowShown="0" headerRowDxfId="472" dataDxfId="470" headerRowBorderDxfId="471" tableBorderDxfId="469" totalsRowBorderDxfId="468" headerRowCellStyle="Normal 4">
  <tableColumns count="1">
    <tableColumn id="1" xr3:uid="{14DE2655-7C97-45F3-826E-3AA8B26BF50D}" name="C.I.A_Total" dataDxfId="467"/>
  </tableColumns>
  <tableStyleInfo name="TableStyleLight8"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F4C6DD60-6A23-46DD-8522-F8E0500F55E3}" name="Tabla45" displayName="Tabla45" ref="BG2:BG5" totalsRowShown="0" headerRowDxfId="466" dataDxfId="464" headerRowBorderDxfId="465" tableBorderDxfId="463" totalsRowBorderDxfId="462" headerRowCellStyle="Normal 4">
  <tableColumns count="1">
    <tableColumn id="1" xr3:uid="{FE547C50-1360-4F1B-B4DD-4B3A98381811}" name="Exigencia" dataDxfId="461"/>
  </tableColumns>
  <tableStyleInfo name="TableStyleLight8"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2B26A51-C610-4DDD-8914-FA76A98120A1}" name="Tabla46" displayName="Tabla46" ref="BH2:BH5" totalsRowShown="0" headerRowDxfId="460" dataDxfId="458" headerRowBorderDxfId="459" tableBorderDxfId="457" totalsRowBorderDxfId="456" headerRowCellStyle="Normal 4">
  <tableColumns count="1">
    <tableColumn id="1" xr3:uid="{AA39CD8B-6D25-4BB1-A3EC-C2CA80439F4E}" name="Gestión" dataDxfId="455"/>
  </tableColumns>
  <tableStyleInfo name="TableStyleLight8"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55B08722-E698-43D3-889E-23A91150752D}" name="Tabla47" displayName="Tabla47" ref="BI2:BI3" totalsRowShown="0" headerRowDxfId="454" dataDxfId="452" headerRowBorderDxfId="453" tableBorderDxfId="451" totalsRowBorderDxfId="450" headerRowCellStyle="Normal 4">
  <tableColumns count="1">
    <tableColumn id="1" xr3:uid="{249F48F7-8A29-4C68-A997-E5C42B9C22E4}" name="C.P.I_Total" dataDxfId="449"/>
  </tableColumns>
  <tableStyleInfo name="TableStyleLight8"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CD18D63-08CC-4C61-9B2A-1A53C1F03D79}" name="Tabla48" displayName="Tabla48" ref="BJ2:BJ3" totalsRowShown="0" headerRowDxfId="448" dataDxfId="447" tableBorderDxfId="446" headerRowCellStyle="Normal 4">
  <tableColumns count="1">
    <tableColumn id="1" xr3:uid="{7B0D6D4F-6D8A-4E68-83C2-115ED78447A0}" name="TOTAL_CRITERIOS" dataDxfId="445"/>
  </tableColumns>
  <tableStyleInfo name="TableStyleLight8"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9EF8B02A-027D-427D-967F-2BFF1AC85A59}" name="Tabla49" displayName="Tabla49" ref="BK2:BK3" totalsRowShown="0" headerRowDxfId="444" dataDxfId="443" tableBorderDxfId="442" headerRowCellStyle="Normal 4">
  <tableColumns count="1">
    <tableColumn id="1" xr3:uid="{4C7DEE0F-9728-48AE-BDC1-3918252E7485}" name="Puntaje_Inicial" dataDxfId="441"/>
  </tableColumns>
  <tableStyleInfo name="TableStyleLight8"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CF3D257B-58B5-49E5-A5A9-A6970697BE36}" name="Tabla50" displayName="Tabla50" ref="BL2:BL6" totalsRowShown="0" headerRowDxfId="440" dataDxfId="439" tableBorderDxfId="438" headerRowCellStyle="Normal 4">
  <tableColumns count="1">
    <tableColumn id="1" xr3:uid="{DCFD1A61-A696-458C-AA92-EC31F1DC4A8C}" name="Significancia_Inicial" dataDxfId="437"/>
  </tableColumns>
  <tableStyleInfo name="TableStyleLight8"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53172F8-8C65-4986-8967-89AAB99E1198}" name="Tabla5" displayName="Tabla5" ref="E2:E3" totalsRowShown="0" headerRowDxfId="636" dataDxfId="635" tableBorderDxfId="634" headerRowCellStyle="Normal 4">
  <tableColumns count="1">
    <tableColumn id="1" xr3:uid="{B8AA8AE7-BF6B-49CA-A0B2-E443B3BA3A06}" name="Proceso_/_x000a_Condición_ambiental" dataDxfId="633"/>
  </tableColumns>
  <tableStyleInfo name="TableStyleLight8"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AD2BF935-B465-4C98-A081-53C58423BD69}" name="Tabla51" displayName="Tabla51" ref="BM2:BM5" totalsRowShown="0" headerRowDxfId="436" dataDxfId="434" headerRowBorderDxfId="435" tableBorderDxfId="433" totalsRowBorderDxfId="432" headerRowCellStyle="Normal 4">
  <tableColumns count="1">
    <tableColumn id="1" xr3:uid="{D2D513A7-BDE4-4DEA-8F63-DA50CFA4D5E0}" name="Antes" dataDxfId="431"/>
  </tableColumns>
  <tableStyleInfo name="TableStyleLight8"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29F181FA-9DA8-484B-87CB-175266AE160C}" name="Tabla52" displayName="Tabla52" ref="BN2:BN5" totalsRowShown="0" headerRowDxfId="430" dataDxfId="428" headerRowBorderDxfId="429" tableBorderDxfId="427" totalsRowBorderDxfId="426" headerRowCellStyle="Normal 4">
  <tableColumns count="1">
    <tableColumn id="1" xr3:uid="{8A96EC86-BE7E-4CA8-A0F4-5A9C3B263D14}" name="Durante" dataDxfId="425"/>
  </tableColumns>
  <tableStyleInfo name="TableStyleLight8"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ECC781F5-CE8B-454F-AAB3-D9384A0D30A3}" name="Tabla53" displayName="Tabla53" ref="BO2:BO5" totalsRowShown="0" headerRowDxfId="424" dataDxfId="422" headerRowBorderDxfId="423" tableBorderDxfId="421" totalsRowBorderDxfId="420" headerRowCellStyle="Normal 4">
  <tableColumns count="1">
    <tableColumn id="1" xr3:uid="{E02B3C75-1419-46F4-9099-0D6CE7BDF6FE}" name="Después" dataDxfId="419"/>
  </tableColumns>
  <tableStyleInfo name="TableStyleLight8"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7A0B2673-B556-47C8-9CD9-5EFCC45E75F6}" name="Tabla54" displayName="Tabla54" ref="BP2:BP3" totalsRowShown="0" headerRowDxfId="418" dataDxfId="416" headerRowBorderDxfId="417" tableBorderDxfId="415" totalsRowBorderDxfId="414" headerRowCellStyle="Normal 4">
  <tableColumns count="1">
    <tableColumn id="1" xr3:uid="{9C84C3B9-2E3F-4E92-A47C-C8846841BF35}" name="C.A_Total" dataDxfId="413"/>
  </tableColumns>
  <tableStyleInfo name="TableStyleLight8"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420BEBAC-AA38-4027-9D70-C1E84E09B28B}" name="Tabla55" displayName="Tabla55" ref="BQ2:BQ5" totalsRowShown="0" headerRowDxfId="412" dataDxfId="410" headerRowBorderDxfId="411" tableBorderDxfId="409" totalsRowBorderDxfId="408" headerRowCellStyle="Normal 4">
  <tableColumns count="1">
    <tableColumn id="1" xr3:uid="{6A7B284B-9307-4A5A-89BE-F4D3AA62BE61}" name="Antes" dataDxfId="407"/>
  </tableColumns>
  <tableStyleInfo name="TableStyleLight8"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13F3CD7B-58A7-4346-8FB9-6F7123008B75}" name="Tabla56" displayName="Tabla56" ref="BR2:BR5" totalsRowShown="0" headerRowDxfId="406" dataDxfId="404" headerRowBorderDxfId="405" tableBorderDxfId="403" totalsRowBorderDxfId="402" headerRowCellStyle="Normal 4">
  <tableColumns count="1">
    <tableColumn id="1" xr3:uid="{C35B368F-43E9-4438-9E2E-67E94194260D}" name="Durante" dataDxfId="401"/>
  </tableColumns>
  <tableStyleInfo name="TableStyleLight8"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1547AF12-A0D0-41AA-ABAA-BCDBC8FB379C}" name="Tabla57" displayName="Tabla57" ref="BS2:BS5" totalsRowShown="0" headerRowDxfId="400" dataDxfId="398" headerRowBorderDxfId="399" tableBorderDxfId="397" totalsRowBorderDxfId="396" headerRowCellStyle="Normal 4">
  <tableColumns count="1">
    <tableColumn id="1" xr3:uid="{91245E16-6C9F-4AB6-8B78-63B7AA0EDC8E}" name="Después" dataDxfId="395"/>
  </tableColumns>
  <tableStyleInfo name="TableStyleLight8"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7C9E1EF-D3C2-48C5-9EBE-8256032067E7}" name="Tabla58" displayName="Tabla58" ref="BT2:BT3" totalsRowShown="0" headerRowDxfId="394" dataDxfId="392" headerRowBorderDxfId="393" tableBorderDxfId="391" totalsRowBorderDxfId="390" headerRowCellStyle="Normal 4">
  <tableColumns count="1">
    <tableColumn id="1" xr3:uid="{8D78C3B3-0E82-41CC-83D1-C4BB3FF2A294}" name="C.O_Total" dataDxfId="389"/>
  </tableColumns>
  <tableStyleInfo name="TableStyleLight8"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14DD7E80-8289-4058-A6D5-4BE59724CB49}" name="Tabla59" displayName="Tabla59" ref="BU2:BU5" totalsRowShown="0" headerRowDxfId="388" dataDxfId="386" headerRowBorderDxfId="387" tableBorderDxfId="385" totalsRowBorderDxfId="384" headerRowCellStyle="Normal 4">
  <tableColumns count="1">
    <tableColumn id="1" xr3:uid="{3275A0D9-E1E4-4BBC-8D62-48C049E41C57}" name="Antes" dataDxfId="383"/>
  </tableColumns>
  <tableStyleInfo name="TableStyleLight8"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6DD96387-868C-4055-8012-D9E07D67111D}" name="Tabla60" displayName="Tabla60" ref="BV2:BV5" totalsRowShown="0" headerRowDxfId="382" dataDxfId="380" headerRowBorderDxfId="381" tableBorderDxfId="379" totalsRowBorderDxfId="378" headerRowCellStyle="Normal 4">
  <tableColumns count="1">
    <tableColumn id="1" xr3:uid="{8DF713A3-C103-4F1A-B6E2-D4D60B5EE502}" name="Durante" dataDxfId="377"/>
  </tableColumns>
  <tableStyleInfo name="TableStyleLight8"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7237112-582C-4B9F-8CF6-6B550640A709}" name="Tabla6" displayName="Tabla6" ref="F2:F5" totalsRowShown="0" headerRowDxfId="632" dataDxfId="631" tableBorderDxfId="630" headerRowCellStyle="Normal 4">
  <tableColumns count="1">
    <tableColumn id="1" xr3:uid="{8BF2698B-1FA0-4DED-A8B7-4944E2A74006}" name="Fase de actividad" dataDxfId="629"/>
  </tableColumns>
  <tableStyleInfo name="TableStyleLight8"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9BE4FAE9-C943-4CBD-B345-BD359F446711}" name="Tabla61" displayName="Tabla61" ref="BW2:BW5" totalsRowShown="0" headerRowDxfId="376" dataDxfId="374" headerRowBorderDxfId="375" tableBorderDxfId="373" totalsRowBorderDxfId="372" headerRowCellStyle="Normal 4">
  <tableColumns count="1">
    <tableColumn id="1" xr3:uid="{82523517-8F11-4C9F-92CB-FDF595E356AA}" name="Después" dataDxfId="371"/>
  </tableColumns>
  <tableStyleInfo name="TableStyleLight8"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C9A6FEB1-F9A5-442B-B8BB-9160374A9D94}" name="Tabla62" displayName="Tabla62" ref="BX2:BX3" totalsRowShown="0" headerRowDxfId="370" dataDxfId="368" headerRowBorderDxfId="369" tableBorderDxfId="367" totalsRowBorderDxfId="366" headerRowCellStyle="Normal 4">
  <tableColumns count="1">
    <tableColumn id="1" xr3:uid="{93B80EFE-F401-4256-8668-2C5FA3E0513B}" name="C.L_Total" dataDxfId="365"/>
  </tableColumns>
  <tableStyleInfo name="TableStyleLight8"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26D1EBBF-F949-4F4D-BFAD-199F31555A35}" name="Tabla63" displayName="Tabla63" ref="BY2:BY3" totalsRowShown="0" headerRowDxfId="364" dataDxfId="363" tableBorderDxfId="362" headerRowCellStyle="Normal 4">
  <tableColumns count="1">
    <tableColumn id="1" xr3:uid="{A2DA9A39-7773-4371-86D4-9B31663386ED}" name="Total_controles" dataDxfId="361"/>
  </tableColumns>
  <tableStyleInfo name="TableStyleLight8"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19D7A60-E584-486A-939C-3600A46DE077}" name="Tabla64" displayName="Tabla64" ref="BZ2:BZ3" totalsRowShown="0" headerRowDxfId="360" dataDxfId="359" tableBorderDxfId="358" headerRowCellStyle="Normal 4">
  <tableColumns count="1">
    <tableColumn id="1" xr3:uid="{26EA50E3-9F26-4053-B542-98EB14281359}" name="Sub_Total" dataDxfId="357"/>
  </tableColumns>
  <tableStyleInfo name="TableStyleLight8"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F4AA270D-393F-4682-8808-59F32AF5D61C}" name="Tabla65" displayName="Tabla65" ref="CA2:CA3" totalsRowShown="0" headerRowDxfId="356" dataDxfId="355" tableBorderDxfId="354" headerRowCellStyle="Normal 4">
  <tableColumns count="1">
    <tableColumn id="1" xr3:uid="{D8D23636-F314-4B2B-8011-889A2F9C2C47}" name="Puntaje_final" dataDxfId="353"/>
  </tableColumns>
  <tableStyleInfo name="TableStyleLight8"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D4365138-AEC0-4D3D-BFA6-CBB160E31B0E}" name="Tabla66" displayName="Tabla66" ref="CB2:CB6" totalsRowShown="0" headerRowDxfId="352" dataDxfId="351" tableBorderDxfId="350" headerRowCellStyle="Normal 4">
  <tableColumns count="1">
    <tableColumn id="1" xr3:uid="{1CD56C3E-3889-4F47-8F83-E2C203906BF4}" name="Significancia_Final" dataDxfId="349"/>
  </tableColumns>
  <tableStyleInfo name="TableStyleLight8"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5DD05A35-5DCC-48E0-8150-92A3B59780AE}" name="Tabla67" displayName="Tabla67" ref="CC2:CC38" totalsRowShown="0" headerRowDxfId="348" dataDxfId="347" tableBorderDxfId="346" headerRowCellStyle="Normal 4">
  <sortState xmlns:xlrd2="http://schemas.microsoft.com/office/spreadsheetml/2017/richdata2" ref="CC3:CC38">
    <sortCondition ref="CC3"/>
  </sortState>
  <tableColumns count="1">
    <tableColumn id="1" xr3:uid="{9F2155C9-5A37-430C-8CC5-37E3C6EC01AE}" name="Documento" dataDxfId="345"/>
  </tableColumns>
  <tableStyleInfo name="TableStyleLight8"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B3BB03D8-D4DF-46E3-9739-B2C3D2BDCDE4}" name="Tabla68" displayName="Tabla68" ref="CD2:CD6" totalsRowShown="0" headerRowDxfId="344" dataDxfId="343" tableBorderDxfId="342" headerRowCellStyle="Normal 4">
  <tableColumns count="1">
    <tableColumn id="1" xr3:uid="{29123596-05CC-41AB-B5DB-59CAE694823D}" name="Tipo de actividad" dataDxfId="341"/>
  </tableColumns>
  <tableStyleInfo name="TableStyleLight8"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5C131D65-C101-43EC-8037-DD8582F08B05}" name="Dirección_Territorial_Antioquia" displayName="Dirección_Territorial_Antioquia" ref="A79:A82" totalsRowShown="0" headerRowDxfId="340" dataDxfId="338" headerRowBorderDxfId="339" tableBorderDxfId="337" totalsRowBorderDxfId="336">
  <tableColumns count="1">
    <tableColumn id="1" xr3:uid="{8F88F664-7B4A-40EE-AB0A-DB701DEA3706}" name="Dirección_Territorial_Antioquia" dataDxfId="335"/>
  </tableColumns>
  <tableStyleInfo name="TableStyleMedium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7AC3D9AA-9BCD-4CDE-B0AF-315E77C0303B}" name="Relación_con_el_Ciudadano_NN" displayName="Relación_con_el_Ciudadano_NN" ref="Y2:Y4" totalsRowShown="0" headerRowDxfId="334" dataDxfId="333" tableBorderDxfId="332" headerRowCellStyle="Normal 4">
  <tableColumns count="1">
    <tableColumn id="1" xr3:uid="{C912533A-DBB5-43B3-9BC1-299BD766B958}" name="Relación_con_el_Ciudadano_NN" dataDxfId="331"/>
  </tableColumns>
  <tableStyleInfo name="TableStyleLight8"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8C46EED-4B40-493A-A7C6-A94B410984CB}" name="Todos_los_procesos_NN" displayName="Todos_los_procesos_NN" ref="G2:G14" totalsRowShown="0" headerRowDxfId="628" dataDxfId="627" tableBorderDxfId="626" headerRowCellStyle="Normal 4">
  <sortState xmlns:xlrd2="http://schemas.microsoft.com/office/spreadsheetml/2017/richdata2" ref="G3:G13">
    <sortCondition ref="G3"/>
  </sortState>
  <tableColumns count="1">
    <tableColumn id="1" xr3:uid="{BFB46FDE-4C6A-4C11-885C-2890833A8270}" name="Todos_los_procesos_NN" dataDxfId="625"/>
  </tableColumns>
  <tableStyleInfo name="TableStyleLight8"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8F1018E7-0E5B-495C-A42B-19E031E5E99D}" name="Todos_los_procesos_DT" displayName="Todos_los_procesos_DT" ref="Z2:Z15" totalsRowShown="0" headerRowDxfId="330" dataDxfId="329" tableBorderDxfId="328" headerRowCellStyle="Normal 4">
  <sortState xmlns:xlrd2="http://schemas.microsoft.com/office/spreadsheetml/2017/richdata2" ref="Z3:Z15">
    <sortCondition ref="Z3"/>
  </sortState>
  <tableColumns count="1">
    <tableColumn id="1" xr3:uid="{99329EAA-F17D-405D-952C-82941C448483}" name="Todos_los_procesos_DT" dataDxfId="327"/>
  </tableColumns>
  <tableStyleInfo name="TableStyleMedium1"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D6CD25CC-DDF7-4130-877E-FF1CB8A57FBF}" name="Comunicación_Estratégica_DT" displayName="Comunicación_Estratégica_DT" ref="AA2:AA8" totalsRowShown="0" headerRowDxfId="326" dataDxfId="325" tableBorderDxfId="324" headerRowCellStyle="Normal 4">
  <tableColumns count="1">
    <tableColumn id="1" xr3:uid="{207DB223-7641-4C21-9892-65BD01CC9E04}" name="Comunicación_Estratégica_DT" dataDxfId="323"/>
  </tableColumns>
  <tableStyleInfo name="TableStyleMedium1"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27C30BCD-8F3A-4A50-8B72-75F159882155}" name="Gestión_de_Talento_Humano_DT" displayName="Gestión_de_Talento_Humano_DT" ref="AD2:AD6" totalsRowShown="0" headerRowDxfId="322" dataDxfId="321" tableBorderDxfId="320" headerRowCellStyle="Normal 4">
  <tableColumns count="1">
    <tableColumn id="1" xr3:uid="{8D1B7562-F44C-435F-BF0F-876F7C3946A2}" name="Gestión_de_Talento_Humano_DT" dataDxfId="319"/>
  </tableColumns>
  <tableStyleInfo name="TableStyleMedium1"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6DFED415-BA9F-433E-917A-33A29B9B1558}" name="Gestión_Documental_DT" displayName="Gestión_Documental_DT" ref="AE2:AE5" totalsRowShown="0" headerRowDxfId="318" dataDxfId="317" tableBorderDxfId="316" headerRowCellStyle="Normal 4">
  <tableColumns count="1">
    <tableColumn id="1" xr3:uid="{355957A7-C1FE-476C-AE6D-307EE317071C}" name="Gestión_Documental_DT" dataDxfId="315"/>
  </tableColumns>
  <tableStyleInfo name="TableStyleMedium1"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422068FA-1768-4F84-8C05-9C193742D942}" name="Gestión_Interinstitucional_DT" displayName="Gestión_Interinstitucional_DT" ref="AF2:AF7" totalsRowShown="0" headerRowDxfId="314" dataDxfId="313" tableBorderDxfId="312" headerRowCellStyle="Normal 4">
  <tableColumns count="1">
    <tableColumn id="1" xr3:uid="{9C0ADBB4-C08A-4FA5-8AE9-32AFF933B68C}" name="Gestión_Interinstitucional_DT" dataDxfId="311"/>
  </tableColumns>
  <tableStyleInfo name="TableStyleMedium1"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23E3663-745E-4D73-B7DF-103C5CE68F9B}" name="Gestión_Jurídica_DT" displayName="Gestión_Jurídica_DT" ref="AG2:AG8" totalsRowShown="0" headerRowDxfId="310" dataDxfId="309" tableBorderDxfId="308" headerRowCellStyle="Normal 4">
  <tableColumns count="1">
    <tableColumn id="1" xr3:uid="{9E9D2C98-72AC-43B5-ABE7-5E3A9CC89DAA}" name="Gestión_Jurídica_DT" dataDxfId="307"/>
  </tableColumns>
  <tableStyleInfo name="TableStyleMedium1"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5030A05C-B6B5-43C2-98D4-343DF2D61201}" name="Gestión_para_la_Asistencia_DT" displayName="Gestión_para_la_Asistencia_DT" ref="AH2:AH13" totalsRowShown="0" headerRowDxfId="306" dataDxfId="305" tableBorderDxfId="304" headerRowCellStyle="Normal 4">
  <tableColumns count="1">
    <tableColumn id="1" xr3:uid="{3165A5A7-81CC-47BF-9347-F544624ABFD5}" name="Gestión_para_la_Asistencia_DT" dataDxfId="303"/>
  </tableColumns>
  <tableStyleInfo name="TableStyleMedium1"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E8061BE0-D058-4188-98FE-F8948C50BFBA}" name="Participación_y_Visibilización_DT" displayName="Participación_y_Visibilización_DT" ref="AI2:AI4" totalsRowShown="0" headerRowDxfId="302" dataDxfId="301" tableBorderDxfId="300" headerRowCellStyle="Normal 4">
  <tableColumns count="1">
    <tableColumn id="1" xr3:uid="{CA56F4DE-8D1E-4886-B5C9-72C7103AEDB2}" name="Participación_y_Visibilización_DT" dataDxfId="299"/>
  </tableColumns>
  <tableStyleInfo name="TableStyleMedium1"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6C9996B0-C7FA-440B-AA28-FECFC572DBA3}" name="Prevención_Urgente_y_Atención_en_la_Inmediatez_DT" displayName="Prevención_Urgente_y_Atención_en_la_Inmediatez_DT" ref="AJ2:AJ15" totalsRowShown="0" headerRowDxfId="298" dataDxfId="297" tableBorderDxfId="296" headerRowCellStyle="Normal 4">
  <tableColumns count="1">
    <tableColumn id="1" xr3:uid="{ADD256FF-B41A-41AD-830C-A55FE0725ECF}" name="Prevención_Urgente_y_Atención_en_la_Inmediatez_DT" dataDxfId="295"/>
  </tableColumns>
  <tableStyleInfo name="TableStyleMedium1"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2078E782-DA1F-40C0-9BE3-EEDE7D965548}" name="Registro_y_Valoración_DT" displayName="Registro_y_Valoración_DT" ref="AK2:AK7" totalsRowShown="0" headerRowDxfId="294" dataDxfId="293" tableBorderDxfId="292" headerRowCellStyle="Normal 4">
  <tableColumns count="1">
    <tableColumn id="1" xr3:uid="{37EBF62A-C4C5-4CD3-A6EA-73AAD845890E}" name="Registro_y_Valoración_DT" dataDxfId="291"/>
  </tableColumns>
  <tableStyleInfo name="TableStyleMedium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44A4D614-3D61-467A-9D66-C2AC3910952A}" name="Control_Interno_Disciplinario_NN" displayName="Control_Interno_Disciplinario_NN" ref="H2:H7" totalsRowShown="0" headerRowDxfId="624" dataDxfId="623" tableBorderDxfId="622" headerRowCellStyle="Normal 4">
  <tableColumns count="1">
    <tableColumn id="1" xr3:uid="{E124A935-1145-404F-A2C4-4A559B7E4933}" name="Control_Interno_Disciplinario_NN" dataDxfId="621"/>
  </tableColumns>
  <tableStyleInfo name="TableStyleLight8"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37CE8855-68D3-411B-9DF1-013B15DF3BAC}" name="Reparación_Integral_DT" displayName="Reparación_Integral_DT" ref="AL2:AL10" totalsRowShown="0" headerRowDxfId="290" dataDxfId="289" tableBorderDxfId="288" headerRowCellStyle="Normal 4">
  <tableColumns count="1">
    <tableColumn id="1" xr3:uid="{A71D192A-7112-472F-9FD3-BFDCDC836C50}" name="Reparación_Integral_DT" dataDxfId="287"/>
  </tableColumns>
  <tableStyleInfo name="TableStyleMedium1"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69EFCE1D-3E1F-4204-B4CA-48EB18363CD4}" name="Relación_con_el_Ciudadano_DT" displayName="Relación_con_el_Ciudadano_DT" ref="AM2:AM6" totalsRowShown="0" headerRowDxfId="286" dataDxfId="285" tableBorderDxfId="284" headerRowCellStyle="Normal 4">
  <tableColumns count="1">
    <tableColumn id="1" xr3:uid="{9B4F6550-310A-40C4-9035-8AC0E1D8320D}" name="Relación_con_el_Ciudadano_DT" dataDxfId="283"/>
  </tableColumns>
  <tableStyleInfo name="TableStyleMedium1"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CCDA0C8F-1FA5-4C6D-B78E-1CC25B2E8D67}" name="Tabla85" displayName="Tabla85" ref="CE2:CE4" totalsRowShown="0" headerRowDxfId="282" dataDxfId="281" tableBorderDxfId="280" headerRowCellStyle="Normal 4">
  <autoFilter ref="CE2:CE4" xr:uid="{00000000-0009-0000-0100-000055000000}"/>
  <tableColumns count="1">
    <tableColumn id="1" xr3:uid="{C7704BBB-E308-4B8A-B3D5-66C0675AA941}" name="Descripción" dataDxfId="279"/>
  </tableColumns>
  <tableStyleInfo name="TableStyleLight8"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628274A2-598A-402B-A41F-CE2F5D2B67F3}" name="Dirección_Territorial_Bolívar_y_San_Andrés" displayName="Dirección_Territorial_Bolívar_y_San_Andrés" ref="C79:C82" totalsRowShown="0" headerRowDxfId="278" dataDxfId="276" headerRowBorderDxfId="277" tableBorderDxfId="275" totalsRowBorderDxfId="274">
  <tableColumns count="1">
    <tableColumn id="1" xr3:uid="{4613333C-2AC1-4864-9C17-F4AE0658B6BC}" name="Dirección_Territorial_Bolívar_y_San_Andrés" dataDxfId="273"/>
  </tableColumns>
  <tableStyleInfo name="TableStyleMedium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C4CF2C6-9D85-4FA1-A790-F2054EABA627}" name="Dirección_Territorial_Atlántico" displayName="Dirección_Territorial_Atlántico" ref="B79:B82" totalsRowShown="0" headerRowDxfId="272" dataDxfId="270" headerRowBorderDxfId="271" tableBorderDxfId="269" totalsRowBorderDxfId="268">
  <tableColumns count="1">
    <tableColumn id="1" xr3:uid="{9D5C5B0E-0478-44FD-9FA6-A41071F72809}" name="Dirección_Territorial_Atlántico" dataDxfId="267"/>
  </tableColumns>
  <tableStyleInfo name="TableStyleMedium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5599D6A5-F38A-43C4-8DF7-0BD0623900AA}" name="Dirección_Territorial_Caquetá_Huila" displayName="Dirección_Territorial_Caquetá_Huila" ref="D79:D84" totalsRowShown="0" headerRowDxfId="266" dataDxfId="264" headerRowBorderDxfId="265" tableBorderDxfId="263" totalsRowBorderDxfId="262">
  <tableColumns count="1">
    <tableColumn id="1" xr3:uid="{CF23A738-5B9D-44C7-B863-AB5C561893BA}" name="Dirección_Territorial_Caquetá_Huila" dataDxfId="261"/>
  </tableColumns>
  <tableStyleInfo name="TableStyleMedium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A26B2B8E-E314-453E-8800-FA746161DC67}" name="Dirección_Territorial_Cauca" displayName="Dirección_Territorial_Cauca" ref="E79:E82" totalsRowShown="0" headerRowDxfId="260" dataDxfId="258" headerRowBorderDxfId="259" tableBorderDxfId="257" totalsRowBorderDxfId="256">
  <tableColumns count="1">
    <tableColumn id="1" xr3:uid="{F0F2FBC8-EF0E-4779-A075-A598C458BF98}" name="Dirección_Territorial_Cauca" dataDxfId="255"/>
  </tableColumns>
  <tableStyleInfo name="TableStyleMedium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55584EE9-DAA5-4FA4-831B-A2D730A70A8E}" name="Dirección_Territorial_Central" displayName="Dirección_Territorial_Central" ref="F79:F85" totalsRowShown="0" headerRowDxfId="254" dataDxfId="252" headerRowBorderDxfId="253" tableBorderDxfId="251" totalsRowBorderDxfId="250">
  <autoFilter ref="F79:F85" xr:uid="{00000000-0009-0000-0100-000056000000}"/>
  <tableColumns count="1">
    <tableColumn id="1" xr3:uid="{5985ACB2-186C-4C85-8691-143BF3393F47}" name="Dirección_Territorial_Central" dataDxfId="249"/>
  </tableColumns>
  <tableStyleInfo name="TableStyleMedium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804EC0AE-3710-4BA8-8578-BEC79F9C56F4}" name="Dirección_Territorial_Cesar_y_Guajira" displayName="Dirección_Territorial_Cesar_y_Guajira" ref="G79:G84" totalsRowShown="0" headerRowDxfId="248" dataDxfId="246" headerRowBorderDxfId="247" tableBorderDxfId="245" totalsRowBorderDxfId="244">
  <autoFilter ref="G79:G84" xr:uid="{00000000-0009-0000-0100-000059000000}"/>
  <tableColumns count="1">
    <tableColumn id="1" xr3:uid="{1B0037BF-6011-49F4-BA44-EFB0582D5364}" name="Dirección_Territorial_Cesar_y_Guajira" dataDxfId="243"/>
  </tableColumns>
  <tableStyleInfo name="TableStyleMedium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1A182CCD-ACBB-4DB7-BBB6-C4CFA1627F69}" name="Dirección_Territorial_Chocó" displayName="Dirección_Territorial_Chocó" ref="H79:H82" totalsRowShown="0" headerRowDxfId="242" dataDxfId="240" headerRowBorderDxfId="241" tableBorderDxfId="239" totalsRowBorderDxfId="238">
  <autoFilter ref="H79:H82" xr:uid="{00000000-0009-0000-0100-00005A000000}"/>
  <tableColumns count="1">
    <tableColumn id="1" xr3:uid="{29EFF174-761D-441B-AA18-4CC988DA7317}" name="Dirección_Territorial_Chocó" dataDxfId="237"/>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2D331B39-865F-4480-BF08-320412529BA8}" name="Comunicación_Estratégica_NN" displayName="Comunicación_Estratégica_NN" ref="I2:I4" totalsRowShown="0" headerRowDxfId="620" dataDxfId="619" tableBorderDxfId="618" headerRowCellStyle="Normal 4">
  <tableColumns count="1">
    <tableColumn id="1" xr3:uid="{D286FF9E-AEE3-4342-96DA-812B56761A7E}" name="Comunicación_Estratégica_NN" dataDxfId="617"/>
  </tableColumns>
  <tableStyleInfo name="TableStyleLight8"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6A1DD585-79D5-41D8-89C4-CB1344155210}" name="Dirección_Territorial_Córdoba" displayName="Dirección_Territorial_Córdoba" ref="I79:I82" totalsRowShown="0" headerRowDxfId="236" dataDxfId="234" headerRowBorderDxfId="235" tableBorderDxfId="233" totalsRowBorderDxfId="232">
  <autoFilter ref="I79:I82" xr:uid="{00000000-0009-0000-0100-00005B000000}"/>
  <tableColumns count="1">
    <tableColumn id="1" xr3:uid="{A8EA2C3C-0E2A-45A2-BEFE-102CE821502D}" name="Dirección_Territorial_Córdoba" dataDxfId="231"/>
  </tableColumns>
  <tableStyleInfo name="TableStyleMedium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97B8E7AA-9261-409F-B2DA-6C1EEF1F3B60}" name="Dirección_Territorial_Eje_Cafetero" displayName="Dirección_Territorial_Eje_Cafetero" ref="J79:J85" totalsRowShown="0" headerRowDxfId="230" dataDxfId="228" headerRowBorderDxfId="229" tableBorderDxfId="227" totalsRowBorderDxfId="226">
  <autoFilter ref="J79:J85" xr:uid="{00000000-0009-0000-0100-00005C000000}"/>
  <tableColumns count="1">
    <tableColumn id="1" xr3:uid="{C4C8D70B-3D05-41F7-AA74-903D1B9E827C}" name="Dirección_Territorial_Eje_Cafetero" dataDxfId="225"/>
  </tableColumns>
  <tableStyleInfo name="TableStyleMedium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8485D58B-CD08-4829-8DBB-69E0FDC32903}" name="Dirección_Territorial_Magdalena" displayName="Dirección_Territorial_Magdalena" ref="K79:K82" totalsRowShown="0" headerRowDxfId="224" dataDxfId="222" headerRowBorderDxfId="223" tableBorderDxfId="221" totalsRowBorderDxfId="220">
  <autoFilter ref="K79:K82" xr:uid="{00000000-0009-0000-0100-00005D000000}"/>
  <tableColumns count="1">
    <tableColumn id="1" xr3:uid="{9C78ECC6-39FC-4941-86BA-5033D088471A}" name="Dirección_Territorial_Magdalena" dataDxfId="219"/>
  </tableColumns>
  <tableStyleInfo name="TableStyleMedium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E717B2B2-F218-4AD8-879C-202316F5D9A8}" name="Dirección_Territorial_Magdalena_Medio" displayName="Dirección_Territorial_Magdalena_Medio" ref="L79:L82" totalsRowShown="0" headerRowDxfId="218" dataDxfId="216" headerRowBorderDxfId="217" tableBorderDxfId="215" totalsRowBorderDxfId="214">
  <autoFilter ref="L79:L82" xr:uid="{00000000-0009-0000-0100-00005E000000}"/>
  <tableColumns count="1">
    <tableColumn id="1" xr3:uid="{91ADBE2F-D7DD-4A7C-B2DE-278B5C3893D9}" name="Dirección_Territorial_Magdalena_Medio" dataDxfId="213"/>
  </tableColumns>
  <tableStyleInfo name="TableStyleMedium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B9033CAA-5326-42D2-AD50-57A0C4CBE0FD}" name="Dirección_Territorial_Meta_y_Llanos_Orientales" displayName="Dirección_Territorial_Meta_y_Llanos_Orientales" ref="M79:M89" totalsRowShown="0" headerRowDxfId="212" dataDxfId="210" headerRowBorderDxfId="211" tableBorderDxfId="209" totalsRowBorderDxfId="208">
  <autoFilter ref="M79:M89" xr:uid="{00000000-0009-0000-0100-00005F000000}"/>
  <tableColumns count="1">
    <tableColumn id="1" xr3:uid="{BBE2D3E6-79A0-4301-8343-333409AA1E1D}" name="Dirección_Territorial_Meta_y_Llanos_Orientales" dataDxfId="207"/>
  </tableColumns>
  <tableStyleInfo name="TableStyleMedium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3DD7791D-F89E-404B-BD23-E0A01E0B70C9}" name="Dirección_Territorial_Nariño" displayName="Dirección_Territorial_Nariño" ref="N79:N82" totalsRowShown="0" headerRowDxfId="206" dataDxfId="204" headerRowBorderDxfId="205" tableBorderDxfId="203" totalsRowBorderDxfId="202">
  <autoFilter ref="N79:N82" xr:uid="{00000000-0009-0000-0100-000060000000}"/>
  <tableColumns count="1">
    <tableColumn id="1" xr3:uid="{F2064694-8995-460F-8FA9-6B59C59B5151}" name="Dirección_Territorial_Nariño" dataDxfId="201"/>
  </tableColumns>
  <tableStyleInfo name="TableStyleMedium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9B29E4A2-844C-4B25-9F74-C1A2C61ABFE8}" name="Dirección_Territorial_Norte_de_Santander_Arauca" displayName="Dirección_Territorial_Norte_de_Santander_Arauca" ref="O79:O84" totalsRowShown="0" headerRowDxfId="200" dataDxfId="198" headerRowBorderDxfId="199" tableBorderDxfId="197" totalsRowBorderDxfId="196">
  <autoFilter ref="O79:O84" xr:uid="{00000000-0009-0000-0100-000061000000}"/>
  <tableColumns count="1">
    <tableColumn id="1" xr3:uid="{BA022209-EC3C-49D2-BFAC-34568FA1A36F}" name="Dirección_Territorial_Norte_de_Santander_Arauca" dataDxfId="195"/>
  </tableColumns>
  <tableStyleInfo name="TableStyleMedium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CB64A99B-B771-49FA-99BE-D95DA95565A2}" name="Dirección_Territorial_Putumayo" displayName="Dirección_Territorial_Putumayo" ref="P79:P82" totalsRowShown="0" headerRowDxfId="194" dataDxfId="192" headerRowBorderDxfId="193" tableBorderDxfId="191" totalsRowBorderDxfId="190">
  <autoFilter ref="P79:P82" xr:uid="{00000000-0009-0000-0100-000062000000}"/>
  <tableColumns count="1">
    <tableColumn id="1" xr3:uid="{9A16D89F-4CCF-4B72-A3C0-D0D556F83FE6}" name="Dirección_Territorial_Putumayo" dataDxfId="189"/>
  </tableColumns>
  <tableStyleInfo name="TableStyleMedium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BB582A23-E6B2-4A9D-8B0B-3BB177284709}" name="Dirección_Territorial_Santander" displayName="Dirección_Territorial_Santander" ref="Q79:Q82" totalsRowShown="0" headerRowDxfId="188" dataDxfId="186" headerRowBorderDxfId="187" tableBorderDxfId="185" totalsRowBorderDxfId="184">
  <autoFilter ref="Q79:Q82" xr:uid="{00000000-0009-0000-0100-000063000000}"/>
  <tableColumns count="1">
    <tableColumn id="1" xr3:uid="{BFD553EF-1C0B-4845-89D1-0FE5E1D78916}" name="Dirección_Territorial_Santander" dataDxfId="183"/>
  </tableColumns>
  <tableStyleInfo name="TableStyleMedium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8513D5BC-D1A1-4838-8E00-2FEE5982599B}" name="Dirección_Territorial_Sucre" displayName="Dirección_Territorial_Sucre" ref="R79:R82" totalsRowShown="0" headerRowDxfId="182" dataDxfId="180" headerRowBorderDxfId="181" tableBorderDxfId="179" totalsRowBorderDxfId="178">
  <autoFilter ref="R79:R82" xr:uid="{00000000-0009-0000-0100-000064000000}"/>
  <tableColumns count="1">
    <tableColumn id="1" xr3:uid="{FB16DF11-470B-4403-99AE-9866D5887F12}" name="Dirección_Territorial_Sucre" dataDxfId="177"/>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6" Type="http://schemas.openxmlformats.org/officeDocument/2006/relationships/table" Target="../tables/table24.xml"/><Relationship Id="rId21" Type="http://schemas.openxmlformats.org/officeDocument/2006/relationships/table" Target="../tables/table19.xml"/><Relationship Id="rId42" Type="http://schemas.openxmlformats.org/officeDocument/2006/relationships/table" Target="../tables/table40.xml"/><Relationship Id="rId47" Type="http://schemas.openxmlformats.org/officeDocument/2006/relationships/table" Target="../tables/table45.xml"/><Relationship Id="rId63" Type="http://schemas.openxmlformats.org/officeDocument/2006/relationships/table" Target="../tables/table61.xml"/><Relationship Id="rId68" Type="http://schemas.openxmlformats.org/officeDocument/2006/relationships/table" Target="../tables/table66.xml"/><Relationship Id="rId84" Type="http://schemas.openxmlformats.org/officeDocument/2006/relationships/table" Target="../tables/table82.xml"/><Relationship Id="rId89" Type="http://schemas.openxmlformats.org/officeDocument/2006/relationships/table" Target="../tables/table87.xml"/><Relationship Id="rId16" Type="http://schemas.openxmlformats.org/officeDocument/2006/relationships/table" Target="../tables/table14.xml"/><Relationship Id="rId107" Type="http://schemas.openxmlformats.org/officeDocument/2006/relationships/comments" Target="../comments1.xml"/><Relationship Id="rId11" Type="http://schemas.openxmlformats.org/officeDocument/2006/relationships/table" Target="../tables/table9.xml"/><Relationship Id="rId32" Type="http://schemas.openxmlformats.org/officeDocument/2006/relationships/table" Target="../tables/table30.xml"/><Relationship Id="rId37" Type="http://schemas.openxmlformats.org/officeDocument/2006/relationships/table" Target="../tables/table35.xml"/><Relationship Id="rId53" Type="http://schemas.openxmlformats.org/officeDocument/2006/relationships/table" Target="../tables/table51.xml"/><Relationship Id="rId58" Type="http://schemas.openxmlformats.org/officeDocument/2006/relationships/table" Target="../tables/table56.xml"/><Relationship Id="rId74" Type="http://schemas.openxmlformats.org/officeDocument/2006/relationships/table" Target="../tables/table72.xml"/><Relationship Id="rId79" Type="http://schemas.openxmlformats.org/officeDocument/2006/relationships/table" Target="../tables/table77.xml"/><Relationship Id="rId102" Type="http://schemas.openxmlformats.org/officeDocument/2006/relationships/table" Target="../tables/table100.xml"/><Relationship Id="rId5" Type="http://schemas.openxmlformats.org/officeDocument/2006/relationships/table" Target="../tables/table3.xml"/><Relationship Id="rId90" Type="http://schemas.openxmlformats.org/officeDocument/2006/relationships/table" Target="../tables/table88.xml"/><Relationship Id="rId95" Type="http://schemas.openxmlformats.org/officeDocument/2006/relationships/table" Target="../tables/table93.xml"/><Relationship Id="rId22" Type="http://schemas.openxmlformats.org/officeDocument/2006/relationships/table" Target="../tables/table20.xml"/><Relationship Id="rId27" Type="http://schemas.openxmlformats.org/officeDocument/2006/relationships/table" Target="../tables/table25.xml"/><Relationship Id="rId43" Type="http://schemas.openxmlformats.org/officeDocument/2006/relationships/table" Target="../tables/table41.xml"/><Relationship Id="rId48" Type="http://schemas.openxmlformats.org/officeDocument/2006/relationships/table" Target="../tables/table46.xml"/><Relationship Id="rId64" Type="http://schemas.openxmlformats.org/officeDocument/2006/relationships/table" Target="../tables/table62.xml"/><Relationship Id="rId69" Type="http://schemas.openxmlformats.org/officeDocument/2006/relationships/table" Target="../tables/table67.xml"/><Relationship Id="rId80" Type="http://schemas.openxmlformats.org/officeDocument/2006/relationships/table" Target="../tables/table78.xml"/><Relationship Id="rId85" Type="http://schemas.openxmlformats.org/officeDocument/2006/relationships/table" Target="../tables/table83.xml"/><Relationship Id="rId12" Type="http://schemas.openxmlformats.org/officeDocument/2006/relationships/table" Target="../tables/table10.xml"/><Relationship Id="rId17" Type="http://schemas.openxmlformats.org/officeDocument/2006/relationships/table" Target="../tables/table15.xml"/><Relationship Id="rId33" Type="http://schemas.openxmlformats.org/officeDocument/2006/relationships/table" Target="../tables/table31.xml"/><Relationship Id="rId38" Type="http://schemas.openxmlformats.org/officeDocument/2006/relationships/table" Target="../tables/table36.xml"/><Relationship Id="rId59" Type="http://schemas.openxmlformats.org/officeDocument/2006/relationships/table" Target="../tables/table57.xml"/><Relationship Id="rId103" Type="http://schemas.openxmlformats.org/officeDocument/2006/relationships/table" Target="../tables/table101.xml"/><Relationship Id="rId20" Type="http://schemas.openxmlformats.org/officeDocument/2006/relationships/table" Target="../tables/table18.xml"/><Relationship Id="rId41" Type="http://schemas.openxmlformats.org/officeDocument/2006/relationships/table" Target="../tables/table39.xml"/><Relationship Id="rId54" Type="http://schemas.openxmlformats.org/officeDocument/2006/relationships/table" Target="../tables/table52.xml"/><Relationship Id="rId62" Type="http://schemas.openxmlformats.org/officeDocument/2006/relationships/table" Target="../tables/table60.xml"/><Relationship Id="rId70" Type="http://schemas.openxmlformats.org/officeDocument/2006/relationships/table" Target="../tables/table68.xml"/><Relationship Id="rId75" Type="http://schemas.openxmlformats.org/officeDocument/2006/relationships/table" Target="../tables/table73.xml"/><Relationship Id="rId83" Type="http://schemas.openxmlformats.org/officeDocument/2006/relationships/table" Target="../tables/table81.xml"/><Relationship Id="rId88" Type="http://schemas.openxmlformats.org/officeDocument/2006/relationships/table" Target="../tables/table86.xml"/><Relationship Id="rId91" Type="http://schemas.openxmlformats.org/officeDocument/2006/relationships/table" Target="../tables/table89.xml"/><Relationship Id="rId96" Type="http://schemas.openxmlformats.org/officeDocument/2006/relationships/table" Target="../tables/table94.xml"/><Relationship Id="rId1" Type="http://schemas.openxmlformats.org/officeDocument/2006/relationships/printerSettings" Target="../printerSettings/printerSettings1.bin"/><Relationship Id="rId6" Type="http://schemas.openxmlformats.org/officeDocument/2006/relationships/table" Target="../tables/table4.xml"/><Relationship Id="rId15" Type="http://schemas.openxmlformats.org/officeDocument/2006/relationships/table" Target="../tables/table13.xml"/><Relationship Id="rId23" Type="http://schemas.openxmlformats.org/officeDocument/2006/relationships/table" Target="../tables/table21.xml"/><Relationship Id="rId28" Type="http://schemas.openxmlformats.org/officeDocument/2006/relationships/table" Target="../tables/table26.xml"/><Relationship Id="rId36" Type="http://schemas.openxmlformats.org/officeDocument/2006/relationships/table" Target="../tables/table34.xml"/><Relationship Id="rId49" Type="http://schemas.openxmlformats.org/officeDocument/2006/relationships/table" Target="../tables/table47.xml"/><Relationship Id="rId57" Type="http://schemas.openxmlformats.org/officeDocument/2006/relationships/table" Target="../tables/table55.xml"/><Relationship Id="rId106" Type="http://schemas.openxmlformats.org/officeDocument/2006/relationships/table" Target="../tables/table104.xml"/><Relationship Id="rId10" Type="http://schemas.openxmlformats.org/officeDocument/2006/relationships/table" Target="../tables/table8.xml"/><Relationship Id="rId31" Type="http://schemas.openxmlformats.org/officeDocument/2006/relationships/table" Target="../tables/table29.xml"/><Relationship Id="rId44" Type="http://schemas.openxmlformats.org/officeDocument/2006/relationships/table" Target="../tables/table42.xml"/><Relationship Id="rId52" Type="http://schemas.openxmlformats.org/officeDocument/2006/relationships/table" Target="../tables/table50.xml"/><Relationship Id="rId60" Type="http://schemas.openxmlformats.org/officeDocument/2006/relationships/table" Target="../tables/table58.xml"/><Relationship Id="rId65" Type="http://schemas.openxmlformats.org/officeDocument/2006/relationships/table" Target="../tables/table63.xml"/><Relationship Id="rId73" Type="http://schemas.openxmlformats.org/officeDocument/2006/relationships/table" Target="../tables/table71.xml"/><Relationship Id="rId78" Type="http://schemas.openxmlformats.org/officeDocument/2006/relationships/table" Target="../tables/table76.xml"/><Relationship Id="rId81" Type="http://schemas.openxmlformats.org/officeDocument/2006/relationships/table" Target="../tables/table79.xml"/><Relationship Id="rId86" Type="http://schemas.openxmlformats.org/officeDocument/2006/relationships/table" Target="../tables/table84.xml"/><Relationship Id="rId94" Type="http://schemas.openxmlformats.org/officeDocument/2006/relationships/table" Target="../tables/table92.xml"/><Relationship Id="rId99" Type="http://schemas.openxmlformats.org/officeDocument/2006/relationships/table" Target="../tables/table97.xml"/><Relationship Id="rId101" Type="http://schemas.openxmlformats.org/officeDocument/2006/relationships/table" Target="../tables/table99.xml"/><Relationship Id="rId4" Type="http://schemas.openxmlformats.org/officeDocument/2006/relationships/table" Target="../tables/table2.xml"/><Relationship Id="rId9" Type="http://schemas.openxmlformats.org/officeDocument/2006/relationships/table" Target="../tables/table7.xml"/><Relationship Id="rId13" Type="http://schemas.openxmlformats.org/officeDocument/2006/relationships/table" Target="../tables/table11.xml"/><Relationship Id="rId18" Type="http://schemas.openxmlformats.org/officeDocument/2006/relationships/table" Target="../tables/table16.xml"/><Relationship Id="rId39" Type="http://schemas.openxmlformats.org/officeDocument/2006/relationships/table" Target="../tables/table37.xml"/><Relationship Id="rId34" Type="http://schemas.openxmlformats.org/officeDocument/2006/relationships/table" Target="../tables/table32.xml"/><Relationship Id="rId50" Type="http://schemas.openxmlformats.org/officeDocument/2006/relationships/table" Target="../tables/table48.xml"/><Relationship Id="rId55" Type="http://schemas.openxmlformats.org/officeDocument/2006/relationships/table" Target="../tables/table53.xml"/><Relationship Id="rId76" Type="http://schemas.openxmlformats.org/officeDocument/2006/relationships/table" Target="../tables/table74.xml"/><Relationship Id="rId97" Type="http://schemas.openxmlformats.org/officeDocument/2006/relationships/table" Target="../tables/table95.xml"/><Relationship Id="rId104" Type="http://schemas.openxmlformats.org/officeDocument/2006/relationships/table" Target="../tables/table102.xml"/><Relationship Id="rId7" Type="http://schemas.openxmlformats.org/officeDocument/2006/relationships/table" Target="../tables/table5.xml"/><Relationship Id="rId71" Type="http://schemas.openxmlformats.org/officeDocument/2006/relationships/table" Target="../tables/table69.xml"/><Relationship Id="rId92" Type="http://schemas.openxmlformats.org/officeDocument/2006/relationships/table" Target="../tables/table90.xml"/><Relationship Id="rId2" Type="http://schemas.openxmlformats.org/officeDocument/2006/relationships/vmlDrawing" Target="../drawings/vmlDrawing1.vml"/><Relationship Id="rId29" Type="http://schemas.openxmlformats.org/officeDocument/2006/relationships/table" Target="../tables/table27.xml"/><Relationship Id="rId24" Type="http://schemas.openxmlformats.org/officeDocument/2006/relationships/table" Target="../tables/table22.xml"/><Relationship Id="rId40" Type="http://schemas.openxmlformats.org/officeDocument/2006/relationships/table" Target="../tables/table38.xml"/><Relationship Id="rId45" Type="http://schemas.openxmlformats.org/officeDocument/2006/relationships/table" Target="../tables/table43.xml"/><Relationship Id="rId66" Type="http://schemas.openxmlformats.org/officeDocument/2006/relationships/table" Target="../tables/table64.xml"/><Relationship Id="rId87" Type="http://schemas.openxmlformats.org/officeDocument/2006/relationships/table" Target="../tables/table85.xml"/><Relationship Id="rId61" Type="http://schemas.openxmlformats.org/officeDocument/2006/relationships/table" Target="../tables/table59.xml"/><Relationship Id="rId82" Type="http://schemas.openxmlformats.org/officeDocument/2006/relationships/table" Target="../tables/table80.xml"/><Relationship Id="rId19" Type="http://schemas.openxmlformats.org/officeDocument/2006/relationships/table" Target="../tables/table17.xml"/><Relationship Id="rId14" Type="http://schemas.openxmlformats.org/officeDocument/2006/relationships/table" Target="../tables/table12.xml"/><Relationship Id="rId30" Type="http://schemas.openxmlformats.org/officeDocument/2006/relationships/table" Target="../tables/table28.xml"/><Relationship Id="rId35" Type="http://schemas.openxmlformats.org/officeDocument/2006/relationships/table" Target="../tables/table33.xml"/><Relationship Id="rId56" Type="http://schemas.openxmlformats.org/officeDocument/2006/relationships/table" Target="../tables/table54.xml"/><Relationship Id="rId77" Type="http://schemas.openxmlformats.org/officeDocument/2006/relationships/table" Target="../tables/table75.xml"/><Relationship Id="rId100" Type="http://schemas.openxmlformats.org/officeDocument/2006/relationships/table" Target="../tables/table98.xml"/><Relationship Id="rId105" Type="http://schemas.openxmlformats.org/officeDocument/2006/relationships/table" Target="../tables/table103.xml"/><Relationship Id="rId8" Type="http://schemas.openxmlformats.org/officeDocument/2006/relationships/table" Target="../tables/table6.xml"/><Relationship Id="rId51" Type="http://schemas.openxmlformats.org/officeDocument/2006/relationships/table" Target="../tables/table49.xml"/><Relationship Id="rId72" Type="http://schemas.openxmlformats.org/officeDocument/2006/relationships/table" Target="../tables/table70.xml"/><Relationship Id="rId93" Type="http://schemas.openxmlformats.org/officeDocument/2006/relationships/table" Target="../tables/table91.xml"/><Relationship Id="rId98" Type="http://schemas.openxmlformats.org/officeDocument/2006/relationships/table" Target="../tables/table96.xml"/><Relationship Id="rId3" Type="http://schemas.openxmlformats.org/officeDocument/2006/relationships/table" Target="../tables/table1.xml"/><Relationship Id="rId25" Type="http://schemas.openxmlformats.org/officeDocument/2006/relationships/table" Target="../tables/table23.xml"/><Relationship Id="rId46" Type="http://schemas.openxmlformats.org/officeDocument/2006/relationships/table" Target="../tables/table44.xml"/><Relationship Id="rId67" Type="http://schemas.openxmlformats.org/officeDocument/2006/relationships/table" Target="../tables/table65.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108.x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table" Target="../tables/table109.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5.xml"/><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05.x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table" Target="../tables/table106.xml"/></Relationships>
</file>

<file path=xl/worksheets/_rels/sheet8.xml.rels><?xml version="1.0" encoding="UTF-8" standalone="yes"?>
<Relationships xmlns="http://schemas.openxmlformats.org/package/2006/relationships"><Relationship Id="rId3" Type="http://schemas.openxmlformats.org/officeDocument/2006/relationships/table" Target="../tables/table107.x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microsoft.com/office/2007/relationships/slicer" Target="../slicers/slicer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0FD84-FE6F-4B55-B706-E3B39277EF85}">
  <sheetPr>
    <tabColor theme="7"/>
  </sheetPr>
  <dimension ref="A1:CK93"/>
  <sheetViews>
    <sheetView showGridLines="0" topLeftCell="P1" zoomScale="70" zoomScaleNormal="70" workbookViewId="0">
      <pane ySplit="2" topLeftCell="A75" activePane="bottomLeft" state="frozen"/>
      <selection activeCell="A79" sqref="A79:U79"/>
      <selection pane="bottomLeft" activeCell="A79" sqref="A79:U79"/>
    </sheetView>
  </sheetViews>
  <sheetFormatPr baseColWidth="10" defaultColWidth="16" defaultRowHeight="11.25" x14ac:dyDescent="0.2"/>
  <cols>
    <col min="1" max="1" width="19.5" style="13" customWidth="1"/>
    <col min="2" max="2" width="14.5" style="13" customWidth="1"/>
    <col min="3" max="3" width="15.1640625" style="13" customWidth="1"/>
    <col min="4" max="4" width="49.33203125" style="13" customWidth="1"/>
    <col min="5" max="5" width="39.1640625" style="14" customWidth="1"/>
    <col min="6" max="6" width="40" style="14" customWidth="1"/>
    <col min="7" max="7" width="60.5" style="14" customWidth="1"/>
    <col min="8" max="8" width="44.83203125" style="14" customWidth="1"/>
    <col min="9" max="9" width="48.1640625" style="14" customWidth="1"/>
    <col min="10" max="10" width="55.1640625" style="14" customWidth="1"/>
    <col min="11" max="11" width="51.6640625" style="14" customWidth="1"/>
    <col min="12" max="12" width="62.1640625" style="14" customWidth="1"/>
    <col min="13" max="13" width="59.5" style="14" customWidth="1"/>
    <col min="14" max="14" width="51.33203125" style="14" customWidth="1"/>
    <col min="15" max="15" width="61.6640625" style="14" customWidth="1"/>
    <col min="16" max="16" width="40.6640625" style="14" customWidth="1"/>
    <col min="17" max="17" width="48" style="14" customWidth="1"/>
    <col min="18" max="18" width="35.6640625" style="14" customWidth="1"/>
    <col min="19" max="19" width="42" style="14" customWidth="1"/>
    <col min="20" max="20" width="48" style="14" customWidth="1"/>
    <col min="21" max="22" width="51.5" style="14" customWidth="1"/>
    <col min="23" max="23" width="34.5" style="14" customWidth="1"/>
    <col min="24" max="24" width="31" style="14" customWidth="1"/>
    <col min="25" max="25" width="37.1640625" style="14" customWidth="1"/>
    <col min="26" max="26" width="21.6640625" style="13" customWidth="1"/>
    <col min="27" max="27" width="19.33203125" style="13" customWidth="1"/>
    <col min="28" max="28" width="35.6640625" style="13" customWidth="1"/>
    <col min="29" max="29" width="32" style="13" customWidth="1"/>
    <col min="30" max="30" width="16.33203125" style="13" customWidth="1"/>
    <col min="31" max="31" width="15.1640625" style="13" customWidth="1"/>
    <col min="32" max="32" width="21" style="13" customWidth="1"/>
    <col min="33" max="33" width="20.33203125" style="13" customWidth="1"/>
    <col min="34" max="34" width="44.1640625" style="13" customWidth="1"/>
    <col min="35" max="35" width="22.5" style="13" customWidth="1"/>
    <col min="36" max="36" width="31.5" style="13" customWidth="1"/>
    <col min="37" max="37" width="21.6640625" style="13" customWidth="1"/>
    <col min="38" max="38" width="26.83203125" style="13" customWidth="1"/>
    <col min="39" max="39" width="33.6640625" style="13" customWidth="1"/>
    <col min="40" max="40" width="18" style="15" customWidth="1"/>
    <col min="41" max="41" width="18.5" style="14" customWidth="1"/>
    <col min="42" max="42" width="14.5" style="15" bestFit="1" customWidth="1"/>
    <col min="43" max="43" width="16.6640625" style="15" customWidth="1"/>
    <col min="44" max="44" width="18.83203125" style="15" customWidth="1"/>
    <col min="45" max="45" width="14.1640625" style="15" customWidth="1"/>
    <col min="46" max="46" width="18.1640625" style="14" bestFit="1" customWidth="1"/>
    <col min="47" max="47" width="19.83203125" style="14" customWidth="1"/>
    <col min="48" max="48" width="21.1640625" style="14" customWidth="1"/>
    <col min="49" max="49" width="12.83203125" style="14" bestFit="1" customWidth="1"/>
    <col min="50" max="50" width="29.5" style="14" customWidth="1"/>
    <col min="51" max="51" width="27.5" style="14" customWidth="1"/>
    <col min="52" max="52" width="14.5" style="14" customWidth="1"/>
    <col min="53" max="53" width="18.83203125" style="14" customWidth="1"/>
    <col min="54" max="54" width="13.1640625" style="14" hidden="1" customWidth="1"/>
    <col min="55" max="55" width="15.83203125" style="14" bestFit="1" customWidth="1"/>
    <col min="56" max="56" width="14.5" style="14" bestFit="1" customWidth="1"/>
    <col min="57" max="57" width="11.6640625" style="14" bestFit="1" customWidth="1"/>
    <col min="58" max="58" width="16.5" style="14" hidden="1" customWidth="1"/>
    <col min="59" max="59" width="14.33203125" style="14" bestFit="1" customWidth="1"/>
    <col min="60" max="60" width="11.6640625" style="14" bestFit="1" customWidth="1"/>
    <col min="61" max="61" width="17.33203125" style="14" hidden="1" customWidth="1"/>
    <col min="62" max="62" width="26.5" style="14" hidden="1" customWidth="1"/>
    <col min="63" max="63" width="22.5" style="14" hidden="1" customWidth="1"/>
    <col min="64" max="64" width="18.6640625" style="14" customWidth="1"/>
    <col min="65" max="67" width="16.6640625" style="14" customWidth="1"/>
    <col min="68" max="68" width="15.83203125" style="14" hidden="1" customWidth="1"/>
    <col min="69" max="71" width="12.5" style="14" customWidth="1"/>
    <col min="72" max="72" width="21.33203125" style="14" hidden="1" customWidth="1"/>
    <col min="73" max="73" width="12.5" style="14" customWidth="1"/>
    <col min="74" max="74" width="13.5" style="14" customWidth="1"/>
    <col min="75" max="75" width="13.1640625" style="14" customWidth="1"/>
    <col min="76" max="76" width="16" style="14" hidden="1" customWidth="1"/>
    <col min="77" max="77" width="23.1640625" style="14" hidden="1" customWidth="1"/>
    <col min="78" max="78" width="16" style="14" hidden="1" customWidth="1"/>
    <col min="79" max="79" width="20.1640625" style="14" hidden="1" customWidth="1"/>
    <col min="80" max="80" width="18.5" style="14" customWidth="1"/>
    <col min="81" max="81" width="38.1640625" style="14" customWidth="1"/>
    <col min="82" max="82" width="27" style="14" customWidth="1"/>
    <col min="83" max="83" width="50.1640625" style="14" hidden="1" customWidth="1"/>
    <col min="84" max="16384" width="16" style="14"/>
  </cols>
  <sheetData>
    <row r="1" spans="1:89" ht="22.5" x14ac:dyDescent="0.2">
      <c r="G1" s="14" t="s">
        <v>70</v>
      </c>
      <c r="H1" s="14" t="s">
        <v>70</v>
      </c>
      <c r="I1" s="14" t="s">
        <v>70</v>
      </c>
      <c r="J1" s="14" t="s">
        <v>70</v>
      </c>
      <c r="K1" s="14" t="s">
        <v>70</v>
      </c>
      <c r="L1" s="14" t="s">
        <v>70</v>
      </c>
      <c r="M1" s="14" t="s">
        <v>70</v>
      </c>
      <c r="N1" s="14" t="s">
        <v>70</v>
      </c>
      <c r="O1" s="14" t="s">
        <v>70</v>
      </c>
      <c r="P1" s="14" t="s">
        <v>70</v>
      </c>
      <c r="Q1" s="14" t="s">
        <v>70</v>
      </c>
      <c r="R1" s="14" t="s">
        <v>70</v>
      </c>
      <c r="S1" s="14" t="s">
        <v>70</v>
      </c>
      <c r="T1" s="14" t="s">
        <v>70</v>
      </c>
      <c r="U1" s="14" t="s">
        <v>70</v>
      </c>
      <c r="V1" s="14" t="s">
        <v>70</v>
      </c>
      <c r="W1" s="14" t="s">
        <v>70</v>
      </c>
      <c r="X1" s="14" t="s">
        <v>70</v>
      </c>
      <c r="Y1" s="14" t="s">
        <v>70</v>
      </c>
      <c r="Z1" s="14" t="s">
        <v>71</v>
      </c>
      <c r="AA1" s="14" t="s">
        <v>71</v>
      </c>
      <c r="AB1" s="14" t="s">
        <v>71</v>
      </c>
      <c r="AC1" s="14" t="s">
        <v>71</v>
      </c>
      <c r="AD1" s="14" t="s">
        <v>71</v>
      </c>
      <c r="AE1" s="14" t="s">
        <v>71</v>
      </c>
      <c r="AF1" s="14" t="s">
        <v>71</v>
      </c>
      <c r="AG1" s="14" t="s">
        <v>71</v>
      </c>
      <c r="AH1" s="14" t="s">
        <v>71</v>
      </c>
      <c r="AI1" s="14" t="s">
        <v>71</v>
      </c>
      <c r="AJ1" s="14" t="s">
        <v>71</v>
      </c>
      <c r="AK1" s="14" t="s">
        <v>71</v>
      </c>
      <c r="AL1" s="14" t="s">
        <v>71</v>
      </c>
      <c r="AM1" s="14" t="s">
        <v>71</v>
      </c>
      <c r="AZ1" s="14" t="s">
        <v>72</v>
      </c>
      <c r="BA1" s="14" t="s">
        <v>72</v>
      </c>
      <c r="BB1" s="14" t="s">
        <v>72</v>
      </c>
      <c r="BC1" s="14" t="s">
        <v>73</v>
      </c>
      <c r="BD1" s="14" t="s">
        <v>73</v>
      </c>
      <c r="BE1" s="14" t="s">
        <v>73</v>
      </c>
      <c r="BF1" s="14" t="s">
        <v>73</v>
      </c>
      <c r="BG1" s="14" t="s">
        <v>74</v>
      </c>
      <c r="BH1" s="14" t="s">
        <v>74</v>
      </c>
      <c r="BI1" s="14" t="s">
        <v>72</v>
      </c>
      <c r="BL1" s="14" t="s">
        <v>72</v>
      </c>
      <c r="BM1" s="13" t="s">
        <v>31</v>
      </c>
      <c r="BN1" s="13" t="s">
        <v>31</v>
      </c>
      <c r="BO1" s="13" t="s">
        <v>31</v>
      </c>
      <c r="BQ1" s="13" t="s">
        <v>32</v>
      </c>
      <c r="BR1" s="13" t="s">
        <v>32</v>
      </c>
      <c r="BS1" s="13" t="s">
        <v>32</v>
      </c>
      <c r="BU1" s="13" t="s">
        <v>33</v>
      </c>
      <c r="BV1" s="13" t="s">
        <v>33</v>
      </c>
      <c r="BW1" s="13" t="s">
        <v>33</v>
      </c>
    </row>
    <row r="2" spans="1:89" s="13" customFormat="1" ht="56.25" x14ac:dyDescent="0.2">
      <c r="A2" s="16" t="s">
        <v>10</v>
      </c>
      <c r="B2" s="17" t="s">
        <v>75</v>
      </c>
      <c r="C2" s="18" t="s">
        <v>76</v>
      </c>
      <c r="D2" s="18" t="s">
        <v>77</v>
      </c>
      <c r="E2" s="16" t="s">
        <v>78</v>
      </c>
      <c r="F2" s="16" t="s">
        <v>13</v>
      </c>
      <c r="G2" s="19" t="s">
        <v>79</v>
      </c>
      <c r="H2" s="20" t="s">
        <v>80</v>
      </c>
      <c r="I2" s="20" t="s">
        <v>81</v>
      </c>
      <c r="J2" s="20" t="s">
        <v>82</v>
      </c>
      <c r="K2" s="20" t="s">
        <v>83</v>
      </c>
      <c r="L2" s="20" t="s">
        <v>84</v>
      </c>
      <c r="M2" s="20" t="s">
        <v>85</v>
      </c>
      <c r="N2" s="20" t="s">
        <v>86</v>
      </c>
      <c r="O2" s="20" t="s">
        <v>87</v>
      </c>
      <c r="P2" s="20" t="s">
        <v>88</v>
      </c>
      <c r="Q2" s="20" t="s">
        <v>89</v>
      </c>
      <c r="R2" s="20" t="s">
        <v>90</v>
      </c>
      <c r="S2" s="20" t="s">
        <v>91</v>
      </c>
      <c r="T2" s="20" t="s">
        <v>92</v>
      </c>
      <c r="U2" s="20" t="s">
        <v>93</v>
      </c>
      <c r="V2" s="20" t="s">
        <v>94</v>
      </c>
      <c r="W2" s="20" t="s">
        <v>95</v>
      </c>
      <c r="X2" s="20" t="s">
        <v>96</v>
      </c>
      <c r="Y2" s="20" t="s">
        <v>97</v>
      </c>
      <c r="Z2" s="21" t="s">
        <v>98</v>
      </c>
      <c r="AA2" s="21" t="s">
        <v>99</v>
      </c>
      <c r="AB2" s="22" t="s">
        <v>100</v>
      </c>
      <c r="AC2" s="23" t="s">
        <v>101</v>
      </c>
      <c r="AD2" s="21" t="s">
        <v>102</v>
      </c>
      <c r="AE2" s="21" t="s">
        <v>103</v>
      </c>
      <c r="AF2" s="21" t="s">
        <v>104</v>
      </c>
      <c r="AG2" s="21" t="s">
        <v>105</v>
      </c>
      <c r="AH2" s="21" t="s">
        <v>106</v>
      </c>
      <c r="AI2" s="21" t="s">
        <v>107</v>
      </c>
      <c r="AJ2" s="21" t="s">
        <v>108</v>
      </c>
      <c r="AK2" s="21" t="s">
        <v>109</v>
      </c>
      <c r="AL2" s="21" t="s">
        <v>110</v>
      </c>
      <c r="AM2" s="21" t="s">
        <v>111</v>
      </c>
      <c r="AN2" s="24" t="s">
        <v>112</v>
      </c>
      <c r="AO2" s="16" t="s">
        <v>113</v>
      </c>
      <c r="AP2" s="16" t="s">
        <v>15</v>
      </c>
      <c r="AQ2" s="16" t="s">
        <v>114</v>
      </c>
      <c r="AR2" s="16" t="s">
        <v>115</v>
      </c>
      <c r="AS2" s="16" t="s">
        <v>18</v>
      </c>
      <c r="AT2" s="25" t="s">
        <v>19</v>
      </c>
      <c r="AU2" s="25" t="s">
        <v>20</v>
      </c>
      <c r="AV2" s="25" t="s">
        <v>21</v>
      </c>
      <c r="AW2" s="25" t="s">
        <v>22</v>
      </c>
      <c r="AX2" s="25" t="s">
        <v>23</v>
      </c>
      <c r="AY2" s="25" t="s">
        <v>24</v>
      </c>
      <c r="AZ2" s="26" t="s">
        <v>41</v>
      </c>
      <c r="BA2" s="26" t="s">
        <v>42</v>
      </c>
      <c r="BB2" s="26" t="s">
        <v>116</v>
      </c>
      <c r="BC2" s="26" t="s">
        <v>44</v>
      </c>
      <c r="BD2" s="26" t="s">
        <v>45</v>
      </c>
      <c r="BE2" s="26" t="s">
        <v>46</v>
      </c>
      <c r="BF2" s="26" t="s">
        <v>117</v>
      </c>
      <c r="BG2" s="26" t="s">
        <v>47</v>
      </c>
      <c r="BH2" s="26" t="s">
        <v>48</v>
      </c>
      <c r="BI2" s="26" t="s">
        <v>118</v>
      </c>
      <c r="BJ2" s="26" t="s">
        <v>119</v>
      </c>
      <c r="BK2" s="26" t="s">
        <v>120</v>
      </c>
      <c r="BL2" s="26" t="s">
        <v>121</v>
      </c>
      <c r="BM2" s="27" t="s">
        <v>49</v>
      </c>
      <c r="BN2" s="27" t="s">
        <v>50</v>
      </c>
      <c r="BO2" s="27" t="s">
        <v>51</v>
      </c>
      <c r="BP2" s="28" t="s">
        <v>122</v>
      </c>
      <c r="BQ2" s="27" t="s">
        <v>49</v>
      </c>
      <c r="BR2" s="27" t="s">
        <v>50</v>
      </c>
      <c r="BS2" s="27" t="s">
        <v>51</v>
      </c>
      <c r="BT2" s="28" t="s">
        <v>123</v>
      </c>
      <c r="BU2" s="27" t="s">
        <v>49</v>
      </c>
      <c r="BV2" s="27" t="s">
        <v>50</v>
      </c>
      <c r="BW2" s="27" t="s">
        <v>51</v>
      </c>
      <c r="BX2" s="28" t="s">
        <v>124</v>
      </c>
      <c r="BY2" s="29" t="s">
        <v>125</v>
      </c>
      <c r="BZ2" s="26" t="s">
        <v>126</v>
      </c>
      <c r="CA2" s="26" t="s">
        <v>127</v>
      </c>
      <c r="CB2" s="26" t="s">
        <v>128</v>
      </c>
      <c r="CC2" s="30" t="s">
        <v>38</v>
      </c>
      <c r="CD2" s="30" t="s">
        <v>39</v>
      </c>
      <c r="CE2" s="31" t="s">
        <v>40</v>
      </c>
      <c r="CJ2" s="332" t="s">
        <v>129</v>
      </c>
      <c r="CK2" s="332"/>
    </row>
    <row r="3" spans="1:89" s="15" customFormat="1" ht="112.5" x14ac:dyDescent="0.2">
      <c r="A3" s="32" t="s">
        <v>130</v>
      </c>
      <c r="B3" s="32" t="s">
        <v>79</v>
      </c>
      <c r="C3" s="32" t="s">
        <v>98</v>
      </c>
      <c r="D3" s="32" t="s">
        <v>112</v>
      </c>
      <c r="E3" s="33"/>
      <c r="F3" s="34" t="s">
        <v>131</v>
      </c>
      <c r="G3" s="35" t="s">
        <v>132</v>
      </c>
      <c r="H3" s="36" t="s">
        <v>133</v>
      </c>
      <c r="I3" s="35" t="s">
        <v>134</v>
      </c>
      <c r="J3" s="37" t="s">
        <v>135</v>
      </c>
      <c r="K3" s="35" t="s">
        <v>136</v>
      </c>
      <c r="L3" s="35" t="s">
        <v>137</v>
      </c>
      <c r="M3" s="35" t="s">
        <v>138</v>
      </c>
      <c r="N3" s="35" t="s">
        <v>139</v>
      </c>
      <c r="O3" s="36" t="s">
        <v>140</v>
      </c>
      <c r="P3" s="35" t="s">
        <v>141</v>
      </c>
      <c r="Q3" s="35" t="s">
        <v>142</v>
      </c>
      <c r="R3" s="35" t="s">
        <v>143</v>
      </c>
      <c r="S3" s="35" t="s">
        <v>144</v>
      </c>
      <c r="T3" s="35" t="s">
        <v>145</v>
      </c>
      <c r="U3" s="35" t="s">
        <v>146</v>
      </c>
      <c r="V3" s="35" t="s">
        <v>147</v>
      </c>
      <c r="W3" s="35" t="s">
        <v>148</v>
      </c>
      <c r="X3" s="35" t="s">
        <v>149</v>
      </c>
      <c r="Y3" s="38" t="s">
        <v>150</v>
      </c>
      <c r="Z3" s="39" t="s">
        <v>132</v>
      </c>
      <c r="AA3" s="39" t="s">
        <v>151</v>
      </c>
      <c r="AB3" s="40" t="s">
        <v>152</v>
      </c>
      <c r="AC3" s="41" t="s">
        <v>153</v>
      </c>
      <c r="AD3" s="39" t="s">
        <v>154</v>
      </c>
      <c r="AE3" s="39" t="s">
        <v>155</v>
      </c>
      <c r="AF3" s="39" t="s">
        <v>156</v>
      </c>
      <c r="AG3" s="39" t="s">
        <v>157</v>
      </c>
      <c r="AH3" s="42" t="s">
        <v>158</v>
      </c>
      <c r="AI3" s="39" t="s">
        <v>159</v>
      </c>
      <c r="AJ3" s="39" t="s">
        <v>160</v>
      </c>
      <c r="AK3" s="39" t="s">
        <v>161</v>
      </c>
      <c r="AL3" s="39" t="s">
        <v>162</v>
      </c>
      <c r="AM3" s="39" t="s">
        <v>163</v>
      </c>
      <c r="AN3" s="35" t="s">
        <v>164</v>
      </c>
      <c r="AO3" s="34"/>
      <c r="AP3" s="34" t="s">
        <v>165</v>
      </c>
      <c r="AQ3" s="43"/>
      <c r="AR3" s="44" t="s">
        <v>166</v>
      </c>
      <c r="AS3" s="44" t="s">
        <v>167</v>
      </c>
      <c r="AT3" s="33" t="s">
        <v>168</v>
      </c>
      <c r="AU3" s="35" t="s">
        <v>169</v>
      </c>
      <c r="AV3" s="45" t="s">
        <v>170</v>
      </c>
      <c r="AW3" s="34" t="s">
        <v>60</v>
      </c>
      <c r="AX3" s="32" t="s">
        <v>171</v>
      </c>
      <c r="AY3" s="32" t="s">
        <v>172</v>
      </c>
      <c r="AZ3" s="46">
        <v>1</v>
      </c>
      <c r="BA3" s="46">
        <v>1</v>
      </c>
      <c r="BB3" s="34"/>
      <c r="BC3" s="46">
        <v>1</v>
      </c>
      <c r="BD3" s="46">
        <v>1</v>
      </c>
      <c r="BE3" s="46">
        <v>1</v>
      </c>
      <c r="BF3" s="46"/>
      <c r="BG3" s="46">
        <v>1</v>
      </c>
      <c r="BH3" s="46">
        <v>1</v>
      </c>
      <c r="BI3" s="46"/>
      <c r="BJ3" s="34"/>
      <c r="BK3" s="34"/>
      <c r="BL3" s="35" t="s">
        <v>173</v>
      </c>
      <c r="BM3" s="47" t="s">
        <v>174</v>
      </c>
      <c r="BN3" s="47" t="s">
        <v>174</v>
      </c>
      <c r="BO3" s="47" t="s">
        <v>174</v>
      </c>
      <c r="BP3" s="46"/>
      <c r="BQ3" s="47" t="s">
        <v>174</v>
      </c>
      <c r="BR3" s="39" t="s">
        <v>174</v>
      </c>
      <c r="BS3" s="39" t="s">
        <v>174</v>
      </c>
      <c r="BT3" s="48"/>
      <c r="BU3" s="39" t="s">
        <v>174</v>
      </c>
      <c r="BV3" s="39" t="s">
        <v>174</v>
      </c>
      <c r="BW3" s="39" t="s">
        <v>174</v>
      </c>
      <c r="BX3" s="49"/>
      <c r="BY3" s="34"/>
      <c r="BZ3" s="34"/>
      <c r="CA3" s="34"/>
      <c r="CB3" s="35" t="s">
        <v>173</v>
      </c>
      <c r="CC3" s="35" t="s">
        <v>175</v>
      </c>
      <c r="CD3" s="34" t="s">
        <v>176</v>
      </c>
      <c r="CE3" s="50"/>
      <c r="CJ3" s="332">
        <v>2023</v>
      </c>
      <c r="CK3" s="51" t="s">
        <v>177</v>
      </c>
    </row>
    <row r="4" spans="1:89" ht="123.75" x14ac:dyDescent="0.2">
      <c r="A4" s="32" t="s">
        <v>178</v>
      </c>
      <c r="B4" s="32" t="s">
        <v>80</v>
      </c>
      <c r="C4" s="32" t="s">
        <v>179</v>
      </c>
      <c r="F4" s="34" t="s">
        <v>180</v>
      </c>
      <c r="G4" s="35" t="s">
        <v>181</v>
      </c>
      <c r="H4" s="36" t="s">
        <v>182</v>
      </c>
      <c r="I4" s="35" t="s">
        <v>183</v>
      </c>
      <c r="J4" s="35" t="s">
        <v>184</v>
      </c>
      <c r="K4" s="35" t="s">
        <v>185</v>
      </c>
      <c r="L4" s="52" t="s">
        <v>186</v>
      </c>
      <c r="M4" s="35" t="s">
        <v>187</v>
      </c>
      <c r="N4" s="36" t="s">
        <v>188</v>
      </c>
      <c r="O4" s="36" t="s">
        <v>189</v>
      </c>
      <c r="P4" s="35" t="s">
        <v>190</v>
      </c>
      <c r="Q4" s="35" t="s">
        <v>191</v>
      </c>
      <c r="R4" s="35" t="s">
        <v>192</v>
      </c>
      <c r="S4" s="35" t="s">
        <v>193</v>
      </c>
      <c r="U4" s="35" t="s">
        <v>194</v>
      </c>
      <c r="V4" s="35" t="s">
        <v>195</v>
      </c>
      <c r="W4" s="35" t="s">
        <v>196</v>
      </c>
      <c r="X4" s="35" t="s">
        <v>197</v>
      </c>
      <c r="Y4" s="38" t="s">
        <v>198</v>
      </c>
      <c r="Z4" s="39" t="s">
        <v>181</v>
      </c>
      <c r="AA4" s="39" t="s">
        <v>199</v>
      </c>
      <c r="AB4" s="53" t="s">
        <v>200</v>
      </c>
      <c r="AC4" s="54"/>
      <c r="AD4" s="39" t="s">
        <v>201</v>
      </c>
      <c r="AE4" s="39" t="s">
        <v>202</v>
      </c>
      <c r="AF4" s="39" t="s">
        <v>203</v>
      </c>
      <c r="AG4" s="39" t="s">
        <v>204</v>
      </c>
      <c r="AH4" s="42" t="s">
        <v>205</v>
      </c>
      <c r="AI4" s="55" t="s">
        <v>206</v>
      </c>
      <c r="AJ4" s="55" t="s">
        <v>207</v>
      </c>
      <c r="AK4" s="39" t="s">
        <v>208</v>
      </c>
      <c r="AL4" s="39" t="s">
        <v>209</v>
      </c>
      <c r="AM4" s="39" t="s">
        <v>210</v>
      </c>
      <c r="AN4" s="35" t="s">
        <v>211</v>
      </c>
      <c r="AP4" s="35" t="s">
        <v>212</v>
      </c>
      <c r="AR4" s="44" t="s">
        <v>213</v>
      </c>
      <c r="AS4" s="44" t="s">
        <v>214</v>
      </c>
      <c r="AT4" s="33" t="s">
        <v>215</v>
      </c>
      <c r="AU4" s="35" t="s">
        <v>216</v>
      </c>
      <c r="AV4" s="45" t="s">
        <v>217</v>
      </c>
      <c r="AW4" s="34" t="s">
        <v>59</v>
      </c>
      <c r="AX4" s="32" t="s">
        <v>218</v>
      </c>
      <c r="AY4" s="32" t="s">
        <v>219</v>
      </c>
      <c r="AZ4" s="46">
        <v>5</v>
      </c>
      <c r="BA4" s="46">
        <v>5</v>
      </c>
      <c r="BC4" s="46">
        <v>5</v>
      </c>
      <c r="BD4" s="46">
        <v>5</v>
      </c>
      <c r="BE4" s="46">
        <v>5</v>
      </c>
      <c r="BG4" s="46">
        <v>5</v>
      </c>
      <c r="BH4" s="46">
        <v>5</v>
      </c>
      <c r="BL4" s="35" t="s">
        <v>220</v>
      </c>
      <c r="BM4" s="47" t="s">
        <v>221</v>
      </c>
      <c r="BN4" s="47" t="s">
        <v>221</v>
      </c>
      <c r="BO4" s="47" t="s">
        <v>221</v>
      </c>
      <c r="BP4" s="47" t="s">
        <v>221</v>
      </c>
      <c r="BQ4" s="47" t="s">
        <v>221</v>
      </c>
      <c r="BR4" s="47" t="s">
        <v>221</v>
      </c>
      <c r="BS4" s="47" t="s">
        <v>221</v>
      </c>
      <c r="BT4" s="47" t="s">
        <v>221</v>
      </c>
      <c r="BU4" s="47" t="s">
        <v>221</v>
      </c>
      <c r="BV4" s="47" t="s">
        <v>221</v>
      </c>
      <c r="BW4" s="47" t="s">
        <v>221</v>
      </c>
      <c r="CB4" s="35" t="s">
        <v>220</v>
      </c>
      <c r="CC4" s="35" t="s">
        <v>222</v>
      </c>
      <c r="CD4" s="34" t="s">
        <v>223</v>
      </c>
      <c r="CE4" s="56"/>
      <c r="CJ4" s="332"/>
      <c r="CK4" s="57" t="s">
        <v>224</v>
      </c>
    </row>
    <row r="5" spans="1:89" ht="281.25" x14ac:dyDescent="0.2">
      <c r="A5" s="32" t="s">
        <v>225</v>
      </c>
      <c r="B5" s="32" t="s">
        <v>81</v>
      </c>
      <c r="C5" s="32" t="s">
        <v>99</v>
      </c>
      <c r="F5" s="34" t="s">
        <v>226</v>
      </c>
      <c r="G5" s="35" t="s">
        <v>227</v>
      </c>
      <c r="H5" s="35" t="s">
        <v>228</v>
      </c>
      <c r="J5" s="37" t="s">
        <v>229</v>
      </c>
      <c r="L5" s="35" t="s">
        <v>230</v>
      </c>
      <c r="N5" s="35" t="s">
        <v>231</v>
      </c>
      <c r="O5" s="58" t="s">
        <v>232</v>
      </c>
      <c r="P5" s="35" t="s">
        <v>233</v>
      </c>
      <c r="Q5" s="35" t="s">
        <v>234</v>
      </c>
      <c r="R5" s="35" t="s">
        <v>235</v>
      </c>
      <c r="S5" s="35" t="s">
        <v>236</v>
      </c>
      <c r="V5" s="35" t="s">
        <v>237</v>
      </c>
      <c r="W5" s="35" t="s">
        <v>238</v>
      </c>
      <c r="X5" s="35" t="s">
        <v>239</v>
      </c>
      <c r="Z5" s="39" t="s">
        <v>227</v>
      </c>
      <c r="AA5" s="39" t="s">
        <v>240</v>
      </c>
      <c r="AB5" s="40" t="s">
        <v>241</v>
      </c>
      <c r="AC5" s="59"/>
      <c r="AD5" s="55" t="s">
        <v>242</v>
      </c>
      <c r="AE5" s="60" t="s">
        <v>243</v>
      </c>
      <c r="AF5" s="61" t="s">
        <v>244</v>
      </c>
      <c r="AG5" s="39" t="s">
        <v>245</v>
      </c>
      <c r="AH5" s="42" t="s">
        <v>246</v>
      </c>
      <c r="AJ5" s="55" t="s">
        <v>205</v>
      </c>
      <c r="AK5" s="42" t="s">
        <v>247</v>
      </c>
      <c r="AL5" s="39" t="s">
        <v>248</v>
      </c>
      <c r="AM5" s="61" t="s">
        <v>249</v>
      </c>
      <c r="AN5" s="35" t="s">
        <v>250</v>
      </c>
      <c r="AP5" s="35" t="s">
        <v>251</v>
      </c>
      <c r="AR5" s="44" t="s">
        <v>252</v>
      </c>
      <c r="AS5" s="50" t="s">
        <v>253</v>
      </c>
      <c r="AT5" s="33" t="s">
        <v>254</v>
      </c>
      <c r="AU5" s="35" t="s">
        <v>255</v>
      </c>
      <c r="AV5" s="45" t="s">
        <v>256</v>
      </c>
      <c r="AW5" s="34" t="s">
        <v>257</v>
      </c>
      <c r="AX5" s="32" t="s">
        <v>258</v>
      </c>
      <c r="AY5" s="32" t="s">
        <v>259</v>
      </c>
      <c r="AZ5" s="46">
        <v>10</v>
      </c>
      <c r="BA5" s="46">
        <v>10</v>
      </c>
      <c r="BC5" s="46">
        <v>10</v>
      </c>
      <c r="BD5" s="46">
        <v>10</v>
      </c>
      <c r="BE5" s="46">
        <v>10</v>
      </c>
      <c r="BG5" s="46">
        <v>10</v>
      </c>
      <c r="BH5" s="46">
        <v>10</v>
      </c>
      <c r="BL5" s="35" t="s">
        <v>260</v>
      </c>
      <c r="BM5" s="47" t="s">
        <v>261</v>
      </c>
      <c r="BN5" s="47" t="s">
        <v>261</v>
      </c>
      <c r="BO5" s="47" t="s">
        <v>261</v>
      </c>
      <c r="BP5" s="47" t="s">
        <v>261</v>
      </c>
      <c r="BQ5" s="47" t="s">
        <v>261</v>
      </c>
      <c r="BR5" s="47" t="s">
        <v>261</v>
      </c>
      <c r="BS5" s="47" t="s">
        <v>261</v>
      </c>
      <c r="BT5" s="47" t="s">
        <v>261</v>
      </c>
      <c r="BU5" s="47" t="s">
        <v>261</v>
      </c>
      <c r="BV5" s="47" t="s">
        <v>261</v>
      </c>
      <c r="BW5" s="47" t="s">
        <v>261</v>
      </c>
      <c r="CB5" s="35" t="s">
        <v>260</v>
      </c>
      <c r="CC5" s="35" t="s">
        <v>262</v>
      </c>
      <c r="CD5" s="34" t="s">
        <v>263</v>
      </c>
      <c r="CJ5" s="332">
        <v>2024</v>
      </c>
      <c r="CK5" s="62" t="s">
        <v>177</v>
      </c>
    </row>
    <row r="6" spans="1:89" ht="123.75" x14ac:dyDescent="0.2">
      <c r="A6" s="32" t="s">
        <v>264</v>
      </c>
      <c r="B6" s="32" t="s">
        <v>82</v>
      </c>
      <c r="C6" s="32" t="s">
        <v>265</v>
      </c>
      <c r="G6" s="35" t="s">
        <v>266</v>
      </c>
      <c r="H6" s="63" t="s">
        <v>267</v>
      </c>
      <c r="J6" s="35" t="s">
        <v>268</v>
      </c>
      <c r="L6" s="35" t="s">
        <v>269</v>
      </c>
      <c r="N6" s="35" t="s">
        <v>270</v>
      </c>
      <c r="P6" s="35" t="s">
        <v>271</v>
      </c>
      <c r="Q6" s="35" t="s">
        <v>272</v>
      </c>
      <c r="V6" s="35" t="s">
        <v>273</v>
      </c>
      <c r="W6" s="35" t="s">
        <v>274</v>
      </c>
      <c r="X6" s="35" t="s">
        <v>275</v>
      </c>
      <c r="Z6" s="39" t="s">
        <v>266</v>
      </c>
      <c r="AA6" s="61" t="s">
        <v>276</v>
      </c>
      <c r="AB6" s="53" t="s">
        <v>277</v>
      </c>
      <c r="AC6" s="64"/>
      <c r="AD6" s="60" t="s">
        <v>278</v>
      </c>
      <c r="AF6" s="65" t="s">
        <v>279</v>
      </c>
      <c r="AG6" s="61" t="s">
        <v>280</v>
      </c>
      <c r="AH6" s="42" t="s">
        <v>281</v>
      </c>
      <c r="AJ6" s="55" t="s">
        <v>282</v>
      </c>
      <c r="AK6" s="55" t="s">
        <v>283</v>
      </c>
      <c r="AL6" s="39" t="s">
        <v>284</v>
      </c>
      <c r="AM6" s="61" t="s">
        <v>285</v>
      </c>
      <c r="AN6" s="35" t="s">
        <v>286</v>
      </c>
      <c r="AP6" s="35" t="s">
        <v>287</v>
      </c>
      <c r="AS6" s="50" t="s">
        <v>288</v>
      </c>
      <c r="AT6" s="33" t="s">
        <v>289</v>
      </c>
      <c r="AU6" s="35" t="s">
        <v>290</v>
      </c>
      <c r="AV6" s="45" t="s">
        <v>291</v>
      </c>
      <c r="AX6" s="32" t="s">
        <v>292</v>
      </c>
      <c r="AY6" s="32" t="s">
        <v>293</v>
      </c>
      <c r="BL6" s="35" t="s">
        <v>294</v>
      </c>
      <c r="CB6" s="35" t="s">
        <v>294</v>
      </c>
      <c r="CC6" s="35" t="s">
        <v>295</v>
      </c>
      <c r="CD6" s="34" t="s">
        <v>257</v>
      </c>
      <c r="CJ6" s="332"/>
      <c r="CK6" s="66" t="s">
        <v>224</v>
      </c>
    </row>
    <row r="7" spans="1:89" ht="168.75" x14ac:dyDescent="0.2">
      <c r="A7" s="32" t="s">
        <v>296</v>
      </c>
      <c r="B7" s="32" t="s">
        <v>83</v>
      </c>
      <c r="C7" s="32" t="s">
        <v>297</v>
      </c>
      <c r="G7" s="35" t="s">
        <v>298</v>
      </c>
      <c r="H7" s="58" t="s">
        <v>299</v>
      </c>
      <c r="J7" s="35" t="s">
        <v>300</v>
      </c>
      <c r="L7" s="35" t="s">
        <v>301</v>
      </c>
      <c r="N7" s="35" t="s">
        <v>302</v>
      </c>
      <c r="P7" s="35" t="s">
        <v>303</v>
      </c>
      <c r="Q7" s="35" t="s">
        <v>304</v>
      </c>
      <c r="V7" s="36" t="s">
        <v>305</v>
      </c>
      <c r="W7" s="35" t="s">
        <v>306</v>
      </c>
      <c r="X7" s="35" t="s">
        <v>307</v>
      </c>
      <c r="Z7" s="39" t="s">
        <v>298</v>
      </c>
      <c r="AA7" s="61" t="s">
        <v>308</v>
      </c>
      <c r="AB7" s="40" t="s">
        <v>309</v>
      </c>
      <c r="AC7" s="59"/>
      <c r="AF7" s="65" t="s">
        <v>310</v>
      </c>
      <c r="AG7" s="61" t="s">
        <v>311</v>
      </c>
      <c r="AH7" s="42" t="s">
        <v>312</v>
      </c>
      <c r="AJ7" s="55" t="s">
        <v>281</v>
      </c>
      <c r="AK7" s="55" t="s">
        <v>313</v>
      </c>
      <c r="AL7" s="39" t="s">
        <v>314</v>
      </c>
      <c r="AN7" s="35" t="s">
        <v>315</v>
      </c>
      <c r="AP7" s="34" t="s">
        <v>257</v>
      </c>
      <c r="AT7" s="33" t="s">
        <v>316</v>
      </c>
      <c r="AU7" s="35" t="s">
        <v>317</v>
      </c>
      <c r="AV7" s="45" t="s">
        <v>318</v>
      </c>
      <c r="AX7" s="32" t="s">
        <v>319</v>
      </c>
      <c r="AY7" s="32" t="s">
        <v>320</v>
      </c>
      <c r="CC7" s="35" t="s">
        <v>321</v>
      </c>
      <c r="CJ7" s="332"/>
      <c r="CK7" s="67" t="s">
        <v>322</v>
      </c>
    </row>
    <row r="8" spans="1:89" ht="112.5" x14ac:dyDescent="0.2">
      <c r="A8" s="32" t="s">
        <v>323</v>
      </c>
      <c r="B8" s="32" t="s">
        <v>84</v>
      </c>
      <c r="C8" s="32" t="s">
        <v>100</v>
      </c>
      <c r="G8" s="35" t="s">
        <v>324</v>
      </c>
      <c r="J8" s="68" t="s">
        <v>325</v>
      </c>
      <c r="L8" s="36" t="s">
        <v>326</v>
      </c>
      <c r="N8" s="35" t="s">
        <v>327</v>
      </c>
      <c r="P8" s="35" t="s">
        <v>328</v>
      </c>
      <c r="Q8" s="35" t="s">
        <v>329</v>
      </c>
      <c r="T8" s="69"/>
      <c r="V8" s="35" t="s">
        <v>182</v>
      </c>
      <c r="W8" s="58" t="s">
        <v>330</v>
      </c>
      <c r="X8" s="35" t="s">
        <v>331</v>
      </c>
      <c r="Z8" s="39" t="s">
        <v>324</v>
      </c>
      <c r="AA8" s="65" t="s">
        <v>332</v>
      </c>
      <c r="AB8" s="53" t="s">
        <v>333</v>
      </c>
      <c r="AC8" s="70"/>
      <c r="AG8" s="61" t="s">
        <v>334</v>
      </c>
      <c r="AH8" s="42" t="s">
        <v>305</v>
      </c>
      <c r="AJ8" s="55" t="s">
        <v>312</v>
      </c>
      <c r="AL8" s="39" t="s">
        <v>335</v>
      </c>
      <c r="AN8" s="35" t="s">
        <v>336</v>
      </c>
      <c r="AT8" s="33" t="s">
        <v>337</v>
      </c>
      <c r="AU8" s="35" t="s">
        <v>338</v>
      </c>
      <c r="AV8" s="45" t="s">
        <v>339</v>
      </c>
      <c r="AX8" s="32" t="s">
        <v>340</v>
      </c>
      <c r="AY8" s="32" t="s">
        <v>341</v>
      </c>
      <c r="CC8" s="35" t="s">
        <v>342</v>
      </c>
      <c r="CJ8" s="332"/>
      <c r="CK8" s="71" t="s">
        <v>343</v>
      </c>
    </row>
    <row r="9" spans="1:89" ht="157.5" x14ac:dyDescent="0.2">
      <c r="A9" s="32" t="s">
        <v>344</v>
      </c>
      <c r="B9" s="32" t="s">
        <v>85</v>
      </c>
      <c r="C9" s="32" t="s">
        <v>101</v>
      </c>
      <c r="G9" s="35" t="s">
        <v>345</v>
      </c>
      <c r="J9" s="68" t="s">
        <v>346</v>
      </c>
      <c r="K9" s="69"/>
      <c r="L9" s="35" t="s">
        <v>347</v>
      </c>
      <c r="M9" s="69"/>
      <c r="N9" s="35" t="s">
        <v>348</v>
      </c>
      <c r="P9" s="35" t="s">
        <v>349</v>
      </c>
      <c r="Q9" s="35" t="s">
        <v>350</v>
      </c>
      <c r="T9" s="69"/>
      <c r="V9" s="35" t="s">
        <v>351</v>
      </c>
      <c r="W9" s="58" t="s">
        <v>352</v>
      </c>
      <c r="X9" s="35" t="s">
        <v>353</v>
      </c>
      <c r="Z9" s="72" t="s">
        <v>354</v>
      </c>
      <c r="AB9" s="53"/>
      <c r="AH9" s="42" t="s">
        <v>355</v>
      </c>
      <c r="AJ9" s="55" t="s">
        <v>305</v>
      </c>
      <c r="AL9" s="60" t="s">
        <v>356</v>
      </c>
      <c r="AN9" s="35" t="s">
        <v>357</v>
      </c>
      <c r="AT9" s="33" t="s">
        <v>257</v>
      </c>
      <c r="AU9" s="35" t="s">
        <v>358</v>
      </c>
      <c r="AV9" s="45" t="s">
        <v>359</v>
      </c>
      <c r="AX9" s="32" t="s">
        <v>360</v>
      </c>
      <c r="AY9" s="32" t="s">
        <v>361</v>
      </c>
      <c r="CC9" s="35" t="s">
        <v>362</v>
      </c>
    </row>
    <row r="10" spans="1:89" ht="191.25" x14ac:dyDescent="0.2">
      <c r="A10" s="32" t="s">
        <v>363</v>
      </c>
      <c r="B10" s="32" t="s">
        <v>86</v>
      </c>
      <c r="C10" s="32" t="s">
        <v>364</v>
      </c>
      <c r="G10" s="35" t="s">
        <v>153</v>
      </c>
      <c r="K10" s="69"/>
      <c r="L10" s="68" t="s">
        <v>365</v>
      </c>
      <c r="M10" s="69"/>
      <c r="N10" s="35" t="s">
        <v>366</v>
      </c>
      <c r="P10" s="35" t="s">
        <v>367</v>
      </c>
      <c r="Q10" s="35" t="s">
        <v>368</v>
      </c>
      <c r="R10" s="69"/>
      <c r="S10" s="69"/>
      <c r="T10" s="69"/>
      <c r="V10" s="35" t="s">
        <v>369</v>
      </c>
      <c r="W10" s="68" t="s">
        <v>370</v>
      </c>
      <c r="X10" s="35" t="s">
        <v>371</v>
      </c>
      <c r="Z10" s="39" t="s">
        <v>249</v>
      </c>
      <c r="AH10" s="42" t="s">
        <v>369</v>
      </c>
      <c r="AJ10" s="55" t="s">
        <v>372</v>
      </c>
      <c r="AL10" s="60" t="s">
        <v>373</v>
      </c>
      <c r="AN10" s="35" t="s">
        <v>374</v>
      </c>
      <c r="AU10" s="35" t="s">
        <v>375</v>
      </c>
      <c r="AV10" s="45" t="s">
        <v>376</v>
      </c>
      <c r="AX10" s="32" t="s">
        <v>377</v>
      </c>
      <c r="AY10" s="32" t="s">
        <v>378</v>
      </c>
      <c r="CC10" s="35" t="s">
        <v>379</v>
      </c>
    </row>
    <row r="11" spans="1:89" ht="157.5" x14ac:dyDescent="0.2">
      <c r="A11" s="32" t="s">
        <v>380</v>
      </c>
      <c r="B11" s="32" t="s">
        <v>87</v>
      </c>
      <c r="C11" s="32" t="s">
        <v>102</v>
      </c>
      <c r="G11" s="35" t="s">
        <v>381</v>
      </c>
      <c r="I11" s="69"/>
      <c r="K11" s="69"/>
      <c r="M11" s="69"/>
      <c r="N11" s="58" t="s">
        <v>382</v>
      </c>
      <c r="P11" s="73" t="s">
        <v>383</v>
      </c>
      <c r="Q11" s="35" t="s">
        <v>384</v>
      </c>
      <c r="R11" s="69"/>
      <c r="S11" s="69"/>
      <c r="T11" s="69"/>
      <c r="V11" s="58" t="s">
        <v>385</v>
      </c>
      <c r="W11" s="68" t="s">
        <v>386</v>
      </c>
      <c r="X11" s="58" t="s">
        <v>387</v>
      </c>
      <c r="Z11" s="39" t="s">
        <v>345</v>
      </c>
      <c r="AH11" s="55" t="s">
        <v>388</v>
      </c>
      <c r="AJ11" s="55" t="s">
        <v>369</v>
      </c>
      <c r="AN11" s="35" t="s">
        <v>389</v>
      </c>
      <c r="AU11" s="35" t="s">
        <v>390</v>
      </c>
      <c r="AV11" s="45" t="s">
        <v>391</v>
      </c>
      <c r="AX11" s="32" t="s">
        <v>392</v>
      </c>
      <c r="AY11" s="32" t="s">
        <v>393</v>
      </c>
      <c r="CC11" s="35" t="s">
        <v>394</v>
      </c>
    </row>
    <row r="12" spans="1:89" ht="90" x14ac:dyDescent="0.2">
      <c r="A12" s="32" t="s">
        <v>395</v>
      </c>
      <c r="B12" s="32" t="s">
        <v>88</v>
      </c>
      <c r="C12" s="32" t="s">
        <v>103</v>
      </c>
      <c r="G12" s="35" t="s">
        <v>396</v>
      </c>
      <c r="I12" s="69"/>
      <c r="J12" s="69"/>
      <c r="K12" s="69"/>
      <c r="M12" s="69"/>
      <c r="Q12" s="35" t="s">
        <v>397</v>
      </c>
      <c r="R12" s="69"/>
      <c r="S12" s="69"/>
      <c r="T12" s="69"/>
      <c r="X12" s="58" t="s">
        <v>398</v>
      </c>
      <c r="Z12" s="39" t="s">
        <v>153</v>
      </c>
      <c r="AH12" s="55" t="s">
        <v>399</v>
      </c>
      <c r="AJ12" s="55" t="s">
        <v>400</v>
      </c>
      <c r="AN12" s="35" t="s">
        <v>401</v>
      </c>
      <c r="AU12" s="35" t="s">
        <v>402</v>
      </c>
      <c r="AV12" s="45" t="s">
        <v>403</v>
      </c>
      <c r="AX12" s="32" t="s">
        <v>404</v>
      </c>
      <c r="AY12" s="32" t="s">
        <v>405</v>
      </c>
      <c r="CC12" s="35" t="s">
        <v>406</v>
      </c>
    </row>
    <row r="13" spans="1:89" ht="157.5" x14ac:dyDescent="0.2">
      <c r="A13" s="32" t="s">
        <v>407</v>
      </c>
      <c r="B13" s="32" t="s">
        <v>89</v>
      </c>
      <c r="C13" s="32" t="s">
        <v>408</v>
      </c>
      <c r="G13" s="35" t="s">
        <v>409</v>
      </c>
      <c r="I13" s="69"/>
      <c r="J13" s="69"/>
      <c r="K13" s="69"/>
      <c r="M13" s="69"/>
      <c r="Q13" s="35" t="s">
        <v>410</v>
      </c>
      <c r="R13" s="69"/>
      <c r="S13" s="69"/>
      <c r="X13" s="74" t="s">
        <v>411</v>
      </c>
      <c r="Z13" s="39" t="s">
        <v>381</v>
      </c>
      <c r="AH13" s="65" t="s">
        <v>412</v>
      </c>
      <c r="AJ13" s="13" t="s">
        <v>413</v>
      </c>
      <c r="AN13" s="35" t="s">
        <v>414</v>
      </c>
      <c r="AU13" s="35" t="s">
        <v>415</v>
      </c>
      <c r="AV13" s="45" t="s">
        <v>416</v>
      </c>
      <c r="AX13" s="32" t="s">
        <v>417</v>
      </c>
      <c r="AY13" s="32" t="s">
        <v>418</v>
      </c>
      <c r="CC13" s="35" t="s">
        <v>419</v>
      </c>
    </row>
    <row r="14" spans="1:89" ht="78.75" x14ac:dyDescent="0.2">
      <c r="A14" s="32" t="s">
        <v>420</v>
      </c>
      <c r="B14" s="32" t="s">
        <v>90</v>
      </c>
      <c r="C14" s="32" t="s">
        <v>104</v>
      </c>
      <c r="E14" s="13"/>
      <c r="G14" s="68" t="s">
        <v>421</v>
      </c>
      <c r="I14" s="69"/>
      <c r="J14" s="69"/>
      <c r="K14" s="69"/>
      <c r="M14" s="69"/>
      <c r="Q14" s="35" t="s">
        <v>422</v>
      </c>
      <c r="R14" s="69"/>
      <c r="S14" s="69"/>
      <c r="Z14" s="61" t="s">
        <v>396</v>
      </c>
      <c r="AJ14" s="13" t="s">
        <v>423</v>
      </c>
      <c r="AN14" s="35" t="s">
        <v>424</v>
      </c>
      <c r="AU14" s="35" t="s">
        <v>425</v>
      </c>
      <c r="AV14" s="45" t="s">
        <v>426</v>
      </c>
      <c r="AX14" s="32" t="s">
        <v>427</v>
      </c>
      <c r="AY14" s="32" t="s">
        <v>428</v>
      </c>
      <c r="CC14" s="35" t="s">
        <v>429</v>
      </c>
    </row>
    <row r="15" spans="1:89" ht="56.25" x14ac:dyDescent="0.2">
      <c r="A15" s="32" t="s">
        <v>430</v>
      </c>
      <c r="B15" s="32" t="s">
        <v>91</v>
      </c>
      <c r="C15" s="32" t="s">
        <v>105</v>
      </c>
      <c r="I15" s="13"/>
      <c r="J15" s="69"/>
      <c r="K15" s="13"/>
      <c r="M15" s="13"/>
      <c r="P15" s="69"/>
      <c r="Q15" s="35" t="s">
        <v>431</v>
      </c>
      <c r="R15" s="69"/>
      <c r="S15" s="69"/>
      <c r="Z15" s="61" t="s">
        <v>409</v>
      </c>
      <c r="AJ15" s="75" t="s">
        <v>432</v>
      </c>
      <c r="AN15" s="35" t="s">
        <v>433</v>
      </c>
      <c r="AU15" s="35" t="s">
        <v>434</v>
      </c>
      <c r="AV15" s="45" t="s">
        <v>435</v>
      </c>
      <c r="AX15" s="32" t="s">
        <v>436</v>
      </c>
      <c r="AY15" s="32" t="s">
        <v>437</v>
      </c>
      <c r="CC15" s="35" t="s">
        <v>438</v>
      </c>
    </row>
    <row r="16" spans="1:89" ht="90" x14ac:dyDescent="0.2">
      <c r="A16" s="32" t="s">
        <v>439</v>
      </c>
      <c r="B16" s="32" t="s">
        <v>92</v>
      </c>
      <c r="C16" s="32" t="s">
        <v>106</v>
      </c>
      <c r="F16" s="13"/>
      <c r="J16" s="69"/>
      <c r="O16" s="13"/>
      <c r="P16" s="69"/>
      <c r="Q16" s="35" t="s">
        <v>440</v>
      </c>
      <c r="R16" s="13"/>
      <c r="S16" s="13"/>
      <c r="AN16" s="35" t="s">
        <v>441</v>
      </c>
      <c r="AU16" s="35" t="s">
        <v>442</v>
      </c>
      <c r="AV16" s="45" t="s">
        <v>443</v>
      </c>
      <c r="AX16" s="32" t="s">
        <v>444</v>
      </c>
      <c r="AY16" s="32" t="s">
        <v>445</v>
      </c>
      <c r="CC16" s="35" t="s">
        <v>446</v>
      </c>
    </row>
    <row r="17" spans="1:81" ht="67.5" x14ac:dyDescent="0.2">
      <c r="A17" s="32" t="s">
        <v>447</v>
      </c>
      <c r="B17" s="32" t="s">
        <v>93</v>
      </c>
      <c r="C17" s="32" t="s">
        <v>107</v>
      </c>
      <c r="J17" s="69"/>
      <c r="N17" s="69"/>
      <c r="P17" s="69"/>
      <c r="Q17" s="35" t="s">
        <v>448</v>
      </c>
      <c r="AN17" s="35" t="s">
        <v>449</v>
      </c>
      <c r="AU17" s="35" t="s">
        <v>450</v>
      </c>
      <c r="AV17" s="45" t="s">
        <v>451</v>
      </c>
      <c r="AX17" s="32" t="s">
        <v>452</v>
      </c>
      <c r="AY17" s="32" t="s">
        <v>453</v>
      </c>
      <c r="CC17" s="35" t="s">
        <v>454</v>
      </c>
    </row>
    <row r="18" spans="1:81" ht="78.75" x14ac:dyDescent="0.2">
      <c r="A18" s="32" t="s">
        <v>455</v>
      </c>
      <c r="B18" s="32" t="s">
        <v>94</v>
      </c>
      <c r="C18" s="32" t="s">
        <v>108</v>
      </c>
      <c r="H18" s="13"/>
      <c r="J18" s="13"/>
      <c r="N18" s="69"/>
      <c r="P18" s="69"/>
      <c r="Q18" s="76" t="s">
        <v>456</v>
      </c>
      <c r="AN18" s="35" t="s">
        <v>457</v>
      </c>
      <c r="AU18" s="35" t="s">
        <v>458</v>
      </c>
      <c r="AV18" s="45" t="s">
        <v>459</v>
      </c>
      <c r="AX18" s="32" t="s">
        <v>460</v>
      </c>
      <c r="AY18" s="32" t="s">
        <v>461</v>
      </c>
      <c r="CC18" s="35" t="s">
        <v>462</v>
      </c>
    </row>
    <row r="19" spans="1:81" ht="78.75" x14ac:dyDescent="0.2">
      <c r="A19" s="32" t="s">
        <v>463</v>
      </c>
      <c r="B19" s="32" t="s">
        <v>95</v>
      </c>
      <c r="C19" s="32" t="s">
        <v>109</v>
      </c>
      <c r="N19" s="69"/>
      <c r="P19" s="69"/>
      <c r="AN19" s="35" t="s">
        <v>464</v>
      </c>
      <c r="AU19" s="35" t="s">
        <v>465</v>
      </c>
      <c r="AV19" s="45" t="s">
        <v>466</v>
      </c>
      <c r="AX19" s="32" t="s">
        <v>467</v>
      </c>
      <c r="AY19" s="32" t="s">
        <v>468</v>
      </c>
      <c r="CC19" s="35" t="s">
        <v>469</v>
      </c>
    </row>
    <row r="20" spans="1:81" ht="112.5" x14ac:dyDescent="0.2">
      <c r="A20" s="32" t="s">
        <v>470</v>
      </c>
      <c r="B20" s="32" t="s">
        <v>96</v>
      </c>
      <c r="C20" s="32" t="s">
        <v>110</v>
      </c>
      <c r="L20" s="13"/>
      <c r="N20" s="69"/>
      <c r="P20" s="69"/>
      <c r="AN20" s="35" t="s">
        <v>471</v>
      </c>
      <c r="AU20" s="35" t="s">
        <v>472</v>
      </c>
      <c r="AV20" s="45" t="s">
        <v>473</v>
      </c>
      <c r="AX20" s="32" t="s">
        <v>474</v>
      </c>
      <c r="AY20" s="32" t="s">
        <v>475</v>
      </c>
      <c r="CC20" s="35" t="s">
        <v>476</v>
      </c>
    </row>
    <row r="21" spans="1:81" ht="123.75" x14ac:dyDescent="0.2">
      <c r="A21" s="32" t="s">
        <v>477</v>
      </c>
      <c r="B21" s="32" t="s">
        <v>97</v>
      </c>
      <c r="C21" s="32" t="s">
        <v>111</v>
      </c>
      <c r="N21" s="69"/>
      <c r="P21" s="13"/>
      <c r="AN21" s="35" t="s">
        <v>478</v>
      </c>
      <c r="AU21" s="35" t="s">
        <v>479</v>
      </c>
      <c r="AV21" s="45" t="s">
        <v>480</v>
      </c>
      <c r="AX21" s="32" t="s">
        <v>481</v>
      </c>
      <c r="AY21" s="32" t="s">
        <v>482</v>
      </c>
      <c r="CC21" s="35" t="s">
        <v>483</v>
      </c>
    </row>
    <row r="22" spans="1:81" ht="90" x14ac:dyDescent="0.2">
      <c r="A22" s="32" t="s">
        <v>484</v>
      </c>
      <c r="N22" s="13"/>
      <c r="Q22" s="69"/>
      <c r="AN22" s="35" t="s">
        <v>485</v>
      </c>
      <c r="AU22" s="35" t="s">
        <v>486</v>
      </c>
      <c r="AV22" s="45" t="s">
        <v>487</v>
      </c>
      <c r="AX22" s="32" t="s">
        <v>488</v>
      </c>
      <c r="AY22" s="32" t="s">
        <v>489</v>
      </c>
      <c r="CC22" s="35" t="s">
        <v>490</v>
      </c>
    </row>
    <row r="23" spans="1:81" ht="56.25" x14ac:dyDescent="0.2">
      <c r="A23" s="77" t="s">
        <v>491</v>
      </c>
      <c r="Q23" s="69"/>
      <c r="AN23" s="35" t="s">
        <v>492</v>
      </c>
      <c r="AU23" s="35" t="s">
        <v>493</v>
      </c>
      <c r="AV23" s="45" t="s">
        <v>494</v>
      </c>
      <c r="AX23" s="32" t="s">
        <v>495</v>
      </c>
      <c r="AY23" s="32" t="s">
        <v>496</v>
      </c>
      <c r="CC23" s="35" t="s">
        <v>497</v>
      </c>
    </row>
    <row r="24" spans="1:81" ht="56.25" x14ac:dyDescent="0.2">
      <c r="G24" s="13"/>
      <c r="Q24" s="69"/>
      <c r="AN24" s="35" t="s">
        <v>498</v>
      </c>
      <c r="AU24" s="35" t="s">
        <v>499</v>
      </c>
      <c r="AV24" s="45" t="s">
        <v>500</v>
      </c>
      <c r="AX24" s="32" t="s">
        <v>501</v>
      </c>
      <c r="AY24" s="32" t="s">
        <v>502</v>
      </c>
      <c r="CC24" s="35" t="s">
        <v>257</v>
      </c>
    </row>
    <row r="25" spans="1:81" ht="90" x14ac:dyDescent="0.2">
      <c r="Q25" s="69"/>
      <c r="AN25" s="35" t="s">
        <v>503</v>
      </c>
      <c r="AU25" s="35" t="s">
        <v>504</v>
      </c>
      <c r="AV25" s="35" t="s">
        <v>505</v>
      </c>
      <c r="AX25" s="32" t="s">
        <v>506</v>
      </c>
      <c r="AY25" s="32" t="s">
        <v>507</v>
      </c>
      <c r="CC25" s="35" t="s">
        <v>508</v>
      </c>
    </row>
    <row r="26" spans="1:81" ht="112.5" x14ac:dyDescent="0.2">
      <c r="Q26" s="69"/>
      <c r="AN26" s="35" t="s">
        <v>509</v>
      </c>
      <c r="AU26" s="35" t="s">
        <v>510</v>
      </c>
      <c r="AV26" s="45" t="s">
        <v>511</v>
      </c>
      <c r="AX26" s="32" t="s">
        <v>512</v>
      </c>
      <c r="AY26" s="32" t="s">
        <v>513</v>
      </c>
      <c r="CC26" s="35" t="s">
        <v>514</v>
      </c>
    </row>
    <row r="27" spans="1:81" ht="78.75" x14ac:dyDescent="0.2">
      <c r="A27" s="69"/>
      <c r="Q27" s="69"/>
      <c r="AN27" s="35" t="s">
        <v>515</v>
      </c>
      <c r="AU27" s="35" t="s">
        <v>516</v>
      </c>
      <c r="AV27" s="45" t="s">
        <v>517</v>
      </c>
      <c r="AX27" s="32" t="s">
        <v>518</v>
      </c>
      <c r="AY27" s="32" t="s">
        <v>519</v>
      </c>
      <c r="CC27" s="35" t="s">
        <v>520</v>
      </c>
    </row>
    <row r="28" spans="1:81" ht="78.75" x14ac:dyDescent="0.2">
      <c r="A28" s="69"/>
      <c r="Q28" s="13"/>
      <c r="AN28" s="35" t="s">
        <v>521</v>
      </c>
      <c r="AU28" s="35" t="s">
        <v>522</v>
      </c>
      <c r="AV28" s="45" t="s">
        <v>523</v>
      </c>
      <c r="AX28" s="32" t="s">
        <v>524</v>
      </c>
      <c r="AY28" s="32" t="s">
        <v>525</v>
      </c>
      <c r="CC28" s="35" t="s">
        <v>526</v>
      </c>
    </row>
    <row r="29" spans="1:81" ht="45" x14ac:dyDescent="0.2">
      <c r="A29" s="69"/>
      <c r="AN29" s="35" t="s">
        <v>527</v>
      </c>
      <c r="AU29" s="35" t="s">
        <v>528</v>
      </c>
      <c r="AV29" s="45" t="s">
        <v>529</v>
      </c>
      <c r="AX29" s="32" t="s">
        <v>530</v>
      </c>
      <c r="AY29" s="32" t="s">
        <v>531</v>
      </c>
      <c r="CC29" s="35" t="s">
        <v>532</v>
      </c>
    </row>
    <row r="30" spans="1:81" ht="56.25" x14ac:dyDescent="0.2">
      <c r="A30" s="69"/>
      <c r="AN30" s="35" t="s">
        <v>533</v>
      </c>
      <c r="AU30" s="35" t="s">
        <v>534</v>
      </c>
      <c r="AV30" s="45" t="s">
        <v>535</v>
      </c>
      <c r="AX30" s="32" t="s">
        <v>536</v>
      </c>
      <c r="AY30" s="32" t="s">
        <v>537</v>
      </c>
      <c r="CC30" s="35" t="s">
        <v>538</v>
      </c>
    </row>
    <row r="31" spans="1:81" ht="56.25" x14ac:dyDescent="0.2">
      <c r="A31" s="69"/>
      <c r="AN31" s="35" t="s">
        <v>539</v>
      </c>
      <c r="AU31" s="35" t="s">
        <v>540</v>
      </c>
      <c r="AV31" s="45" t="s">
        <v>257</v>
      </c>
      <c r="AX31" s="32" t="s">
        <v>541</v>
      </c>
      <c r="AY31" s="32" t="s">
        <v>542</v>
      </c>
      <c r="CC31" s="35" t="s">
        <v>543</v>
      </c>
    </row>
    <row r="32" spans="1:81" ht="78.75" x14ac:dyDescent="0.2">
      <c r="AN32" s="35" t="s">
        <v>544</v>
      </c>
      <c r="AU32" s="35" t="s">
        <v>545</v>
      </c>
      <c r="AV32" s="45" t="s">
        <v>520</v>
      </c>
      <c r="AX32" s="32" t="s">
        <v>546</v>
      </c>
      <c r="AY32" s="32" t="s">
        <v>547</v>
      </c>
      <c r="CC32" s="35" t="s">
        <v>548</v>
      </c>
    </row>
    <row r="33" spans="40:81" ht="78.75" x14ac:dyDescent="0.2">
      <c r="AN33" s="35" t="s">
        <v>549</v>
      </c>
      <c r="AU33" s="35" t="s">
        <v>550</v>
      </c>
      <c r="AV33" s="45" t="s">
        <v>551</v>
      </c>
      <c r="AX33" s="35" t="s">
        <v>552</v>
      </c>
      <c r="AY33" s="32" t="s">
        <v>553</v>
      </c>
      <c r="CC33" s="35" t="s">
        <v>554</v>
      </c>
    </row>
    <row r="34" spans="40:81" ht="90" x14ac:dyDescent="0.2">
      <c r="AN34" s="35" t="s">
        <v>555</v>
      </c>
      <c r="AU34" s="35" t="s">
        <v>556</v>
      </c>
      <c r="AV34" s="45" t="s">
        <v>557</v>
      </c>
      <c r="AX34" s="32" t="s">
        <v>558</v>
      </c>
      <c r="AY34" s="32" t="s">
        <v>559</v>
      </c>
      <c r="CC34" s="35" t="s">
        <v>560</v>
      </c>
    </row>
    <row r="35" spans="40:81" ht="101.25" x14ac:dyDescent="0.2">
      <c r="AN35" s="35" t="s">
        <v>561</v>
      </c>
      <c r="AU35" s="35" t="s">
        <v>562</v>
      </c>
      <c r="AV35" s="78" t="s">
        <v>563</v>
      </c>
      <c r="AX35" s="32" t="s">
        <v>564</v>
      </c>
      <c r="AY35" s="32" t="s">
        <v>565</v>
      </c>
      <c r="CC35" s="35" t="s">
        <v>566</v>
      </c>
    </row>
    <row r="36" spans="40:81" ht="56.25" x14ac:dyDescent="0.2">
      <c r="AN36" s="35" t="s">
        <v>567</v>
      </c>
      <c r="AU36" s="35" t="s">
        <v>568</v>
      </c>
      <c r="AV36" s="68" t="s">
        <v>569</v>
      </c>
      <c r="AX36" s="32" t="s">
        <v>570</v>
      </c>
      <c r="AY36" s="32" t="s">
        <v>571</v>
      </c>
      <c r="CC36" s="35" t="s">
        <v>572</v>
      </c>
    </row>
    <row r="37" spans="40:81" ht="56.25" x14ac:dyDescent="0.2">
      <c r="AN37" s="35" t="s">
        <v>573</v>
      </c>
      <c r="AU37" s="35" t="s">
        <v>574</v>
      </c>
      <c r="AV37" s="68" t="s">
        <v>575</v>
      </c>
      <c r="AX37" s="32" t="s">
        <v>576</v>
      </c>
      <c r="AY37" s="32" t="s">
        <v>257</v>
      </c>
      <c r="CC37" s="35" t="s">
        <v>577</v>
      </c>
    </row>
    <row r="38" spans="40:81" ht="56.25" x14ac:dyDescent="0.2">
      <c r="AN38" s="35" t="s">
        <v>578</v>
      </c>
      <c r="AU38" s="35" t="s">
        <v>579</v>
      </c>
      <c r="AV38" s="68" t="s">
        <v>580</v>
      </c>
      <c r="AX38" s="32" t="s">
        <v>581</v>
      </c>
      <c r="AY38" s="32" t="s">
        <v>520</v>
      </c>
      <c r="CC38" s="35" t="s">
        <v>582</v>
      </c>
    </row>
    <row r="39" spans="40:81" ht="67.5" x14ac:dyDescent="0.2">
      <c r="AN39" s="35" t="s">
        <v>583</v>
      </c>
      <c r="AU39" s="35" t="s">
        <v>584</v>
      </c>
      <c r="AV39" s="68" t="s">
        <v>585</v>
      </c>
      <c r="AX39" s="32" t="s">
        <v>586</v>
      </c>
      <c r="AY39" s="32" t="s">
        <v>587</v>
      </c>
    </row>
    <row r="40" spans="40:81" ht="67.5" x14ac:dyDescent="0.2">
      <c r="AN40" s="35" t="s">
        <v>588</v>
      </c>
      <c r="AU40" s="35" t="s">
        <v>589</v>
      </c>
      <c r="AV40" s="68" t="s">
        <v>590</v>
      </c>
      <c r="AX40" s="32" t="s">
        <v>257</v>
      </c>
      <c r="AY40" s="32" t="s">
        <v>591</v>
      </c>
    </row>
    <row r="41" spans="40:81" ht="56.25" x14ac:dyDescent="0.2">
      <c r="AN41" s="35" t="s">
        <v>592</v>
      </c>
      <c r="AU41" s="35" t="s">
        <v>593</v>
      </c>
      <c r="AV41" s="38"/>
      <c r="AX41" s="32" t="s">
        <v>594</v>
      </c>
      <c r="AY41" s="32" t="s">
        <v>595</v>
      </c>
    </row>
    <row r="42" spans="40:81" ht="67.5" x14ac:dyDescent="0.2">
      <c r="AN42" s="35" t="s">
        <v>596</v>
      </c>
      <c r="AU42" s="35" t="s">
        <v>597</v>
      </c>
      <c r="AX42" s="32" t="s">
        <v>598</v>
      </c>
      <c r="AY42" s="32" t="s">
        <v>599</v>
      </c>
    </row>
    <row r="43" spans="40:81" ht="56.25" x14ac:dyDescent="0.2">
      <c r="AN43" s="35" t="s">
        <v>600</v>
      </c>
      <c r="AU43" s="35" t="s">
        <v>601</v>
      </c>
      <c r="AX43" s="32" t="s">
        <v>602</v>
      </c>
      <c r="AY43" s="32" t="s">
        <v>603</v>
      </c>
    </row>
    <row r="44" spans="40:81" ht="78.75" x14ac:dyDescent="0.2">
      <c r="AN44" s="35" t="s">
        <v>604</v>
      </c>
      <c r="AU44" s="35" t="s">
        <v>605</v>
      </c>
      <c r="AX44" s="32" t="s">
        <v>606</v>
      </c>
      <c r="AY44" s="32" t="s">
        <v>607</v>
      </c>
    </row>
    <row r="45" spans="40:81" ht="78.75" x14ac:dyDescent="0.2">
      <c r="AN45" s="35" t="s">
        <v>608</v>
      </c>
      <c r="AU45" s="35" t="s">
        <v>609</v>
      </c>
      <c r="AX45" s="32" t="s">
        <v>610</v>
      </c>
      <c r="AY45" s="32" t="s">
        <v>611</v>
      </c>
    </row>
    <row r="46" spans="40:81" ht="78.75" x14ac:dyDescent="0.2">
      <c r="AN46" s="35" t="s">
        <v>612</v>
      </c>
      <c r="AU46" s="35" t="s">
        <v>613</v>
      </c>
      <c r="AX46" s="32" t="s">
        <v>614</v>
      </c>
      <c r="AY46" s="32" t="s">
        <v>615</v>
      </c>
    </row>
    <row r="47" spans="40:81" ht="78.75" x14ac:dyDescent="0.2">
      <c r="AN47" s="35" t="s">
        <v>616</v>
      </c>
      <c r="AU47" s="35" t="s">
        <v>617</v>
      </c>
      <c r="AX47" s="32" t="s">
        <v>618</v>
      </c>
      <c r="AY47" s="38" t="s">
        <v>619</v>
      </c>
    </row>
    <row r="48" spans="40:81" ht="67.5" x14ac:dyDescent="0.2">
      <c r="AN48" s="35" t="s">
        <v>620</v>
      </c>
      <c r="AU48" s="35" t="s">
        <v>621</v>
      </c>
      <c r="AX48" s="32" t="s">
        <v>622</v>
      </c>
      <c r="AY48" s="38" t="s">
        <v>623</v>
      </c>
    </row>
    <row r="49" spans="40:51" ht="56.25" x14ac:dyDescent="0.2">
      <c r="AN49" s="35" t="s">
        <v>624</v>
      </c>
      <c r="AU49" s="35" t="s">
        <v>625</v>
      </c>
      <c r="AX49" s="32" t="s">
        <v>626</v>
      </c>
      <c r="AY49" s="35" t="s">
        <v>627</v>
      </c>
    </row>
    <row r="50" spans="40:51" ht="67.5" x14ac:dyDescent="0.2">
      <c r="AN50" s="35" t="s">
        <v>628</v>
      </c>
      <c r="AU50" s="35" t="s">
        <v>629</v>
      </c>
      <c r="AX50" s="32" t="s">
        <v>630</v>
      </c>
      <c r="AY50" s="35" t="s">
        <v>631</v>
      </c>
    </row>
    <row r="51" spans="40:51" ht="78.75" x14ac:dyDescent="0.2">
      <c r="AN51" s="35" t="s">
        <v>632</v>
      </c>
      <c r="AU51" s="35" t="s">
        <v>633</v>
      </c>
      <c r="AX51" s="32" t="s">
        <v>634</v>
      </c>
      <c r="AY51" s="35" t="s">
        <v>635</v>
      </c>
    </row>
    <row r="52" spans="40:51" ht="78.75" x14ac:dyDescent="0.2">
      <c r="AN52" s="35" t="s">
        <v>636</v>
      </c>
      <c r="AU52" s="35" t="s">
        <v>637</v>
      </c>
      <c r="AX52" s="32" t="s">
        <v>638</v>
      </c>
      <c r="AY52" s="38" t="s">
        <v>639</v>
      </c>
    </row>
    <row r="53" spans="40:51" ht="78.75" x14ac:dyDescent="0.2">
      <c r="AN53" s="35" t="s">
        <v>640</v>
      </c>
      <c r="AU53" s="35" t="s">
        <v>641</v>
      </c>
      <c r="AX53" s="32" t="s">
        <v>642</v>
      </c>
    </row>
    <row r="54" spans="40:51" ht="56.25" x14ac:dyDescent="0.2">
      <c r="AN54" s="35" t="s">
        <v>643</v>
      </c>
      <c r="AU54" s="35" t="s">
        <v>644</v>
      </c>
      <c r="AX54" s="32" t="s">
        <v>645</v>
      </c>
    </row>
    <row r="55" spans="40:51" ht="45" x14ac:dyDescent="0.2">
      <c r="AN55" s="35" t="s">
        <v>646</v>
      </c>
      <c r="AU55" s="35" t="s">
        <v>647</v>
      </c>
      <c r="AX55" s="32" t="s">
        <v>648</v>
      </c>
    </row>
    <row r="56" spans="40:51" ht="67.5" x14ac:dyDescent="0.2">
      <c r="AN56" s="35" t="s">
        <v>649</v>
      </c>
      <c r="AU56" s="35" t="s">
        <v>650</v>
      </c>
      <c r="AX56" s="32" t="s">
        <v>651</v>
      </c>
    </row>
    <row r="57" spans="40:51" ht="45" x14ac:dyDescent="0.2">
      <c r="AN57" s="35" t="s">
        <v>652</v>
      </c>
      <c r="AU57" s="35" t="s">
        <v>653</v>
      </c>
      <c r="AX57" s="32" t="s">
        <v>654</v>
      </c>
    </row>
    <row r="58" spans="40:51" ht="45" x14ac:dyDescent="0.2">
      <c r="AN58" s="35" t="s">
        <v>655</v>
      </c>
      <c r="AU58" s="35" t="s">
        <v>656</v>
      </c>
      <c r="AX58" s="32" t="s">
        <v>657</v>
      </c>
    </row>
    <row r="59" spans="40:51" ht="90" x14ac:dyDescent="0.2">
      <c r="AN59" s="35" t="s">
        <v>658</v>
      </c>
      <c r="AU59" s="35" t="s">
        <v>659</v>
      </c>
      <c r="AX59" s="32" t="s">
        <v>660</v>
      </c>
    </row>
    <row r="60" spans="40:51" ht="33.75" x14ac:dyDescent="0.2">
      <c r="AN60" s="35" t="s">
        <v>661</v>
      </c>
      <c r="AU60" s="35" t="s">
        <v>662</v>
      </c>
      <c r="AX60" s="32" t="s">
        <v>663</v>
      </c>
    </row>
    <row r="61" spans="40:51" ht="45" x14ac:dyDescent="0.2">
      <c r="AN61" s="35" t="s">
        <v>664</v>
      </c>
      <c r="AU61" s="35" t="s">
        <v>257</v>
      </c>
      <c r="AX61" s="32" t="s">
        <v>665</v>
      </c>
    </row>
    <row r="62" spans="40:51" ht="56.25" x14ac:dyDescent="0.2">
      <c r="AN62" s="35" t="s">
        <v>666</v>
      </c>
      <c r="AU62" s="35" t="s">
        <v>520</v>
      </c>
      <c r="AX62" s="32" t="s">
        <v>667</v>
      </c>
    </row>
    <row r="63" spans="40:51" ht="45" x14ac:dyDescent="0.2">
      <c r="AN63" s="35" t="s">
        <v>257</v>
      </c>
      <c r="AU63" s="35" t="s">
        <v>668</v>
      </c>
      <c r="AX63" s="32" t="s">
        <v>669</v>
      </c>
    </row>
    <row r="64" spans="40:51" ht="56.25" x14ac:dyDescent="0.2">
      <c r="AN64" s="35" t="s">
        <v>670</v>
      </c>
      <c r="AU64" s="35" t="s">
        <v>671</v>
      </c>
      <c r="AX64" s="32" t="s">
        <v>672</v>
      </c>
    </row>
    <row r="65" spans="1:50" ht="56.25" x14ac:dyDescent="0.2">
      <c r="AN65" s="35" t="s">
        <v>673</v>
      </c>
      <c r="AU65" s="35" t="s">
        <v>674</v>
      </c>
      <c r="AX65" s="32" t="s">
        <v>675</v>
      </c>
    </row>
    <row r="66" spans="1:50" ht="146.25" x14ac:dyDescent="0.2">
      <c r="AN66" s="35" t="s">
        <v>676</v>
      </c>
      <c r="AU66" s="38" t="s">
        <v>677</v>
      </c>
      <c r="AX66" s="32" t="s">
        <v>520</v>
      </c>
    </row>
    <row r="67" spans="1:50" ht="78.75" x14ac:dyDescent="0.2">
      <c r="AN67" s="35" t="s">
        <v>678</v>
      </c>
      <c r="AU67" s="38" t="s">
        <v>679</v>
      </c>
      <c r="AX67" s="32" t="s">
        <v>680</v>
      </c>
    </row>
    <row r="68" spans="1:50" ht="90" x14ac:dyDescent="0.2">
      <c r="AN68" s="35" t="s">
        <v>681</v>
      </c>
      <c r="AU68" s="38" t="s">
        <v>682</v>
      </c>
      <c r="AX68" s="32" t="s">
        <v>683</v>
      </c>
    </row>
    <row r="69" spans="1:50" ht="56.25" x14ac:dyDescent="0.2">
      <c r="AN69" s="35" t="s">
        <v>684</v>
      </c>
      <c r="AU69" s="79" t="s">
        <v>685</v>
      </c>
      <c r="AX69" s="32" t="s">
        <v>686</v>
      </c>
    </row>
    <row r="70" spans="1:50" ht="78.75" x14ac:dyDescent="0.2">
      <c r="AN70" s="35" t="s">
        <v>687</v>
      </c>
      <c r="AU70" s="68" t="s">
        <v>688</v>
      </c>
      <c r="AX70" s="32" t="s">
        <v>689</v>
      </c>
    </row>
    <row r="71" spans="1:50" ht="67.5" x14ac:dyDescent="0.2">
      <c r="AN71" s="35" t="s">
        <v>690</v>
      </c>
      <c r="AU71" s="68" t="s">
        <v>691</v>
      </c>
      <c r="AX71" s="32" t="s">
        <v>692</v>
      </c>
    </row>
    <row r="72" spans="1:50" ht="56.25" x14ac:dyDescent="0.2">
      <c r="AN72" s="35" t="s">
        <v>693</v>
      </c>
      <c r="AX72" s="77" t="s">
        <v>694</v>
      </c>
    </row>
    <row r="73" spans="1:50" ht="45" x14ac:dyDescent="0.2">
      <c r="AN73" s="35" t="s">
        <v>695</v>
      </c>
      <c r="AX73" s="35" t="s">
        <v>696</v>
      </c>
    </row>
    <row r="74" spans="1:50" ht="78.75" x14ac:dyDescent="0.2">
      <c r="AN74" s="35" t="s">
        <v>697</v>
      </c>
      <c r="AX74" s="35" t="s">
        <v>698</v>
      </c>
    </row>
    <row r="75" spans="1:50" ht="45" x14ac:dyDescent="0.2">
      <c r="AN75" s="35" t="s">
        <v>699</v>
      </c>
      <c r="AX75" s="38" t="s">
        <v>700</v>
      </c>
    </row>
    <row r="76" spans="1:50" ht="33.75" x14ac:dyDescent="0.2">
      <c r="AN76" s="35" t="s">
        <v>701</v>
      </c>
    </row>
    <row r="77" spans="1:50" ht="22.5" x14ac:dyDescent="0.2">
      <c r="AN77" s="38" t="s">
        <v>702</v>
      </c>
    </row>
    <row r="78" spans="1:50" ht="33.75" x14ac:dyDescent="0.2">
      <c r="AN78" s="13" t="s">
        <v>703</v>
      </c>
    </row>
    <row r="79" spans="1:50" ht="45" x14ac:dyDescent="0.2">
      <c r="A79" s="80" t="s">
        <v>130</v>
      </c>
      <c r="B79" s="80" t="s">
        <v>178</v>
      </c>
      <c r="C79" s="80" t="s">
        <v>225</v>
      </c>
      <c r="D79" s="80" t="s">
        <v>264</v>
      </c>
      <c r="E79" s="80" t="s">
        <v>296</v>
      </c>
      <c r="F79" s="80" t="s">
        <v>323</v>
      </c>
      <c r="G79" s="80" t="s">
        <v>344</v>
      </c>
      <c r="H79" s="80" t="s">
        <v>363</v>
      </c>
      <c r="I79" s="80" t="s">
        <v>380</v>
      </c>
      <c r="J79" s="80" t="s">
        <v>395</v>
      </c>
      <c r="K79" s="80" t="s">
        <v>407</v>
      </c>
      <c r="L79" s="80" t="s">
        <v>420</v>
      </c>
      <c r="M79" s="80" t="s">
        <v>430</v>
      </c>
      <c r="N79" s="80" t="s">
        <v>439</v>
      </c>
      <c r="O79" s="80" t="s">
        <v>447</v>
      </c>
      <c r="P79" s="80" t="s">
        <v>455</v>
      </c>
      <c r="Q79" s="80" t="s">
        <v>463</v>
      </c>
      <c r="R79" s="80" t="s">
        <v>470</v>
      </c>
      <c r="S79" s="80" t="s">
        <v>477</v>
      </c>
      <c r="T79" s="80" t="s">
        <v>484</v>
      </c>
      <c r="U79" s="80" t="s">
        <v>491</v>
      </c>
      <c r="AN79" s="38" t="s">
        <v>704</v>
      </c>
    </row>
    <row r="80" spans="1:50" ht="33.75" x14ac:dyDescent="0.2">
      <c r="A80" s="81" t="s">
        <v>705</v>
      </c>
      <c r="B80" s="82" t="s">
        <v>706</v>
      </c>
      <c r="C80" s="82" t="s">
        <v>707</v>
      </c>
      <c r="D80" s="82" t="s">
        <v>708</v>
      </c>
      <c r="E80" s="81" t="s">
        <v>709</v>
      </c>
      <c r="F80" s="81" t="s">
        <v>710</v>
      </c>
      <c r="G80" s="81" t="s">
        <v>711</v>
      </c>
      <c r="H80" s="81" t="s">
        <v>712</v>
      </c>
      <c r="I80" s="81" t="s">
        <v>713</v>
      </c>
      <c r="J80" s="81" t="s">
        <v>714</v>
      </c>
      <c r="K80" s="81" t="s">
        <v>715</v>
      </c>
      <c r="L80" s="81" t="s">
        <v>716</v>
      </c>
      <c r="M80" s="81" t="s">
        <v>717</v>
      </c>
      <c r="N80" s="81" t="s">
        <v>718</v>
      </c>
      <c r="O80" s="81" t="s">
        <v>719</v>
      </c>
      <c r="P80" s="81" t="s">
        <v>720</v>
      </c>
      <c r="Q80" s="81" t="s">
        <v>721</v>
      </c>
      <c r="R80" s="81" t="s">
        <v>722</v>
      </c>
      <c r="S80" s="81" t="s">
        <v>723</v>
      </c>
      <c r="T80" s="81" t="s">
        <v>724</v>
      </c>
      <c r="U80" s="81" t="s">
        <v>725</v>
      </c>
      <c r="AN80" s="38" t="s">
        <v>726</v>
      </c>
    </row>
    <row r="81" spans="1:40" ht="67.5" x14ac:dyDescent="0.2">
      <c r="A81" s="83" t="s">
        <v>257</v>
      </c>
      <c r="B81" s="84" t="s">
        <v>257</v>
      </c>
      <c r="C81" s="84" t="s">
        <v>257</v>
      </c>
      <c r="D81" s="85" t="s">
        <v>727</v>
      </c>
      <c r="E81" s="83" t="s">
        <v>257</v>
      </c>
      <c r="F81" s="85" t="s">
        <v>728</v>
      </c>
      <c r="G81" s="85" t="s">
        <v>729</v>
      </c>
      <c r="H81" s="83" t="s">
        <v>257</v>
      </c>
      <c r="I81" s="83" t="s">
        <v>257</v>
      </c>
      <c r="J81" s="85" t="s">
        <v>730</v>
      </c>
      <c r="K81" s="83" t="s">
        <v>257</v>
      </c>
      <c r="L81" s="83" t="s">
        <v>257</v>
      </c>
      <c r="M81" s="85" t="s">
        <v>731</v>
      </c>
      <c r="N81" s="83" t="s">
        <v>257</v>
      </c>
      <c r="O81" s="85" t="s">
        <v>732</v>
      </c>
      <c r="P81" s="83" t="s">
        <v>257</v>
      </c>
      <c r="Q81" s="83" t="s">
        <v>257</v>
      </c>
      <c r="R81" s="83" t="s">
        <v>257</v>
      </c>
      <c r="S81" s="83" t="s">
        <v>257</v>
      </c>
      <c r="T81" s="83" t="s">
        <v>257</v>
      </c>
      <c r="U81" s="83" t="s">
        <v>257</v>
      </c>
      <c r="AN81" s="38" t="s">
        <v>733</v>
      </c>
    </row>
    <row r="82" spans="1:40" ht="33.75" x14ac:dyDescent="0.2">
      <c r="A82" s="83" t="s">
        <v>734</v>
      </c>
      <c r="B82" s="84" t="s">
        <v>734</v>
      </c>
      <c r="C82" s="84" t="s">
        <v>734</v>
      </c>
      <c r="D82" s="86" t="s">
        <v>287</v>
      </c>
      <c r="E82" s="83" t="s">
        <v>734</v>
      </c>
      <c r="F82" s="81" t="s">
        <v>735</v>
      </c>
      <c r="G82" s="84" t="s">
        <v>287</v>
      </c>
      <c r="H82" s="83" t="s">
        <v>734</v>
      </c>
      <c r="I82" s="83" t="s">
        <v>734</v>
      </c>
      <c r="J82" s="81" t="s">
        <v>736</v>
      </c>
      <c r="K82" s="83" t="s">
        <v>734</v>
      </c>
      <c r="L82" s="83" t="s">
        <v>734</v>
      </c>
      <c r="M82" s="87" t="s">
        <v>737</v>
      </c>
      <c r="N82" s="83" t="s">
        <v>734</v>
      </c>
      <c r="O82" s="88" t="s">
        <v>287</v>
      </c>
      <c r="P82" s="83" t="s">
        <v>734</v>
      </c>
      <c r="Q82" s="83" t="s">
        <v>734</v>
      </c>
      <c r="R82" s="83" t="s">
        <v>734</v>
      </c>
      <c r="S82" s="83" t="s">
        <v>734</v>
      </c>
      <c r="T82" s="83" t="s">
        <v>734</v>
      </c>
      <c r="U82" s="83" t="s">
        <v>734</v>
      </c>
      <c r="AN82" s="38" t="s">
        <v>738</v>
      </c>
    </row>
    <row r="83" spans="1:40" ht="33.75" x14ac:dyDescent="0.2">
      <c r="B83" s="69"/>
      <c r="D83" s="86" t="s">
        <v>257</v>
      </c>
      <c r="E83" s="69"/>
      <c r="F83" s="83" t="s">
        <v>287</v>
      </c>
      <c r="G83" s="84" t="s">
        <v>257</v>
      </c>
      <c r="H83" s="69"/>
      <c r="I83" s="69"/>
      <c r="J83" s="83" t="s">
        <v>287</v>
      </c>
      <c r="K83" s="13"/>
      <c r="L83" s="13"/>
      <c r="M83" s="89" t="s">
        <v>739</v>
      </c>
      <c r="N83" s="13"/>
      <c r="O83" s="88" t="s">
        <v>257</v>
      </c>
      <c r="P83" s="69"/>
      <c r="Q83" s="13"/>
      <c r="R83" s="13"/>
      <c r="S83" s="13"/>
      <c r="T83" s="13"/>
      <c r="U83" s="13"/>
      <c r="AN83" s="38" t="s">
        <v>740</v>
      </c>
    </row>
    <row r="84" spans="1:40" ht="33.75" x14ac:dyDescent="0.2">
      <c r="B84" s="69"/>
      <c r="D84" s="86" t="s">
        <v>734</v>
      </c>
      <c r="E84" s="69"/>
      <c r="F84" s="83" t="s">
        <v>257</v>
      </c>
      <c r="G84" s="84" t="s">
        <v>734</v>
      </c>
      <c r="H84" s="69"/>
      <c r="I84" s="69"/>
      <c r="J84" s="83" t="s">
        <v>257</v>
      </c>
      <c r="K84" s="13"/>
      <c r="L84" s="13"/>
      <c r="M84" s="87" t="s">
        <v>741</v>
      </c>
      <c r="N84" s="13"/>
      <c r="O84" s="88" t="s">
        <v>734</v>
      </c>
      <c r="P84" s="69"/>
      <c r="Q84" s="13"/>
      <c r="R84" s="13"/>
      <c r="S84" s="13"/>
      <c r="T84" s="13"/>
      <c r="U84" s="13"/>
      <c r="AN84" s="38" t="s">
        <v>742</v>
      </c>
    </row>
    <row r="85" spans="1:40" ht="67.5" x14ac:dyDescent="0.2">
      <c r="D85" s="69"/>
      <c r="E85" s="69"/>
      <c r="F85" s="83" t="s">
        <v>734</v>
      </c>
      <c r="G85" s="69"/>
      <c r="H85" s="69"/>
      <c r="I85" s="69"/>
      <c r="J85" s="83" t="s">
        <v>734</v>
      </c>
      <c r="K85" s="13"/>
      <c r="L85" s="13"/>
      <c r="M85" s="89" t="s">
        <v>743</v>
      </c>
      <c r="N85" s="13"/>
      <c r="O85" s="13"/>
      <c r="P85" s="69"/>
      <c r="Q85" s="13"/>
      <c r="R85" s="13"/>
      <c r="S85" s="13"/>
      <c r="T85" s="13"/>
      <c r="U85" s="13"/>
      <c r="AN85" s="38" t="s">
        <v>744</v>
      </c>
    </row>
    <row r="86" spans="1:40" ht="45" x14ac:dyDescent="0.2">
      <c r="B86" s="69"/>
      <c r="D86" s="69"/>
      <c r="E86" s="69"/>
      <c r="F86" s="69"/>
      <c r="G86" s="69"/>
      <c r="H86" s="69"/>
      <c r="I86" s="69"/>
      <c r="J86" s="13"/>
      <c r="K86" s="13"/>
      <c r="L86" s="13"/>
      <c r="M86" s="88" t="s">
        <v>745</v>
      </c>
      <c r="N86" s="13"/>
      <c r="O86" s="13"/>
      <c r="P86" s="69"/>
      <c r="Q86" s="13"/>
      <c r="R86" s="13"/>
      <c r="S86" s="13"/>
      <c r="T86" s="13"/>
      <c r="U86" s="13"/>
      <c r="AN86" s="38" t="s">
        <v>746</v>
      </c>
    </row>
    <row r="87" spans="1:40" ht="45" x14ac:dyDescent="0.2">
      <c r="D87" s="69"/>
      <c r="E87" s="69"/>
      <c r="F87" s="69"/>
      <c r="G87" s="69"/>
      <c r="H87" s="69"/>
      <c r="I87" s="69"/>
      <c r="M87" s="88" t="s">
        <v>287</v>
      </c>
      <c r="P87" s="69"/>
      <c r="AN87" s="38" t="s">
        <v>747</v>
      </c>
    </row>
    <row r="88" spans="1:40" ht="67.5" x14ac:dyDescent="0.2">
      <c r="E88" s="13"/>
      <c r="M88" s="88" t="s">
        <v>257</v>
      </c>
      <c r="AN88" s="38" t="s">
        <v>748</v>
      </c>
    </row>
    <row r="89" spans="1:40" ht="78.75" x14ac:dyDescent="0.2">
      <c r="E89" s="13"/>
      <c r="M89" s="88" t="s">
        <v>734</v>
      </c>
      <c r="AN89" s="38" t="s">
        <v>749</v>
      </c>
    </row>
    <row r="90" spans="1:40" ht="45" x14ac:dyDescent="0.2">
      <c r="E90" s="13"/>
      <c r="AN90" s="68" t="s">
        <v>750</v>
      </c>
    </row>
    <row r="91" spans="1:40" ht="45" x14ac:dyDescent="0.2">
      <c r="E91" s="13"/>
      <c r="AN91" s="68" t="s">
        <v>751</v>
      </c>
    </row>
    <row r="92" spans="1:40" ht="90" x14ac:dyDescent="0.2">
      <c r="E92" s="13"/>
      <c r="AN92" s="68" t="s">
        <v>752</v>
      </c>
    </row>
    <row r="93" spans="1:40" x14ac:dyDescent="0.2">
      <c r="E93" s="13"/>
    </row>
  </sheetData>
  <mergeCells count="3">
    <mergeCell ref="CJ2:CK2"/>
    <mergeCell ref="CJ3:CJ4"/>
    <mergeCell ref="CJ5:CJ8"/>
  </mergeCells>
  <pageMargins left="0.7" right="0.7" top="0.75" bottom="0.75" header="0.3" footer="0.3"/>
  <pageSetup paperSize="9" orientation="portrait" horizontalDpi="360" verticalDpi="360" r:id="rId1"/>
  <legacyDrawing r:id="rId2"/>
  <tableParts count="104">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 r:id="rId69"/>
    <tablePart r:id="rId70"/>
    <tablePart r:id="rId71"/>
    <tablePart r:id="rId72"/>
    <tablePart r:id="rId73"/>
    <tablePart r:id="rId74"/>
    <tablePart r:id="rId75"/>
    <tablePart r:id="rId76"/>
    <tablePart r:id="rId77"/>
    <tablePart r:id="rId78"/>
    <tablePart r:id="rId79"/>
    <tablePart r:id="rId80"/>
    <tablePart r:id="rId81"/>
    <tablePart r:id="rId82"/>
    <tablePart r:id="rId83"/>
    <tablePart r:id="rId84"/>
    <tablePart r:id="rId85"/>
    <tablePart r:id="rId86"/>
    <tablePart r:id="rId87"/>
    <tablePart r:id="rId88"/>
    <tablePart r:id="rId89"/>
    <tablePart r:id="rId90"/>
    <tablePart r:id="rId91"/>
    <tablePart r:id="rId92"/>
    <tablePart r:id="rId93"/>
    <tablePart r:id="rId94"/>
    <tablePart r:id="rId95"/>
    <tablePart r:id="rId96"/>
    <tablePart r:id="rId97"/>
    <tablePart r:id="rId98"/>
    <tablePart r:id="rId99"/>
    <tablePart r:id="rId100"/>
    <tablePart r:id="rId101"/>
    <tablePart r:id="rId102"/>
    <tablePart r:id="rId103"/>
    <tablePart r:id="rId104"/>
    <tablePart r:id="rId105"/>
    <tablePart r:id="rId106"/>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E50"/>
  <sheetViews>
    <sheetView view="pageBreakPreview" zoomScale="40" zoomScaleNormal="50" zoomScaleSheetLayoutView="40" workbookViewId="0">
      <selection activeCell="R92" sqref="R92"/>
    </sheetView>
  </sheetViews>
  <sheetFormatPr baseColWidth="10" defaultColWidth="11.5" defaultRowHeight="11.25" x14ac:dyDescent="0.15"/>
  <cols>
    <col min="1" max="1" width="22.6640625" style="1" customWidth="1"/>
    <col min="2" max="2" width="15.6640625" style="1" customWidth="1"/>
    <col min="3" max="3" width="27.6640625" style="1" customWidth="1"/>
    <col min="4" max="4" width="13" style="1" bestFit="1" customWidth="1"/>
    <col min="5" max="5" width="43.6640625" style="1" customWidth="1"/>
    <col min="6" max="6" width="13.33203125" style="1" customWidth="1"/>
    <col min="7" max="7" width="14.6640625" style="1" customWidth="1"/>
    <col min="8" max="8" width="17.33203125" style="1" customWidth="1"/>
    <col min="9" max="9" width="14.33203125" style="1" customWidth="1"/>
    <col min="10" max="10" width="17.6640625" style="1" customWidth="1"/>
    <col min="11" max="12" width="13.6640625" style="1" customWidth="1"/>
    <col min="13" max="13" width="12.33203125" style="1" bestFit="1" customWidth="1"/>
    <col min="14" max="15" width="20.6640625" style="1" customWidth="1"/>
    <col min="16" max="17" width="5.6640625" style="1" customWidth="1"/>
    <col min="18" max="18" width="11.5" style="1" customWidth="1"/>
    <col min="19" max="21" width="5.6640625" style="1" customWidth="1"/>
    <col min="22" max="22" width="11.5" style="1" customWidth="1"/>
    <col min="23" max="24" width="5.6640625" style="1" customWidth="1"/>
    <col min="25" max="25" width="11.5" style="1" customWidth="1"/>
    <col min="26" max="26" width="16.1640625" style="1" customWidth="1"/>
    <col min="27" max="27" width="12" style="1" customWidth="1"/>
    <col min="28" max="28" width="18.33203125" style="1" bestFit="1" customWidth="1"/>
    <col min="29" max="29" width="4.6640625" style="1" customWidth="1"/>
    <col min="30" max="30" width="3.6640625" style="1" customWidth="1"/>
    <col min="31" max="31" width="4.6640625" style="1" customWidth="1"/>
    <col min="32" max="32" width="3.6640625" style="1" customWidth="1"/>
    <col min="33" max="33" width="4.6640625" style="1" customWidth="1"/>
    <col min="34" max="34" width="3.6640625" style="1" customWidth="1"/>
    <col min="35" max="36" width="4.6640625" style="1" customWidth="1"/>
    <col min="37" max="37" width="3.6640625" style="1" customWidth="1"/>
    <col min="38" max="38" width="4.6640625" style="1" customWidth="1"/>
    <col min="39" max="39" width="3.6640625" style="1" customWidth="1"/>
    <col min="40" max="40" width="4.6640625" style="1" customWidth="1"/>
    <col min="41" max="41" width="3.6640625" style="1" customWidth="1"/>
    <col min="42" max="43" width="4.6640625" style="1" customWidth="1"/>
    <col min="44" max="44" width="3.6640625" style="1" customWidth="1"/>
    <col min="45" max="45" width="4.6640625" style="1" customWidth="1"/>
    <col min="46" max="46" width="3.6640625" style="1" customWidth="1"/>
    <col min="47" max="47" width="4.6640625" style="1" customWidth="1"/>
    <col min="48" max="48" width="3.6640625" style="1" customWidth="1"/>
    <col min="49" max="49" width="4.6640625" style="1" customWidth="1"/>
    <col min="50" max="50" width="11.1640625" style="1" customWidth="1"/>
    <col min="51" max="51" width="8.5" style="1" customWidth="1"/>
    <col min="52" max="52" width="12" style="1" customWidth="1"/>
    <col min="53" max="53" width="28.6640625" style="1" customWidth="1"/>
    <col min="54" max="54" width="25.6640625" style="1" customWidth="1"/>
    <col min="55" max="55" width="13.33203125" style="1" customWidth="1"/>
    <col min="56" max="56" width="22" style="1" customWidth="1"/>
    <col min="57" max="57" width="40.6640625" style="1" customWidth="1"/>
    <col min="58" max="16384" width="11.5" style="1"/>
  </cols>
  <sheetData>
    <row r="1" spans="1:57" ht="10.15" customHeight="1" x14ac:dyDescent="0.15">
      <c r="A1" s="439" t="e" vm="105">
        <v>#VALUE!</v>
      </c>
      <c r="B1" s="440"/>
      <c r="C1" s="441"/>
      <c r="D1" s="439" t="s">
        <v>56</v>
      </c>
      <c r="E1" s="440"/>
      <c r="F1" s="440"/>
      <c r="G1" s="440"/>
      <c r="H1" s="440"/>
      <c r="I1" s="440"/>
      <c r="J1" s="440"/>
      <c r="K1" s="440"/>
      <c r="L1" s="440"/>
      <c r="M1" s="440"/>
      <c r="N1" s="440"/>
      <c r="O1" s="440"/>
      <c r="P1" s="440"/>
      <c r="Q1" s="440"/>
      <c r="R1" s="440"/>
      <c r="S1" s="440"/>
      <c r="T1" s="440"/>
      <c r="U1" s="440"/>
      <c r="V1" s="440"/>
      <c r="W1" s="440"/>
      <c r="X1" s="440"/>
      <c r="Y1" s="440"/>
      <c r="Z1" s="440"/>
      <c r="AA1" s="440"/>
      <c r="AB1" s="440"/>
      <c r="AC1" s="440"/>
      <c r="AD1" s="440"/>
      <c r="AE1" s="440"/>
      <c r="AF1" s="440"/>
      <c r="AG1" s="440"/>
      <c r="AH1" s="440"/>
      <c r="AI1" s="440"/>
      <c r="AJ1" s="440"/>
      <c r="AK1" s="440"/>
      <c r="AL1" s="440"/>
      <c r="AM1" s="440"/>
      <c r="AN1" s="440"/>
      <c r="AO1" s="440"/>
      <c r="AP1" s="440"/>
      <c r="AQ1" s="440"/>
      <c r="AR1" s="440"/>
      <c r="AS1" s="440"/>
      <c r="AT1" s="440"/>
      <c r="AU1" s="440"/>
      <c r="AV1" s="440"/>
      <c r="AW1" s="440"/>
      <c r="AX1" s="440"/>
      <c r="AY1" s="440"/>
      <c r="AZ1" s="440"/>
      <c r="BA1" s="441"/>
      <c r="BB1" s="457" t="s">
        <v>52</v>
      </c>
      <c r="BC1" s="458"/>
      <c r="BD1" s="458"/>
      <c r="BE1" s="459"/>
    </row>
    <row r="2" spans="1:57" ht="15.6" customHeight="1" thickBot="1" x14ac:dyDescent="0.2">
      <c r="A2" s="442"/>
      <c r="B2" s="443"/>
      <c r="C2" s="444"/>
      <c r="D2" s="445"/>
      <c r="E2" s="446"/>
      <c r="F2" s="446"/>
      <c r="G2" s="446"/>
      <c r="H2" s="446"/>
      <c r="I2" s="446"/>
      <c r="J2" s="446"/>
      <c r="K2" s="446"/>
      <c r="L2" s="446"/>
      <c r="M2" s="446"/>
      <c r="N2" s="446"/>
      <c r="O2" s="446"/>
      <c r="P2" s="446"/>
      <c r="Q2" s="446"/>
      <c r="R2" s="446"/>
      <c r="S2" s="446"/>
      <c r="T2" s="446"/>
      <c r="U2" s="446"/>
      <c r="V2" s="446"/>
      <c r="W2" s="446"/>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7"/>
      <c r="BB2" s="460"/>
      <c r="BC2" s="461"/>
      <c r="BD2" s="461"/>
      <c r="BE2" s="462"/>
    </row>
    <row r="3" spans="1:57" ht="10.15" customHeight="1" x14ac:dyDescent="0.15">
      <c r="A3" s="442"/>
      <c r="B3" s="443"/>
      <c r="C3" s="444"/>
      <c r="D3" s="475" t="s">
        <v>57</v>
      </c>
      <c r="E3" s="476"/>
      <c r="F3" s="476"/>
      <c r="G3" s="476"/>
      <c r="H3" s="476"/>
      <c r="I3" s="476"/>
      <c r="J3" s="476"/>
      <c r="K3" s="476"/>
      <c r="L3" s="476"/>
      <c r="M3" s="476"/>
      <c r="N3" s="476"/>
      <c r="O3" s="476"/>
      <c r="P3" s="476"/>
      <c r="Q3" s="476"/>
      <c r="R3" s="476"/>
      <c r="S3" s="476"/>
      <c r="T3" s="476"/>
      <c r="U3" s="476"/>
      <c r="V3" s="476"/>
      <c r="W3" s="476"/>
      <c r="X3" s="476"/>
      <c r="Y3" s="476"/>
      <c r="Z3" s="476"/>
      <c r="AA3" s="476"/>
      <c r="AB3" s="476"/>
      <c r="AC3" s="476"/>
      <c r="AD3" s="476"/>
      <c r="AE3" s="476"/>
      <c r="AF3" s="476"/>
      <c r="AG3" s="476"/>
      <c r="AH3" s="476"/>
      <c r="AI3" s="476"/>
      <c r="AJ3" s="476"/>
      <c r="AK3" s="476"/>
      <c r="AL3" s="476"/>
      <c r="AM3" s="476"/>
      <c r="AN3" s="476"/>
      <c r="AO3" s="476"/>
      <c r="AP3" s="476"/>
      <c r="AQ3" s="476"/>
      <c r="AR3" s="476"/>
      <c r="AS3" s="476"/>
      <c r="AT3" s="476"/>
      <c r="AU3" s="476"/>
      <c r="AV3" s="476"/>
      <c r="AW3" s="476"/>
      <c r="AX3" s="476"/>
      <c r="AY3" s="476"/>
      <c r="AZ3" s="476"/>
      <c r="BA3" s="477"/>
      <c r="BB3" s="463" t="s">
        <v>53</v>
      </c>
      <c r="BC3" s="464"/>
      <c r="BD3" s="464"/>
      <c r="BE3" s="465"/>
    </row>
    <row r="4" spans="1:57" ht="10.9" customHeight="1" thickBot="1" x14ac:dyDescent="0.2">
      <c r="A4" s="442"/>
      <c r="B4" s="443"/>
      <c r="C4" s="444"/>
      <c r="D4" s="478"/>
      <c r="E4" s="479"/>
      <c r="F4" s="479"/>
      <c r="G4" s="479"/>
      <c r="H4" s="479"/>
      <c r="I4" s="479"/>
      <c r="J4" s="479"/>
      <c r="K4" s="479"/>
      <c r="L4" s="479"/>
      <c r="M4" s="479"/>
      <c r="N4" s="479"/>
      <c r="O4" s="479"/>
      <c r="P4" s="479"/>
      <c r="Q4" s="479"/>
      <c r="R4" s="479"/>
      <c r="S4" s="479"/>
      <c r="T4" s="479"/>
      <c r="U4" s="479"/>
      <c r="V4" s="479"/>
      <c r="W4" s="479"/>
      <c r="X4" s="479"/>
      <c r="Y4" s="479"/>
      <c r="Z4" s="479"/>
      <c r="AA4" s="479"/>
      <c r="AB4" s="479"/>
      <c r="AC4" s="479"/>
      <c r="AD4" s="479"/>
      <c r="AE4" s="479"/>
      <c r="AF4" s="479"/>
      <c r="AG4" s="479"/>
      <c r="AH4" s="479"/>
      <c r="AI4" s="479"/>
      <c r="AJ4" s="479"/>
      <c r="AK4" s="479"/>
      <c r="AL4" s="479"/>
      <c r="AM4" s="479"/>
      <c r="AN4" s="479"/>
      <c r="AO4" s="479"/>
      <c r="AP4" s="479"/>
      <c r="AQ4" s="479"/>
      <c r="AR4" s="479"/>
      <c r="AS4" s="479"/>
      <c r="AT4" s="479"/>
      <c r="AU4" s="479"/>
      <c r="AV4" s="479"/>
      <c r="AW4" s="479"/>
      <c r="AX4" s="479"/>
      <c r="AY4" s="479"/>
      <c r="AZ4" s="479"/>
      <c r="BA4" s="480"/>
      <c r="BB4" s="466"/>
      <c r="BC4" s="467"/>
      <c r="BD4" s="467"/>
      <c r="BE4" s="468"/>
    </row>
    <row r="5" spans="1:57" ht="19.149999999999999" customHeight="1" thickBot="1" x14ac:dyDescent="0.2">
      <c r="A5" s="442"/>
      <c r="B5" s="443"/>
      <c r="C5" s="444"/>
      <c r="D5" s="475" t="s">
        <v>58</v>
      </c>
      <c r="E5" s="476"/>
      <c r="F5" s="476"/>
      <c r="G5" s="476"/>
      <c r="H5" s="476"/>
      <c r="I5" s="476"/>
      <c r="J5" s="476"/>
      <c r="K5" s="476"/>
      <c r="L5" s="476"/>
      <c r="M5" s="476"/>
      <c r="N5" s="476"/>
      <c r="O5" s="476"/>
      <c r="P5" s="476"/>
      <c r="Q5" s="476"/>
      <c r="R5" s="476"/>
      <c r="S5" s="476"/>
      <c r="T5" s="476"/>
      <c r="U5" s="476"/>
      <c r="V5" s="476"/>
      <c r="W5" s="476"/>
      <c r="X5" s="476"/>
      <c r="Y5" s="476"/>
      <c r="Z5" s="476"/>
      <c r="AA5" s="476"/>
      <c r="AB5" s="476"/>
      <c r="AC5" s="476"/>
      <c r="AD5" s="476"/>
      <c r="AE5" s="476"/>
      <c r="AF5" s="476"/>
      <c r="AG5" s="476"/>
      <c r="AH5" s="476"/>
      <c r="AI5" s="476"/>
      <c r="AJ5" s="476"/>
      <c r="AK5" s="476"/>
      <c r="AL5" s="476"/>
      <c r="AM5" s="476"/>
      <c r="AN5" s="476"/>
      <c r="AO5" s="476"/>
      <c r="AP5" s="476"/>
      <c r="AQ5" s="476"/>
      <c r="AR5" s="476"/>
      <c r="AS5" s="476"/>
      <c r="AT5" s="476"/>
      <c r="AU5" s="476"/>
      <c r="AV5" s="476"/>
      <c r="AW5" s="476"/>
      <c r="AX5" s="476"/>
      <c r="AY5" s="476"/>
      <c r="AZ5" s="476"/>
      <c r="BA5" s="477"/>
      <c r="BB5" s="469" t="s">
        <v>54</v>
      </c>
      <c r="BC5" s="470"/>
      <c r="BD5" s="470"/>
      <c r="BE5" s="471"/>
    </row>
    <row r="6" spans="1:57" ht="17.45" customHeight="1" thickBot="1" x14ac:dyDescent="0.2">
      <c r="A6" s="445"/>
      <c r="B6" s="446"/>
      <c r="C6" s="447"/>
      <c r="D6" s="478"/>
      <c r="E6" s="479"/>
      <c r="F6" s="479"/>
      <c r="G6" s="479"/>
      <c r="H6" s="479"/>
      <c r="I6" s="479"/>
      <c r="J6" s="479"/>
      <c r="K6" s="479"/>
      <c r="L6" s="479"/>
      <c r="M6" s="479"/>
      <c r="N6" s="479"/>
      <c r="O6" s="479"/>
      <c r="P6" s="479"/>
      <c r="Q6" s="479"/>
      <c r="R6" s="479"/>
      <c r="S6" s="479"/>
      <c r="T6" s="479"/>
      <c r="U6" s="479"/>
      <c r="V6" s="479"/>
      <c r="W6" s="479"/>
      <c r="X6" s="479"/>
      <c r="Y6" s="479"/>
      <c r="Z6" s="479"/>
      <c r="AA6" s="479"/>
      <c r="AB6" s="479"/>
      <c r="AC6" s="479"/>
      <c r="AD6" s="479"/>
      <c r="AE6" s="479"/>
      <c r="AF6" s="479"/>
      <c r="AG6" s="479"/>
      <c r="AH6" s="479"/>
      <c r="AI6" s="479"/>
      <c r="AJ6" s="479"/>
      <c r="AK6" s="479"/>
      <c r="AL6" s="479"/>
      <c r="AM6" s="479"/>
      <c r="AN6" s="479"/>
      <c r="AO6" s="479"/>
      <c r="AP6" s="479"/>
      <c r="AQ6" s="479"/>
      <c r="AR6" s="479"/>
      <c r="AS6" s="479"/>
      <c r="AT6" s="479"/>
      <c r="AU6" s="479"/>
      <c r="AV6" s="479"/>
      <c r="AW6" s="479"/>
      <c r="AX6" s="479"/>
      <c r="AY6" s="479"/>
      <c r="AZ6" s="479"/>
      <c r="BA6" s="480"/>
      <c r="BB6" s="472" t="s">
        <v>55</v>
      </c>
      <c r="BC6" s="473"/>
      <c r="BD6" s="473"/>
      <c r="BE6" s="474"/>
    </row>
    <row r="7" spans="1:57" ht="12" thickBot="1" x14ac:dyDescent="0.2">
      <c r="A7" s="3"/>
      <c r="B7" s="2"/>
      <c r="C7" s="2"/>
    </row>
    <row r="8" spans="1:57" ht="40.15" customHeight="1" thickBot="1" x14ac:dyDescent="0.2">
      <c r="A8" s="436" t="s">
        <v>3</v>
      </c>
      <c r="B8" s="437"/>
      <c r="C8" s="437"/>
      <c r="D8" s="437"/>
      <c r="E8" s="437"/>
      <c r="F8" s="437"/>
      <c r="G8" s="437"/>
      <c r="H8" s="437"/>
      <c r="I8" s="438"/>
      <c r="J8" s="448" t="s">
        <v>4</v>
      </c>
      <c r="K8" s="449"/>
      <c r="L8" s="449"/>
      <c r="M8" s="449"/>
      <c r="N8" s="449"/>
      <c r="O8" s="450"/>
      <c r="P8" s="451" t="s">
        <v>5</v>
      </c>
      <c r="Q8" s="452"/>
      <c r="R8" s="452"/>
      <c r="S8" s="452"/>
      <c r="T8" s="452"/>
      <c r="U8" s="452"/>
      <c r="V8" s="452"/>
      <c r="W8" s="452"/>
      <c r="X8" s="452"/>
      <c r="Y8" s="452"/>
      <c r="Z8" s="453"/>
      <c r="AA8" s="453"/>
      <c r="AB8" s="454"/>
      <c r="AC8" s="455" t="s">
        <v>6</v>
      </c>
      <c r="AD8" s="456"/>
      <c r="AE8" s="456"/>
      <c r="AF8" s="456"/>
      <c r="AG8" s="456"/>
      <c r="AH8" s="456"/>
      <c r="AI8" s="456"/>
      <c r="AJ8" s="456"/>
      <c r="AK8" s="456"/>
      <c r="AL8" s="456"/>
      <c r="AM8" s="456"/>
      <c r="AN8" s="456"/>
      <c r="AO8" s="456"/>
      <c r="AP8" s="456"/>
      <c r="AQ8" s="456"/>
      <c r="AR8" s="456"/>
      <c r="AS8" s="456"/>
      <c r="AT8" s="456"/>
      <c r="AU8" s="456"/>
      <c r="AV8" s="456"/>
      <c r="AW8" s="456"/>
      <c r="AX8" s="403"/>
      <c r="AY8" s="415" t="s">
        <v>7</v>
      </c>
      <c r="AZ8" s="416"/>
      <c r="BA8" s="417"/>
      <c r="BB8" s="418" t="s">
        <v>8</v>
      </c>
      <c r="BC8" s="419"/>
      <c r="BD8" s="420"/>
      <c r="BE8" s="421" t="s">
        <v>9</v>
      </c>
    </row>
    <row r="9" spans="1:57" ht="40.15" customHeight="1" thickBot="1" x14ac:dyDescent="0.2">
      <c r="A9" s="222"/>
      <c r="B9" s="223"/>
      <c r="C9" s="223"/>
      <c r="D9" s="224"/>
      <c r="E9" s="224"/>
      <c r="F9" s="223"/>
      <c r="G9" s="223"/>
      <c r="H9" s="224"/>
      <c r="I9" s="225"/>
      <c r="J9" s="226"/>
      <c r="K9" s="227"/>
      <c r="L9" s="227"/>
      <c r="M9" s="227"/>
      <c r="N9" s="227"/>
      <c r="O9" s="228"/>
      <c r="P9" s="137"/>
      <c r="Q9" s="138"/>
      <c r="R9" s="138"/>
      <c r="S9" s="138"/>
      <c r="T9" s="138"/>
      <c r="U9" s="138"/>
      <c r="V9" s="138"/>
      <c r="W9" s="138"/>
      <c r="X9" s="138"/>
      <c r="Y9" s="138"/>
      <c r="Z9" s="229"/>
      <c r="AA9" s="230"/>
      <c r="AB9" s="144"/>
      <c r="AC9" s="130"/>
      <c r="AD9" s="131"/>
      <c r="AE9" s="131"/>
      <c r="AF9" s="131"/>
      <c r="AG9" s="131"/>
      <c r="AH9" s="131"/>
      <c r="AI9" s="231"/>
      <c r="AJ9" s="232"/>
      <c r="AK9" s="131"/>
      <c r="AL9" s="131"/>
      <c r="AM9" s="131"/>
      <c r="AN9" s="131"/>
      <c r="AO9" s="131"/>
      <c r="AP9" s="231"/>
      <c r="AQ9" s="232"/>
      <c r="AR9" s="131"/>
      <c r="AS9" s="131"/>
      <c r="AT9" s="131"/>
      <c r="AU9" s="131"/>
      <c r="AV9" s="131"/>
      <c r="AW9" s="231"/>
      <c r="AX9" s="233"/>
      <c r="AY9" s="234"/>
      <c r="AZ9" s="235"/>
      <c r="BA9" s="236"/>
      <c r="BB9" s="237"/>
      <c r="BC9" s="238"/>
      <c r="BD9" s="239"/>
      <c r="BE9" s="422"/>
    </row>
    <row r="10" spans="1:57" ht="52.9" customHeight="1" x14ac:dyDescent="0.15">
      <c r="A10" s="425" t="s">
        <v>10</v>
      </c>
      <c r="B10" s="427" t="s">
        <v>11</v>
      </c>
      <c r="C10" s="427" t="s">
        <v>12</v>
      </c>
      <c r="D10" s="429" t="s">
        <v>13</v>
      </c>
      <c r="E10" s="429" t="s">
        <v>14</v>
      </c>
      <c r="F10" s="430" t="s">
        <v>15</v>
      </c>
      <c r="G10" s="430" t="s">
        <v>16</v>
      </c>
      <c r="H10" s="429" t="s">
        <v>17</v>
      </c>
      <c r="I10" s="432" t="s">
        <v>18</v>
      </c>
      <c r="J10" s="434" t="s">
        <v>19</v>
      </c>
      <c r="K10" s="397" t="s">
        <v>20</v>
      </c>
      <c r="L10" s="397" t="s">
        <v>21</v>
      </c>
      <c r="M10" s="397" t="s">
        <v>22</v>
      </c>
      <c r="N10" s="397" t="s">
        <v>23</v>
      </c>
      <c r="O10" s="399" t="s">
        <v>24</v>
      </c>
      <c r="P10" s="406" t="s">
        <v>25</v>
      </c>
      <c r="Q10" s="407"/>
      <c r="R10" s="408"/>
      <c r="S10" s="406" t="s">
        <v>26</v>
      </c>
      <c r="T10" s="407"/>
      <c r="U10" s="407"/>
      <c r="V10" s="408"/>
      <c r="W10" s="406" t="s">
        <v>27</v>
      </c>
      <c r="X10" s="407"/>
      <c r="Y10" s="408"/>
      <c r="Z10" s="409" t="s">
        <v>28</v>
      </c>
      <c r="AA10" s="411" t="s">
        <v>29</v>
      </c>
      <c r="AB10" s="413" t="s">
        <v>30</v>
      </c>
      <c r="AC10" s="401" t="s">
        <v>31</v>
      </c>
      <c r="AD10" s="402"/>
      <c r="AE10" s="402"/>
      <c r="AF10" s="402"/>
      <c r="AG10" s="402"/>
      <c r="AH10" s="402"/>
      <c r="AI10" s="403"/>
      <c r="AJ10" s="401" t="s">
        <v>32</v>
      </c>
      <c r="AK10" s="402"/>
      <c r="AL10" s="402"/>
      <c r="AM10" s="402"/>
      <c r="AN10" s="402"/>
      <c r="AO10" s="402"/>
      <c r="AP10" s="403"/>
      <c r="AQ10" s="401" t="s">
        <v>33</v>
      </c>
      <c r="AR10" s="402"/>
      <c r="AS10" s="402"/>
      <c r="AT10" s="402"/>
      <c r="AU10" s="402"/>
      <c r="AV10" s="402"/>
      <c r="AW10" s="403"/>
      <c r="AX10" s="404" t="s">
        <v>34</v>
      </c>
      <c r="AY10" s="387" t="s">
        <v>35</v>
      </c>
      <c r="AZ10" s="389" t="s">
        <v>36</v>
      </c>
      <c r="BA10" s="391" t="s">
        <v>37</v>
      </c>
      <c r="BB10" s="393" t="s">
        <v>38</v>
      </c>
      <c r="BC10" s="395" t="s">
        <v>39</v>
      </c>
      <c r="BD10" s="385" t="s">
        <v>40</v>
      </c>
      <c r="BE10" s="423"/>
    </row>
    <row r="11" spans="1:57" ht="77.45" customHeight="1" thickBot="1" x14ac:dyDescent="0.2">
      <c r="A11" s="426"/>
      <c r="B11" s="428"/>
      <c r="C11" s="428"/>
      <c r="D11" s="430"/>
      <c r="E11" s="430"/>
      <c r="F11" s="431"/>
      <c r="G11" s="431"/>
      <c r="H11" s="430"/>
      <c r="I11" s="433"/>
      <c r="J11" s="435"/>
      <c r="K11" s="398"/>
      <c r="L11" s="398"/>
      <c r="M11" s="398"/>
      <c r="N11" s="398"/>
      <c r="O11" s="400"/>
      <c r="P11" s="106" t="s">
        <v>41</v>
      </c>
      <c r="Q11" s="107" t="s">
        <v>42</v>
      </c>
      <c r="R11" s="4" t="s">
        <v>43</v>
      </c>
      <c r="S11" s="106" t="s">
        <v>44</v>
      </c>
      <c r="T11" s="107" t="s">
        <v>45</v>
      </c>
      <c r="U11" s="107" t="s">
        <v>46</v>
      </c>
      <c r="V11" s="4" t="s">
        <v>43</v>
      </c>
      <c r="W11" s="106" t="s">
        <v>47</v>
      </c>
      <c r="X11" s="107" t="s">
        <v>48</v>
      </c>
      <c r="Y11" s="4" t="s">
        <v>43</v>
      </c>
      <c r="Z11" s="410"/>
      <c r="AA11" s="412"/>
      <c r="AB11" s="414"/>
      <c r="AC11" s="108" t="s">
        <v>49</v>
      </c>
      <c r="AD11" s="109"/>
      <c r="AE11" s="109" t="s">
        <v>50</v>
      </c>
      <c r="AF11" s="109"/>
      <c r="AG11" s="109" t="s">
        <v>51</v>
      </c>
      <c r="AH11" s="109"/>
      <c r="AI11" s="132" t="s">
        <v>43</v>
      </c>
      <c r="AJ11" s="108" t="s">
        <v>49</v>
      </c>
      <c r="AK11" s="109"/>
      <c r="AL11" s="109" t="s">
        <v>50</v>
      </c>
      <c r="AM11" s="109"/>
      <c r="AN11" s="109" t="s">
        <v>51</v>
      </c>
      <c r="AO11" s="109"/>
      <c r="AP11" s="132" t="s">
        <v>43</v>
      </c>
      <c r="AQ11" s="108" t="s">
        <v>49</v>
      </c>
      <c r="AR11" s="109"/>
      <c r="AS11" s="109" t="s">
        <v>50</v>
      </c>
      <c r="AT11" s="109"/>
      <c r="AU11" s="109" t="s">
        <v>51</v>
      </c>
      <c r="AV11" s="109"/>
      <c r="AW11" s="132" t="s">
        <v>43</v>
      </c>
      <c r="AX11" s="405"/>
      <c r="AY11" s="388"/>
      <c r="AZ11" s="390"/>
      <c r="BA11" s="392"/>
      <c r="BB11" s="394"/>
      <c r="BC11" s="396"/>
      <c r="BD11" s="386"/>
      <c r="BE11" s="424"/>
    </row>
    <row r="12" spans="1:57" s="105" customFormat="1" ht="94.9" customHeight="1" x14ac:dyDescent="0.15">
      <c r="A12" s="95"/>
      <c r="B12" s="129"/>
      <c r="C12" s="93"/>
      <c r="D12" s="93"/>
      <c r="E12" s="93"/>
      <c r="F12" s="93"/>
      <c r="G12" s="93"/>
      <c r="H12" s="93"/>
      <c r="I12" s="94"/>
      <c r="J12" s="95"/>
      <c r="K12" s="93"/>
      <c r="L12" s="93"/>
      <c r="M12" s="93"/>
      <c r="N12" s="93"/>
      <c r="O12" s="94"/>
      <c r="P12" s="95"/>
      <c r="Q12" s="93"/>
      <c r="R12" s="101"/>
      <c r="S12" s="95"/>
      <c r="T12" s="93"/>
      <c r="U12" s="93"/>
      <c r="V12" s="101"/>
      <c r="W12" s="95"/>
      <c r="X12" s="93"/>
      <c r="Y12" s="101"/>
      <c r="Z12" s="139"/>
      <c r="AA12" s="142"/>
      <c r="AB12" s="145"/>
      <c r="AC12" s="97"/>
      <c r="AD12" s="98"/>
      <c r="AE12" s="99"/>
      <c r="AF12" s="98"/>
      <c r="AG12" s="99"/>
      <c r="AH12" s="98"/>
      <c r="AI12" s="100"/>
      <c r="AJ12" s="97"/>
      <c r="AK12" s="98"/>
      <c r="AL12" s="99"/>
      <c r="AM12" s="98"/>
      <c r="AN12" s="99"/>
      <c r="AO12" s="98"/>
      <c r="AP12" s="100"/>
      <c r="AQ12" s="97"/>
      <c r="AR12" s="98"/>
      <c r="AS12" s="99"/>
      <c r="AT12" s="98"/>
      <c r="AU12" s="99"/>
      <c r="AV12" s="96"/>
      <c r="AW12" s="101"/>
      <c r="AX12" s="102"/>
      <c r="AY12" s="103"/>
      <c r="AZ12" s="96"/>
      <c r="BA12" s="101"/>
      <c r="BB12" s="95"/>
      <c r="BC12" s="96"/>
      <c r="BD12" s="94"/>
      <c r="BE12" s="104"/>
    </row>
    <row r="13" spans="1:57" s="105" customFormat="1" ht="94.9" customHeight="1" x14ac:dyDescent="0.15">
      <c r="A13" s="91"/>
      <c r="B13" s="128"/>
      <c r="C13" s="110"/>
      <c r="D13" s="110"/>
      <c r="E13" s="110"/>
      <c r="F13" s="110"/>
      <c r="G13" s="110"/>
      <c r="H13" s="110"/>
      <c r="I13" s="92"/>
      <c r="J13" s="91"/>
      <c r="K13" s="110"/>
      <c r="L13" s="110"/>
      <c r="M13" s="110"/>
      <c r="N13" s="110"/>
      <c r="O13" s="92"/>
      <c r="P13" s="91"/>
      <c r="Q13" s="110"/>
      <c r="R13" s="120"/>
      <c r="S13" s="91"/>
      <c r="T13" s="110"/>
      <c r="U13" s="110"/>
      <c r="V13" s="120"/>
      <c r="W13" s="91"/>
      <c r="X13" s="110"/>
      <c r="Y13" s="120"/>
      <c r="Z13" s="140"/>
      <c r="AA13" s="87"/>
      <c r="AB13" s="146"/>
      <c r="AC13" s="122"/>
      <c r="AD13" s="113"/>
      <c r="AE13" s="112"/>
      <c r="AF13" s="113"/>
      <c r="AG13" s="112"/>
      <c r="AH13" s="113"/>
      <c r="AI13" s="133"/>
      <c r="AJ13" s="122"/>
      <c r="AK13" s="113"/>
      <c r="AL13" s="112"/>
      <c r="AM13" s="113"/>
      <c r="AN13" s="112"/>
      <c r="AO13" s="113"/>
      <c r="AP13" s="133"/>
      <c r="AQ13" s="122"/>
      <c r="AR13" s="113"/>
      <c r="AS13" s="112"/>
      <c r="AT13" s="113"/>
      <c r="AU13" s="112"/>
      <c r="AV13" s="111"/>
      <c r="AW13" s="120"/>
      <c r="AX13" s="135"/>
      <c r="AY13" s="124"/>
      <c r="AZ13" s="111"/>
      <c r="BA13" s="120"/>
      <c r="BB13" s="91"/>
      <c r="BC13" s="111"/>
      <c r="BD13" s="92"/>
      <c r="BE13" s="126"/>
    </row>
    <row r="14" spans="1:57" s="90" customFormat="1" ht="94.9" customHeight="1" x14ac:dyDescent="0.2">
      <c r="A14" s="91"/>
      <c r="B14" s="128"/>
      <c r="C14" s="110"/>
      <c r="D14" s="110"/>
      <c r="E14" s="110"/>
      <c r="F14" s="110"/>
      <c r="G14" s="110"/>
      <c r="H14" s="110"/>
      <c r="I14" s="92"/>
      <c r="J14" s="91"/>
      <c r="K14" s="110"/>
      <c r="L14" s="110"/>
      <c r="M14" s="110"/>
      <c r="N14" s="110"/>
      <c r="O14" s="92"/>
      <c r="P14" s="91"/>
      <c r="Q14" s="110"/>
      <c r="R14" s="120"/>
      <c r="S14" s="91"/>
      <c r="T14" s="110"/>
      <c r="U14" s="110"/>
      <c r="V14" s="120"/>
      <c r="W14" s="91"/>
      <c r="X14" s="110"/>
      <c r="Y14" s="120"/>
      <c r="Z14" s="140"/>
      <c r="AA14" s="87"/>
      <c r="AB14" s="146"/>
      <c r="AC14" s="122"/>
      <c r="AD14" s="113"/>
      <c r="AE14" s="112"/>
      <c r="AF14" s="113"/>
      <c r="AG14" s="112"/>
      <c r="AH14" s="113"/>
      <c r="AI14" s="133"/>
      <c r="AJ14" s="122"/>
      <c r="AK14" s="113"/>
      <c r="AL14" s="112"/>
      <c r="AM14" s="113"/>
      <c r="AN14" s="112"/>
      <c r="AO14" s="113"/>
      <c r="AP14" s="133"/>
      <c r="AQ14" s="122"/>
      <c r="AR14" s="113"/>
      <c r="AS14" s="112"/>
      <c r="AT14" s="113"/>
      <c r="AU14" s="112"/>
      <c r="AV14" s="111"/>
      <c r="AW14" s="120"/>
      <c r="AX14" s="135"/>
      <c r="AY14" s="124"/>
      <c r="AZ14" s="111"/>
      <c r="BA14" s="120"/>
      <c r="BB14" s="91"/>
      <c r="BC14" s="111"/>
      <c r="BD14" s="92"/>
      <c r="BE14" s="126"/>
    </row>
    <row r="15" spans="1:57" s="90" customFormat="1" ht="94.9" customHeight="1" x14ac:dyDescent="0.2">
      <c r="A15" s="91"/>
      <c r="B15" s="110"/>
      <c r="C15" s="110"/>
      <c r="D15" s="110"/>
      <c r="E15" s="110"/>
      <c r="F15" s="110"/>
      <c r="G15" s="110"/>
      <c r="H15" s="110"/>
      <c r="I15" s="92"/>
      <c r="J15" s="91"/>
      <c r="K15" s="110"/>
      <c r="L15" s="110"/>
      <c r="M15" s="110"/>
      <c r="N15" s="110"/>
      <c r="O15" s="92"/>
      <c r="P15" s="91"/>
      <c r="Q15" s="110"/>
      <c r="R15" s="120"/>
      <c r="S15" s="91"/>
      <c r="T15" s="110"/>
      <c r="U15" s="110"/>
      <c r="V15" s="120"/>
      <c r="W15" s="91"/>
      <c r="X15" s="110"/>
      <c r="Y15" s="120"/>
      <c r="Z15" s="140"/>
      <c r="AA15" s="87"/>
      <c r="AB15" s="146"/>
      <c r="AC15" s="122"/>
      <c r="AD15" s="113"/>
      <c r="AE15" s="112"/>
      <c r="AF15" s="113"/>
      <c r="AG15" s="112"/>
      <c r="AH15" s="113"/>
      <c r="AI15" s="133"/>
      <c r="AJ15" s="122"/>
      <c r="AK15" s="113"/>
      <c r="AL15" s="112"/>
      <c r="AM15" s="113"/>
      <c r="AN15" s="112"/>
      <c r="AO15" s="113"/>
      <c r="AP15" s="133"/>
      <c r="AQ15" s="122"/>
      <c r="AR15" s="113"/>
      <c r="AS15" s="112"/>
      <c r="AT15" s="113"/>
      <c r="AU15" s="112"/>
      <c r="AV15" s="111"/>
      <c r="AW15" s="120"/>
      <c r="AX15" s="135"/>
      <c r="AY15" s="124"/>
      <c r="AZ15" s="111"/>
      <c r="BA15" s="120"/>
      <c r="BB15" s="91"/>
      <c r="BC15" s="111"/>
      <c r="BD15" s="92"/>
      <c r="BE15" s="126"/>
    </row>
    <row r="16" spans="1:57" s="90" customFormat="1" ht="94.9" customHeight="1" x14ac:dyDescent="0.2">
      <c r="A16" s="91"/>
      <c r="B16" s="110"/>
      <c r="C16" s="110"/>
      <c r="D16" s="110"/>
      <c r="E16" s="110"/>
      <c r="F16" s="110"/>
      <c r="G16" s="110"/>
      <c r="H16" s="110"/>
      <c r="I16" s="92"/>
      <c r="J16" s="91"/>
      <c r="K16" s="110"/>
      <c r="L16" s="110"/>
      <c r="M16" s="110"/>
      <c r="N16" s="110"/>
      <c r="O16" s="92"/>
      <c r="P16" s="91"/>
      <c r="Q16" s="110"/>
      <c r="R16" s="120"/>
      <c r="S16" s="91"/>
      <c r="T16" s="110"/>
      <c r="U16" s="110"/>
      <c r="V16" s="120"/>
      <c r="W16" s="91"/>
      <c r="X16" s="110"/>
      <c r="Y16" s="120"/>
      <c r="Z16" s="140"/>
      <c r="AA16" s="87"/>
      <c r="AB16" s="146"/>
      <c r="AC16" s="122"/>
      <c r="AD16" s="113"/>
      <c r="AE16" s="112"/>
      <c r="AF16" s="113"/>
      <c r="AG16" s="112"/>
      <c r="AH16" s="113"/>
      <c r="AI16" s="133"/>
      <c r="AJ16" s="122"/>
      <c r="AK16" s="113"/>
      <c r="AL16" s="112"/>
      <c r="AM16" s="113"/>
      <c r="AN16" s="112"/>
      <c r="AO16" s="113"/>
      <c r="AP16" s="133"/>
      <c r="AQ16" s="122"/>
      <c r="AR16" s="113"/>
      <c r="AS16" s="112"/>
      <c r="AT16" s="113"/>
      <c r="AU16" s="112"/>
      <c r="AV16" s="111"/>
      <c r="AW16" s="120"/>
      <c r="AX16" s="135"/>
      <c r="AY16" s="124"/>
      <c r="AZ16" s="111"/>
      <c r="BA16" s="120"/>
      <c r="BB16" s="91"/>
      <c r="BC16" s="111"/>
      <c r="BD16" s="92"/>
      <c r="BE16" s="126"/>
    </row>
    <row r="17" spans="1:57" s="90" customFormat="1" ht="94.9" customHeight="1" x14ac:dyDescent="0.2">
      <c r="A17" s="91"/>
      <c r="B17" s="110"/>
      <c r="C17" s="110"/>
      <c r="D17" s="110"/>
      <c r="E17" s="110"/>
      <c r="F17" s="110"/>
      <c r="G17" s="110"/>
      <c r="H17" s="110"/>
      <c r="I17" s="92"/>
      <c r="J17" s="91"/>
      <c r="K17" s="110"/>
      <c r="L17" s="110"/>
      <c r="M17" s="110"/>
      <c r="N17" s="110"/>
      <c r="O17" s="92"/>
      <c r="P17" s="91"/>
      <c r="Q17" s="110"/>
      <c r="R17" s="120"/>
      <c r="S17" s="91"/>
      <c r="T17" s="110"/>
      <c r="U17" s="110"/>
      <c r="V17" s="120"/>
      <c r="W17" s="91"/>
      <c r="X17" s="110"/>
      <c r="Y17" s="120"/>
      <c r="Z17" s="140"/>
      <c r="AA17" s="87"/>
      <c r="AB17" s="146"/>
      <c r="AC17" s="122"/>
      <c r="AD17" s="113"/>
      <c r="AE17" s="112"/>
      <c r="AF17" s="113"/>
      <c r="AG17" s="112"/>
      <c r="AH17" s="113"/>
      <c r="AI17" s="133"/>
      <c r="AJ17" s="122"/>
      <c r="AK17" s="113"/>
      <c r="AL17" s="112"/>
      <c r="AM17" s="113"/>
      <c r="AN17" s="112"/>
      <c r="AO17" s="113"/>
      <c r="AP17" s="133"/>
      <c r="AQ17" s="122"/>
      <c r="AR17" s="113"/>
      <c r="AS17" s="112"/>
      <c r="AT17" s="113"/>
      <c r="AU17" s="112"/>
      <c r="AV17" s="111"/>
      <c r="AW17" s="120"/>
      <c r="AX17" s="135"/>
      <c r="AY17" s="124"/>
      <c r="AZ17" s="111"/>
      <c r="BA17" s="120"/>
      <c r="BB17" s="91"/>
      <c r="BC17" s="111"/>
      <c r="BD17" s="92"/>
      <c r="BE17" s="126"/>
    </row>
    <row r="18" spans="1:57" s="90" customFormat="1" ht="94.9" customHeight="1" x14ac:dyDescent="0.2">
      <c r="A18" s="91"/>
      <c r="B18" s="110"/>
      <c r="C18" s="110"/>
      <c r="D18" s="110"/>
      <c r="E18" s="110"/>
      <c r="F18" s="110"/>
      <c r="G18" s="110"/>
      <c r="H18" s="110"/>
      <c r="I18" s="92"/>
      <c r="J18" s="91"/>
      <c r="K18" s="110"/>
      <c r="L18" s="110"/>
      <c r="M18" s="110"/>
      <c r="N18" s="110"/>
      <c r="O18" s="92"/>
      <c r="P18" s="91"/>
      <c r="Q18" s="110"/>
      <c r="R18" s="120"/>
      <c r="S18" s="91"/>
      <c r="T18" s="110"/>
      <c r="U18" s="110"/>
      <c r="V18" s="120"/>
      <c r="W18" s="91"/>
      <c r="X18" s="110"/>
      <c r="Y18" s="120"/>
      <c r="Z18" s="140"/>
      <c r="AA18" s="87"/>
      <c r="AB18" s="146"/>
      <c r="AC18" s="122"/>
      <c r="AD18" s="113"/>
      <c r="AE18" s="112"/>
      <c r="AF18" s="113"/>
      <c r="AG18" s="112"/>
      <c r="AH18" s="113"/>
      <c r="AI18" s="133"/>
      <c r="AJ18" s="122"/>
      <c r="AK18" s="113"/>
      <c r="AL18" s="112"/>
      <c r="AM18" s="113"/>
      <c r="AN18" s="112"/>
      <c r="AO18" s="113"/>
      <c r="AP18" s="133"/>
      <c r="AQ18" s="122"/>
      <c r="AR18" s="113"/>
      <c r="AS18" s="112"/>
      <c r="AT18" s="113"/>
      <c r="AU18" s="112"/>
      <c r="AV18" s="111"/>
      <c r="AW18" s="120"/>
      <c r="AX18" s="135"/>
      <c r="AY18" s="124"/>
      <c r="AZ18" s="111"/>
      <c r="BA18" s="120"/>
      <c r="BB18" s="91"/>
      <c r="BC18" s="111"/>
      <c r="BD18" s="92"/>
      <c r="BE18" s="126"/>
    </row>
    <row r="19" spans="1:57" s="90" customFormat="1" ht="94.9" customHeight="1" x14ac:dyDescent="0.2">
      <c r="A19" s="91"/>
      <c r="B19" s="110"/>
      <c r="C19" s="110"/>
      <c r="D19" s="110"/>
      <c r="E19" s="110"/>
      <c r="F19" s="110"/>
      <c r="G19" s="110"/>
      <c r="H19" s="110"/>
      <c r="I19" s="92"/>
      <c r="J19" s="91"/>
      <c r="K19" s="110"/>
      <c r="L19" s="110"/>
      <c r="M19" s="110"/>
      <c r="N19" s="110"/>
      <c r="O19" s="92"/>
      <c r="P19" s="91"/>
      <c r="Q19" s="110"/>
      <c r="R19" s="120"/>
      <c r="S19" s="91"/>
      <c r="T19" s="110"/>
      <c r="U19" s="110"/>
      <c r="V19" s="120"/>
      <c r="W19" s="91"/>
      <c r="X19" s="110"/>
      <c r="Y19" s="120"/>
      <c r="Z19" s="140"/>
      <c r="AA19" s="87"/>
      <c r="AB19" s="146"/>
      <c r="AC19" s="122"/>
      <c r="AD19" s="113"/>
      <c r="AE19" s="112"/>
      <c r="AF19" s="113"/>
      <c r="AG19" s="112"/>
      <c r="AH19" s="113"/>
      <c r="AI19" s="133"/>
      <c r="AJ19" s="122"/>
      <c r="AK19" s="113"/>
      <c r="AL19" s="112"/>
      <c r="AM19" s="113"/>
      <c r="AN19" s="112"/>
      <c r="AO19" s="113"/>
      <c r="AP19" s="133"/>
      <c r="AQ19" s="122"/>
      <c r="AR19" s="113"/>
      <c r="AS19" s="112"/>
      <c r="AT19" s="113"/>
      <c r="AU19" s="112"/>
      <c r="AV19" s="111"/>
      <c r="AW19" s="120"/>
      <c r="AX19" s="135"/>
      <c r="AY19" s="124"/>
      <c r="AZ19" s="111"/>
      <c r="BA19" s="120"/>
      <c r="BB19" s="91"/>
      <c r="BC19" s="111"/>
      <c r="BD19" s="92"/>
      <c r="BE19" s="126"/>
    </row>
    <row r="20" spans="1:57" s="90" customFormat="1" ht="94.9" customHeight="1" x14ac:dyDescent="0.2">
      <c r="A20" s="91"/>
      <c r="B20" s="110"/>
      <c r="C20" s="110"/>
      <c r="D20" s="110"/>
      <c r="E20" s="110"/>
      <c r="F20" s="110"/>
      <c r="G20" s="110"/>
      <c r="H20" s="110"/>
      <c r="I20" s="92"/>
      <c r="J20" s="91"/>
      <c r="K20" s="110"/>
      <c r="L20" s="110"/>
      <c r="M20" s="110"/>
      <c r="N20" s="110"/>
      <c r="O20" s="92"/>
      <c r="P20" s="91"/>
      <c r="Q20" s="110"/>
      <c r="R20" s="120"/>
      <c r="S20" s="91"/>
      <c r="T20" s="110"/>
      <c r="U20" s="110"/>
      <c r="V20" s="120"/>
      <c r="W20" s="91"/>
      <c r="X20" s="110"/>
      <c r="Y20" s="120"/>
      <c r="Z20" s="140"/>
      <c r="AA20" s="87"/>
      <c r="AB20" s="146"/>
      <c r="AC20" s="122"/>
      <c r="AD20" s="113"/>
      <c r="AE20" s="112"/>
      <c r="AF20" s="113"/>
      <c r="AG20" s="112"/>
      <c r="AH20" s="113"/>
      <c r="AI20" s="133"/>
      <c r="AJ20" s="122"/>
      <c r="AK20" s="113"/>
      <c r="AL20" s="112"/>
      <c r="AM20" s="113"/>
      <c r="AN20" s="112"/>
      <c r="AO20" s="113"/>
      <c r="AP20" s="133"/>
      <c r="AQ20" s="122"/>
      <c r="AR20" s="113"/>
      <c r="AS20" s="112"/>
      <c r="AT20" s="113"/>
      <c r="AU20" s="112"/>
      <c r="AV20" s="111"/>
      <c r="AW20" s="120"/>
      <c r="AX20" s="135"/>
      <c r="AY20" s="124"/>
      <c r="AZ20" s="111"/>
      <c r="BA20" s="120"/>
      <c r="BB20" s="91"/>
      <c r="BC20" s="111"/>
      <c r="BD20" s="92"/>
      <c r="BE20" s="126"/>
    </row>
    <row r="21" spans="1:57" s="90" customFormat="1" ht="94.9" customHeight="1" thickBot="1" x14ac:dyDescent="0.25">
      <c r="A21" s="114"/>
      <c r="B21" s="115"/>
      <c r="C21" s="115"/>
      <c r="D21" s="115"/>
      <c r="E21" s="115"/>
      <c r="F21" s="115"/>
      <c r="G21" s="115"/>
      <c r="H21" s="115"/>
      <c r="I21" s="119"/>
      <c r="J21" s="114"/>
      <c r="K21" s="115"/>
      <c r="L21" s="115"/>
      <c r="M21" s="115"/>
      <c r="N21" s="115"/>
      <c r="O21" s="119"/>
      <c r="P21" s="114"/>
      <c r="Q21" s="115"/>
      <c r="R21" s="121"/>
      <c r="S21" s="114"/>
      <c r="T21" s="115"/>
      <c r="U21" s="115"/>
      <c r="V21" s="121"/>
      <c r="W21" s="114"/>
      <c r="X21" s="115"/>
      <c r="Y21" s="121"/>
      <c r="Z21" s="141"/>
      <c r="AA21" s="143"/>
      <c r="AB21" s="147"/>
      <c r="AC21" s="123"/>
      <c r="AD21" s="118"/>
      <c r="AE21" s="117"/>
      <c r="AF21" s="118"/>
      <c r="AG21" s="117"/>
      <c r="AH21" s="118"/>
      <c r="AI21" s="134"/>
      <c r="AJ21" s="123"/>
      <c r="AK21" s="118"/>
      <c r="AL21" s="117"/>
      <c r="AM21" s="118"/>
      <c r="AN21" s="117"/>
      <c r="AO21" s="118"/>
      <c r="AP21" s="134"/>
      <c r="AQ21" s="123"/>
      <c r="AR21" s="118"/>
      <c r="AS21" s="117"/>
      <c r="AT21" s="118"/>
      <c r="AU21" s="117"/>
      <c r="AV21" s="116"/>
      <c r="AW21" s="121"/>
      <c r="AX21" s="136"/>
      <c r="AY21" s="125"/>
      <c r="AZ21" s="116"/>
      <c r="BA21" s="121"/>
      <c r="BB21" s="114"/>
      <c r="BC21" s="116"/>
      <c r="BD21" s="119"/>
      <c r="BE21" s="127"/>
    </row>
    <row r="22" spans="1:57" x14ac:dyDescent="0.15">
      <c r="A22" s="2"/>
      <c r="B22" s="2"/>
      <c r="C22" s="2"/>
    </row>
    <row r="23" spans="1:57" x14ac:dyDescent="0.15">
      <c r="A23" s="2"/>
      <c r="B23" s="2"/>
      <c r="C23" s="2"/>
    </row>
    <row r="24" spans="1:57" x14ac:dyDescent="0.15">
      <c r="A24" s="2"/>
      <c r="B24" s="2"/>
      <c r="C24" s="2"/>
    </row>
    <row r="25" spans="1:57" x14ac:dyDescent="0.15">
      <c r="A25" s="2"/>
      <c r="B25" s="2"/>
      <c r="C25" s="2"/>
    </row>
    <row r="26" spans="1:57" x14ac:dyDescent="0.15">
      <c r="A26" s="2"/>
      <c r="B26" s="2"/>
      <c r="C26" s="2"/>
    </row>
    <row r="27" spans="1:57" x14ac:dyDescent="0.15">
      <c r="A27" s="2"/>
      <c r="B27" s="2"/>
      <c r="C27" s="2"/>
    </row>
    <row r="28" spans="1:57" x14ac:dyDescent="0.15">
      <c r="A28" s="2"/>
      <c r="B28" s="2"/>
      <c r="C28" s="2"/>
    </row>
    <row r="29" spans="1:57" x14ac:dyDescent="0.15">
      <c r="A29" s="2"/>
      <c r="B29" s="2"/>
      <c r="C29" s="2"/>
    </row>
    <row r="30" spans="1:57" x14ac:dyDescent="0.15">
      <c r="A30" s="2"/>
      <c r="B30" s="2"/>
      <c r="C30" s="2"/>
    </row>
    <row r="31" spans="1:57" x14ac:dyDescent="0.15">
      <c r="A31" s="2"/>
      <c r="B31" s="2"/>
      <c r="C31" s="2"/>
    </row>
    <row r="32" spans="1:57" x14ac:dyDescent="0.15">
      <c r="A32" s="2"/>
      <c r="B32" s="2"/>
      <c r="C32" s="2"/>
    </row>
    <row r="33" spans="1:3" x14ac:dyDescent="0.15">
      <c r="A33" s="2"/>
      <c r="B33" s="2"/>
      <c r="C33" s="2"/>
    </row>
    <row r="34" spans="1:3" x14ac:dyDescent="0.15">
      <c r="A34" s="2"/>
      <c r="B34" s="2"/>
      <c r="C34" s="2"/>
    </row>
    <row r="35" spans="1:3" x14ac:dyDescent="0.15">
      <c r="A35" s="2"/>
      <c r="B35" s="2"/>
      <c r="C35" s="2"/>
    </row>
    <row r="36" spans="1:3" x14ac:dyDescent="0.15">
      <c r="A36" s="2"/>
      <c r="B36" s="2"/>
      <c r="C36" s="2"/>
    </row>
    <row r="37" spans="1:3" x14ac:dyDescent="0.15">
      <c r="A37" s="2"/>
      <c r="B37" s="2"/>
      <c r="C37" s="2"/>
    </row>
    <row r="38" spans="1:3" x14ac:dyDescent="0.15">
      <c r="A38" s="2"/>
      <c r="B38" s="2"/>
      <c r="C38" s="2"/>
    </row>
    <row r="39" spans="1:3" x14ac:dyDescent="0.15">
      <c r="A39" s="2"/>
      <c r="B39" s="2"/>
      <c r="C39" s="2"/>
    </row>
    <row r="40" spans="1:3" x14ac:dyDescent="0.15">
      <c r="A40" s="2"/>
      <c r="B40" s="2"/>
      <c r="C40" s="2"/>
    </row>
    <row r="41" spans="1:3" x14ac:dyDescent="0.15">
      <c r="A41" s="2"/>
      <c r="B41" s="2"/>
      <c r="C41" s="2"/>
    </row>
    <row r="42" spans="1:3" x14ac:dyDescent="0.15">
      <c r="A42" s="2"/>
      <c r="B42" s="2"/>
      <c r="C42" s="2"/>
    </row>
    <row r="43" spans="1:3" x14ac:dyDescent="0.15">
      <c r="A43" s="2"/>
      <c r="B43" s="2"/>
      <c r="C43" s="2"/>
    </row>
    <row r="44" spans="1:3" x14ac:dyDescent="0.15">
      <c r="A44" s="2"/>
      <c r="B44" s="2"/>
      <c r="C44" s="2"/>
    </row>
    <row r="45" spans="1:3" x14ac:dyDescent="0.15">
      <c r="A45" s="2"/>
      <c r="B45" s="2"/>
      <c r="C45" s="2"/>
    </row>
    <row r="46" spans="1:3" x14ac:dyDescent="0.15">
      <c r="A46" s="2"/>
      <c r="B46" s="2"/>
      <c r="C46" s="2"/>
    </row>
    <row r="47" spans="1:3" x14ac:dyDescent="0.15">
      <c r="A47" s="2"/>
      <c r="B47" s="2"/>
      <c r="C47" s="2"/>
    </row>
    <row r="48" spans="1:3" x14ac:dyDescent="0.15">
      <c r="A48" s="2"/>
      <c r="B48" s="2"/>
      <c r="C48" s="2"/>
    </row>
    <row r="49" spans="1:3" x14ac:dyDescent="0.15">
      <c r="A49" s="2"/>
      <c r="B49" s="2"/>
      <c r="C49" s="2"/>
    </row>
    <row r="50" spans="1:3" x14ac:dyDescent="0.15">
      <c r="A50" s="2"/>
      <c r="B50" s="2"/>
      <c r="C50" s="2"/>
    </row>
  </sheetData>
  <mergeCells count="46">
    <mergeCell ref="BB1:BE2"/>
    <mergeCell ref="BB3:BE4"/>
    <mergeCell ref="BB5:BE5"/>
    <mergeCell ref="BB6:BE6"/>
    <mergeCell ref="D1:BA2"/>
    <mergeCell ref="D3:BA4"/>
    <mergeCell ref="D5:BA6"/>
    <mergeCell ref="A8:I8"/>
    <mergeCell ref="A1:C6"/>
    <mergeCell ref="J8:O8"/>
    <mergeCell ref="P8:AB8"/>
    <mergeCell ref="AC8:AX8"/>
    <mergeCell ref="AY8:BA8"/>
    <mergeCell ref="BB8:BD8"/>
    <mergeCell ref="BE8:BE11"/>
    <mergeCell ref="A10:A11"/>
    <mergeCell ref="B10:B11"/>
    <mergeCell ref="C10:C11"/>
    <mergeCell ref="D10:D11"/>
    <mergeCell ref="E10:E11"/>
    <mergeCell ref="F10:F11"/>
    <mergeCell ref="G10:G11"/>
    <mergeCell ref="H10:H11"/>
    <mergeCell ref="I10:I11"/>
    <mergeCell ref="J10:J11"/>
    <mergeCell ref="K10:K11"/>
    <mergeCell ref="L10:L11"/>
    <mergeCell ref="M10:M11"/>
    <mergeCell ref="N10:N11"/>
    <mergeCell ref="O10:O11"/>
    <mergeCell ref="AQ10:AW10"/>
    <mergeCell ref="AX10:AX11"/>
    <mergeCell ref="P10:R10"/>
    <mergeCell ref="S10:V10"/>
    <mergeCell ref="W10:Y10"/>
    <mergeCell ref="Z10:Z11"/>
    <mergeCell ref="AA10:AA11"/>
    <mergeCell ref="AB10:AB11"/>
    <mergeCell ref="AC10:AI10"/>
    <mergeCell ref="AJ10:AP10"/>
    <mergeCell ref="BD10:BD11"/>
    <mergeCell ref="AY10:AY11"/>
    <mergeCell ref="AZ10:AZ11"/>
    <mergeCell ref="BA10:BA11"/>
    <mergeCell ref="BB10:BB11"/>
    <mergeCell ref="BC10:BC11"/>
  </mergeCells>
  <conditionalFormatting sqref="X11:X21">
    <cfRule type="containsText" dxfId="94" priority="33" operator="containsText" text="Bajo">
      <formula>NOT(ISERROR(SEARCH("Bajo",X11)))</formula>
    </cfRule>
    <cfRule type="containsText" dxfId="93" priority="34" operator="containsText" text="Medio">
      <formula>NOT(ISERROR(SEARCH("Medio",X11)))</formula>
    </cfRule>
  </conditionalFormatting>
  <conditionalFormatting sqref="AA12:AB21">
    <cfRule type="containsText" dxfId="92" priority="1" operator="containsText" text="SIN IMPACTO">
      <formula>NOT(ISERROR(SEARCH("SIN IMPACTO",AA12)))</formula>
    </cfRule>
    <cfRule type="containsText" dxfId="91" priority="2" operator="containsText" text="Negativo ALTO">
      <formula>NOT(ISERROR(SEARCH("Negativo ALTO",AA12)))</formula>
    </cfRule>
    <cfRule type="containsText" dxfId="90" priority="3" operator="containsText" text="Negativo BAJO">
      <formula>NOT(ISERROR(SEARCH("Negativo BAJO",AA12)))</formula>
    </cfRule>
    <cfRule type="containsText" dxfId="89" priority="4" operator="containsText" text="POSITIVO">
      <formula>NOT(ISERROR(SEARCH("POSITIVO",AA12)))</formula>
    </cfRule>
    <cfRule type="containsText" dxfId="88" priority="5" operator="containsText" text="Negativo MODERADO">
      <formula>NOT(ISERROR(SEARCH("Negativo MODERADO",AA12)))</formula>
    </cfRule>
    <cfRule type="containsText" dxfId="87" priority="23" operator="containsText" text="SIN IMPACTO">
      <formula>NOT(ISERROR(SEARCH("SIN IMPACTO",AA12)))</formula>
    </cfRule>
    <cfRule type="containsText" dxfId="86" priority="24" operator="containsText" text="Negativo ALTO">
      <formula>NOT(ISERROR(SEARCH("Negativo ALTO",AA12)))</formula>
    </cfRule>
    <cfRule type="containsText" dxfId="85" priority="25" operator="containsText" text="Negativo BAJO">
      <formula>NOT(ISERROR(SEARCH("Negativo BAJO",AA12)))</formula>
    </cfRule>
    <cfRule type="containsText" dxfId="84" priority="26" operator="containsText" text="POSITIVO">
      <formula>NOT(ISERROR(SEARCH("POSITIVO",AA12)))</formula>
    </cfRule>
    <cfRule type="containsText" dxfId="83" priority="27" operator="containsText" text="Negativo MODERADO">
      <formula>NOT(ISERROR(SEARCH("Negativo MODERADO",AA12)))</formula>
    </cfRule>
  </conditionalFormatting>
  <conditionalFormatting sqref="AZ12:AZ21">
    <cfRule type="cellIs" dxfId="82" priority="11" operator="between">
      <formula>0</formula>
      <formula>0</formula>
    </cfRule>
    <cfRule type="cellIs" dxfId="81" priority="16" operator="between">
      <formula>1</formula>
      <formula>100</formula>
    </cfRule>
    <cfRule type="cellIs" dxfId="80" priority="22" operator="between">
      <formula>0</formula>
      <formula>0</formula>
    </cfRule>
    <cfRule type="cellIs" dxfId="79" priority="32" operator="between">
      <formula>1</formula>
      <formula>100</formula>
    </cfRule>
  </conditionalFormatting>
  <conditionalFormatting sqref="AZ12:BA21">
    <cfRule type="cellIs" dxfId="78" priority="12" operator="between">
      <formula>-61</formula>
      <formula>-100</formula>
    </cfRule>
    <cfRule type="cellIs" dxfId="77" priority="13" operator="between">
      <formula>-31</formula>
      <formula>-60</formula>
    </cfRule>
    <cfRule type="cellIs" dxfId="76" priority="14" operator="between">
      <formula>-1</formula>
      <formula>-30</formula>
    </cfRule>
    <cfRule type="cellIs" dxfId="75" priority="28" operator="between">
      <formula>-61</formula>
      <formula>-100</formula>
    </cfRule>
    <cfRule type="cellIs" dxfId="74" priority="29" operator="between">
      <formula>-31</formula>
      <formula>-60</formula>
    </cfRule>
    <cfRule type="cellIs" dxfId="73" priority="30" operator="between">
      <formula>-1</formula>
      <formula>-30</formula>
    </cfRule>
  </conditionalFormatting>
  <conditionalFormatting sqref="BA12:BA21">
    <cfRule type="containsText" dxfId="72" priority="6" operator="containsText" text="POSITIVO">
      <formula>NOT(ISERROR(SEARCH("POSITIVO",BA12)))</formula>
    </cfRule>
    <cfRule type="containsText" dxfId="71" priority="7" operator="containsText" text="Negativo BAJO">
      <formula>NOT(ISERROR(SEARCH("Negativo BAJO",BA12)))</formula>
    </cfRule>
    <cfRule type="containsText" dxfId="70" priority="8" operator="containsText" text="Negativo MODERADO">
      <formula>NOT(ISERROR(SEARCH("Negativo MODERADO",BA12)))</formula>
    </cfRule>
    <cfRule type="containsText" dxfId="69" priority="9" operator="containsText" text="Negativo ALTO">
      <formula>NOT(ISERROR(SEARCH("Negativo ALTO",BA12)))</formula>
    </cfRule>
    <cfRule type="containsText" dxfId="68" priority="10" operator="containsText" text="SIN IMPACTO">
      <formula>NOT(ISERROR(SEARCH("SIN IMPACTO",BA12)))</formula>
    </cfRule>
    <cfRule type="cellIs" dxfId="67" priority="15" operator="between">
      <formula>0</formula>
      <formula>100</formula>
    </cfRule>
    <cfRule type="containsText" dxfId="66" priority="17" operator="containsText" text="POSITIVO">
      <formula>NOT(ISERROR(SEARCH("POSITIVO",BA12)))</formula>
    </cfRule>
    <cfRule type="containsText" dxfId="65" priority="18" operator="containsText" text="Negativo BAJO">
      <formula>NOT(ISERROR(SEARCH("Negativo BAJO",BA12)))</formula>
    </cfRule>
    <cfRule type="containsText" dxfId="64" priority="19" operator="containsText" text="Negativo MODERADO">
      <formula>NOT(ISERROR(SEARCH("Negativo MODERADO",BA12)))</formula>
    </cfRule>
    <cfRule type="containsText" dxfId="63" priority="20" operator="containsText" text="Negativo ALTO">
      <formula>NOT(ISERROR(SEARCH("Negativo ALTO",BA12)))</formula>
    </cfRule>
    <cfRule type="containsText" dxfId="62" priority="21" operator="containsText" text="SIN IMPACTO">
      <formula>NOT(ISERROR(SEARCH("SIN IMPACTO",BA12)))</formula>
    </cfRule>
    <cfRule type="cellIs" dxfId="61" priority="31" operator="between">
      <formula>0</formula>
      <formula>100</formula>
    </cfRule>
  </conditionalFormatting>
  <dataValidations count="31">
    <dataValidation type="list" allowBlank="1" showInputMessage="1" showErrorMessage="1" sqref="BC12:BC21" xr:uid="{AE2168B6-A0DF-4FBC-B5FB-43AA9791899A}">
      <formula1>INDIRECT("Tabla68[Tipo de actividad]")</formula1>
    </dataValidation>
    <dataValidation type="list" allowBlank="1" showInputMessage="1" showErrorMessage="1" sqref="AU12:AU21" xr:uid="{443D8C14-F2E8-4A80-92BF-FF5B7637E825}">
      <formula1>INDIRECT("Tabla61[Después]")</formula1>
    </dataValidation>
    <dataValidation type="list" allowBlank="1" showInputMessage="1" showErrorMessage="1" sqref="AS12:AS21" xr:uid="{5C10B9A3-F302-4452-8ED0-9B795FABD4A2}">
      <formula1>INDIRECT("Tabla60[Durante]")</formula1>
    </dataValidation>
    <dataValidation type="list" allowBlank="1" showInputMessage="1" showErrorMessage="1" sqref="AQ12:AQ21" xr:uid="{77927A1D-AE55-4BFE-AECC-275A65E7CF19}">
      <formula1>INDIRECT("Tabla59[Antes]")</formula1>
    </dataValidation>
    <dataValidation type="list" allowBlank="1" showInputMessage="1" showErrorMessage="1" sqref="AN12:AN21" xr:uid="{E384558E-DBA1-4003-9C98-AFD846A8510C}">
      <formula1>INDIRECT("Tabla57[Después]")</formula1>
    </dataValidation>
    <dataValidation type="list" allowBlank="1" showInputMessage="1" showErrorMessage="1" sqref="AL12:AL21" xr:uid="{ADFECCA3-B367-4823-9DD2-A178AB120611}">
      <formula1>INDIRECT("Tabla56[Durante]")</formula1>
    </dataValidation>
    <dataValidation type="list" allowBlank="1" showInputMessage="1" showErrorMessage="1" sqref="AJ12:AJ21" xr:uid="{76DCCF66-17AB-42E4-AFED-5AD0A8C6B721}">
      <formula1>INDIRECT("Tabla55[Antes]")</formula1>
    </dataValidation>
    <dataValidation type="list" allowBlank="1" showInputMessage="1" showErrorMessage="1" sqref="AG12:AG21" xr:uid="{174FF4C4-A2F3-4767-BD75-B1AC98E0A492}">
      <formula1>INDIRECT("Tabla53[Después]")</formula1>
    </dataValidation>
    <dataValidation type="list" allowBlank="1" showInputMessage="1" showErrorMessage="1" sqref="AE12:AE21" xr:uid="{FE75EC91-402F-4C8E-80A7-2D0A851DC73B}">
      <formula1>INDIRECT("Tabla52[Durante]")</formula1>
    </dataValidation>
    <dataValidation type="list" allowBlank="1" showInputMessage="1" showErrorMessage="1" sqref="AC12:AC21" xr:uid="{882A5727-5747-4107-AACE-E16E1874A01F}">
      <formula1>INDIRECT("Tabla51[Antes]")</formula1>
    </dataValidation>
    <dataValidation type="list" allowBlank="1" showInputMessage="1" showErrorMessage="1" sqref="Q12:Q21" xr:uid="{A935B9D2-CF74-4E9D-BDD8-90D1F2677CD1}">
      <formula1>INDIRECT("Tabla39[Cumplimiento]")</formula1>
    </dataValidation>
    <dataValidation type="list" allowBlank="1" showInputMessage="1" showErrorMessage="1" sqref="P12:P21" xr:uid="{2595C703-4E24-4DD1-B993-DAF6CF8DE28A}">
      <formula1>INDIRECT("Tabla38[Existencia]")</formula1>
    </dataValidation>
    <dataValidation type="list" allowBlank="1" showInputMessage="1" showErrorMessage="1" sqref="O12:O21" xr:uid="{232E5BDC-48F5-42C9-8C73-EF40CFF140FE}">
      <formula1>INDIRECT("Tabla37[Oportunidad]")</formula1>
    </dataValidation>
    <dataValidation type="list" allowBlank="1" showInputMessage="1" showErrorMessage="1" sqref="N12:N21" xr:uid="{102EFD29-F2B0-438C-9C9D-184A2BD8B87B}">
      <formula1>INDIRECT("Tabla36[Amenaza]")</formula1>
    </dataValidation>
    <dataValidation type="list" allowBlank="1" showInputMessage="1" showErrorMessage="1" sqref="M12:M21" xr:uid="{3DF4C3AC-5FF8-4EF6-A52A-4EAB889D76A7}">
      <formula1>INDIRECT("Tabla35[Carácter]")</formula1>
    </dataValidation>
    <dataValidation type="list" allowBlank="1" showInputMessage="1" showErrorMessage="1" sqref="H12:H21" xr:uid="{D71C6807-CD66-4100-957A-3E5009ED908B}">
      <formula1>INDIRECT("Tabla30[Condición de operación (Normal, anormal o emergencia)]")</formula1>
    </dataValidation>
    <dataValidation type="list" allowBlank="1" showInputMessage="1" showErrorMessage="1" sqref="F12:F21" xr:uid="{3E3D18F0-FEB6-4D85-9726-AD04DF83748D}">
      <formula1>INDIRECT("Tabla28[Sede actividad]")</formula1>
    </dataValidation>
    <dataValidation type="list" allowBlank="1" showInputMessage="1" showErrorMessage="1" sqref="D12:D21" xr:uid="{1B841C92-F7B4-4CB7-A151-0F37D160477D}">
      <formula1>INDIRECT("Tabla6[Fase de actividad]")</formula1>
    </dataValidation>
    <dataValidation type="list" allowBlank="1" showInputMessage="1" showErrorMessage="1" sqref="G12:G21" xr:uid="{AFE8C56D-E8AA-4026-9D85-9DD59C69B497}">
      <formula1>INDIRECT(A12)</formula1>
    </dataValidation>
    <dataValidation type="list" allowBlank="1" showInputMessage="1" showErrorMessage="1" sqref="C12:C21" xr:uid="{62BF1537-7B94-4278-B1B8-CD6672F1D284}">
      <formula1>INDIRECT(B12)</formula1>
    </dataValidation>
    <dataValidation type="list" allowBlank="1" showInputMessage="1" showErrorMessage="1" sqref="E12:E21" xr:uid="{7971562B-455B-486B-A0BF-B22FB143ABDC}">
      <formula1>INDIRECT(C12)</formula1>
    </dataValidation>
    <dataValidation type="list" allowBlank="1" showInputMessage="1" showErrorMessage="1" sqref="A12:A21" xr:uid="{6B8BE497-29E2-4623-AA18-1DECD5B7690E}">
      <formula1>INDIRECT("Tabla1[Dirección Territorial]")</formula1>
    </dataValidation>
    <dataValidation type="list" allowBlank="1" showInputMessage="1" showErrorMessage="1" sqref="I12:I21" xr:uid="{0E403BB8-ADEB-4020-8EC7-7A9B8A728A21}">
      <formula1>INDIRECT("Tabla31[Origen de actividad]")</formula1>
    </dataValidation>
    <dataValidation type="list" allowBlank="1" showInputMessage="1" showErrorMessage="1" sqref="J12:J21" xr:uid="{B881F5DE-3483-4B87-AC43-35DCADFDCF13}">
      <formula1>INDIRECT("Tabla32[Componente]")</formula1>
    </dataValidation>
    <dataValidation type="list" allowBlank="1" showInputMessage="1" showErrorMessage="1" sqref="X12:X21" xr:uid="{D5B00EDD-C66F-40E4-B68D-B90E5195B3DD}">
      <formula1>INDIRECT("Tabla46[Gestión]")</formula1>
    </dataValidation>
    <dataValidation type="list" allowBlank="1" showInputMessage="1" showErrorMessage="1" sqref="W12:W21" xr:uid="{C6DC66BE-DE94-427C-AFBC-099557D67359}">
      <formula1>INDIRECT("Tabla45[Exigencia]")</formula1>
    </dataValidation>
    <dataValidation type="list" allowBlank="1" showInputMessage="1" showErrorMessage="1" sqref="U12:U21" xr:uid="{7C682473-B794-45BE-ADD6-E0D020EAE23C}">
      <formula1>INDIRECT("Tabla43[Alcance]")</formula1>
    </dataValidation>
    <dataValidation type="list" allowBlank="1" showInputMessage="1" showErrorMessage="1" sqref="T12:T21" xr:uid="{6D976DA8-5496-464C-B3E2-5E4F60660D6B}">
      <formula1>INDIRECT("Tabla42[Severidad]")</formula1>
    </dataValidation>
    <dataValidation type="list" allowBlank="1" showInputMessage="1" showErrorMessage="1" sqref="S12:S21" xr:uid="{77B233BB-0A38-40CE-90DB-131C85B3C0FA}">
      <formula1>INDIRECT("Tabla41[Frecuencia]")</formula1>
    </dataValidation>
    <dataValidation type="list" allowBlank="1" showInputMessage="1" showErrorMessage="1" sqref="L12:L21" xr:uid="{D0F4B621-7522-4C61-A89C-43D4DF121904}">
      <formula1>INDIRECT("Tabla34[Impacto]")</formula1>
    </dataValidation>
    <dataValidation type="list" allowBlank="1" showInputMessage="1" showErrorMessage="1" sqref="K12:K21" xr:uid="{94BAF5F2-C199-4AC8-96B7-9BD3BE1C203E}">
      <formula1>INDIRECT("Tabla33[Aspecto]")</formula1>
    </dataValidation>
  </dataValidations>
  <pageMargins left="0.70866141732283472" right="0.70866141732283472" top="0.74803149606299213" bottom="0.74803149606299213" header="0.31496062992125984" footer="0.31496062992125984"/>
  <pageSetup scale="16"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CB92A6C-9895-487F-A396-E1EC946AA9AE}">
          <x14:formula1>
            <xm:f>'L.D Nueva'!$B$2:$C$2</xm:f>
          </x14:formula1>
          <xm:sqref>B12:B21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785C3-138E-466B-8CC0-2B2B8690DC3C}">
  <dimension ref="A1:D50"/>
  <sheetViews>
    <sheetView tabSelected="1" view="pageBreakPreview" zoomScale="90" zoomScaleNormal="100" zoomScaleSheetLayoutView="90" workbookViewId="0">
      <selection activeCell="B5" sqref="B5:B6"/>
    </sheetView>
  </sheetViews>
  <sheetFormatPr baseColWidth="10" defaultColWidth="11.5" defaultRowHeight="11.25" x14ac:dyDescent="0.15"/>
  <cols>
    <col min="1" max="1" width="40.83203125" style="1" customWidth="1"/>
    <col min="2" max="2" width="137.5" style="1" customWidth="1"/>
    <col min="3" max="3" width="55.33203125" style="1" customWidth="1"/>
    <col min="4" max="4" width="15.1640625" style="1" customWidth="1"/>
    <col min="5" max="16384" width="11.5" style="1"/>
  </cols>
  <sheetData>
    <row r="1" spans="1:4" ht="10.15" customHeight="1" x14ac:dyDescent="0.15">
      <c r="A1" s="362"/>
      <c r="B1" s="362" t="s">
        <v>911</v>
      </c>
      <c r="C1" s="365" t="s">
        <v>928</v>
      </c>
    </row>
    <row r="2" spans="1:4" ht="15.6" customHeight="1" thickBot="1" x14ac:dyDescent="0.2">
      <c r="A2" s="363"/>
      <c r="B2" s="364"/>
      <c r="C2" s="366"/>
    </row>
    <row r="3" spans="1:4" ht="10.15" customHeight="1" x14ac:dyDescent="0.15">
      <c r="A3" s="363"/>
      <c r="B3" s="367" t="s">
        <v>57</v>
      </c>
      <c r="C3" s="369" t="s">
        <v>929</v>
      </c>
    </row>
    <row r="4" spans="1:4" ht="10.15" customHeight="1" thickBot="1" x14ac:dyDescent="0.2">
      <c r="A4" s="363"/>
      <c r="B4" s="368"/>
      <c r="C4" s="370"/>
      <c r="D4" s="274"/>
    </row>
    <row r="5" spans="1:4" ht="19.149999999999999" customHeight="1" thickBot="1" x14ac:dyDescent="0.2">
      <c r="A5" s="363"/>
      <c r="B5" s="367" t="s">
        <v>912</v>
      </c>
      <c r="C5" s="296" t="s">
        <v>931</v>
      </c>
      <c r="D5" s="274"/>
    </row>
    <row r="6" spans="1:4" ht="17.45" customHeight="1" thickBot="1" x14ac:dyDescent="0.2">
      <c r="A6" s="364"/>
      <c r="B6" s="368"/>
      <c r="C6" s="296" t="s">
        <v>932</v>
      </c>
      <c r="D6" s="274"/>
    </row>
    <row r="7" spans="1:4" ht="18" customHeight="1" x14ac:dyDescent="0.15">
      <c r="A7" s="353"/>
      <c r="B7" s="354"/>
      <c r="C7" s="355"/>
      <c r="D7" s="274"/>
    </row>
    <row r="8" spans="1:4" ht="18" customHeight="1" x14ac:dyDescent="0.15">
      <c r="A8" s="356"/>
      <c r="B8" s="357"/>
      <c r="C8" s="358"/>
      <c r="D8" s="274"/>
    </row>
    <row r="9" spans="1:4" ht="18" customHeight="1" x14ac:dyDescent="0.15">
      <c r="A9" s="356"/>
      <c r="B9" s="357"/>
      <c r="C9" s="358"/>
      <c r="D9" s="274"/>
    </row>
    <row r="10" spans="1:4" ht="18" customHeight="1" x14ac:dyDescent="0.15">
      <c r="A10" s="356"/>
      <c r="B10" s="357"/>
      <c r="C10" s="358"/>
      <c r="D10" s="274"/>
    </row>
    <row r="11" spans="1:4" ht="18" customHeight="1" x14ac:dyDescent="0.15">
      <c r="A11" s="356"/>
      <c r="B11" s="357"/>
      <c r="C11" s="358"/>
      <c r="D11" s="274"/>
    </row>
    <row r="12" spans="1:4" ht="18" customHeight="1" x14ac:dyDescent="0.15">
      <c r="A12" s="356"/>
      <c r="B12" s="357"/>
      <c r="C12" s="358"/>
      <c r="D12" s="274"/>
    </row>
    <row r="13" spans="1:4" ht="18" customHeight="1" x14ac:dyDescent="0.15">
      <c r="A13" s="356"/>
      <c r="B13" s="357"/>
      <c r="C13" s="358"/>
      <c r="D13" s="274"/>
    </row>
    <row r="14" spans="1:4" ht="18" customHeight="1" x14ac:dyDescent="0.15">
      <c r="A14" s="356"/>
      <c r="B14" s="357"/>
      <c r="C14" s="358"/>
      <c r="D14" s="274"/>
    </row>
    <row r="15" spans="1:4" ht="18" customHeight="1" x14ac:dyDescent="0.15">
      <c r="A15" s="356"/>
      <c r="B15" s="357"/>
      <c r="C15" s="358"/>
      <c r="D15" s="274"/>
    </row>
    <row r="16" spans="1:4" ht="18" customHeight="1" x14ac:dyDescent="0.15">
      <c r="A16" s="356"/>
      <c r="B16" s="357"/>
      <c r="C16" s="358"/>
      <c r="D16" s="274"/>
    </row>
    <row r="17" spans="1:4" ht="18" customHeight="1" x14ac:dyDescent="0.15">
      <c r="A17" s="356"/>
      <c r="B17" s="357"/>
      <c r="C17" s="358"/>
      <c r="D17" s="274"/>
    </row>
    <row r="18" spans="1:4" ht="18" customHeight="1" x14ac:dyDescent="0.2">
      <c r="A18" s="356"/>
      <c r="B18" s="357"/>
      <c r="C18" s="358"/>
      <c r="D18" s="275"/>
    </row>
    <row r="19" spans="1:4" ht="18" customHeight="1" x14ac:dyDescent="0.15">
      <c r="A19" s="356"/>
      <c r="B19" s="357"/>
      <c r="C19" s="358"/>
      <c r="D19" s="274"/>
    </row>
    <row r="20" spans="1:4" ht="18" customHeight="1" x14ac:dyDescent="0.15">
      <c r="A20" s="356"/>
      <c r="B20" s="357"/>
      <c r="C20" s="358"/>
      <c r="D20" s="274"/>
    </row>
    <row r="21" spans="1:4" ht="18" customHeight="1" x14ac:dyDescent="0.15">
      <c r="A21" s="356"/>
      <c r="B21" s="357"/>
      <c r="C21" s="358"/>
      <c r="D21" s="274"/>
    </row>
    <row r="22" spans="1:4" ht="18" customHeight="1" x14ac:dyDescent="0.15">
      <c r="A22" s="356"/>
      <c r="B22" s="357"/>
      <c r="C22" s="358"/>
      <c r="D22" s="274"/>
    </row>
    <row r="23" spans="1:4" ht="18" customHeight="1" x14ac:dyDescent="0.15">
      <c r="A23" s="356"/>
      <c r="B23" s="357"/>
      <c r="C23" s="358"/>
      <c r="D23" s="274"/>
    </row>
    <row r="24" spans="1:4" ht="18" customHeight="1" x14ac:dyDescent="0.15">
      <c r="A24" s="356"/>
      <c r="B24" s="357"/>
      <c r="C24" s="358"/>
      <c r="D24" s="274"/>
    </row>
    <row r="25" spans="1:4" ht="18" customHeight="1" x14ac:dyDescent="0.15">
      <c r="A25" s="356"/>
      <c r="B25" s="357"/>
      <c r="C25" s="358"/>
      <c r="D25" s="274"/>
    </row>
    <row r="26" spans="1:4" ht="18" customHeight="1" x14ac:dyDescent="0.15">
      <c r="A26" s="356"/>
      <c r="B26" s="357"/>
      <c r="C26" s="358"/>
      <c r="D26" s="274"/>
    </row>
    <row r="27" spans="1:4" ht="18" customHeight="1" x14ac:dyDescent="0.15">
      <c r="A27" s="356"/>
      <c r="B27" s="357"/>
      <c r="C27" s="358"/>
      <c r="D27" s="274"/>
    </row>
    <row r="28" spans="1:4" ht="18" customHeight="1" x14ac:dyDescent="0.15">
      <c r="A28" s="356"/>
      <c r="B28" s="357"/>
      <c r="C28" s="358"/>
      <c r="D28" s="274"/>
    </row>
    <row r="29" spans="1:4" ht="18" customHeight="1" x14ac:dyDescent="0.2">
      <c r="A29" s="356"/>
      <c r="B29" s="357"/>
      <c r="C29" s="358"/>
      <c r="D29" s="275"/>
    </row>
    <row r="30" spans="1:4" ht="18" customHeight="1" x14ac:dyDescent="0.15">
      <c r="A30" s="356"/>
      <c r="B30" s="357"/>
      <c r="C30" s="358"/>
      <c r="D30" s="274"/>
    </row>
    <row r="31" spans="1:4" ht="18" customHeight="1" x14ac:dyDescent="0.15">
      <c r="A31" s="356"/>
      <c r="B31" s="357"/>
      <c r="C31" s="358"/>
      <c r="D31" s="274"/>
    </row>
    <row r="32" spans="1:4" ht="18" customHeight="1" x14ac:dyDescent="0.15">
      <c r="A32" s="356"/>
      <c r="B32" s="357"/>
      <c r="C32" s="358"/>
      <c r="D32" s="274"/>
    </row>
    <row r="33" spans="1:4" ht="18" customHeight="1" x14ac:dyDescent="0.15">
      <c r="A33" s="356"/>
      <c r="B33" s="357"/>
      <c r="C33" s="358"/>
      <c r="D33" s="274"/>
    </row>
    <row r="34" spans="1:4" ht="18" customHeight="1" x14ac:dyDescent="0.15">
      <c r="A34" s="356"/>
      <c r="B34" s="357"/>
      <c r="C34" s="358"/>
      <c r="D34" s="274"/>
    </row>
    <row r="35" spans="1:4" ht="18" customHeight="1" x14ac:dyDescent="0.15">
      <c r="A35" s="356"/>
      <c r="B35" s="357"/>
      <c r="C35" s="358"/>
      <c r="D35" s="274"/>
    </row>
    <row r="36" spans="1:4" ht="18" customHeight="1" x14ac:dyDescent="0.15">
      <c r="A36" s="356"/>
      <c r="B36" s="357"/>
      <c r="C36" s="358"/>
      <c r="D36" s="274"/>
    </row>
    <row r="37" spans="1:4" ht="18" customHeight="1" x14ac:dyDescent="0.15">
      <c r="A37" s="356"/>
      <c r="B37" s="357"/>
      <c r="C37" s="358"/>
      <c r="D37" s="274"/>
    </row>
    <row r="38" spans="1:4" ht="18" customHeight="1" x14ac:dyDescent="0.15">
      <c r="A38" s="356"/>
      <c r="B38" s="357"/>
      <c r="C38" s="358"/>
      <c r="D38" s="274"/>
    </row>
    <row r="39" spans="1:4" ht="18" customHeight="1" x14ac:dyDescent="0.15">
      <c r="A39" s="356"/>
      <c r="B39" s="357"/>
      <c r="C39" s="358"/>
      <c r="D39" s="274"/>
    </row>
    <row r="40" spans="1:4" ht="19.899999999999999" customHeight="1" x14ac:dyDescent="0.15">
      <c r="A40" s="356"/>
      <c r="B40" s="357"/>
      <c r="C40" s="358"/>
      <c r="D40" s="274"/>
    </row>
    <row r="41" spans="1:4" ht="19.899999999999999" customHeight="1" x14ac:dyDescent="0.15">
      <c r="A41" s="356"/>
      <c r="B41" s="357"/>
      <c r="C41" s="358"/>
      <c r="D41" s="274"/>
    </row>
    <row r="42" spans="1:4" ht="19.899999999999999" customHeight="1" x14ac:dyDescent="0.15">
      <c r="A42" s="356"/>
      <c r="B42" s="357"/>
      <c r="C42" s="358"/>
      <c r="D42" s="274"/>
    </row>
    <row r="43" spans="1:4" ht="25.15" customHeight="1" x14ac:dyDescent="0.15">
      <c r="A43" s="356"/>
      <c r="B43" s="357"/>
      <c r="C43" s="358"/>
      <c r="D43" s="283"/>
    </row>
    <row r="44" spans="1:4" ht="25.15" customHeight="1" x14ac:dyDescent="0.15">
      <c r="A44" s="356"/>
      <c r="B44" s="357"/>
      <c r="C44" s="358"/>
      <c r="D44" s="274"/>
    </row>
    <row r="45" spans="1:4" ht="25.15" customHeight="1" x14ac:dyDescent="0.15">
      <c r="A45" s="356"/>
      <c r="B45" s="357"/>
      <c r="C45" s="358"/>
      <c r="D45" s="274"/>
    </row>
    <row r="46" spans="1:4" ht="25.15" customHeight="1" x14ac:dyDescent="0.15">
      <c r="A46" s="356"/>
      <c r="B46" s="357"/>
      <c r="C46" s="358"/>
    </row>
    <row r="47" spans="1:4" ht="25.15" customHeight="1" x14ac:dyDescent="0.15">
      <c r="A47" s="356"/>
      <c r="B47" s="357"/>
      <c r="C47" s="358"/>
    </row>
    <row r="48" spans="1:4" ht="25.15" customHeight="1" x14ac:dyDescent="0.15">
      <c r="A48" s="356"/>
      <c r="B48" s="357"/>
      <c r="C48" s="358"/>
    </row>
    <row r="49" spans="1:3" ht="25.15" customHeight="1" x14ac:dyDescent="0.15">
      <c r="A49" s="356"/>
      <c r="B49" s="357"/>
      <c r="C49" s="358"/>
    </row>
    <row r="50" spans="1:3" ht="25.15" customHeight="1" thickBot="1" x14ac:dyDescent="0.2">
      <c r="A50" s="359"/>
      <c r="B50" s="360"/>
      <c r="C50" s="361"/>
    </row>
  </sheetData>
  <sheetProtection autoFilter="0"/>
  <mergeCells count="7">
    <mergeCell ref="A7:C50"/>
    <mergeCell ref="A1:A6"/>
    <mergeCell ref="B1:B2"/>
    <mergeCell ref="C1:C2"/>
    <mergeCell ref="B3:B4"/>
    <mergeCell ref="C3:C4"/>
    <mergeCell ref="B5:B6"/>
  </mergeCells>
  <pageMargins left="0.70866141732283472" right="0.70866141732283472" top="0.74803149606299213" bottom="0.74803149606299213" header="0.31496062992125984" footer="0.31496062992125984"/>
  <pageSetup scale="5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CBFD5-D41F-4C8B-B2C2-D8EC2CCCE3E9}">
  <sheetPr>
    <pageSetUpPr fitToPage="1"/>
  </sheetPr>
  <dimension ref="A1:U57"/>
  <sheetViews>
    <sheetView view="pageBreakPreview" zoomScale="60" zoomScaleNormal="100" workbookViewId="0">
      <selection activeCell="E3" sqref="E3"/>
    </sheetView>
  </sheetViews>
  <sheetFormatPr baseColWidth="10" defaultColWidth="11.5" defaultRowHeight="12" x14ac:dyDescent="0.2"/>
  <cols>
    <col min="1" max="1" width="40.83203125" style="1" customWidth="1"/>
    <col min="2" max="2" width="78.6640625" style="1" customWidth="1"/>
    <col min="3" max="3" width="29.83203125" style="1" customWidth="1"/>
    <col min="4" max="4" width="15.1640625" style="1" customWidth="1"/>
    <col min="5" max="5" width="29" style="1" bestFit="1" customWidth="1"/>
    <col min="6" max="6" width="37.1640625" customWidth="1"/>
    <col min="7" max="7" width="18.5" style="1" customWidth="1"/>
    <col min="8" max="8" width="28.83203125" bestFit="1" customWidth="1"/>
    <col min="9" max="9" width="28.83203125" style="1" bestFit="1" customWidth="1"/>
    <col min="10" max="10" width="27.33203125" style="261" customWidth="1"/>
    <col min="11" max="11" width="10.6640625" style="250" bestFit="1" customWidth="1"/>
    <col min="12" max="12" width="26.5" style="1" bestFit="1" customWidth="1"/>
    <col min="13" max="13" width="11.5" style="1"/>
    <col min="14" max="14" width="42.5" style="1" customWidth="1"/>
    <col min="15" max="15" width="16.6640625" style="1" bestFit="1" customWidth="1"/>
    <col min="16" max="16" width="53.5" style="1" customWidth="1"/>
    <col min="17" max="17" width="28.83203125" bestFit="1" customWidth="1"/>
    <col min="18" max="18" width="20.33203125" style="247" bestFit="1" customWidth="1"/>
    <col min="19" max="19" width="40.5" style="1" bestFit="1" customWidth="1"/>
    <col min="20" max="20" width="43" style="1" bestFit="1" customWidth="1"/>
    <col min="21" max="16384" width="11.5" style="1"/>
  </cols>
  <sheetData>
    <row r="1" spans="1:21" ht="10.15" customHeight="1" x14ac:dyDescent="0.2">
      <c r="A1" s="362" t="e" vm="106">
        <v>#VALUE!</v>
      </c>
      <c r="B1" s="362" t="s">
        <v>911</v>
      </c>
      <c r="C1" s="365" t="s">
        <v>816</v>
      </c>
      <c r="H1" s="1"/>
      <c r="I1"/>
      <c r="J1" s="249"/>
      <c r="K1" s="1"/>
      <c r="Q1" s="1"/>
    </row>
    <row r="2" spans="1:21" ht="15.6" customHeight="1" thickBot="1" x14ac:dyDescent="0.25">
      <c r="A2" s="363"/>
      <c r="B2" s="364"/>
      <c r="C2" s="366"/>
      <c r="H2" s="1"/>
      <c r="I2"/>
      <c r="J2" s="249"/>
      <c r="K2" s="1"/>
      <c r="Q2" s="1"/>
    </row>
    <row r="3" spans="1:21" ht="10.15" customHeight="1" x14ac:dyDescent="0.2">
      <c r="A3" s="363"/>
      <c r="B3" s="367" t="s">
        <v>57</v>
      </c>
      <c r="C3" s="369" t="s">
        <v>818</v>
      </c>
      <c r="H3" s="1"/>
      <c r="I3"/>
      <c r="J3" s="249"/>
      <c r="K3" s="1"/>
      <c r="Q3" s="1"/>
    </row>
    <row r="4" spans="1:21" ht="10.15" customHeight="1" thickBot="1" x14ac:dyDescent="0.25">
      <c r="A4" s="363"/>
      <c r="B4" s="368"/>
      <c r="C4" s="370"/>
      <c r="D4" s="274"/>
      <c r="E4" s="274"/>
      <c r="F4" s="275"/>
      <c r="G4" s="274"/>
      <c r="H4" s="274"/>
      <c r="I4" s="275"/>
      <c r="J4" s="276"/>
      <c r="K4" s="274"/>
      <c r="L4" s="274"/>
      <c r="M4" s="274"/>
      <c r="N4" s="274"/>
      <c r="O4" s="274"/>
      <c r="P4" s="274"/>
      <c r="Q4" s="274"/>
      <c r="R4" s="277"/>
      <c r="S4" s="274"/>
      <c r="T4" s="274"/>
      <c r="U4" s="274"/>
    </row>
    <row r="5" spans="1:21" ht="19.149999999999999" customHeight="1" thickBot="1" x14ac:dyDescent="0.25">
      <c r="A5" s="363"/>
      <c r="B5" s="367" t="s">
        <v>912</v>
      </c>
      <c r="C5" s="245" t="s">
        <v>820</v>
      </c>
      <c r="D5" s="274"/>
      <c r="E5" s="274"/>
      <c r="F5" s="275"/>
      <c r="G5" s="274"/>
      <c r="H5" s="274"/>
      <c r="I5" s="275"/>
      <c r="J5" s="276"/>
      <c r="K5" s="274"/>
      <c r="L5" s="274"/>
      <c r="M5" s="274"/>
      <c r="N5" s="274"/>
      <c r="O5" s="274"/>
      <c r="P5" s="274"/>
      <c r="Q5" s="274"/>
      <c r="R5" s="277"/>
      <c r="S5" s="274"/>
      <c r="T5" s="274"/>
      <c r="U5" s="274"/>
    </row>
    <row r="6" spans="1:21" ht="17.45" customHeight="1" thickBot="1" x14ac:dyDescent="0.25">
      <c r="A6" s="364"/>
      <c r="B6" s="368"/>
      <c r="C6" s="245" t="s">
        <v>913</v>
      </c>
      <c r="D6" s="274"/>
      <c r="E6" s="274"/>
      <c r="F6" s="275"/>
      <c r="G6" s="274"/>
      <c r="H6" s="274"/>
      <c r="I6" s="275"/>
      <c r="J6" s="276"/>
      <c r="K6" s="274"/>
      <c r="L6" s="274"/>
      <c r="M6" s="274"/>
      <c r="N6" s="274"/>
      <c r="O6" s="274"/>
      <c r="P6" s="274"/>
      <c r="Q6" s="274"/>
      <c r="R6" s="277"/>
      <c r="S6" s="274"/>
      <c r="T6" s="274"/>
      <c r="U6" s="274"/>
    </row>
    <row r="7" spans="1:21" x14ac:dyDescent="0.2">
      <c r="A7" s="353" t="s">
        <v>823</v>
      </c>
      <c r="B7" s="354"/>
      <c r="C7" s="355"/>
      <c r="D7" s="274"/>
      <c r="E7" s="274"/>
      <c r="F7" s="278"/>
      <c r="G7" s="279"/>
      <c r="H7" s="279"/>
      <c r="I7" s="278"/>
      <c r="J7" s="276"/>
      <c r="K7" s="274"/>
      <c r="L7" s="274"/>
      <c r="M7" s="274"/>
      <c r="N7" s="274"/>
      <c r="O7" s="274"/>
      <c r="P7" s="274"/>
      <c r="Q7" s="279"/>
      <c r="R7" s="277"/>
      <c r="S7" s="274"/>
      <c r="T7" s="274"/>
      <c r="U7" s="274"/>
    </row>
    <row r="8" spans="1:21" ht="12.75" x14ac:dyDescent="0.15">
      <c r="A8" s="356"/>
      <c r="B8" s="357"/>
      <c r="C8" s="358"/>
      <c r="D8" s="274"/>
      <c r="E8" s="284" t="s">
        <v>10</v>
      </c>
      <c r="F8" s="284" t="s">
        <v>863</v>
      </c>
      <c r="G8" s="284" t="s">
        <v>826</v>
      </c>
      <c r="H8" s="284" t="s">
        <v>784</v>
      </c>
      <c r="I8" s="284" t="s">
        <v>825</v>
      </c>
      <c r="J8" s="285" t="s">
        <v>861</v>
      </c>
      <c r="K8" s="284" t="s">
        <v>862</v>
      </c>
      <c r="L8" s="284" t="s">
        <v>867</v>
      </c>
      <c r="M8" s="283"/>
      <c r="N8" s="284" t="s">
        <v>10</v>
      </c>
      <c r="O8" s="284" t="s">
        <v>826</v>
      </c>
      <c r="P8" s="284" t="s">
        <v>863</v>
      </c>
      <c r="Q8" s="284" t="s">
        <v>784</v>
      </c>
      <c r="R8" s="284" t="s">
        <v>868</v>
      </c>
      <c r="S8" s="285" t="s">
        <v>861</v>
      </c>
      <c r="T8" s="284" t="s">
        <v>862</v>
      </c>
      <c r="U8" s="274"/>
    </row>
    <row r="9" spans="1:21" ht="12.75" x14ac:dyDescent="0.15">
      <c r="A9" s="356"/>
      <c r="B9" s="357"/>
      <c r="C9" s="358"/>
      <c r="D9" s="274"/>
      <c r="E9" s="286" t="s">
        <v>785</v>
      </c>
      <c r="F9" s="287" t="e" vm="3">
        <v>#VALUE!</v>
      </c>
      <c r="G9" s="286" t="e" vm="4">
        <v>#VALUE!</v>
      </c>
      <c r="H9" s="286" t="e" vm="5">
        <v>#VALUE!</v>
      </c>
      <c r="I9" s="286" t="e" vm="3">
        <v>#VALUE!</v>
      </c>
      <c r="J9" s="288">
        <v>1</v>
      </c>
      <c r="K9" s="288">
        <v>5</v>
      </c>
      <c r="L9" s="283" t="str" cm="1">
        <f t="array" aca="1" ref="L9" ca="1">_FV(Tabla105108107[[#This Row],[SEDE]],"Nombre")</f>
        <v>Medellín</v>
      </c>
      <c r="M9" s="283"/>
      <c r="N9" s="286" t="s">
        <v>785</v>
      </c>
      <c r="O9" s="286" t="e" vm="4">
        <v>#VALUE!</v>
      </c>
      <c r="P9" s="287" t="e" vm="3">
        <v>#VALUE!</v>
      </c>
      <c r="Q9" s="286" t="e" vm="5">
        <v>#VALUE!</v>
      </c>
      <c r="R9" s="288" cm="1" vm="6">
        <f t="array" aca="1" ref="R9" ca="1">_FV(Tabla105108110109[[#This Row],[Departamento]],"Población")</f>
        <v>6677930</v>
      </c>
      <c r="S9" s="288">
        <v>1</v>
      </c>
      <c r="T9" s="288">
        <v>5</v>
      </c>
      <c r="U9" s="274"/>
    </row>
    <row r="10" spans="1:21" ht="12.75" x14ac:dyDescent="0.15">
      <c r="A10" s="356"/>
      <c r="B10" s="357"/>
      <c r="C10" s="358"/>
      <c r="D10" s="274"/>
      <c r="E10" s="286" t="s">
        <v>787</v>
      </c>
      <c r="F10" s="287" t="e" vm="7">
        <v>#VALUE!</v>
      </c>
      <c r="G10" s="286" t="e" vm="4">
        <v>#VALUE!</v>
      </c>
      <c r="H10" s="286" t="e" vm="8">
        <v>#VALUE!</v>
      </c>
      <c r="I10" s="286" t="e" vm="7">
        <v>#VALUE!</v>
      </c>
      <c r="J10" s="288">
        <v>2</v>
      </c>
      <c r="K10" s="288">
        <v>8</v>
      </c>
      <c r="L10" s="283" t="str" cm="1">
        <f t="array" aca="1" ref="L10" ca="1">_FV(Tabla105108107[[#This Row],[SEDE]],"Nombre")</f>
        <v>Barranquilla</v>
      </c>
      <c r="M10" s="283"/>
      <c r="N10" s="286" t="s">
        <v>787</v>
      </c>
      <c r="O10" s="286" t="e" vm="4">
        <v>#VALUE!</v>
      </c>
      <c r="P10" s="287" t="e" vm="7">
        <v>#VALUE!</v>
      </c>
      <c r="Q10" s="286" t="e" vm="8">
        <v>#VALUE!</v>
      </c>
      <c r="R10" s="288" cm="1" vm="9">
        <f t="array" aca="1" ref="R10" ca="1">_FV(Tabla105108110109[[#This Row],[Departamento]],"Población")</f>
        <v>2535517</v>
      </c>
      <c r="S10" s="288">
        <v>2</v>
      </c>
      <c r="T10" s="288">
        <v>8</v>
      </c>
      <c r="U10" s="274"/>
    </row>
    <row r="11" spans="1:21" ht="12.75" x14ac:dyDescent="0.15">
      <c r="A11" s="356"/>
      <c r="B11" s="357"/>
      <c r="C11" s="358"/>
      <c r="D11" s="274"/>
      <c r="E11" s="286" t="s">
        <v>789</v>
      </c>
      <c r="F11" s="287" t="e" vm="10">
        <v>#VALUE!</v>
      </c>
      <c r="G11" s="286" t="e" vm="4">
        <v>#VALUE!</v>
      </c>
      <c r="H11" s="286" t="e" vm="11">
        <v>#VALUE!</v>
      </c>
      <c r="I11" s="286" t="e" vm="10">
        <v>#VALUE!</v>
      </c>
      <c r="J11" s="288">
        <v>3</v>
      </c>
      <c r="K11" s="288" t="s">
        <v>827</v>
      </c>
      <c r="L11" s="283" t="str" cm="1">
        <f t="array" aca="1" ref="L11" ca="1">_FV(Tabla105108107[[#This Row],[SEDE]],"Nombre")</f>
        <v>Cartagena de Indias</v>
      </c>
      <c r="M11" s="283"/>
      <c r="N11" s="286" t="s">
        <v>789</v>
      </c>
      <c r="O11" s="286" t="e" vm="4">
        <v>#VALUE!</v>
      </c>
      <c r="P11" s="287" t="e" vm="10">
        <v>#VALUE!</v>
      </c>
      <c r="Q11" s="286" t="e" vm="11">
        <v>#VALUE!</v>
      </c>
      <c r="R11" s="288" cm="1" vm="12">
        <f t="array" aca="1" ref="R11" ca="1">_FV(Tabla105108110109[[#This Row],[Departamento]],"Población")</f>
        <v>2070110</v>
      </c>
      <c r="S11" s="288">
        <v>3</v>
      </c>
      <c r="T11" s="288" t="s">
        <v>827</v>
      </c>
      <c r="U11" s="274"/>
    </row>
    <row r="12" spans="1:21" ht="22.5" x14ac:dyDescent="0.15">
      <c r="A12" s="356"/>
      <c r="B12" s="357"/>
      <c r="C12" s="358"/>
      <c r="D12" s="274"/>
      <c r="E12" s="286" t="s">
        <v>859</v>
      </c>
      <c r="F12" s="287" t="e" vm="13">
        <v>#VALUE!</v>
      </c>
      <c r="G12" s="286" t="e" vm="4">
        <v>#VALUE!</v>
      </c>
      <c r="H12" s="286" t="e" vm="14">
        <v>#VALUE!</v>
      </c>
      <c r="I12" s="286" t="e" vm="13">
        <v>#VALUE!</v>
      </c>
      <c r="J12" s="288">
        <v>4</v>
      </c>
      <c r="K12" s="288" t="s">
        <v>830</v>
      </c>
      <c r="L12" s="283" t="str" cm="1">
        <f t="array" aca="1" ref="L12" ca="1">_FV(Tabla105108107[[#This Row],[SEDE]],"Nombre")</f>
        <v>Florencia</v>
      </c>
      <c r="M12" s="283"/>
      <c r="N12" s="286" t="s">
        <v>789</v>
      </c>
      <c r="O12" s="286" t="e" vm="4">
        <v>#VALUE!</v>
      </c>
      <c r="P12" s="287" t="e" vm="15">
        <v>#VALUE!</v>
      </c>
      <c r="Q12" s="286" t="e" vm="16">
        <v>#VALUE!</v>
      </c>
      <c r="R12" s="288" cm="1" vm="17">
        <f t="array" aca="1" ref="R12" ca="1">_FV(Tabla105108110109[[#This Row],[Departamento]],"Población")</f>
        <v>63692</v>
      </c>
      <c r="S12" s="288">
        <v>3</v>
      </c>
      <c r="T12" s="288" t="s">
        <v>869</v>
      </c>
      <c r="U12" s="274"/>
    </row>
    <row r="13" spans="1:21" ht="12.75" x14ac:dyDescent="0.15">
      <c r="A13" s="356"/>
      <c r="B13" s="357"/>
      <c r="C13" s="358"/>
      <c r="D13" s="274"/>
      <c r="E13" s="286" t="s">
        <v>859</v>
      </c>
      <c r="F13" s="287" t="e" vm="18">
        <v>#VALUE!</v>
      </c>
      <c r="G13" s="286" t="e" vm="4">
        <v>#VALUE!</v>
      </c>
      <c r="H13" s="286" t="e" vm="19">
        <v>#VALUE!</v>
      </c>
      <c r="I13" s="286" t="e" vm="18">
        <v>#VALUE!</v>
      </c>
      <c r="J13" s="288">
        <v>4</v>
      </c>
      <c r="K13" s="288" t="s">
        <v>839</v>
      </c>
      <c r="L13" s="283" t="str" cm="1">
        <f t="array" aca="1" ref="L13" ca="1">_FV(Tabla105108107[[#This Row],[SEDE]],"Nombre")</f>
        <v>Neiva</v>
      </c>
      <c r="M13" s="283"/>
      <c r="N13" s="286" t="s">
        <v>859</v>
      </c>
      <c r="O13" s="286" t="e" vm="4">
        <v>#VALUE!</v>
      </c>
      <c r="P13" s="287" t="e" vm="13">
        <v>#VALUE!</v>
      </c>
      <c r="Q13" s="289" t="e" vm="14">
        <v>#VALUE!</v>
      </c>
      <c r="R13" s="288" cm="1" vm="20">
        <f t="array" aca="1" ref="R13" ca="1">_FV(Tabla105108110109[[#This Row],[Departamento]],"Población")</f>
        <v>401849</v>
      </c>
      <c r="S13" s="288">
        <v>4</v>
      </c>
      <c r="T13" s="288" t="s">
        <v>830</v>
      </c>
      <c r="U13" s="274"/>
    </row>
    <row r="14" spans="1:21" ht="12.75" x14ac:dyDescent="0.15">
      <c r="A14" s="356"/>
      <c r="B14" s="357"/>
      <c r="C14" s="358"/>
      <c r="D14" s="274"/>
      <c r="E14" s="286" t="s">
        <v>791</v>
      </c>
      <c r="F14" s="287" t="e" vm="21">
        <v>#VALUE!</v>
      </c>
      <c r="G14" s="286" t="e" vm="4">
        <v>#VALUE!</v>
      </c>
      <c r="H14" s="286" t="e" vm="22">
        <v>#VALUE!</v>
      </c>
      <c r="I14" s="286" t="e" vm="21">
        <v>#VALUE!</v>
      </c>
      <c r="J14" s="288">
        <v>5</v>
      </c>
      <c r="K14" s="288" t="s">
        <v>831</v>
      </c>
      <c r="L14" s="283" t="str" cm="1">
        <f t="array" aca="1" ref="L14" ca="1">_FV(Tabla105108107[[#This Row],[SEDE]],"Nombre")</f>
        <v>Popayán</v>
      </c>
      <c r="M14" s="283"/>
      <c r="N14" s="286" t="s">
        <v>859</v>
      </c>
      <c r="O14" s="286" t="e" vm="4">
        <v>#VALUE!</v>
      </c>
      <c r="P14" s="287" t="e" vm="18">
        <v>#VALUE!</v>
      </c>
      <c r="Q14" s="289" t="e" vm="19">
        <v>#VALUE!</v>
      </c>
      <c r="R14" s="288" cm="1" vm="23">
        <f t="array" aca="1" ref="R14" ca="1">_FV(Tabla105108110109[[#This Row],[Departamento]],"Población")</f>
        <v>1200386</v>
      </c>
      <c r="S14" s="288">
        <v>4</v>
      </c>
      <c r="T14" s="288" t="s">
        <v>839</v>
      </c>
      <c r="U14" s="274"/>
    </row>
    <row r="15" spans="1:21" ht="12.75" x14ac:dyDescent="0.15">
      <c r="A15" s="356"/>
      <c r="B15" s="357"/>
      <c r="C15" s="358"/>
      <c r="D15" s="274"/>
      <c r="E15" s="286" t="s">
        <v>792</v>
      </c>
      <c r="F15" s="287" t="e" vm="24">
        <v>#VALUE!</v>
      </c>
      <c r="G15" s="286" t="e" vm="4">
        <v>#VALUE!</v>
      </c>
      <c r="H15" s="286" t="e" vm="25">
        <v>#VALUE!</v>
      </c>
      <c r="I15" s="286" t="e" vm="24">
        <v>#VALUE!</v>
      </c>
      <c r="J15" s="288">
        <v>6</v>
      </c>
      <c r="K15" s="288" t="s">
        <v>836</v>
      </c>
      <c r="L15" s="283" t="str" cm="1">
        <f t="array" aca="1" ref="L15" ca="1">_FV(Tabla105108107[[#This Row],[SEDE]],"Nombre")</f>
        <v>Bogotá</v>
      </c>
      <c r="M15" s="283"/>
      <c r="N15" s="286" t="s">
        <v>791</v>
      </c>
      <c r="O15" s="286" t="e" vm="4">
        <v>#VALUE!</v>
      </c>
      <c r="P15" s="287" t="e" vm="21">
        <v>#VALUE!</v>
      </c>
      <c r="Q15" s="289" t="e" vm="22">
        <v>#VALUE!</v>
      </c>
      <c r="R15" s="288" cm="1" vm="26">
        <f t="array" aca="1" ref="R15" ca="1">_FV(Tabla105108110109[[#This Row],[Departamento]],"Población")</f>
        <v>1491937</v>
      </c>
      <c r="S15" s="288">
        <v>5</v>
      </c>
      <c r="T15" s="288" t="s">
        <v>831</v>
      </c>
      <c r="U15" s="274"/>
    </row>
    <row r="16" spans="1:21" ht="12.75" x14ac:dyDescent="0.15">
      <c r="A16" s="356"/>
      <c r="B16" s="357"/>
      <c r="C16" s="358"/>
      <c r="D16" s="274"/>
      <c r="E16" s="286" t="s">
        <v>792</v>
      </c>
      <c r="F16" s="287" t="e" vm="27">
        <v>#VALUE!</v>
      </c>
      <c r="G16" s="286" t="e" vm="4">
        <v>#VALUE!</v>
      </c>
      <c r="H16" s="286" t="e" vm="28">
        <v>#VALUE!</v>
      </c>
      <c r="I16" s="286" t="e" vm="27">
        <v>#VALUE!</v>
      </c>
      <c r="J16" s="288">
        <v>6</v>
      </c>
      <c r="K16" s="288" t="s">
        <v>850</v>
      </c>
      <c r="L16" s="283" t="str" cm="1">
        <f t="array" aca="1" ref="L16" ca="1">_FV(Tabla105108107[[#This Row],[SEDE]],"Nombre")</f>
        <v>Ibagué</v>
      </c>
      <c r="M16" s="283"/>
      <c r="N16" s="286" t="s">
        <v>792</v>
      </c>
      <c r="O16" s="286" t="e" vm="4">
        <v>#VALUE!</v>
      </c>
      <c r="P16" s="287" t="e" vm="24">
        <v>#VALUE!</v>
      </c>
      <c r="Q16" s="289" t="e" vm="25">
        <v>#VALUE!</v>
      </c>
      <c r="R16" s="288" cm="1" vm="29">
        <f t="array" aca="1" ref="R16" ca="1">_FV(Tabla105108110109[[#This Row],[Departamento]],"Población")</f>
        <v>3242999</v>
      </c>
      <c r="S16" s="288">
        <v>6</v>
      </c>
      <c r="T16" s="288" t="s">
        <v>836</v>
      </c>
      <c r="U16" s="274"/>
    </row>
    <row r="17" spans="1:21" ht="12.75" x14ac:dyDescent="0.15">
      <c r="A17" s="356"/>
      <c r="B17" s="357"/>
      <c r="C17" s="358"/>
      <c r="D17" s="274"/>
      <c r="E17" s="286" t="s">
        <v>792</v>
      </c>
      <c r="F17" s="287" t="e" vm="30">
        <v>#VALUE!</v>
      </c>
      <c r="G17" s="286" t="e" vm="4">
        <v>#VALUE!</v>
      </c>
      <c r="H17" s="286" t="e" vm="31">
        <v>#VALUE!</v>
      </c>
      <c r="I17" s="286" t="e" vm="30">
        <v>#VALUE!</v>
      </c>
      <c r="J17" s="288">
        <v>6</v>
      </c>
      <c r="K17" s="288" t="s">
        <v>828</v>
      </c>
      <c r="L17" s="283" t="str" cm="1">
        <f t="array" aca="1" ref="L17" ca="1">_FV(Tabla105108107[[#This Row],[SEDE]],"Nombre")</f>
        <v>Tunja</v>
      </c>
      <c r="M17" s="283"/>
      <c r="N17" s="286" t="s">
        <v>792</v>
      </c>
      <c r="O17" s="286" t="e" vm="4">
        <v>#VALUE!</v>
      </c>
      <c r="P17" s="287" t="e" vm="27">
        <v>#VALUE!</v>
      </c>
      <c r="Q17" s="289" t="e" vm="28">
        <v>#VALUE!</v>
      </c>
      <c r="R17" s="288" cm="1" vm="32">
        <f t="array" aca="1" ref="R17" ca="1">_FV(Tabla105108110109[[#This Row],[Departamento]],"Población")</f>
        <v>1339998</v>
      </c>
      <c r="S17" s="288">
        <v>6</v>
      </c>
      <c r="T17" s="288" t="s">
        <v>850</v>
      </c>
      <c r="U17" s="274"/>
    </row>
    <row r="18" spans="1:21" ht="12.75" x14ac:dyDescent="0.2">
      <c r="A18" s="356"/>
      <c r="B18" s="357"/>
      <c r="C18" s="358"/>
      <c r="D18" s="275"/>
      <c r="E18" s="286" t="s">
        <v>864</v>
      </c>
      <c r="F18" s="287" t="e" vm="33">
        <v>#VALUE!</v>
      </c>
      <c r="G18" s="286" t="e" vm="4">
        <v>#VALUE!</v>
      </c>
      <c r="H18" s="286" t="e" vm="34">
        <v>#VALUE!</v>
      </c>
      <c r="I18" s="286" t="e" vm="35">
        <v>#VALUE!</v>
      </c>
      <c r="J18" s="288">
        <v>7</v>
      </c>
      <c r="K18" s="288" t="s">
        <v>833</v>
      </c>
      <c r="L18" s="283" t="str" cm="1">
        <f t="array" aca="1" ref="L18" ca="1">_FV(Tabla105108107[[#This Row],[SEDE]],"Nombre")</f>
        <v>Riohacha</v>
      </c>
      <c r="M18" s="283"/>
      <c r="N18" s="286" t="s">
        <v>792</v>
      </c>
      <c r="O18" s="286" t="e" vm="4">
        <v>#VALUE!</v>
      </c>
      <c r="P18" s="287" t="e" vm="30">
        <v>#VALUE!</v>
      </c>
      <c r="Q18" s="289" t="e" vm="31">
        <v>#VALUE!</v>
      </c>
      <c r="R18" s="288" cm="1" vm="36">
        <f t="array" aca="1" ref="R18" ca="1">_FV(Tabla105108110109[[#This Row],[Departamento]],"Población")</f>
        <v>1217376</v>
      </c>
      <c r="S18" s="288">
        <v>6</v>
      </c>
      <c r="T18" s="288" t="s">
        <v>828</v>
      </c>
      <c r="U18" s="274"/>
    </row>
    <row r="19" spans="1:21" ht="12.75" x14ac:dyDescent="0.15">
      <c r="A19" s="356"/>
      <c r="B19" s="357"/>
      <c r="C19" s="358"/>
      <c r="D19" s="274"/>
      <c r="E19" s="286" t="s">
        <v>864</v>
      </c>
      <c r="F19" s="287" t="e" vm="35">
        <v>#VALUE!</v>
      </c>
      <c r="G19" s="286" t="e" vm="4">
        <v>#VALUE!</v>
      </c>
      <c r="H19" s="286" t="e" vm="37">
        <v>#VALUE!</v>
      </c>
      <c r="I19" s="286" t="e" vm="33">
        <v>#VALUE!</v>
      </c>
      <c r="J19" s="288">
        <v>7</v>
      </c>
      <c r="K19" s="288" t="s">
        <v>840</v>
      </c>
      <c r="L19" s="283" t="str" cm="1">
        <f t="array" aca="1" ref="L19" ca="1">_FV(Tabla105108107[[#This Row],[SEDE]],"Nombre")</f>
        <v>Valledupar</v>
      </c>
      <c r="M19" s="283"/>
      <c r="N19" s="286" t="s">
        <v>864</v>
      </c>
      <c r="O19" s="286" t="e" vm="4">
        <v>#VALUE!</v>
      </c>
      <c r="P19" s="287" t="e" vm="33">
        <v>#VALUE!</v>
      </c>
      <c r="Q19" s="289" t="e" vm="34">
        <v>#VALUE!</v>
      </c>
      <c r="R19" s="288" cm="1" vm="38">
        <f t="array" aca="1" ref="R19" ca="1">_FV(Tabla105108110109[[#This Row],[Departamento]],"Población")</f>
        <v>965718</v>
      </c>
      <c r="S19" s="288">
        <v>7</v>
      </c>
      <c r="T19" s="288" t="s">
        <v>833</v>
      </c>
      <c r="U19" s="274"/>
    </row>
    <row r="20" spans="1:21" ht="12.75" x14ac:dyDescent="0.15">
      <c r="A20" s="356"/>
      <c r="B20" s="357"/>
      <c r="C20" s="358"/>
      <c r="D20" s="274"/>
      <c r="E20" s="286" t="s">
        <v>794</v>
      </c>
      <c r="F20" s="287" t="e" vm="39">
        <v>#VALUE!</v>
      </c>
      <c r="G20" s="286" t="e" vm="4">
        <v>#VALUE!</v>
      </c>
      <c r="H20" s="286" t="e" vm="40">
        <v>#VALUE!</v>
      </c>
      <c r="I20" s="286" t="e" vm="39">
        <v>#VALUE!</v>
      </c>
      <c r="J20" s="288">
        <v>8</v>
      </c>
      <c r="K20" s="288" t="s">
        <v>834</v>
      </c>
      <c r="L20" s="283" t="str" cm="1">
        <f t="array" aca="1" ref="L20" ca="1">_FV(Tabla105108107[[#This Row],[SEDE]],"Nombre")</f>
        <v>Quibdó</v>
      </c>
      <c r="M20" s="283"/>
      <c r="N20" s="286" t="s">
        <v>864</v>
      </c>
      <c r="O20" s="286" t="e" vm="4">
        <v>#VALUE!</v>
      </c>
      <c r="P20" s="287" t="e" vm="35">
        <v>#VALUE!</v>
      </c>
      <c r="Q20" s="289" t="e" vm="37">
        <v>#VALUE!</v>
      </c>
      <c r="R20" s="288" cm="1" vm="41">
        <f t="array" aca="1" ref="R20" ca="1">_FV(Tabla105108110109[[#This Row],[Departamento]],"Población")</f>
        <v>1200574</v>
      </c>
      <c r="S20" s="288">
        <v>7</v>
      </c>
      <c r="T20" s="288" t="s">
        <v>840</v>
      </c>
      <c r="U20" s="274"/>
    </row>
    <row r="21" spans="1:21" ht="12.75" x14ac:dyDescent="0.15">
      <c r="A21" s="356"/>
      <c r="B21" s="357"/>
      <c r="C21" s="358"/>
      <c r="D21" s="274"/>
      <c r="E21" s="286" t="s">
        <v>795</v>
      </c>
      <c r="F21" s="287" t="e" vm="42">
        <v>#VALUE!</v>
      </c>
      <c r="G21" s="286" t="e" vm="4">
        <v>#VALUE!</v>
      </c>
      <c r="H21" s="286" t="e" vm="43">
        <v>#VALUE!</v>
      </c>
      <c r="I21" s="286" t="e" vm="42">
        <v>#VALUE!</v>
      </c>
      <c r="J21" s="288">
        <v>9</v>
      </c>
      <c r="K21" s="288" t="s">
        <v>835</v>
      </c>
      <c r="L21" s="283" t="str" cm="1">
        <f t="array" aca="1" ref="L21" ca="1">_FV(Tabla105108107[[#This Row],[SEDE]],"Nombre")</f>
        <v>Montería</v>
      </c>
      <c r="M21" s="283"/>
      <c r="N21" s="286" t="s">
        <v>794</v>
      </c>
      <c r="O21" s="286" t="e" vm="4">
        <v>#VALUE!</v>
      </c>
      <c r="P21" s="287" t="e" vm="39">
        <v>#VALUE!</v>
      </c>
      <c r="Q21" s="289" t="e" vm="40">
        <v>#VALUE!</v>
      </c>
      <c r="R21" s="288" cm="1" vm="44">
        <f t="array" aca="1" ref="R21" ca="1">_FV(Tabla105108110109[[#This Row],[Departamento]],"Población")</f>
        <v>534826</v>
      </c>
      <c r="S21" s="288">
        <v>8</v>
      </c>
      <c r="T21" s="288" t="s">
        <v>834</v>
      </c>
      <c r="U21" s="274"/>
    </row>
    <row r="22" spans="1:21" ht="12.75" x14ac:dyDescent="0.15">
      <c r="A22" s="356"/>
      <c r="B22" s="357"/>
      <c r="C22" s="358"/>
      <c r="D22" s="274"/>
      <c r="E22" s="286" t="s">
        <v>796</v>
      </c>
      <c r="F22" s="287" t="e" vm="45">
        <v>#VALUE!</v>
      </c>
      <c r="G22" s="286" t="e" vm="4">
        <v>#VALUE!</v>
      </c>
      <c r="H22" s="286" t="e" vm="46">
        <v>#VALUE!</v>
      </c>
      <c r="I22" s="286" t="e" vm="45">
        <v>#VALUE!</v>
      </c>
      <c r="J22" s="288">
        <v>10</v>
      </c>
      <c r="K22" s="288" t="s">
        <v>846</v>
      </c>
      <c r="L22" s="283" t="str" cm="1">
        <f t="array" aca="1" ref="L22" ca="1">_FV(Tabla105108107[[#This Row],[SEDE]],"Nombre")</f>
        <v>Armenia</v>
      </c>
      <c r="M22" s="283"/>
      <c r="N22" s="286" t="s">
        <v>795</v>
      </c>
      <c r="O22" s="286" t="e" vm="4">
        <v>#VALUE!</v>
      </c>
      <c r="P22" s="287" t="e" vm="42">
        <v>#VALUE!</v>
      </c>
      <c r="Q22" s="289" t="e" vm="43">
        <v>#VALUE!</v>
      </c>
      <c r="R22" s="288" cm="1" vm="47">
        <f t="array" aca="1" ref="R22" ca="1">_FV(Tabla105108110109[[#This Row],[Departamento]],"Población")</f>
        <v>1784783</v>
      </c>
      <c r="S22" s="288">
        <v>9</v>
      </c>
      <c r="T22" s="288" t="s">
        <v>835</v>
      </c>
      <c r="U22" s="274"/>
    </row>
    <row r="23" spans="1:21" ht="12.75" x14ac:dyDescent="0.15">
      <c r="A23" s="356"/>
      <c r="B23" s="357"/>
      <c r="C23" s="358"/>
      <c r="D23" s="274"/>
      <c r="E23" s="286" t="s">
        <v>796</v>
      </c>
      <c r="F23" s="287" t="e" vm="48">
        <v>#VALUE!</v>
      </c>
      <c r="G23" s="286" t="e" vm="4">
        <v>#VALUE!</v>
      </c>
      <c r="H23" s="286" t="e" vm="49">
        <v>#VALUE!</v>
      </c>
      <c r="I23" s="286" t="e" vm="48">
        <v>#VALUE!</v>
      </c>
      <c r="J23" s="288">
        <v>10</v>
      </c>
      <c r="K23" s="288" t="s">
        <v>829</v>
      </c>
      <c r="L23" s="283" t="str" cm="1">
        <f t="array" aca="1" ref="L23" ca="1">_FV(Tabla105108107[[#This Row],[SEDE]],"Nombre")</f>
        <v>Manizales</v>
      </c>
      <c r="M23" s="283"/>
      <c r="N23" s="286" t="s">
        <v>796</v>
      </c>
      <c r="O23" s="286" t="e" vm="4">
        <v>#VALUE!</v>
      </c>
      <c r="P23" s="287" t="e" vm="45">
        <v>#VALUE!</v>
      </c>
      <c r="Q23" s="289" t="e" vm="46">
        <v>#VALUE!</v>
      </c>
      <c r="R23" s="288" cm="1" vm="50">
        <f t="array" aca="1" ref="R23" ca="1">_FV(Tabla105108110109[[#This Row],[Departamento]],"Población")</f>
        <v>555401</v>
      </c>
      <c r="S23" s="288">
        <v>10</v>
      </c>
      <c r="T23" s="288" t="s">
        <v>846</v>
      </c>
      <c r="U23" s="274"/>
    </row>
    <row r="24" spans="1:21" ht="12.75" x14ac:dyDescent="0.15">
      <c r="A24" s="356"/>
      <c r="B24" s="357"/>
      <c r="C24" s="358"/>
      <c r="D24" s="274"/>
      <c r="E24" s="286" t="s">
        <v>796</v>
      </c>
      <c r="F24" s="287" t="e" vm="51">
        <v>#VALUE!</v>
      </c>
      <c r="G24" s="286" t="e" vm="4">
        <v>#VALUE!</v>
      </c>
      <c r="H24" s="286" t="e" vm="52">
        <v>#VALUE!</v>
      </c>
      <c r="I24" s="286" t="e" vm="51">
        <v>#VALUE!</v>
      </c>
      <c r="J24" s="288">
        <v>10</v>
      </c>
      <c r="K24" s="288" t="s">
        <v>847</v>
      </c>
      <c r="L24" s="283" t="str" cm="1">
        <f t="array" aca="1" ref="L24" ca="1">_FV(Tabla105108107[[#This Row],[SEDE]],"Nombre")</f>
        <v>Pereira</v>
      </c>
      <c r="M24" s="283"/>
      <c r="N24" s="286" t="s">
        <v>796</v>
      </c>
      <c r="O24" s="286" t="e" vm="4">
        <v>#VALUE!</v>
      </c>
      <c r="P24" s="287" t="e" vm="48">
        <v>#VALUE!</v>
      </c>
      <c r="Q24" s="289" t="e" vm="49">
        <v>#VALUE!</v>
      </c>
      <c r="R24" s="288" cm="1" vm="53">
        <f t="array" aca="1" ref="R24" ca="1">_FV(Tabla105108110109[[#This Row],[Departamento]],"Población")</f>
        <v>998255</v>
      </c>
      <c r="S24" s="288">
        <v>10</v>
      </c>
      <c r="T24" s="288" t="s">
        <v>829</v>
      </c>
      <c r="U24" s="274"/>
    </row>
    <row r="25" spans="1:21" ht="12.75" x14ac:dyDescent="0.15">
      <c r="A25" s="356"/>
      <c r="B25" s="357"/>
      <c r="C25" s="358"/>
      <c r="D25" s="274"/>
      <c r="E25" s="286" t="s">
        <v>798</v>
      </c>
      <c r="F25" s="287" t="e" vm="1">
        <v>#VALUE!</v>
      </c>
      <c r="G25" s="286" t="e" vm="4">
        <v>#VALUE!</v>
      </c>
      <c r="H25" s="286" t="e" vm="1">
        <v>#VALUE!</v>
      </c>
      <c r="I25" s="286" t="s">
        <v>798</v>
      </c>
      <c r="J25" s="288">
        <v>11</v>
      </c>
      <c r="K25" s="288" t="s">
        <v>855</v>
      </c>
      <c r="L25" s="283" t="str" cm="1">
        <f t="array" aca="1" ref="L25" ca="1">_FV(Tabla105108107[[#This Row],[SEDE]],"Nombre")</f>
        <v>Barrancabermeja</v>
      </c>
      <c r="M25" s="283"/>
      <c r="N25" s="286" t="s">
        <v>796</v>
      </c>
      <c r="O25" s="286" t="e" vm="4">
        <v>#VALUE!</v>
      </c>
      <c r="P25" s="287" t="e" vm="51">
        <v>#VALUE!</v>
      </c>
      <c r="Q25" s="289" t="e" vm="52">
        <v>#VALUE!</v>
      </c>
      <c r="R25" s="288" cm="1" vm="54">
        <f t="array" aca="1" ref="R25" ca="1">_FV(Tabla105108110109[[#This Row],[Departamento]],"Población")</f>
        <v>988091</v>
      </c>
      <c r="S25" s="288">
        <v>10</v>
      </c>
      <c r="T25" s="288" t="s">
        <v>847</v>
      </c>
      <c r="U25" s="274"/>
    </row>
    <row r="26" spans="1:21" ht="12.75" x14ac:dyDescent="0.15">
      <c r="A26" s="356"/>
      <c r="B26" s="357"/>
      <c r="C26" s="358"/>
      <c r="D26" s="274"/>
      <c r="E26" s="286" t="s">
        <v>797</v>
      </c>
      <c r="F26" s="287" t="e" vm="2">
        <v>#VALUE!</v>
      </c>
      <c r="G26" s="286" t="e" vm="4">
        <v>#VALUE!</v>
      </c>
      <c r="H26" s="286" t="e" vm="55">
        <v>#VALUE!</v>
      </c>
      <c r="I26" s="286" t="e" vm="2">
        <v>#VALUE!</v>
      </c>
      <c r="J26" s="288">
        <v>12</v>
      </c>
      <c r="K26" s="288" t="s">
        <v>841</v>
      </c>
      <c r="L26" s="283" t="str" cm="1">
        <f t="array" aca="1" ref="L26" ca="1">_FV(Tabla105108107[[#This Row],[SEDE]],"Nombre")</f>
        <v>Santa Marta</v>
      </c>
      <c r="M26" s="283"/>
      <c r="N26" s="286" t="s">
        <v>798</v>
      </c>
      <c r="O26" s="286" t="e" vm="4">
        <v>#VALUE!</v>
      </c>
      <c r="P26" s="287" t="e" vm="1">
        <v>#VALUE!</v>
      </c>
      <c r="Q26" s="289" t="e" vm="1">
        <v>#VALUE!</v>
      </c>
      <c r="R26" s="288" cm="1" vm="56">
        <f t="array" aca="1" ref="R26" ca="1">_FV(Tabla105108110109[[#This Row],[Departamento]],"Población")</f>
        <v>300000</v>
      </c>
      <c r="S26" s="288">
        <v>11</v>
      </c>
      <c r="T26" s="288" t="s">
        <v>855</v>
      </c>
      <c r="U26" s="274"/>
    </row>
    <row r="27" spans="1:21" ht="25.5" x14ac:dyDescent="0.15">
      <c r="A27" s="356"/>
      <c r="B27" s="357"/>
      <c r="C27" s="358"/>
      <c r="D27" s="274"/>
      <c r="E27" s="286" t="s">
        <v>860</v>
      </c>
      <c r="F27" s="287" t="e" vm="57">
        <v>#VALUE!</v>
      </c>
      <c r="G27" s="286" t="e" vm="4">
        <v>#VALUE!</v>
      </c>
      <c r="H27" s="286" t="e" vm="58">
        <v>#VALUE!</v>
      </c>
      <c r="I27" s="286" t="e" vm="57">
        <v>#VALUE!</v>
      </c>
      <c r="J27" s="288">
        <v>13</v>
      </c>
      <c r="K27" s="288" t="s">
        <v>837</v>
      </c>
      <c r="L27" s="283" t="str" cm="1">
        <f t="array" aca="1" ref="L27" ca="1">_FV(Tabla105108107[[#This Row],[SEDE]],"Nombre")</f>
        <v>Inírida</v>
      </c>
      <c r="M27" s="283"/>
      <c r="N27" s="286" t="s">
        <v>797</v>
      </c>
      <c r="O27" s="286" t="e" vm="4">
        <v>#VALUE!</v>
      </c>
      <c r="P27" s="287" t="e" vm="2">
        <v>#VALUE!</v>
      </c>
      <c r="Q27" s="289" t="e" vm="55">
        <v>#VALUE!</v>
      </c>
      <c r="R27" s="288" cm="1" vm="59">
        <f t="array" aca="1" ref="R27" ca="1">_FV(Tabla105108110109[[#This Row],[Departamento]],"Población")</f>
        <v>1341746</v>
      </c>
      <c r="S27" s="288">
        <v>12</v>
      </c>
      <c r="T27" s="288" t="s">
        <v>841</v>
      </c>
      <c r="U27" s="274"/>
    </row>
    <row r="28" spans="1:21" ht="25.5" x14ac:dyDescent="0.15">
      <c r="A28" s="356"/>
      <c r="B28" s="357"/>
      <c r="C28" s="358"/>
      <c r="D28" s="274"/>
      <c r="E28" s="286" t="s">
        <v>860</v>
      </c>
      <c r="F28" s="287" t="e" vm="60">
        <v>#VALUE!</v>
      </c>
      <c r="G28" s="286" t="e" vm="4">
        <v>#VALUE!</v>
      </c>
      <c r="H28" s="286" t="e" vm="61">
        <v>#VALUE!</v>
      </c>
      <c r="I28" s="286" t="e" vm="60">
        <v>#VALUE!</v>
      </c>
      <c r="J28" s="288">
        <v>13</v>
      </c>
      <c r="K28" s="288">
        <v>91</v>
      </c>
      <c r="L28" s="283" t="str" cm="1">
        <f t="array" aca="1" ref="L28" ca="1">_FV(Tabla105108107[[#This Row],[SEDE]],"Nombre")</f>
        <v>Leticia</v>
      </c>
      <c r="M28" s="283"/>
      <c r="N28" s="286" t="s">
        <v>860</v>
      </c>
      <c r="O28" s="286" t="e" vm="4">
        <v>#VALUE!</v>
      </c>
      <c r="P28" s="287" t="e" vm="57">
        <v>#VALUE!</v>
      </c>
      <c r="Q28" s="289" t="e" vm="58">
        <v>#VALUE!</v>
      </c>
      <c r="R28" s="288" cm="1" vm="62">
        <f t="array" aca="1" ref="R28" ca="1">_FV(Tabla105108110109[[#This Row],[Departamento]],"Población")</f>
        <v>48114</v>
      </c>
      <c r="S28" s="288">
        <v>13</v>
      </c>
      <c r="T28" s="288" t="s">
        <v>837</v>
      </c>
      <c r="U28" s="274"/>
    </row>
    <row r="29" spans="1:21" ht="25.5" x14ac:dyDescent="0.2">
      <c r="A29" s="356"/>
      <c r="B29" s="357"/>
      <c r="C29" s="358"/>
      <c r="D29" s="275"/>
      <c r="E29" s="286" t="s">
        <v>860</v>
      </c>
      <c r="F29" s="287" t="e" vm="63">
        <v>#VALUE!</v>
      </c>
      <c r="G29" s="286" t="e" vm="4">
        <v>#VALUE!</v>
      </c>
      <c r="H29" s="286" t="e" vm="64">
        <v>#VALUE!</v>
      </c>
      <c r="I29" s="286" t="e" vm="63">
        <v>#VALUE!</v>
      </c>
      <c r="J29" s="288">
        <v>13</v>
      </c>
      <c r="K29" s="288" t="s">
        <v>852</v>
      </c>
      <c r="L29" s="283" t="str" cm="1">
        <f t="array" aca="1" ref="L29" ca="1">_FV(Tabla105108107[[#This Row],[SEDE]],"Nombre")</f>
        <v>Mitú</v>
      </c>
      <c r="M29" s="283"/>
      <c r="N29" s="286" t="s">
        <v>860</v>
      </c>
      <c r="O29" s="286" t="e" vm="4">
        <v>#VALUE!</v>
      </c>
      <c r="P29" s="287" t="e" vm="60">
        <v>#VALUE!</v>
      </c>
      <c r="Q29" s="289" t="e" vm="61">
        <v>#VALUE!</v>
      </c>
      <c r="R29" s="288" cm="1" vm="65">
        <f t="array" aca="1" ref="R29" ca="1">_FV(Tabla105108110109[[#This Row],[Departamento]],"Población")</f>
        <v>76589</v>
      </c>
      <c r="S29" s="288">
        <v>13</v>
      </c>
      <c r="T29" s="288">
        <v>91</v>
      </c>
      <c r="U29" s="274"/>
    </row>
    <row r="30" spans="1:21" ht="25.5" x14ac:dyDescent="0.15">
      <c r="A30" s="356"/>
      <c r="B30" s="357"/>
      <c r="C30" s="358"/>
      <c r="D30" s="274"/>
      <c r="E30" s="286" t="s">
        <v>860</v>
      </c>
      <c r="F30" s="287" t="e" vm="66">
        <v>#VALUE!</v>
      </c>
      <c r="G30" s="286" t="e" vm="4">
        <v>#VALUE!</v>
      </c>
      <c r="H30" s="286" t="e" vm="67">
        <v>#VALUE!</v>
      </c>
      <c r="I30" s="286" t="e" vm="66">
        <v>#VALUE!</v>
      </c>
      <c r="J30" s="288">
        <v>13</v>
      </c>
      <c r="K30" s="288" t="s">
        <v>853</v>
      </c>
      <c r="L30" s="283" t="str" cm="1">
        <f t="array" aca="1" ref="L30" ca="1">_FV(Tabla105108107[[#This Row],[SEDE]],"Nombre")</f>
        <v>Puerto Carreño</v>
      </c>
      <c r="M30" s="283"/>
      <c r="N30" s="286" t="s">
        <v>860</v>
      </c>
      <c r="O30" s="286" t="e" vm="4">
        <v>#VALUE!</v>
      </c>
      <c r="P30" s="287" t="e" vm="63">
        <v>#VALUE!</v>
      </c>
      <c r="Q30" s="289" t="e" vm="64">
        <v>#VALUE!</v>
      </c>
      <c r="R30" s="288" cm="1" vm="68">
        <f t="array" aca="1" ref="R30" ca="1">_FV(Tabla105108110109[[#This Row],[Departamento]],"Población")</f>
        <v>40797</v>
      </c>
      <c r="S30" s="288">
        <v>13</v>
      </c>
      <c r="T30" s="288" t="s">
        <v>852</v>
      </c>
      <c r="U30" s="274"/>
    </row>
    <row r="31" spans="1:21" ht="25.5" x14ac:dyDescent="0.15">
      <c r="A31" s="356"/>
      <c r="B31" s="357"/>
      <c r="C31" s="358"/>
      <c r="D31" s="274"/>
      <c r="E31" s="286" t="s">
        <v>860</v>
      </c>
      <c r="F31" s="287" t="e" vm="69">
        <v>#VALUE!</v>
      </c>
      <c r="G31" s="286" t="e" vm="4">
        <v>#VALUE!</v>
      </c>
      <c r="H31" s="286" t="e" vm="70">
        <v>#VALUE!</v>
      </c>
      <c r="I31" s="286" t="e" vm="69">
        <v>#VALUE!</v>
      </c>
      <c r="J31" s="288">
        <v>13</v>
      </c>
      <c r="K31" s="288" t="s">
        <v>838</v>
      </c>
      <c r="L31" s="283" t="str" cm="1">
        <f t="array" aca="1" ref="L31" ca="1">_FV(Tabla105108107[[#This Row],[SEDE]],"Nombre")</f>
        <v>San José del Guaviare</v>
      </c>
      <c r="M31" s="283"/>
      <c r="N31" s="286" t="s">
        <v>860</v>
      </c>
      <c r="O31" s="286" t="e" vm="4">
        <v>#VALUE!</v>
      </c>
      <c r="P31" s="287" t="e" vm="66">
        <v>#VALUE!</v>
      </c>
      <c r="Q31" s="289" t="e" vm="67">
        <v>#VALUE!</v>
      </c>
      <c r="R31" s="288" cm="1" vm="71">
        <f t="array" aca="1" ref="R31" ca="1">_FV(Tabla105108110109[[#This Row],[Departamento]],"Población")</f>
        <v>112958</v>
      </c>
      <c r="S31" s="288">
        <v>13</v>
      </c>
      <c r="T31" s="288" t="s">
        <v>853</v>
      </c>
      <c r="U31" s="274"/>
    </row>
    <row r="32" spans="1:21" ht="25.5" x14ac:dyDescent="0.15">
      <c r="A32" s="356"/>
      <c r="B32" s="357"/>
      <c r="C32" s="358"/>
      <c r="D32" s="274"/>
      <c r="E32" s="286" t="s">
        <v>860</v>
      </c>
      <c r="F32" s="287" t="e" vm="72">
        <v>#VALUE!</v>
      </c>
      <c r="G32" s="286" t="e" vm="4">
        <v>#VALUE!</v>
      </c>
      <c r="H32" s="286" t="e" vm="73">
        <v>#VALUE!</v>
      </c>
      <c r="I32" s="286" t="e" vm="72">
        <v>#VALUE!</v>
      </c>
      <c r="J32" s="288">
        <v>13</v>
      </c>
      <c r="K32" s="288" t="s">
        <v>842</v>
      </c>
      <c r="L32" s="283" t="str" cm="1">
        <f t="array" aca="1" ref="L32" ca="1">_FV(Tabla105108107[[#This Row],[SEDE]],"Nombre")</f>
        <v>Villavicencio</v>
      </c>
      <c r="M32" s="283"/>
      <c r="N32" s="286" t="s">
        <v>860</v>
      </c>
      <c r="O32" s="286" t="e" vm="4">
        <v>#VALUE!</v>
      </c>
      <c r="P32" s="287" t="e" vm="69">
        <v>#VALUE!</v>
      </c>
      <c r="Q32" s="289" t="e" vm="70">
        <v>#VALUE!</v>
      </c>
      <c r="R32" s="288" cm="1" vm="74">
        <f t="array" aca="1" ref="R32" ca="1">_FV(Tabla105108110109[[#This Row],[Departamento]],"Población")</f>
        <v>73081</v>
      </c>
      <c r="S32" s="288">
        <v>13</v>
      </c>
      <c r="T32" s="288" t="s">
        <v>838</v>
      </c>
      <c r="U32" s="274"/>
    </row>
    <row r="33" spans="1:21" ht="25.5" x14ac:dyDescent="0.15">
      <c r="A33" s="356"/>
      <c r="B33" s="357"/>
      <c r="C33" s="358"/>
      <c r="D33" s="274"/>
      <c r="E33" s="286" t="s">
        <v>860</v>
      </c>
      <c r="F33" s="287" t="e" vm="75">
        <v>#VALUE!</v>
      </c>
      <c r="G33" s="286" t="e" vm="4">
        <v>#VALUE!</v>
      </c>
      <c r="H33" s="286" t="e" vm="76">
        <v>#VALUE!</v>
      </c>
      <c r="I33" s="286" t="e" vm="75">
        <v>#VALUE!</v>
      </c>
      <c r="J33" s="288">
        <v>13</v>
      </c>
      <c r="K33" s="288" t="s">
        <v>832</v>
      </c>
      <c r="L33" s="283" t="str" cm="1">
        <f t="array" aca="1" ref="L33" ca="1">_FV(Tabla105108107[[#This Row],[SEDE]],"Nombre")</f>
        <v>Yopal</v>
      </c>
      <c r="M33" s="283"/>
      <c r="N33" s="286" t="s">
        <v>860</v>
      </c>
      <c r="O33" s="286" t="e" vm="4">
        <v>#VALUE!</v>
      </c>
      <c r="P33" s="287" t="e" vm="72">
        <v>#VALUE!</v>
      </c>
      <c r="Q33" s="289" t="e" vm="73">
        <v>#VALUE!</v>
      </c>
      <c r="R33" s="288" cm="1" vm="77">
        <f t="array" aca="1" ref="R33" ca="1">_FV(Tabla105108110109[[#This Row],[Departamento]],"Población")</f>
        <v>1039722</v>
      </c>
      <c r="S33" s="288">
        <v>13</v>
      </c>
      <c r="T33" s="288" t="s">
        <v>842</v>
      </c>
      <c r="U33" s="274"/>
    </row>
    <row r="34" spans="1:21" ht="12.75" x14ac:dyDescent="0.15">
      <c r="A34" s="356"/>
      <c r="B34" s="357"/>
      <c r="C34" s="358"/>
      <c r="D34" s="274"/>
      <c r="E34" s="286" t="s">
        <v>800</v>
      </c>
      <c r="F34" s="287" t="e" vm="78">
        <v>#VALUE!</v>
      </c>
      <c r="G34" s="286" t="e" vm="4">
        <v>#VALUE!</v>
      </c>
      <c r="H34" s="286" t="e" vm="79">
        <v>#VALUE!</v>
      </c>
      <c r="I34" s="286" t="e" vm="78">
        <v>#VALUE!</v>
      </c>
      <c r="J34" s="288">
        <v>14</v>
      </c>
      <c r="K34" s="288" t="s">
        <v>843</v>
      </c>
      <c r="L34" s="283" t="str" cm="1">
        <f t="array" aca="1" ref="L34" ca="1">_FV(Tabla105108107[[#This Row],[SEDE]],"Nombre")</f>
        <v>Pasto</v>
      </c>
      <c r="M34" s="283"/>
      <c r="N34" s="286" t="s">
        <v>860</v>
      </c>
      <c r="O34" s="286" t="e" vm="4">
        <v>#VALUE!</v>
      </c>
      <c r="P34" s="287" t="e" vm="75">
        <v>#VALUE!</v>
      </c>
      <c r="Q34" s="289" t="e" vm="76">
        <v>#VALUE!</v>
      </c>
      <c r="R34" s="288" cm="1" vm="80">
        <f t="array" aca="1" ref="R34" ca="1">_FV(Tabla105108110109[[#This Row],[Departamento]],"Población")</f>
        <v>435195</v>
      </c>
      <c r="S34" s="288">
        <v>13</v>
      </c>
      <c r="T34" s="288" t="s">
        <v>832</v>
      </c>
      <c r="U34" s="274"/>
    </row>
    <row r="35" spans="1:21" ht="25.5" x14ac:dyDescent="0.15">
      <c r="A35" s="356"/>
      <c r="B35" s="357"/>
      <c r="C35" s="358"/>
      <c r="D35" s="274"/>
      <c r="E35" s="286" t="s">
        <v>865</v>
      </c>
      <c r="F35" s="287" t="e" vm="81">
        <v>#VALUE!</v>
      </c>
      <c r="G35" s="286" t="e" vm="4">
        <v>#VALUE!</v>
      </c>
      <c r="H35" s="286" t="e" vm="82">
        <v>#VALUE!</v>
      </c>
      <c r="I35" s="286" t="e" vm="81">
        <v>#VALUE!</v>
      </c>
      <c r="J35" s="288">
        <v>15</v>
      </c>
      <c r="K35" s="288">
        <v>81</v>
      </c>
      <c r="L35" s="283" t="str" cm="1">
        <f t="array" aca="1" ref="L35" ca="1">_FV(Tabla105108107[[#This Row],[SEDE]],"Nombre")</f>
        <v>Arauca</v>
      </c>
      <c r="M35" s="283"/>
      <c r="N35" s="286" t="s">
        <v>800</v>
      </c>
      <c r="O35" s="286" t="e" vm="4">
        <v>#VALUE!</v>
      </c>
      <c r="P35" s="287" t="e" vm="78">
        <v>#VALUE!</v>
      </c>
      <c r="Q35" s="289" t="e" vm="79">
        <v>#VALUE!</v>
      </c>
      <c r="R35" s="288" cm="1" vm="83">
        <f t="array" aca="1" ref="R35" ca="1">_FV(Tabla105108110109[[#This Row],[Departamento]],"Población")</f>
        <v>1630592</v>
      </c>
      <c r="S35" s="288">
        <v>14</v>
      </c>
      <c r="T35" s="288" t="s">
        <v>843</v>
      </c>
      <c r="U35" s="274"/>
    </row>
    <row r="36" spans="1:21" ht="25.5" x14ac:dyDescent="0.15">
      <c r="A36" s="356"/>
      <c r="B36" s="357"/>
      <c r="C36" s="358"/>
      <c r="D36" s="274"/>
      <c r="E36" s="286" t="s">
        <v>865</v>
      </c>
      <c r="F36" s="287" t="e" vm="84">
        <v>#VALUE!</v>
      </c>
      <c r="G36" s="286" t="e" vm="4">
        <v>#VALUE!</v>
      </c>
      <c r="H36" s="286" t="e" vm="85">
        <v>#VALUE!</v>
      </c>
      <c r="I36" s="286" t="e" vm="84">
        <v>#VALUE!</v>
      </c>
      <c r="J36" s="288">
        <v>15</v>
      </c>
      <c r="K36" s="288" t="s">
        <v>844</v>
      </c>
      <c r="L36" s="283" t="str" cm="1">
        <f t="array" aca="1" ref="L36" ca="1">_FV(Tabla105108107[[#This Row],[SEDE]],"Nombre")</f>
        <v>Cúcuta</v>
      </c>
      <c r="M36" s="283"/>
      <c r="N36" s="286" t="s">
        <v>865</v>
      </c>
      <c r="O36" s="286" t="e" vm="4">
        <v>#VALUE!</v>
      </c>
      <c r="P36" s="287" t="e" vm="81">
        <v>#VALUE!</v>
      </c>
      <c r="Q36" s="289" t="e" vm="82">
        <v>#VALUE!</v>
      </c>
      <c r="R36" s="288" cm="1" vm="86">
        <f t="array" aca="1" ref="R36" ca="1">_FV(Tabla105108110109[[#This Row],[Departamento]],"Población")</f>
        <v>262174</v>
      </c>
      <c r="S36" s="288">
        <v>15</v>
      </c>
      <c r="T36" s="288">
        <v>81</v>
      </c>
      <c r="U36" s="274"/>
    </row>
    <row r="37" spans="1:21" ht="12.75" x14ac:dyDescent="0.15">
      <c r="A37" s="356"/>
      <c r="B37" s="357"/>
      <c r="C37" s="358"/>
      <c r="D37" s="274"/>
      <c r="E37" s="286" t="s">
        <v>802</v>
      </c>
      <c r="F37" s="287" t="e" vm="87">
        <v>#VALUE!</v>
      </c>
      <c r="G37" s="286" t="e" vm="4">
        <v>#VALUE!</v>
      </c>
      <c r="H37" s="286" t="e" vm="88">
        <v>#VALUE!</v>
      </c>
      <c r="I37" s="286" t="e" vm="87">
        <v>#VALUE!</v>
      </c>
      <c r="J37" s="288">
        <v>16</v>
      </c>
      <c r="K37" s="288" t="s">
        <v>845</v>
      </c>
      <c r="L37" s="283" t="str" cm="1">
        <f t="array" aca="1" ref="L37" ca="1">_FV(Tabla105108107[[#This Row],[SEDE]],"Nombre")</f>
        <v>Mocoa</v>
      </c>
      <c r="M37" s="283"/>
      <c r="N37" s="286" t="s">
        <v>865</v>
      </c>
      <c r="O37" s="286" t="e" vm="4">
        <v>#VALUE!</v>
      </c>
      <c r="P37" s="287" t="e" vm="84">
        <v>#VALUE!</v>
      </c>
      <c r="Q37" s="289" t="e" vm="85">
        <v>#VALUE!</v>
      </c>
      <c r="R37" s="288" cm="1" vm="89">
        <f t="array" aca="1" ref="R37" ca="1">_FV(Tabla105108110109[[#This Row],[Departamento]],"Población")</f>
        <v>1658835</v>
      </c>
      <c r="S37" s="288">
        <v>15</v>
      </c>
      <c r="T37" s="288" t="s">
        <v>844</v>
      </c>
      <c r="U37" s="274"/>
    </row>
    <row r="38" spans="1:21" ht="12.75" x14ac:dyDescent="0.15">
      <c r="A38" s="356"/>
      <c r="B38" s="357"/>
      <c r="C38" s="358"/>
      <c r="D38" s="274"/>
      <c r="E38" s="286" t="s">
        <v>803</v>
      </c>
      <c r="F38" s="287" t="e" vm="90">
        <v>#VALUE!</v>
      </c>
      <c r="G38" s="286" t="e" vm="4">
        <v>#VALUE!</v>
      </c>
      <c r="H38" s="286" t="e" vm="91">
        <v>#VALUE!</v>
      </c>
      <c r="I38" s="286" t="e" vm="90">
        <v>#VALUE!</v>
      </c>
      <c r="J38" s="288">
        <v>17</v>
      </c>
      <c r="K38" s="288" t="s">
        <v>848</v>
      </c>
      <c r="L38" s="283" t="str" cm="1">
        <f t="array" aca="1" ref="L38" ca="1">_FV(Tabla105108107[[#This Row],[SEDE]],"Nombre")</f>
        <v>Bucaramanga</v>
      </c>
      <c r="M38" s="283"/>
      <c r="N38" s="286" t="s">
        <v>802</v>
      </c>
      <c r="O38" s="286" t="e" vm="4">
        <v>#VALUE!</v>
      </c>
      <c r="P38" s="287" t="e" vm="87">
        <v>#VALUE!</v>
      </c>
      <c r="Q38" s="289" t="e" vm="88">
        <v>#VALUE!</v>
      </c>
      <c r="R38" s="288" cm="1" vm="92">
        <f t="array" aca="1" ref="R38" ca="1">_FV(Tabla105108110109[[#This Row],[Departamento]],"Población")</f>
        <v>359127</v>
      </c>
      <c r="S38" s="288">
        <v>16</v>
      </c>
      <c r="T38" s="288" t="s">
        <v>845</v>
      </c>
      <c r="U38" s="274"/>
    </row>
    <row r="39" spans="1:21" ht="12.75" x14ac:dyDescent="0.15">
      <c r="A39" s="356"/>
      <c r="B39" s="357"/>
      <c r="C39" s="358"/>
      <c r="D39" s="274"/>
      <c r="E39" s="286" t="s">
        <v>804</v>
      </c>
      <c r="F39" s="287" t="e" vm="93">
        <v>#VALUE!</v>
      </c>
      <c r="G39" s="286" t="e" vm="4">
        <v>#VALUE!</v>
      </c>
      <c r="H39" s="286" t="e" vm="94">
        <v>#VALUE!</v>
      </c>
      <c r="I39" s="286" t="e" vm="93">
        <v>#VALUE!</v>
      </c>
      <c r="J39" s="288">
        <v>18</v>
      </c>
      <c r="K39" s="288" t="s">
        <v>849</v>
      </c>
      <c r="L39" s="283" t="str" cm="1">
        <f t="array" aca="1" ref="L39" ca="1">_FV(Tabla105108107[[#This Row],[SEDE]],"Nombre")</f>
        <v>Sincelejo</v>
      </c>
      <c r="M39" s="283"/>
      <c r="N39" s="286" t="s">
        <v>803</v>
      </c>
      <c r="O39" s="286" t="e" vm="4">
        <v>#VALUE!</v>
      </c>
      <c r="P39" s="287" t="e" vm="90">
        <v>#VALUE!</v>
      </c>
      <c r="Q39" s="289" t="e" vm="91">
        <v>#VALUE!</v>
      </c>
      <c r="R39" s="288" cm="1" vm="95">
        <f t="array" aca="1" ref="R39" ca="1">_FV(Tabla105108110109[[#This Row],[Departamento]],"Población")</f>
        <v>2184837</v>
      </c>
      <c r="S39" s="288">
        <v>17</v>
      </c>
      <c r="T39" s="288" t="s">
        <v>848</v>
      </c>
      <c r="U39" s="274"/>
    </row>
    <row r="40" spans="1:21" ht="12.75" x14ac:dyDescent="0.15">
      <c r="A40" s="356"/>
      <c r="B40" s="357"/>
      <c r="C40" s="358"/>
      <c r="D40" s="274"/>
      <c r="E40" s="286" t="s">
        <v>866</v>
      </c>
      <c r="F40" s="287" t="e" vm="96">
        <v>#VALUE!</v>
      </c>
      <c r="G40" s="286" t="e" vm="4">
        <v>#VALUE!</v>
      </c>
      <c r="H40" s="286" t="e" vm="96">
        <v>#VALUE!</v>
      </c>
      <c r="I40" s="286" t="e" vm="96">
        <v>#VALUE!</v>
      </c>
      <c r="J40" s="288">
        <v>19</v>
      </c>
      <c r="K40" s="288" t="s">
        <v>856</v>
      </c>
      <c r="L40" s="283" t="str" cm="1">
        <f t="array" aca="1" ref="L40" ca="1">_FV(Tabla105108107[[#This Row],[SEDE]],"Nombre")</f>
        <v>Apartadó</v>
      </c>
      <c r="M40" s="283"/>
      <c r="N40" s="286" t="s">
        <v>804</v>
      </c>
      <c r="O40" s="286" t="e" vm="4">
        <v>#VALUE!</v>
      </c>
      <c r="P40" s="287" t="e" vm="93">
        <v>#VALUE!</v>
      </c>
      <c r="Q40" s="289" t="e" vm="94">
        <v>#VALUE!</v>
      </c>
      <c r="R40" s="288" cm="1" vm="97">
        <f t="array" aca="1" ref="R40" ca="1">_FV(Tabla105108110109[[#This Row],[Departamento]],"Población")</f>
        <v>904863</v>
      </c>
      <c r="S40" s="288">
        <v>18</v>
      </c>
      <c r="T40" s="288" t="s">
        <v>849</v>
      </c>
      <c r="U40" s="274"/>
    </row>
    <row r="41" spans="1:21" ht="12.75" x14ac:dyDescent="0.15">
      <c r="A41" s="356"/>
      <c r="B41" s="357"/>
      <c r="C41" s="358"/>
      <c r="D41" s="274"/>
      <c r="E41" s="286" t="s">
        <v>870</v>
      </c>
      <c r="F41" s="287" t="e" vm="98">
        <v>#VALUE!</v>
      </c>
      <c r="G41" s="286" t="e" vm="4">
        <v>#VALUE!</v>
      </c>
      <c r="H41" s="286" t="e" vm="99">
        <v>#VALUE!</v>
      </c>
      <c r="I41" s="286" t="e" vm="98">
        <v>#VALUE!</v>
      </c>
      <c r="J41" s="288">
        <v>20</v>
      </c>
      <c r="K41" s="288" t="s">
        <v>851</v>
      </c>
      <c r="L41" s="283" t="str" cm="1">
        <f t="array" aca="1" ref="L41" ca="1">_FV(Tabla105108107[[#This Row],[SEDE]],"Nombre")</f>
        <v>Cali</v>
      </c>
      <c r="M41" s="283"/>
      <c r="N41" s="286" t="s">
        <v>866</v>
      </c>
      <c r="O41" s="286" t="e" vm="4">
        <v>#VALUE!</v>
      </c>
      <c r="P41" s="287" t="e" vm="3">
        <v>#VALUE!</v>
      </c>
      <c r="Q41" s="289" t="e" vm="96">
        <v>#VALUE!</v>
      </c>
      <c r="R41" s="288" cm="1" vm="6">
        <f t="array" aca="1" ref="R41" ca="1">_FV(Tabla105108110109[[#This Row],[Departamento]],"Población")</f>
        <v>6677930</v>
      </c>
      <c r="S41" s="288">
        <v>19</v>
      </c>
      <c r="T41" s="288" t="s">
        <v>856</v>
      </c>
      <c r="U41" s="274"/>
    </row>
    <row r="42" spans="1:21" ht="12.75" x14ac:dyDescent="0.15">
      <c r="A42" s="356"/>
      <c r="B42" s="357"/>
      <c r="C42" s="358"/>
      <c r="D42" s="274"/>
      <c r="E42" s="286" t="s">
        <v>807</v>
      </c>
      <c r="F42" s="287" t="e" vm="4">
        <v>#VALUE!</v>
      </c>
      <c r="G42" s="286" t="e" vm="4">
        <v>#VALUE!</v>
      </c>
      <c r="H42" s="286" t="s">
        <v>710</v>
      </c>
      <c r="I42" s="286" t="e" vm="25">
        <v>#VALUE!</v>
      </c>
      <c r="J42" s="288">
        <v>21</v>
      </c>
      <c r="K42" s="288" t="s">
        <v>854</v>
      </c>
      <c r="L42" s="283" t="e" cm="1" vm="100">
        <f t="array" ref="L42">_FV(Tabla105108107[[#This Row],[SEDE]],"Nombre")</f>
        <v>#VALUE!</v>
      </c>
      <c r="M42" s="283"/>
      <c r="N42" s="286" t="s">
        <v>870</v>
      </c>
      <c r="O42" s="286" t="e" vm="4">
        <v>#VALUE!</v>
      </c>
      <c r="P42" s="287" t="e" vm="98">
        <v>#VALUE!</v>
      </c>
      <c r="Q42" s="289" t="e" vm="99">
        <v>#VALUE!</v>
      </c>
      <c r="R42" s="288" cm="1" vm="101">
        <f t="array" aca="1" ref="R42" ca="1">_FV(Tabla105108110109[[#This Row],[Departamento]],"Población")</f>
        <v>4532152</v>
      </c>
      <c r="S42" s="288">
        <v>20</v>
      </c>
      <c r="T42" s="288" t="s">
        <v>851</v>
      </c>
      <c r="U42" s="274"/>
    </row>
    <row r="43" spans="1:21" ht="12.75" x14ac:dyDescent="0.15">
      <c r="A43" s="356"/>
      <c r="B43" s="357"/>
      <c r="C43" s="358"/>
      <c r="D43" s="283"/>
      <c r="E43" s="286" t="s">
        <v>807</v>
      </c>
      <c r="F43" s="287" t="e" vm="4">
        <v>#VALUE!</v>
      </c>
      <c r="G43" s="286" t="e" vm="4">
        <v>#VALUE!</v>
      </c>
      <c r="H43" s="286" t="s">
        <v>710</v>
      </c>
      <c r="I43" s="286" t="e" vm="25">
        <v>#VALUE!</v>
      </c>
      <c r="J43" s="288">
        <v>21</v>
      </c>
      <c r="K43" s="288" t="s">
        <v>909</v>
      </c>
      <c r="L43" s="283" t="e" cm="1" vm="100">
        <f t="array" ref="L43">_FV(Tabla105108107[[#This Row],[SEDE]],"Nombre")</f>
        <v>#VALUE!</v>
      </c>
      <c r="M43" s="283"/>
      <c r="N43" s="286" t="s">
        <v>807</v>
      </c>
      <c r="O43" s="286" t="e" vm="25">
        <v>#VALUE!</v>
      </c>
      <c r="P43" s="287" t="e" vm="25">
        <v>#VALUE!</v>
      </c>
      <c r="Q43" s="286" t="e" vm="25">
        <v>#VALUE!</v>
      </c>
      <c r="R43" s="288" cm="1" vm="102">
        <f t="array" aca="1" ref="R43" ca="1">_FV(Tabla105108110109[[#This Row],[Departamento]],"Población")</f>
        <v>8034649</v>
      </c>
      <c r="S43" s="288">
        <v>21</v>
      </c>
      <c r="T43" s="288" t="s">
        <v>854</v>
      </c>
      <c r="U43" s="274"/>
    </row>
    <row r="44" spans="1:21" ht="12.75" x14ac:dyDescent="0.2">
      <c r="A44" s="356"/>
      <c r="B44" s="357"/>
      <c r="C44" s="358"/>
      <c r="D44" s="274"/>
      <c r="E44" s="283"/>
      <c r="F44" s="290"/>
      <c r="G44" s="283"/>
      <c r="H44" s="290"/>
      <c r="I44" s="283"/>
      <c r="J44" s="291"/>
      <c r="K44" s="292"/>
      <c r="L44" s="283"/>
      <c r="M44" s="283"/>
      <c r="N44" s="283"/>
      <c r="O44" s="286"/>
      <c r="P44" s="286"/>
      <c r="Q44" s="290"/>
      <c r="R44" s="288"/>
      <c r="S44" s="288"/>
      <c r="T44" s="283"/>
      <c r="U44" s="274"/>
    </row>
    <row r="45" spans="1:21" ht="12.75" x14ac:dyDescent="0.2">
      <c r="A45" s="356"/>
      <c r="B45" s="357"/>
      <c r="C45" s="358"/>
      <c r="D45" s="274"/>
      <c r="E45" s="274"/>
      <c r="F45" s="275"/>
      <c r="G45" s="274"/>
      <c r="H45" s="275"/>
      <c r="I45" s="274"/>
      <c r="J45" s="280"/>
      <c r="K45" s="282"/>
      <c r="L45" s="274"/>
      <c r="M45" s="274"/>
      <c r="N45" s="274"/>
      <c r="O45" s="281"/>
      <c r="P45" s="281"/>
      <c r="Q45" s="275"/>
      <c r="R45" s="277"/>
      <c r="S45" s="277"/>
      <c r="T45" s="274"/>
      <c r="U45" s="274"/>
    </row>
    <row r="46" spans="1:21" ht="12.75" x14ac:dyDescent="0.2">
      <c r="A46" s="356"/>
      <c r="B46" s="357"/>
      <c r="C46" s="358"/>
      <c r="O46" s="265"/>
      <c r="P46" s="265"/>
      <c r="S46" s="247"/>
    </row>
    <row r="47" spans="1:21" ht="12.75" x14ac:dyDescent="0.2">
      <c r="A47" s="356"/>
      <c r="B47" s="357"/>
      <c r="C47" s="358"/>
      <c r="O47" s="266"/>
      <c r="P47" s="266"/>
      <c r="S47" s="247"/>
    </row>
    <row r="48" spans="1:21" ht="12.75" x14ac:dyDescent="0.2">
      <c r="A48" s="356"/>
      <c r="B48" s="357"/>
      <c r="C48" s="358"/>
      <c r="O48" s="265"/>
      <c r="P48" s="265"/>
      <c r="S48" s="247"/>
    </row>
    <row r="49" spans="1:19" ht="12.75" x14ac:dyDescent="0.2">
      <c r="A49" s="356"/>
      <c r="B49" s="357"/>
      <c r="C49" s="358"/>
      <c r="O49" s="265"/>
      <c r="P49" s="265"/>
      <c r="S49" s="247"/>
    </row>
    <row r="50" spans="1:19" ht="13.5" thickBot="1" x14ac:dyDescent="0.25">
      <c r="A50" s="359"/>
      <c r="B50" s="360"/>
      <c r="C50" s="361"/>
      <c r="O50" s="265"/>
      <c r="P50" s="265"/>
      <c r="S50" s="247"/>
    </row>
    <row r="51" spans="1:19" ht="12.75" x14ac:dyDescent="0.2">
      <c r="O51" s="265"/>
      <c r="P51" s="265"/>
      <c r="S51" s="247"/>
    </row>
    <row r="52" spans="1:19" ht="12.75" x14ac:dyDescent="0.2">
      <c r="O52" s="265"/>
      <c r="P52" s="265"/>
      <c r="S52" s="247"/>
    </row>
    <row r="53" spans="1:19" ht="12.75" x14ac:dyDescent="0.2">
      <c r="O53" s="266"/>
      <c r="P53" s="266"/>
      <c r="S53" s="247"/>
    </row>
    <row r="54" spans="1:19" ht="12.75" x14ac:dyDescent="0.2">
      <c r="O54" s="265"/>
      <c r="P54" s="265"/>
      <c r="S54" s="247"/>
    </row>
    <row r="56" spans="1:19" ht="12.75" x14ac:dyDescent="0.2">
      <c r="O56" s="265"/>
      <c r="P56" s="265"/>
      <c r="S56" s="247"/>
    </row>
    <row r="57" spans="1:19" ht="12.75" x14ac:dyDescent="0.2">
      <c r="O57" s="265"/>
      <c r="P57" s="265"/>
      <c r="S57" s="247"/>
    </row>
  </sheetData>
  <mergeCells count="7">
    <mergeCell ref="A7:C50"/>
    <mergeCell ref="A1:A6"/>
    <mergeCell ref="B1:B2"/>
    <mergeCell ref="C1:C2"/>
    <mergeCell ref="B3:B4"/>
    <mergeCell ref="C3:C4"/>
    <mergeCell ref="B5:B6"/>
  </mergeCells>
  <printOptions horizontalCentered="1" verticalCentered="1"/>
  <pageMargins left="0.59055118110236227" right="0.39370078740157483" top="0.39370078740157483" bottom="0.39370078740157483" header="0" footer="0"/>
  <pageSetup scale="88" orientation="portrait" r:id="rId1"/>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9CFF1-6D24-445F-A23F-0A0A575DB39B}">
  <sheetPr>
    <pageSetUpPr fitToPage="1"/>
  </sheetPr>
  <dimension ref="A1:E58"/>
  <sheetViews>
    <sheetView view="pageBreakPreview" zoomScale="80" zoomScaleNormal="100" zoomScaleSheetLayoutView="80" workbookViewId="0">
      <selection activeCell="E59" sqref="E59"/>
    </sheetView>
  </sheetViews>
  <sheetFormatPr baseColWidth="10" defaultColWidth="11.5" defaultRowHeight="11.25" x14ac:dyDescent="0.15"/>
  <cols>
    <col min="1" max="1" width="40.83203125" style="1" customWidth="1"/>
    <col min="2" max="3" width="39.6640625" style="1" customWidth="1"/>
    <col min="4" max="4" width="40.83203125" style="1" customWidth="1"/>
    <col min="5" max="5" width="15.1640625" style="1" customWidth="1"/>
    <col min="6" max="16384" width="11.5" style="1"/>
  </cols>
  <sheetData>
    <row r="1" spans="1:5" ht="10.15" customHeight="1" x14ac:dyDescent="0.15">
      <c r="A1" s="362" t="e" vm="106">
        <v>#VALUE!</v>
      </c>
      <c r="B1" s="439" t="s">
        <v>911</v>
      </c>
      <c r="C1" s="441"/>
      <c r="D1" s="365" t="s">
        <v>816</v>
      </c>
    </row>
    <row r="2" spans="1:5" ht="15.6" customHeight="1" thickBot="1" x14ac:dyDescent="0.2">
      <c r="A2" s="363"/>
      <c r="B2" s="445"/>
      <c r="C2" s="447"/>
      <c r="D2" s="366"/>
    </row>
    <row r="3" spans="1:5" ht="10.15" customHeight="1" x14ac:dyDescent="0.15">
      <c r="A3" s="363"/>
      <c r="B3" s="475" t="s">
        <v>57</v>
      </c>
      <c r="C3" s="477"/>
      <c r="D3" s="369" t="s">
        <v>818</v>
      </c>
    </row>
    <row r="4" spans="1:5" ht="10.15" customHeight="1" thickBot="1" x14ac:dyDescent="0.2">
      <c r="A4" s="363"/>
      <c r="B4" s="478"/>
      <c r="C4" s="480"/>
      <c r="D4" s="370"/>
      <c r="E4" s="274"/>
    </row>
    <row r="5" spans="1:5" ht="19.149999999999999" customHeight="1" thickBot="1" x14ac:dyDescent="0.2">
      <c r="A5" s="363"/>
      <c r="B5" s="475" t="s">
        <v>912</v>
      </c>
      <c r="C5" s="477"/>
      <c r="D5" s="296" t="s">
        <v>820</v>
      </c>
      <c r="E5" s="274"/>
    </row>
    <row r="6" spans="1:5" ht="17.45" customHeight="1" thickBot="1" x14ac:dyDescent="0.2">
      <c r="A6" s="364"/>
      <c r="B6" s="478"/>
      <c r="C6" s="480"/>
      <c r="D6" s="296" t="s">
        <v>913</v>
      </c>
      <c r="E6" s="274"/>
    </row>
    <row r="7" spans="1:5" ht="15" customHeight="1" x14ac:dyDescent="0.15">
      <c r="A7" s="490" t="s">
        <v>914</v>
      </c>
      <c r="B7" s="491"/>
      <c r="C7" s="491"/>
      <c r="D7" s="492"/>
      <c r="E7" s="274"/>
    </row>
    <row r="8" spans="1:5" ht="15" customHeight="1" thickBot="1" x14ac:dyDescent="0.2">
      <c r="A8" s="493"/>
      <c r="B8" s="494"/>
      <c r="C8" s="494"/>
      <c r="D8" s="495"/>
      <c r="E8" s="274"/>
    </row>
    <row r="9" spans="1:5" ht="5.45" customHeight="1" thickBot="1" x14ac:dyDescent="0.2">
      <c r="A9" s="293"/>
      <c r="B9" s="2"/>
      <c r="C9" s="2"/>
      <c r="D9" s="294"/>
      <c r="E9" s="274"/>
    </row>
    <row r="10" spans="1:5" ht="40.9" customHeight="1" thickBot="1" x14ac:dyDescent="0.2">
      <c r="A10" s="496" t="s">
        <v>921</v>
      </c>
      <c r="B10" s="497"/>
      <c r="C10" s="497"/>
      <c r="D10" s="498"/>
      <c r="E10" s="274"/>
    </row>
    <row r="11" spans="1:5" ht="12.6" customHeight="1" x14ac:dyDescent="0.15">
      <c r="A11" s="481"/>
      <c r="B11" s="482"/>
      <c r="C11" s="482"/>
      <c r="D11" s="483"/>
      <c r="E11" s="274"/>
    </row>
    <row r="12" spans="1:5" ht="12.6" customHeight="1" x14ac:dyDescent="0.15">
      <c r="A12" s="484"/>
      <c r="B12" s="485"/>
      <c r="C12" s="485"/>
      <c r="D12" s="486"/>
      <c r="E12" s="274"/>
    </row>
    <row r="13" spans="1:5" ht="12.6" customHeight="1" x14ac:dyDescent="0.15">
      <c r="A13" s="484"/>
      <c r="B13" s="485"/>
      <c r="C13" s="485"/>
      <c r="D13" s="486"/>
      <c r="E13" s="274"/>
    </row>
    <row r="14" spans="1:5" ht="12.6" customHeight="1" x14ac:dyDescent="0.15">
      <c r="A14" s="484"/>
      <c r="B14" s="485"/>
      <c r="C14" s="485"/>
      <c r="D14" s="486"/>
      <c r="E14" s="274"/>
    </row>
    <row r="15" spans="1:5" ht="12.6" customHeight="1" x14ac:dyDescent="0.15">
      <c r="A15" s="484"/>
      <c r="B15" s="485"/>
      <c r="C15" s="485"/>
      <c r="D15" s="486"/>
      <c r="E15" s="274"/>
    </row>
    <row r="16" spans="1:5" ht="12.6" customHeight="1" x14ac:dyDescent="0.15">
      <c r="A16" s="484"/>
      <c r="B16" s="485"/>
      <c r="C16" s="485"/>
      <c r="D16" s="486"/>
      <c r="E16" s="274"/>
    </row>
    <row r="17" spans="1:5" ht="11.45" customHeight="1" x14ac:dyDescent="0.15">
      <c r="A17" s="484"/>
      <c r="B17" s="485"/>
      <c r="C17" s="485"/>
      <c r="D17" s="486"/>
      <c r="E17" s="274"/>
    </row>
    <row r="18" spans="1:5" ht="11.45" customHeight="1" x14ac:dyDescent="0.15">
      <c r="A18" s="484"/>
      <c r="B18" s="485"/>
      <c r="C18" s="485"/>
      <c r="D18" s="486"/>
      <c r="E18" s="274"/>
    </row>
    <row r="19" spans="1:5" ht="11.45" customHeight="1" x14ac:dyDescent="0.15">
      <c r="A19" s="484"/>
      <c r="B19" s="485"/>
      <c r="C19" s="485"/>
      <c r="D19" s="486"/>
      <c r="E19" s="274"/>
    </row>
    <row r="20" spans="1:5" ht="11.45" customHeight="1" x14ac:dyDescent="0.15">
      <c r="A20" s="484"/>
      <c r="B20" s="485"/>
      <c r="C20" s="485"/>
      <c r="D20" s="486"/>
      <c r="E20" s="274"/>
    </row>
    <row r="21" spans="1:5" ht="11.45" customHeight="1" x14ac:dyDescent="0.15">
      <c r="A21" s="484"/>
      <c r="B21" s="485"/>
      <c r="C21" s="485"/>
      <c r="D21" s="486"/>
      <c r="E21" s="274"/>
    </row>
    <row r="22" spans="1:5" ht="11.45" customHeight="1" x14ac:dyDescent="0.15">
      <c r="A22" s="484"/>
      <c r="B22" s="485"/>
      <c r="C22" s="485"/>
      <c r="D22" s="486"/>
      <c r="E22" s="274"/>
    </row>
    <row r="23" spans="1:5" ht="11.45" customHeight="1" x14ac:dyDescent="0.2">
      <c r="A23" s="484"/>
      <c r="B23" s="485"/>
      <c r="C23" s="485"/>
      <c r="D23" s="486"/>
      <c r="E23" s="275"/>
    </row>
    <row r="24" spans="1:5" ht="11.45" customHeight="1" x14ac:dyDescent="0.15">
      <c r="A24" s="484"/>
      <c r="B24" s="485"/>
      <c r="C24" s="485"/>
      <c r="D24" s="486"/>
      <c r="E24" s="274"/>
    </row>
    <row r="25" spans="1:5" ht="11.45" customHeight="1" thickBot="1" x14ac:dyDescent="0.2">
      <c r="A25" s="487"/>
      <c r="B25" s="488"/>
      <c r="C25" s="488"/>
      <c r="D25" s="489"/>
      <c r="E25" s="274"/>
    </row>
    <row r="26" spans="1:5" ht="40.9" customHeight="1" thickBot="1" x14ac:dyDescent="0.2">
      <c r="A26" s="496" t="s">
        <v>922</v>
      </c>
      <c r="B26" s="498"/>
      <c r="C26" s="496" t="s">
        <v>923</v>
      </c>
      <c r="D26" s="498"/>
      <c r="E26" s="274"/>
    </row>
    <row r="27" spans="1:5" x14ac:dyDescent="0.15">
      <c r="A27" s="481"/>
      <c r="B27" s="483"/>
      <c r="C27" s="481"/>
      <c r="D27" s="483"/>
      <c r="E27" s="274"/>
    </row>
    <row r="28" spans="1:5" x14ac:dyDescent="0.15">
      <c r="A28" s="484"/>
      <c r="B28" s="486"/>
      <c r="C28" s="484"/>
      <c r="D28" s="486"/>
      <c r="E28" s="274"/>
    </row>
    <row r="29" spans="1:5" x14ac:dyDescent="0.15">
      <c r="A29" s="484"/>
      <c r="B29" s="486"/>
      <c r="C29" s="484"/>
      <c r="D29" s="486"/>
      <c r="E29" s="274"/>
    </row>
    <row r="30" spans="1:5" x14ac:dyDescent="0.15">
      <c r="A30" s="484"/>
      <c r="B30" s="486"/>
      <c r="C30" s="484"/>
      <c r="D30" s="486"/>
      <c r="E30" s="274"/>
    </row>
    <row r="31" spans="1:5" x14ac:dyDescent="0.15">
      <c r="A31" s="484"/>
      <c r="B31" s="486"/>
      <c r="C31" s="484"/>
      <c r="D31" s="486"/>
      <c r="E31" s="274"/>
    </row>
    <row r="32" spans="1:5" x14ac:dyDescent="0.15">
      <c r="A32" s="484"/>
      <c r="B32" s="486"/>
      <c r="C32" s="484"/>
      <c r="D32" s="486"/>
      <c r="E32" s="274"/>
    </row>
    <row r="33" spans="1:5" x14ac:dyDescent="0.15">
      <c r="A33" s="484"/>
      <c r="B33" s="486"/>
      <c r="C33" s="484"/>
      <c r="D33" s="486"/>
      <c r="E33" s="274"/>
    </row>
    <row r="34" spans="1:5" x14ac:dyDescent="0.15">
      <c r="A34" s="484"/>
      <c r="B34" s="486"/>
      <c r="C34" s="484"/>
      <c r="D34" s="486"/>
      <c r="E34" s="274"/>
    </row>
    <row r="35" spans="1:5" x14ac:dyDescent="0.15">
      <c r="A35" s="484"/>
      <c r="B35" s="486"/>
      <c r="C35" s="484"/>
      <c r="D35" s="486"/>
      <c r="E35" s="274"/>
    </row>
    <row r="36" spans="1:5" x14ac:dyDescent="0.15">
      <c r="A36" s="484"/>
      <c r="B36" s="486"/>
      <c r="C36" s="484"/>
      <c r="D36" s="486"/>
      <c r="E36" s="274"/>
    </row>
    <row r="37" spans="1:5" x14ac:dyDescent="0.15">
      <c r="A37" s="484"/>
      <c r="B37" s="486"/>
      <c r="C37" s="484"/>
      <c r="D37" s="486"/>
      <c r="E37" s="274"/>
    </row>
    <row r="38" spans="1:5" x14ac:dyDescent="0.15">
      <c r="A38" s="484"/>
      <c r="B38" s="486"/>
      <c r="C38" s="484"/>
      <c r="D38" s="486"/>
      <c r="E38" s="274"/>
    </row>
    <row r="39" spans="1:5" ht="12" x14ac:dyDescent="0.2">
      <c r="A39" s="484"/>
      <c r="B39" s="486"/>
      <c r="C39" s="484"/>
      <c r="D39" s="486"/>
      <c r="E39" s="275"/>
    </row>
    <row r="40" spans="1:5" x14ac:dyDescent="0.15">
      <c r="A40" s="484"/>
      <c r="B40" s="486"/>
      <c r="C40" s="484"/>
      <c r="D40" s="486"/>
      <c r="E40" s="274"/>
    </row>
    <row r="41" spans="1:5" ht="12" thickBot="1" x14ac:dyDescent="0.2">
      <c r="A41" s="487"/>
      <c r="B41" s="489"/>
      <c r="C41" s="487"/>
      <c r="D41" s="489"/>
      <c r="E41" s="274"/>
    </row>
    <row r="42" spans="1:5" ht="40.9" customHeight="1" thickBot="1" x14ac:dyDescent="0.2">
      <c r="A42" s="499" t="s">
        <v>924</v>
      </c>
      <c r="B42" s="500"/>
      <c r="C42" s="500"/>
      <c r="D42" s="501"/>
      <c r="E42" s="274"/>
    </row>
    <row r="43" spans="1:5" x14ac:dyDescent="0.15">
      <c r="A43" s="481"/>
      <c r="B43" s="482"/>
      <c r="C43" s="482"/>
      <c r="D43" s="483"/>
      <c r="E43" s="274"/>
    </row>
    <row r="44" spans="1:5" x14ac:dyDescent="0.15">
      <c r="A44" s="484"/>
      <c r="B44" s="485"/>
      <c r="C44" s="485"/>
      <c r="D44" s="486"/>
      <c r="E44" s="274"/>
    </row>
    <row r="45" spans="1:5" x14ac:dyDescent="0.15">
      <c r="A45" s="484"/>
      <c r="B45" s="485"/>
      <c r="C45" s="485"/>
      <c r="D45" s="486"/>
      <c r="E45" s="274"/>
    </row>
    <row r="46" spans="1:5" x14ac:dyDescent="0.15">
      <c r="A46" s="484"/>
      <c r="B46" s="485"/>
      <c r="C46" s="485"/>
      <c r="D46" s="486"/>
      <c r="E46" s="274"/>
    </row>
    <row r="47" spans="1:5" x14ac:dyDescent="0.15">
      <c r="A47" s="484"/>
      <c r="B47" s="485"/>
      <c r="C47" s="485"/>
      <c r="D47" s="486"/>
      <c r="E47" s="274"/>
    </row>
    <row r="48" spans="1:5" x14ac:dyDescent="0.15">
      <c r="A48" s="484"/>
      <c r="B48" s="485"/>
      <c r="C48" s="485"/>
      <c r="D48" s="486"/>
      <c r="E48" s="274"/>
    </row>
    <row r="49" spans="1:5" x14ac:dyDescent="0.15">
      <c r="A49" s="484"/>
      <c r="B49" s="485"/>
      <c r="C49" s="485"/>
      <c r="D49" s="486"/>
      <c r="E49" s="274"/>
    </row>
    <row r="50" spans="1:5" x14ac:dyDescent="0.15">
      <c r="A50" s="484"/>
      <c r="B50" s="485"/>
      <c r="C50" s="485"/>
      <c r="D50" s="486"/>
      <c r="E50" s="274"/>
    </row>
    <row r="51" spans="1:5" x14ac:dyDescent="0.15">
      <c r="A51" s="484"/>
      <c r="B51" s="485"/>
      <c r="C51" s="485"/>
      <c r="D51" s="486"/>
      <c r="E51" s="274"/>
    </row>
    <row r="52" spans="1:5" x14ac:dyDescent="0.15">
      <c r="A52" s="484"/>
      <c r="B52" s="485"/>
      <c r="C52" s="485"/>
      <c r="D52" s="486"/>
      <c r="E52" s="274"/>
    </row>
    <row r="53" spans="1:5" x14ac:dyDescent="0.15">
      <c r="A53" s="484"/>
      <c r="B53" s="485"/>
      <c r="C53" s="485"/>
      <c r="D53" s="486"/>
      <c r="E53" s="283"/>
    </row>
    <row r="54" spans="1:5" x14ac:dyDescent="0.15">
      <c r="A54" s="484"/>
      <c r="B54" s="485"/>
      <c r="C54" s="485"/>
      <c r="D54" s="486"/>
      <c r="E54" s="274"/>
    </row>
    <row r="55" spans="1:5" x14ac:dyDescent="0.15">
      <c r="A55" s="484"/>
      <c r="B55" s="485"/>
      <c r="C55" s="485"/>
      <c r="D55" s="486"/>
      <c r="E55" s="274"/>
    </row>
    <row r="56" spans="1:5" x14ac:dyDescent="0.15">
      <c r="A56" s="484"/>
      <c r="B56" s="485"/>
      <c r="C56" s="485"/>
      <c r="D56" s="486"/>
    </row>
    <row r="57" spans="1:5" x14ac:dyDescent="0.15">
      <c r="A57" s="484"/>
      <c r="B57" s="485"/>
      <c r="C57" s="485"/>
      <c r="D57" s="486"/>
    </row>
    <row r="58" spans="1:5" ht="12" thickBot="1" x14ac:dyDescent="0.2">
      <c r="A58" s="487"/>
      <c r="B58" s="488"/>
      <c r="C58" s="488"/>
      <c r="D58" s="489"/>
    </row>
  </sheetData>
  <sheetProtection algorithmName="SHA-512" hashValue="WXpQ/o0LbJzEQqqYScMSlTt6g+t/6BKVDSMPxhLltflFq2SitInSmH0f2KP1siPbnEbtuYB4ZWE7IQiDdw8mIg==" saltValue="qpRs2w9fScS3T8IlS8sauw==" spinCount="100000" sheet="1" objects="1" scenarios="1" selectLockedCells="1" selectUnlockedCells="1"/>
  <mergeCells count="15">
    <mergeCell ref="A43:D58"/>
    <mergeCell ref="A27:B41"/>
    <mergeCell ref="C27:D41"/>
    <mergeCell ref="A7:D8"/>
    <mergeCell ref="B1:C2"/>
    <mergeCell ref="B3:C4"/>
    <mergeCell ref="B5:C6"/>
    <mergeCell ref="A1:A6"/>
    <mergeCell ref="D1:D2"/>
    <mergeCell ref="D3:D4"/>
    <mergeCell ref="A10:D10"/>
    <mergeCell ref="C26:D26"/>
    <mergeCell ref="A26:B26"/>
    <mergeCell ref="A11:D25"/>
    <mergeCell ref="A42:D42"/>
  </mergeCells>
  <printOptions horizontalCentered="1" verticalCentered="1"/>
  <pageMargins left="0.59055118110236227" right="0.39370078740157483" top="0.39370078740157483" bottom="0.39370078740157483" header="0" footer="0"/>
  <pageSetup scale="8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ED92A-91AA-4B6C-B689-D3D8DD090328}">
  <dimension ref="A1"/>
  <sheetViews>
    <sheetView workbookViewId="0">
      <selection activeCell="G33" sqref="G33"/>
    </sheetView>
  </sheetViews>
  <sheetFormatPr baseColWidth="10" defaultRowHeight="11.25" x14ac:dyDescent="0.2"/>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533FF-48D6-4FC2-B598-D4B5813D9FED}">
  <sheetPr>
    <pageSetUpPr fitToPage="1"/>
  </sheetPr>
  <dimension ref="A1:BE18"/>
  <sheetViews>
    <sheetView showGridLines="0" view="pageBreakPreview" zoomScale="70" zoomScaleNormal="60" zoomScaleSheetLayoutView="70" workbookViewId="0">
      <pane ySplit="12" topLeftCell="A13" activePane="bottomLeft" state="frozen"/>
      <selection activeCell="E59" sqref="E59"/>
      <selection pane="bottomLeft" activeCell="E59" sqref="E59"/>
    </sheetView>
  </sheetViews>
  <sheetFormatPr baseColWidth="10" defaultColWidth="16" defaultRowHeight="11.25" x14ac:dyDescent="0.15"/>
  <cols>
    <col min="1" max="1" width="22.33203125" style="219" customWidth="1"/>
    <col min="2" max="2" width="13.6640625" style="211" customWidth="1"/>
    <col min="3" max="3" width="14.6640625" style="211" customWidth="1"/>
    <col min="4" max="4" width="13.6640625" style="211" customWidth="1"/>
    <col min="5" max="5" width="43.33203125" style="211" customWidth="1"/>
    <col min="6" max="6" width="16.6640625" style="211" customWidth="1"/>
    <col min="7" max="7" width="15.6640625" style="211" customWidth="1"/>
    <col min="8" max="8" width="16.6640625" style="211" customWidth="1"/>
    <col min="9" max="9" width="14.6640625" style="211" customWidth="1"/>
    <col min="10" max="10" width="17.6640625" style="211" customWidth="1"/>
    <col min="11" max="12" width="15.6640625" style="211" customWidth="1"/>
    <col min="13" max="13" width="12.33203125" style="211" customWidth="1"/>
    <col min="14" max="15" width="16.6640625" style="211" customWidth="1"/>
    <col min="16" max="17" width="4.6640625" style="211" customWidth="1"/>
    <col min="18" max="18" width="5.6640625" style="211" hidden="1" customWidth="1"/>
    <col min="19" max="21" width="4.6640625" style="211" customWidth="1"/>
    <col min="22" max="22" width="5.6640625" style="211" hidden="1" customWidth="1"/>
    <col min="23" max="24" width="4.6640625" style="211" customWidth="1"/>
    <col min="25" max="25" width="5.6640625" style="211" hidden="1" customWidth="1"/>
    <col min="26" max="26" width="16.6640625" style="211" hidden="1" customWidth="1"/>
    <col min="27" max="27" width="13.1640625" style="211" hidden="1" customWidth="1"/>
    <col min="28" max="28" width="21.6640625" style="211" customWidth="1"/>
    <col min="29" max="29" width="4.6640625" style="211" customWidth="1"/>
    <col min="30" max="30" width="6.33203125" style="211" hidden="1" customWidth="1"/>
    <col min="31" max="31" width="4.6640625" style="211" customWidth="1"/>
    <col min="32" max="32" width="6.33203125" style="211" hidden="1" customWidth="1"/>
    <col min="33" max="33" width="4.6640625" style="211" customWidth="1"/>
    <col min="34" max="35" width="6.33203125" style="211" hidden="1" customWidth="1"/>
    <col min="36" max="36" width="4.6640625" style="211" customWidth="1"/>
    <col min="37" max="37" width="5.6640625" style="211" hidden="1" customWidth="1"/>
    <col min="38" max="38" width="4.6640625" style="211" customWidth="1"/>
    <col min="39" max="39" width="5.6640625" style="211" hidden="1" customWidth="1"/>
    <col min="40" max="40" width="4.6640625" style="211" customWidth="1"/>
    <col min="41" max="42" width="5.6640625" style="211" hidden="1" customWidth="1"/>
    <col min="43" max="43" width="4.6640625" style="211" customWidth="1"/>
    <col min="44" max="44" width="5.6640625" style="211" hidden="1" customWidth="1"/>
    <col min="45" max="45" width="4.6640625" style="211" customWidth="1"/>
    <col min="46" max="46" width="5.6640625" style="211" hidden="1" customWidth="1"/>
    <col min="47" max="47" width="4.6640625" style="211" customWidth="1"/>
    <col min="48" max="48" width="5.6640625" style="211" hidden="1" customWidth="1"/>
    <col min="49" max="49" width="12" style="211" hidden="1" customWidth="1"/>
    <col min="50" max="50" width="14.1640625" style="211" hidden="1" customWidth="1"/>
    <col min="51" max="51" width="6.33203125" style="211" hidden="1" customWidth="1"/>
    <col min="52" max="52" width="11.6640625" style="211" hidden="1" customWidth="1"/>
    <col min="53" max="53" width="21.6640625" style="211" customWidth="1"/>
    <col min="54" max="54" width="20.6640625" style="211" customWidth="1"/>
    <col min="55" max="55" width="13.6640625" style="211" customWidth="1"/>
    <col min="56" max="56" width="25.6640625" style="211" customWidth="1"/>
    <col min="57" max="57" width="55.6640625" style="211" customWidth="1"/>
    <col min="58" max="16384" width="16" style="211"/>
  </cols>
  <sheetData>
    <row r="1" spans="1:57" s="1" customFormat="1" ht="10.15" customHeight="1" x14ac:dyDescent="0.15">
      <c r="A1" s="439" t="e" vm="107">
        <v>#VALUE!</v>
      </c>
      <c r="B1" s="440"/>
      <c r="C1" s="441"/>
      <c r="D1" s="439" t="s">
        <v>911</v>
      </c>
      <c r="E1" s="440"/>
      <c r="F1" s="440"/>
      <c r="G1" s="440"/>
      <c r="H1" s="440"/>
      <c r="I1" s="440"/>
      <c r="J1" s="440"/>
      <c r="K1" s="440"/>
      <c r="L1" s="440"/>
      <c r="M1" s="440"/>
      <c r="N1" s="440"/>
      <c r="O1" s="440"/>
      <c r="P1" s="440"/>
      <c r="Q1" s="440"/>
      <c r="R1" s="440"/>
      <c r="S1" s="440"/>
      <c r="T1" s="440"/>
      <c r="U1" s="440"/>
      <c r="V1" s="440"/>
      <c r="W1" s="440"/>
      <c r="X1" s="440"/>
      <c r="Y1" s="440"/>
      <c r="Z1" s="440"/>
      <c r="AA1" s="440"/>
      <c r="AB1" s="440"/>
      <c r="AC1" s="440"/>
      <c r="AD1" s="440"/>
      <c r="AE1" s="440"/>
      <c r="AF1" s="440"/>
      <c r="AG1" s="440"/>
      <c r="AH1" s="440"/>
      <c r="AI1" s="440"/>
      <c r="AJ1" s="440"/>
      <c r="AK1" s="440"/>
      <c r="AL1" s="440"/>
      <c r="AM1" s="440"/>
      <c r="AN1" s="440"/>
      <c r="AO1" s="440"/>
      <c r="AP1" s="440"/>
      <c r="AQ1" s="440"/>
      <c r="AR1" s="440"/>
      <c r="AS1" s="440"/>
      <c r="AT1" s="440"/>
      <c r="AU1" s="440"/>
      <c r="AV1" s="440"/>
      <c r="AW1" s="440"/>
      <c r="AX1" s="440"/>
      <c r="AY1" s="440"/>
      <c r="AZ1" s="440"/>
      <c r="BA1" s="441"/>
      <c r="BB1" s="589" t="s">
        <v>816</v>
      </c>
      <c r="BC1" s="590"/>
      <c r="BD1" s="590"/>
      <c r="BE1" s="591"/>
    </row>
    <row r="2" spans="1:57" s="1" customFormat="1" ht="15.6" customHeight="1" thickBot="1" x14ac:dyDescent="0.2">
      <c r="A2" s="442"/>
      <c r="B2" s="443"/>
      <c r="C2" s="444"/>
      <c r="D2" s="445"/>
      <c r="E2" s="446"/>
      <c r="F2" s="446"/>
      <c r="G2" s="446"/>
      <c r="H2" s="446"/>
      <c r="I2" s="446"/>
      <c r="J2" s="446"/>
      <c r="K2" s="446"/>
      <c r="L2" s="446"/>
      <c r="M2" s="446"/>
      <c r="N2" s="446"/>
      <c r="O2" s="446"/>
      <c r="P2" s="446"/>
      <c r="Q2" s="446"/>
      <c r="R2" s="446"/>
      <c r="S2" s="446"/>
      <c r="T2" s="446"/>
      <c r="U2" s="446"/>
      <c r="V2" s="446"/>
      <c r="W2" s="446"/>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7"/>
      <c r="BB2" s="592"/>
      <c r="BC2" s="593"/>
      <c r="BD2" s="593"/>
      <c r="BE2" s="594"/>
    </row>
    <row r="3" spans="1:57" s="1" customFormat="1" ht="10.15" customHeight="1" x14ac:dyDescent="0.15">
      <c r="A3" s="442"/>
      <c r="B3" s="443"/>
      <c r="C3" s="444"/>
      <c r="D3" s="475" t="s">
        <v>57</v>
      </c>
      <c r="E3" s="476"/>
      <c r="F3" s="476"/>
      <c r="G3" s="476"/>
      <c r="H3" s="476"/>
      <c r="I3" s="476"/>
      <c r="J3" s="476"/>
      <c r="K3" s="476"/>
      <c r="L3" s="476"/>
      <c r="M3" s="476"/>
      <c r="N3" s="476"/>
      <c r="O3" s="476"/>
      <c r="P3" s="476"/>
      <c r="Q3" s="476"/>
      <c r="R3" s="476"/>
      <c r="S3" s="476"/>
      <c r="T3" s="476"/>
      <c r="U3" s="476"/>
      <c r="V3" s="476"/>
      <c r="W3" s="476"/>
      <c r="X3" s="476"/>
      <c r="Y3" s="476"/>
      <c r="Z3" s="476"/>
      <c r="AA3" s="476"/>
      <c r="AB3" s="476"/>
      <c r="AC3" s="476"/>
      <c r="AD3" s="476"/>
      <c r="AE3" s="476"/>
      <c r="AF3" s="476"/>
      <c r="AG3" s="476"/>
      <c r="AH3" s="476"/>
      <c r="AI3" s="476"/>
      <c r="AJ3" s="476"/>
      <c r="AK3" s="476"/>
      <c r="AL3" s="476"/>
      <c r="AM3" s="476"/>
      <c r="AN3" s="476"/>
      <c r="AO3" s="476"/>
      <c r="AP3" s="476"/>
      <c r="AQ3" s="476"/>
      <c r="AR3" s="476"/>
      <c r="AS3" s="476"/>
      <c r="AT3" s="476"/>
      <c r="AU3" s="476"/>
      <c r="AV3" s="476"/>
      <c r="AW3" s="476"/>
      <c r="AX3" s="476"/>
      <c r="AY3" s="476"/>
      <c r="AZ3" s="476"/>
      <c r="BA3" s="477"/>
      <c r="BB3" s="595" t="s">
        <v>818</v>
      </c>
      <c r="BC3" s="596"/>
      <c r="BD3" s="596"/>
      <c r="BE3" s="597"/>
    </row>
    <row r="4" spans="1:57" s="1" customFormat="1" ht="10.15" customHeight="1" thickBot="1" x14ac:dyDescent="0.2">
      <c r="A4" s="442"/>
      <c r="B4" s="443"/>
      <c r="C4" s="444"/>
      <c r="D4" s="478"/>
      <c r="E4" s="479"/>
      <c r="F4" s="479"/>
      <c r="G4" s="479"/>
      <c r="H4" s="479"/>
      <c r="I4" s="479"/>
      <c r="J4" s="479"/>
      <c r="K4" s="479"/>
      <c r="L4" s="479"/>
      <c r="M4" s="479"/>
      <c r="N4" s="479"/>
      <c r="O4" s="479"/>
      <c r="P4" s="479"/>
      <c r="Q4" s="479"/>
      <c r="R4" s="479"/>
      <c r="S4" s="479"/>
      <c r="T4" s="479"/>
      <c r="U4" s="479"/>
      <c r="V4" s="479"/>
      <c r="W4" s="479"/>
      <c r="X4" s="479"/>
      <c r="Y4" s="479"/>
      <c r="Z4" s="479"/>
      <c r="AA4" s="479"/>
      <c r="AB4" s="479"/>
      <c r="AC4" s="479"/>
      <c r="AD4" s="479"/>
      <c r="AE4" s="479"/>
      <c r="AF4" s="479"/>
      <c r="AG4" s="479"/>
      <c r="AH4" s="479"/>
      <c r="AI4" s="479"/>
      <c r="AJ4" s="479"/>
      <c r="AK4" s="479"/>
      <c r="AL4" s="479"/>
      <c r="AM4" s="479"/>
      <c r="AN4" s="479"/>
      <c r="AO4" s="479"/>
      <c r="AP4" s="479"/>
      <c r="AQ4" s="479"/>
      <c r="AR4" s="479"/>
      <c r="AS4" s="479"/>
      <c r="AT4" s="479"/>
      <c r="AU4" s="479"/>
      <c r="AV4" s="479"/>
      <c r="AW4" s="479"/>
      <c r="AX4" s="479"/>
      <c r="AY4" s="479"/>
      <c r="AZ4" s="479"/>
      <c r="BA4" s="480"/>
      <c r="BB4" s="598"/>
      <c r="BC4" s="599"/>
      <c r="BD4" s="599"/>
      <c r="BE4" s="600"/>
    </row>
    <row r="5" spans="1:57" s="1" customFormat="1" ht="19.149999999999999" customHeight="1" thickBot="1" x14ac:dyDescent="0.2">
      <c r="A5" s="442"/>
      <c r="B5" s="443"/>
      <c r="C5" s="444"/>
      <c r="D5" s="475" t="s">
        <v>912</v>
      </c>
      <c r="E5" s="476"/>
      <c r="F5" s="476"/>
      <c r="G5" s="476"/>
      <c r="H5" s="476"/>
      <c r="I5" s="476"/>
      <c r="J5" s="476"/>
      <c r="K5" s="476"/>
      <c r="L5" s="476"/>
      <c r="M5" s="476"/>
      <c r="N5" s="476"/>
      <c r="O5" s="476"/>
      <c r="P5" s="476"/>
      <c r="Q5" s="476"/>
      <c r="R5" s="476"/>
      <c r="S5" s="476"/>
      <c r="T5" s="476"/>
      <c r="U5" s="476"/>
      <c r="V5" s="476"/>
      <c r="W5" s="476"/>
      <c r="X5" s="476"/>
      <c r="Y5" s="476"/>
      <c r="Z5" s="476"/>
      <c r="AA5" s="476"/>
      <c r="AB5" s="476"/>
      <c r="AC5" s="476"/>
      <c r="AD5" s="476"/>
      <c r="AE5" s="476"/>
      <c r="AF5" s="476"/>
      <c r="AG5" s="476"/>
      <c r="AH5" s="476"/>
      <c r="AI5" s="476"/>
      <c r="AJ5" s="476"/>
      <c r="AK5" s="476"/>
      <c r="AL5" s="476"/>
      <c r="AM5" s="476"/>
      <c r="AN5" s="476"/>
      <c r="AO5" s="476"/>
      <c r="AP5" s="476"/>
      <c r="AQ5" s="476"/>
      <c r="AR5" s="476"/>
      <c r="AS5" s="476"/>
      <c r="AT5" s="476"/>
      <c r="AU5" s="476"/>
      <c r="AV5" s="476"/>
      <c r="AW5" s="476"/>
      <c r="AX5" s="476"/>
      <c r="AY5" s="476"/>
      <c r="AZ5" s="476"/>
      <c r="BA5" s="477"/>
      <c r="BB5" s="601" t="s">
        <v>820</v>
      </c>
      <c r="BC5" s="602"/>
      <c r="BD5" s="602"/>
      <c r="BE5" s="603"/>
    </row>
    <row r="6" spans="1:57" s="1" customFormat="1" ht="17.45" customHeight="1" thickBot="1" x14ac:dyDescent="0.2">
      <c r="A6" s="445"/>
      <c r="B6" s="446"/>
      <c r="C6" s="447"/>
      <c r="D6" s="478"/>
      <c r="E6" s="479"/>
      <c r="F6" s="479"/>
      <c r="G6" s="479"/>
      <c r="H6" s="479"/>
      <c r="I6" s="479"/>
      <c r="J6" s="479"/>
      <c r="K6" s="479"/>
      <c r="L6" s="479"/>
      <c r="M6" s="479"/>
      <c r="N6" s="479"/>
      <c r="O6" s="479"/>
      <c r="P6" s="479"/>
      <c r="Q6" s="479"/>
      <c r="R6" s="479"/>
      <c r="S6" s="479"/>
      <c r="T6" s="479"/>
      <c r="U6" s="479"/>
      <c r="V6" s="479"/>
      <c r="W6" s="479"/>
      <c r="X6" s="479"/>
      <c r="Y6" s="479"/>
      <c r="Z6" s="479"/>
      <c r="AA6" s="479"/>
      <c r="AB6" s="479"/>
      <c r="AC6" s="479"/>
      <c r="AD6" s="479"/>
      <c r="AE6" s="479"/>
      <c r="AF6" s="479"/>
      <c r="AG6" s="479"/>
      <c r="AH6" s="479"/>
      <c r="AI6" s="479"/>
      <c r="AJ6" s="479"/>
      <c r="AK6" s="479"/>
      <c r="AL6" s="479"/>
      <c r="AM6" s="479"/>
      <c r="AN6" s="479"/>
      <c r="AO6" s="479"/>
      <c r="AP6" s="479"/>
      <c r="AQ6" s="479"/>
      <c r="AR6" s="479"/>
      <c r="AS6" s="479"/>
      <c r="AT6" s="479"/>
      <c r="AU6" s="479"/>
      <c r="AV6" s="479"/>
      <c r="AW6" s="479"/>
      <c r="AX6" s="479"/>
      <c r="AY6" s="479"/>
      <c r="AZ6" s="479"/>
      <c r="BA6" s="480"/>
      <c r="BB6" s="601" t="s">
        <v>913</v>
      </c>
      <c r="BC6" s="602"/>
      <c r="BD6" s="602"/>
      <c r="BE6" s="603"/>
    </row>
    <row r="7" spans="1:57" ht="4.1500000000000004" customHeight="1" thickBot="1" x14ac:dyDescent="0.2">
      <c r="A7" s="586"/>
      <c r="B7" s="587"/>
      <c r="C7" s="587"/>
      <c r="D7" s="587"/>
      <c r="E7" s="587"/>
      <c r="F7" s="587"/>
      <c r="G7" s="587"/>
      <c r="H7" s="587"/>
      <c r="I7" s="587"/>
      <c r="J7" s="587"/>
      <c r="K7" s="587"/>
      <c r="L7" s="587"/>
      <c r="M7" s="587"/>
      <c r="N7" s="587"/>
      <c r="O7" s="587"/>
      <c r="P7" s="587"/>
      <c r="Q7" s="587"/>
      <c r="R7" s="587"/>
      <c r="S7" s="587"/>
      <c r="T7" s="587"/>
      <c r="U7" s="587"/>
      <c r="V7" s="587"/>
      <c r="W7" s="587"/>
      <c r="X7" s="587"/>
      <c r="Y7" s="587"/>
      <c r="Z7" s="587"/>
      <c r="AA7" s="587"/>
      <c r="AB7" s="587"/>
      <c r="AC7" s="587"/>
      <c r="AD7" s="587"/>
      <c r="AE7" s="587"/>
      <c r="AF7" s="587"/>
      <c r="AG7" s="587"/>
      <c r="AH7" s="587"/>
      <c r="AI7" s="587"/>
      <c r="AJ7" s="587"/>
      <c r="AK7" s="587"/>
      <c r="AL7" s="587"/>
      <c r="AM7" s="587"/>
      <c r="AN7" s="587"/>
      <c r="AO7" s="587"/>
      <c r="AP7" s="587"/>
      <c r="AQ7" s="587"/>
      <c r="AR7" s="587"/>
      <c r="AS7" s="587"/>
      <c r="AT7" s="587"/>
      <c r="AU7" s="587"/>
      <c r="AV7" s="587"/>
      <c r="AW7" s="587"/>
      <c r="AX7" s="587"/>
      <c r="AY7" s="587"/>
      <c r="AZ7" s="587"/>
      <c r="BA7" s="587"/>
      <c r="BB7" s="587"/>
      <c r="BC7" s="587"/>
      <c r="BD7" s="587"/>
      <c r="BE7" s="588"/>
    </row>
    <row r="8" spans="1:57" s="295" customFormat="1" ht="39.6" customHeight="1" thickBot="1" x14ac:dyDescent="0.3">
      <c r="A8" s="577" t="s">
        <v>915</v>
      </c>
      <c r="B8" s="578"/>
      <c r="C8" s="578"/>
      <c r="D8" s="578"/>
      <c r="E8" s="578"/>
      <c r="F8" s="578"/>
      <c r="G8" s="578"/>
      <c r="H8" s="578"/>
      <c r="I8" s="578"/>
      <c r="J8" s="578"/>
      <c r="K8" s="578"/>
      <c r="L8" s="578"/>
      <c r="M8" s="578"/>
      <c r="N8" s="578"/>
      <c r="O8" s="579"/>
      <c r="P8" s="580" t="s">
        <v>916</v>
      </c>
      <c r="Q8" s="581"/>
      <c r="R8" s="581"/>
      <c r="S8" s="581"/>
      <c r="T8" s="581"/>
      <c r="U8" s="581"/>
      <c r="V8" s="581"/>
      <c r="W8" s="581"/>
      <c r="X8" s="581"/>
      <c r="Y8" s="581"/>
      <c r="Z8" s="581"/>
      <c r="AA8" s="581"/>
      <c r="AB8" s="581"/>
      <c r="AC8" s="581"/>
      <c r="AD8" s="581"/>
      <c r="AE8" s="581"/>
      <c r="AF8" s="581"/>
      <c r="AG8" s="581"/>
      <c r="AH8" s="581"/>
      <c r="AI8" s="581"/>
      <c r="AJ8" s="581"/>
      <c r="AK8" s="581"/>
      <c r="AL8" s="581"/>
      <c r="AM8" s="581"/>
      <c r="AN8" s="581"/>
      <c r="AO8" s="581"/>
      <c r="AP8" s="581"/>
      <c r="AQ8" s="581"/>
      <c r="AR8" s="581"/>
      <c r="AS8" s="581"/>
      <c r="AT8" s="581"/>
      <c r="AU8" s="581"/>
      <c r="AV8" s="581"/>
      <c r="AW8" s="581"/>
      <c r="AX8" s="581"/>
      <c r="AY8" s="581"/>
      <c r="AZ8" s="581"/>
      <c r="BA8" s="582"/>
      <c r="BB8" s="583" t="s">
        <v>919</v>
      </c>
      <c r="BC8" s="584"/>
      <c r="BD8" s="584"/>
      <c r="BE8" s="585"/>
    </row>
    <row r="9" spans="1:57" ht="51.6" customHeight="1" thickBot="1" x14ac:dyDescent="0.2">
      <c r="A9" s="521" t="s">
        <v>3</v>
      </c>
      <c r="B9" s="522"/>
      <c r="C9" s="522"/>
      <c r="D9" s="522"/>
      <c r="E9" s="522"/>
      <c r="F9" s="522"/>
      <c r="G9" s="522"/>
      <c r="H9" s="522"/>
      <c r="I9" s="523"/>
      <c r="J9" s="524" t="s">
        <v>4</v>
      </c>
      <c r="K9" s="525"/>
      <c r="L9" s="525"/>
      <c r="M9" s="525"/>
      <c r="N9" s="525"/>
      <c r="O9" s="526"/>
      <c r="P9" s="527" t="s">
        <v>5</v>
      </c>
      <c r="Q9" s="528"/>
      <c r="R9" s="528"/>
      <c r="S9" s="528"/>
      <c r="T9" s="528"/>
      <c r="U9" s="528"/>
      <c r="V9" s="528"/>
      <c r="W9" s="528"/>
      <c r="X9" s="528"/>
      <c r="Y9" s="528"/>
      <c r="Z9" s="528"/>
      <c r="AA9" s="528"/>
      <c r="AB9" s="529"/>
      <c r="AC9" s="530" t="s">
        <v>6</v>
      </c>
      <c r="AD9" s="531"/>
      <c r="AE9" s="531"/>
      <c r="AF9" s="531"/>
      <c r="AG9" s="531"/>
      <c r="AH9" s="531"/>
      <c r="AI9" s="531"/>
      <c r="AJ9" s="531"/>
      <c r="AK9" s="531"/>
      <c r="AL9" s="531"/>
      <c r="AM9" s="531"/>
      <c r="AN9" s="531"/>
      <c r="AO9" s="531"/>
      <c r="AP9" s="531"/>
      <c r="AQ9" s="531"/>
      <c r="AR9" s="531"/>
      <c r="AS9" s="531"/>
      <c r="AT9" s="531"/>
      <c r="AU9" s="531"/>
      <c r="AV9" s="531"/>
      <c r="AW9" s="531"/>
      <c r="AX9" s="532"/>
      <c r="AY9" s="533" t="s">
        <v>7</v>
      </c>
      <c r="AZ9" s="534"/>
      <c r="BA9" s="535"/>
      <c r="BB9" s="502" t="s">
        <v>8</v>
      </c>
      <c r="BC9" s="503"/>
      <c r="BD9" s="504"/>
      <c r="BE9" s="505" t="s">
        <v>9</v>
      </c>
    </row>
    <row r="10" spans="1:57" ht="13.9" customHeight="1" thickBot="1" x14ac:dyDescent="0.2">
      <c r="A10" s="509" t="s">
        <v>10</v>
      </c>
      <c r="B10" s="512" t="s">
        <v>11</v>
      </c>
      <c r="C10" s="512" t="s">
        <v>12</v>
      </c>
      <c r="D10" s="512" t="s">
        <v>13</v>
      </c>
      <c r="E10" s="512" t="s">
        <v>14</v>
      </c>
      <c r="F10" s="512" t="s">
        <v>15</v>
      </c>
      <c r="G10" s="512" t="s">
        <v>16</v>
      </c>
      <c r="H10" s="512" t="s">
        <v>920</v>
      </c>
      <c r="I10" s="515" t="s">
        <v>18</v>
      </c>
      <c r="J10" s="518" t="s">
        <v>19</v>
      </c>
      <c r="K10" s="536" t="s">
        <v>20</v>
      </c>
      <c r="L10" s="536" t="s">
        <v>21</v>
      </c>
      <c r="M10" s="536" t="s">
        <v>22</v>
      </c>
      <c r="N10" s="536" t="s">
        <v>23</v>
      </c>
      <c r="O10" s="544" t="s">
        <v>24</v>
      </c>
      <c r="P10" s="539" t="s">
        <v>810</v>
      </c>
      <c r="Q10" s="540"/>
      <c r="R10" s="540"/>
      <c r="S10" s="540"/>
      <c r="T10" s="540"/>
      <c r="U10" s="540"/>
      <c r="V10" s="540"/>
      <c r="W10" s="540"/>
      <c r="X10" s="540"/>
      <c r="Y10" s="540"/>
      <c r="Z10" s="549" t="s">
        <v>28</v>
      </c>
      <c r="AA10" s="552" t="s">
        <v>29</v>
      </c>
      <c r="AB10" s="555" t="s">
        <v>917</v>
      </c>
      <c r="AC10" s="558" t="s">
        <v>31</v>
      </c>
      <c r="AD10" s="559"/>
      <c r="AE10" s="559"/>
      <c r="AF10" s="559"/>
      <c r="AG10" s="559"/>
      <c r="AH10" s="559"/>
      <c r="AI10" s="560"/>
      <c r="AJ10" s="558" t="s">
        <v>32</v>
      </c>
      <c r="AK10" s="559"/>
      <c r="AL10" s="559"/>
      <c r="AM10" s="559"/>
      <c r="AN10" s="559"/>
      <c r="AO10" s="559"/>
      <c r="AP10" s="560"/>
      <c r="AQ10" s="558" t="s">
        <v>33</v>
      </c>
      <c r="AR10" s="559"/>
      <c r="AS10" s="559"/>
      <c r="AT10" s="559"/>
      <c r="AU10" s="559"/>
      <c r="AV10" s="559"/>
      <c r="AW10" s="560"/>
      <c r="AX10" s="572" t="s">
        <v>34</v>
      </c>
      <c r="AY10" s="566" t="s">
        <v>814</v>
      </c>
      <c r="AZ10" s="568" t="s">
        <v>36</v>
      </c>
      <c r="BA10" s="570" t="s">
        <v>918</v>
      </c>
      <c r="BB10" s="564" t="s">
        <v>38</v>
      </c>
      <c r="BC10" s="575" t="s">
        <v>39</v>
      </c>
      <c r="BD10" s="547" t="s">
        <v>40</v>
      </c>
      <c r="BE10" s="506"/>
    </row>
    <row r="11" spans="1:57" ht="34.9" customHeight="1" thickBot="1" x14ac:dyDescent="0.2">
      <c r="A11" s="510"/>
      <c r="B11" s="513"/>
      <c r="C11" s="513"/>
      <c r="D11" s="513"/>
      <c r="E11" s="513"/>
      <c r="F11" s="513"/>
      <c r="G11" s="513"/>
      <c r="H11" s="513"/>
      <c r="I11" s="516"/>
      <c r="J11" s="519"/>
      <c r="K11" s="537"/>
      <c r="L11" s="537"/>
      <c r="M11" s="537"/>
      <c r="N11" s="537"/>
      <c r="O11" s="545"/>
      <c r="P11" s="541" t="s">
        <v>811</v>
      </c>
      <c r="Q11" s="542"/>
      <c r="R11" s="543"/>
      <c r="S11" s="541" t="s">
        <v>812</v>
      </c>
      <c r="T11" s="542"/>
      <c r="U11" s="542"/>
      <c r="V11" s="543"/>
      <c r="W11" s="541" t="s">
        <v>813</v>
      </c>
      <c r="X11" s="542"/>
      <c r="Y11" s="543"/>
      <c r="Z11" s="550"/>
      <c r="AA11" s="553"/>
      <c r="AB11" s="556"/>
      <c r="AC11" s="561"/>
      <c r="AD11" s="562"/>
      <c r="AE11" s="562"/>
      <c r="AF11" s="562"/>
      <c r="AG11" s="562"/>
      <c r="AH11" s="562"/>
      <c r="AI11" s="563"/>
      <c r="AJ11" s="561"/>
      <c r="AK11" s="562"/>
      <c r="AL11" s="562"/>
      <c r="AM11" s="562"/>
      <c r="AN11" s="562"/>
      <c r="AO11" s="562"/>
      <c r="AP11" s="563"/>
      <c r="AQ11" s="561"/>
      <c r="AR11" s="562"/>
      <c r="AS11" s="562"/>
      <c r="AT11" s="562"/>
      <c r="AU11" s="562"/>
      <c r="AV11" s="562"/>
      <c r="AW11" s="563"/>
      <c r="AX11" s="573"/>
      <c r="AY11" s="566"/>
      <c r="AZ11" s="568"/>
      <c r="BA11" s="570"/>
      <c r="BB11" s="564"/>
      <c r="BC11" s="575"/>
      <c r="BD11" s="547"/>
      <c r="BE11" s="507"/>
    </row>
    <row r="12" spans="1:57" ht="81" customHeight="1" thickBot="1" x14ac:dyDescent="0.2">
      <c r="A12" s="511"/>
      <c r="B12" s="514"/>
      <c r="C12" s="514"/>
      <c r="D12" s="514"/>
      <c r="E12" s="514"/>
      <c r="F12" s="514"/>
      <c r="G12" s="514"/>
      <c r="H12" s="514"/>
      <c r="I12" s="517"/>
      <c r="J12" s="520"/>
      <c r="K12" s="538"/>
      <c r="L12" s="538"/>
      <c r="M12" s="538"/>
      <c r="N12" s="538"/>
      <c r="O12" s="546"/>
      <c r="P12" s="298" t="s">
        <v>41</v>
      </c>
      <c r="Q12" s="299" t="s">
        <v>42</v>
      </c>
      <c r="R12" s="300" t="s">
        <v>43</v>
      </c>
      <c r="S12" s="298" t="s">
        <v>44</v>
      </c>
      <c r="T12" s="301" t="s">
        <v>45</v>
      </c>
      <c r="U12" s="301" t="s">
        <v>46</v>
      </c>
      <c r="V12" s="300" t="s">
        <v>43</v>
      </c>
      <c r="W12" s="298" t="s">
        <v>47</v>
      </c>
      <c r="X12" s="301" t="s">
        <v>48</v>
      </c>
      <c r="Y12" s="302" t="s">
        <v>43</v>
      </c>
      <c r="Z12" s="551"/>
      <c r="AA12" s="554"/>
      <c r="AB12" s="557"/>
      <c r="AC12" s="303" t="s">
        <v>49</v>
      </c>
      <c r="AD12" s="304"/>
      <c r="AE12" s="304" t="s">
        <v>50</v>
      </c>
      <c r="AF12" s="304"/>
      <c r="AG12" s="304" t="s">
        <v>51</v>
      </c>
      <c r="AH12" s="304"/>
      <c r="AI12" s="305" t="s">
        <v>43</v>
      </c>
      <c r="AJ12" s="303" t="s">
        <v>49</v>
      </c>
      <c r="AK12" s="304"/>
      <c r="AL12" s="304" t="s">
        <v>50</v>
      </c>
      <c r="AM12" s="304"/>
      <c r="AN12" s="304" t="s">
        <v>51</v>
      </c>
      <c r="AO12" s="304"/>
      <c r="AP12" s="305" t="s">
        <v>43</v>
      </c>
      <c r="AQ12" s="303" t="s">
        <v>49</v>
      </c>
      <c r="AR12" s="304"/>
      <c r="AS12" s="304" t="s">
        <v>50</v>
      </c>
      <c r="AT12" s="304"/>
      <c r="AU12" s="304" t="s">
        <v>51</v>
      </c>
      <c r="AV12" s="306"/>
      <c r="AW12" s="307" t="s">
        <v>43</v>
      </c>
      <c r="AX12" s="574"/>
      <c r="AY12" s="567"/>
      <c r="AZ12" s="569"/>
      <c r="BA12" s="571"/>
      <c r="BB12" s="565"/>
      <c r="BC12" s="576"/>
      <c r="BD12" s="548"/>
      <c r="BE12" s="508"/>
    </row>
    <row r="13" spans="1:57" ht="199.9" customHeight="1" x14ac:dyDescent="0.15">
      <c r="A13" s="240"/>
      <c r="B13" s="215"/>
      <c r="C13" s="243"/>
      <c r="D13" s="128"/>
      <c r="E13" s="128"/>
      <c r="F13" s="128"/>
      <c r="G13" s="128"/>
      <c r="H13" s="128"/>
      <c r="I13" s="241"/>
      <c r="J13" s="242"/>
      <c r="K13" s="128"/>
      <c r="L13" s="128"/>
      <c r="M13" s="128"/>
      <c r="N13" s="128"/>
      <c r="O13" s="241"/>
      <c r="P13" s="308"/>
      <c r="Q13" s="309"/>
      <c r="R13" s="309">
        <f t="shared" ref="R13:R18" si="0">P13*Q13</f>
        <v>0</v>
      </c>
      <c r="S13" s="309"/>
      <c r="T13" s="309"/>
      <c r="U13" s="309"/>
      <c r="V13" s="309">
        <f t="shared" ref="V13:V18" si="1">SUM(S13*3.5)+(T13*3.5)+(U13*3)</f>
        <v>0</v>
      </c>
      <c r="W13" s="309"/>
      <c r="X13" s="310"/>
      <c r="Y13" s="311">
        <f t="shared" ref="Y13:Y18" si="2">W13*X13</f>
        <v>0</v>
      </c>
      <c r="Z13" s="312">
        <f t="shared" ref="Z13:Z18" si="3">SUM(R13*0.45)+(V13*0.45)+(Y13*0.1)</f>
        <v>0</v>
      </c>
      <c r="AA13" s="311">
        <f t="shared" ref="AA13:AA18" si="4">IF(M13="NEGATIVO",Z13*-1,Z13*1)</f>
        <v>0</v>
      </c>
      <c r="AB13" s="313" t="str">
        <f t="shared" ref="AB13:AB18" si="5">+IF(AND(1&lt;=AA13,AA13&lt;=100),"POSITIVO",IF(AND(AA13&lt;=-1,AA13&gt;=-30),"Negativo BAJO",IF(AND(AA13&lt;=-31,AA13&gt;=-60),"Negativo MODERADO",IF(AND(AA13&lt;=-61,AA13&gt;=-100),"Negativo ALTO",IF(AND(0=AA13,AA13=0),"SIN IMPACTO")))))</f>
        <v>SIN IMPACTO</v>
      </c>
      <c r="AC13" s="314"/>
      <c r="AD13" s="315"/>
      <c r="AE13" s="315"/>
      <c r="AF13" s="315"/>
      <c r="AG13" s="315"/>
      <c r="AH13" s="315" t="str">
        <f t="shared" ref="AH13:AH18" si="6">IF(AG13="No se aplica",$Z13*0.05,IF(AG13="Se aplica ocasionalmente",$Z13*0.1,IF(AG13="Se aplica rutinariamente",$Z13*0.25,"ERROR")))</f>
        <v>ERROR</v>
      </c>
      <c r="AI13" s="316">
        <f t="shared" ref="AI13:AI18" si="7">SUM(AD13,AF13,AH13)/3</f>
        <v>0</v>
      </c>
      <c r="AJ13" s="314"/>
      <c r="AK13" s="315" t="str">
        <f t="shared" ref="AK13:AK18" si="8">IF(AJ13="No se aplica",$Z13*0.02,IF(AJ13="Se aplica ocasionalmente",$Z13*0.08,IF(AJ13="Se aplica rutinariamente",$Z13*0.2,"ERROR")))</f>
        <v>ERROR</v>
      </c>
      <c r="AL13" s="315"/>
      <c r="AM13" s="315" t="str">
        <f t="shared" ref="AM13:AM18" si="9">IF(AL13="No se aplica",$Z13*0.02,IF(AL13="Se aplica ocasionalmente",$Z13*0.08,IF(AL13="Se aplica rutinariamente",$Z13*0.2,"ERROR")))</f>
        <v>ERROR</v>
      </c>
      <c r="AN13" s="315"/>
      <c r="AO13" s="315" t="str">
        <f t="shared" ref="AO13:AO18" si="10">IF(AN13="No se aplica",$Z13*0.02,IF(AN13="Se aplica ocasionalmente",$Z13*0.08,IF(AN13="Se aplica rutinariamente",$Z13*0.2,"ERROR")))</f>
        <v>ERROR</v>
      </c>
      <c r="AP13" s="316">
        <f t="shared" ref="AP13:AP18" si="11">SUM(AK13,AM13,AO13)/3</f>
        <v>0</v>
      </c>
      <c r="AQ13" s="314"/>
      <c r="AR13" s="315" t="str">
        <f t="shared" ref="AR13:AR18" si="12">IF(AQ13="No se aplica",$Z13*0.02,IF(AQ13="Se aplica ocasionalmente",$Z13*0.08,IF(AQ13="Se aplica rutinariamente",$Z13*0.2,"ERROR")))</f>
        <v>ERROR</v>
      </c>
      <c r="AS13" s="315"/>
      <c r="AT13" s="315" t="str">
        <f t="shared" ref="AT13:AT18" si="13">IF(AS13="No se aplica",$Z13*0.02,IF(AS13="Se aplica ocasionalmente",$Z13*0.08,IF(AS13="Se aplica rutinariamente",$Z13*0.2,"ERROR")))</f>
        <v>ERROR</v>
      </c>
      <c r="AU13" s="315"/>
      <c r="AV13" s="315" t="str">
        <f t="shared" ref="AV13:AV18" si="14">IF(AU13="No se aplica",$Z13*0.02,IF(AU13="Se aplica ocasionalmente",$Z13*0.08,IF(AU13="Se aplica rutinariamente",$Z13*0.2,"ERROR")))</f>
        <v>ERROR</v>
      </c>
      <c r="AW13" s="317">
        <f t="shared" ref="AW13:AW18" si="15">SUM(AR13,AT13,AV13)/4</f>
        <v>0</v>
      </c>
      <c r="AX13" s="318">
        <f t="shared" ref="AX13:AX18" si="16">SUM(AI13,AP13,AW13)</f>
        <v>0</v>
      </c>
      <c r="AY13" s="319">
        <f t="shared" ref="AY13:AY18" si="17">Z13-AX13</f>
        <v>0</v>
      </c>
      <c r="AZ13" s="309">
        <f t="shared" ref="AZ13:AZ18" si="18">IF(M13="NEGATIVO",AY13*-1,AY13*1)</f>
        <v>0</v>
      </c>
      <c r="BA13" s="320" t="str">
        <f t="shared" ref="BA13:BA18" si="19">+IF(AND(1&lt;=AZ13,AZ13&lt;=100),"POSITIVO",IF(AND(AZ13&lt;=-1,AZ13&gt;=-30),"Negativo BAJO",IF(AND(AZ13&lt;=-31,AZ13&gt;=-60),"Negativo MODERADO",IF(AND(AZ13&lt;=-61,AZ13&gt;=-100),"Negativo ALTO",IF(AND(0=AZ13,AZ13=0),"SIN IMPACTO")))))</f>
        <v>SIN IMPACTO</v>
      </c>
      <c r="BB13" s="240"/>
      <c r="BC13" s="309"/>
      <c r="BD13" s="241"/>
      <c r="BE13" s="244"/>
    </row>
    <row r="14" spans="1:57" ht="199.9" customHeight="1" x14ac:dyDescent="0.15">
      <c r="A14" s="213"/>
      <c r="B14" s="215"/>
      <c r="C14" s="217"/>
      <c r="D14" s="215"/>
      <c r="E14" s="215"/>
      <c r="F14" s="215"/>
      <c r="G14" s="215"/>
      <c r="H14" s="215"/>
      <c r="I14" s="214"/>
      <c r="J14" s="216"/>
      <c r="K14" s="215"/>
      <c r="L14" s="215"/>
      <c r="M14" s="215"/>
      <c r="N14" s="215"/>
      <c r="O14" s="214"/>
      <c r="P14" s="321"/>
      <c r="Q14" s="79"/>
      <c r="R14" s="79">
        <f t="shared" si="0"/>
        <v>0</v>
      </c>
      <c r="S14" s="79"/>
      <c r="T14" s="79"/>
      <c r="U14" s="79"/>
      <c r="V14" s="79">
        <f t="shared" si="1"/>
        <v>0</v>
      </c>
      <c r="W14" s="79"/>
      <c r="X14" s="322"/>
      <c r="Y14" s="196">
        <f t="shared" si="2"/>
        <v>0</v>
      </c>
      <c r="Z14" s="323">
        <f t="shared" si="3"/>
        <v>0</v>
      </c>
      <c r="AA14" s="196">
        <f t="shared" si="4"/>
        <v>0</v>
      </c>
      <c r="AB14" s="324" t="str">
        <f t="shared" si="5"/>
        <v>SIN IMPACTO</v>
      </c>
      <c r="AC14" s="325"/>
      <c r="AD14" s="326" t="str">
        <f t="shared" ref="AD14:AD18" si="20">IF(AC14="No se aplica",$Z14*0.05,IF(AC14="Se aplica ocasionalmente",$Z14*0.1,IF(AC14="Se aplica rutinariamente",$Z14*0.25,"ERROR")))</f>
        <v>ERROR</v>
      </c>
      <c r="AE14" s="326"/>
      <c r="AF14" s="326" t="str">
        <f t="shared" ref="AF14:AF18" si="21">IF(AE14="No se aplica",$Z14*0.05,IF(AE14="Se aplica ocasionalmente",$Z14*0.1,IF(AE14="Se aplica rutinariamente",$Z14*0.25,"ERROR")))</f>
        <v>ERROR</v>
      </c>
      <c r="AG14" s="326"/>
      <c r="AH14" s="326" t="str">
        <f t="shared" si="6"/>
        <v>ERROR</v>
      </c>
      <c r="AI14" s="327">
        <f t="shared" si="7"/>
        <v>0</v>
      </c>
      <c r="AJ14" s="325"/>
      <c r="AK14" s="326" t="str">
        <f t="shared" si="8"/>
        <v>ERROR</v>
      </c>
      <c r="AL14" s="326"/>
      <c r="AM14" s="326" t="str">
        <f t="shared" si="9"/>
        <v>ERROR</v>
      </c>
      <c r="AN14" s="326"/>
      <c r="AO14" s="326" t="str">
        <f t="shared" si="10"/>
        <v>ERROR</v>
      </c>
      <c r="AP14" s="327">
        <f t="shared" si="11"/>
        <v>0</v>
      </c>
      <c r="AQ14" s="325"/>
      <c r="AR14" s="326" t="str">
        <f t="shared" si="12"/>
        <v>ERROR</v>
      </c>
      <c r="AS14" s="326"/>
      <c r="AT14" s="326" t="str">
        <f t="shared" si="13"/>
        <v>ERROR</v>
      </c>
      <c r="AU14" s="326"/>
      <c r="AV14" s="326" t="str">
        <f t="shared" si="14"/>
        <v>ERROR</v>
      </c>
      <c r="AW14" s="328">
        <f t="shared" si="15"/>
        <v>0</v>
      </c>
      <c r="AX14" s="329">
        <f t="shared" si="16"/>
        <v>0</v>
      </c>
      <c r="AY14" s="330">
        <f t="shared" si="17"/>
        <v>0</v>
      </c>
      <c r="AZ14" s="79">
        <f t="shared" si="18"/>
        <v>0</v>
      </c>
      <c r="BA14" s="331" t="str">
        <f t="shared" si="19"/>
        <v>SIN IMPACTO</v>
      </c>
      <c r="BB14" s="213"/>
      <c r="BC14" s="79"/>
      <c r="BD14" s="214"/>
      <c r="BE14" s="218"/>
    </row>
    <row r="15" spans="1:57" ht="199.9" customHeight="1" x14ac:dyDescent="0.15">
      <c r="A15" s="213"/>
      <c r="B15" s="215"/>
      <c r="C15" s="217"/>
      <c r="D15" s="215"/>
      <c r="E15" s="215"/>
      <c r="F15" s="215"/>
      <c r="G15" s="215"/>
      <c r="H15" s="215"/>
      <c r="I15" s="214"/>
      <c r="J15" s="216"/>
      <c r="K15" s="215"/>
      <c r="L15" s="215"/>
      <c r="M15" s="215"/>
      <c r="N15" s="215"/>
      <c r="O15" s="214"/>
      <c r="P15" s="321"/>
      <c r="Q15" s="79"/>
      <c r="R15" s="79">
        <f t="shared" si="0"/>
        <v>0</v>
      </c>
      <c r="S15" s="79"/>
      <c r="T15" s="79"/>
      <c r="U15" s="79"/>
      <c r="V15" s="79">
        <f t="shared" si="1"/>
        <v>0</v>
      </c>
      <c r="W15" s="79"/>
      <c r="X15" s="79"/>
      <c r="Y15" s="196">
        <f t="shared" si="2"/>
        <v>0</v>
      </c>
      <c r="Z15" s="323">
        <f t="shared" si="3"/>
        <v>0</v>
      </c>
      <c r="AA15" s="196">
        <f t="shared" si="4"/>
        <v>0</v>
      </c>
      <c r="AB15" s="324" t="str">
        <f t="shared" si="5"/>
        <v>SIN IMPACTO</v>
      </c>
      <c r="AC15" s="325"/>
      <c r="AD15" s="326" t="str">
        <f t="shared" si="20"/>
        <v>ERROR</v>
      </c>
      <c r="AE15" s="326"/>
      <c r="AF15" s="326" t="str">
        <f t="shared" si="21"/>
        <v>ERROR</v>
      </c>
      <c r="AG15" s="326"/>
      <c r="AH15" s="326" t="str">
        <f t="shared" si="6"/>
        <v>ERROR</v>
      </c>
      <c r="AI15" s="327">
        <f t="shared" si="7"/>
        <v>0</v>
      </c>
      <c r="AJ15" s="325"/>
      <c r="AK15" s="326" t="str">
        <f t="shared" si="8"/>
        <v>ERROR</v>
      </c>
      <c r="AL15" s="326"/>
      <c r="AM15" s="326" t="str">
        <f t="shared" si="9"/>
        <v>ERROR</v>
      </c>
      <c r="AN15" s="326"/>
      <c r="AO15" s="326" t="str">
        <f t="shared" si="10"/>
        <v>ERROR</v>
      </c>
      <c r="AP15" s="327">
        <f t="shared" si="11"/>
        <v>0</v>
      </c>
      <c r="AQ15" s="325"/>
      <c r="AR15" s="326" t="str">
        <f t="shared" si="12"/>
        <v>ERROR</v>
      </c>
      <c r="AS15" s="326"/>
      <c r="AT15" s="326" t="str">
        <f t="shared" si="13"/>
        <v>ERROR</v>
      </c>
      <c r="AU15" s="326"/>
      <c r="AV15" s="326" t="str">
        <f t="shared" si="14"/>
        <v>ERROR</v>
      </c>
      <c r="AW15" s="328">
        <f t="shared" si="15"/>
        <v>0</v>
      </c>
      <c r="AX15" s="329">
        <f t="shared" si="16"/>
        <v>0</v>
      </c>
      <c r="AY15" s="330">
        <f t="shared" si="17"/>
        <v>0</v>
      </c>
      <c r="AZ15" s="79">
        <f t="shared" si="18"/>
        <v>0</v>
      </c>
      <c r="BA15" s="331" t="str">
        <f t="shared" si="19"/>
        <v>SIN IMPACTO</v>
      </c>
      <c r="BB15" s="213"/>
      <c r="BC15" s="79"/>
      <c r="BD15" s="214"/>
      <c r="BE15" s="218"/>
    </row>
    <row r="16" spans="1:57" ht="199.9" customHeight="1" x14ac:dyDescent="0.15">
      <c r="A16" s="213"/>
      <c r="B16" s="215"/>
      <c r="C16" s="217"/>
      <c r="D16" s="215"/>
      <c r="E16" s="215"/>
      <c r="F16" s="215"/>
      <c r="G16" s="215"/>
      <c r="H16" s="215"/>
      <c r="I16" s="214"/>
      <c r="J16" s="216"/>
      <c r="K16" s="215"/>
      <c r="L16" s="215"/>
      <c r="M16" s="215"/>
      <c r="N16" s="215"/>
      <c r="O16" s="214"/>
      <c r="P16" s="321"/>
      <c r="Q16" s="79"/>
      <c r="R16" s="79">
        <f t="shared" si="0"/>
        <v>0</v>
      </c>
      <c r="S16" s="79"/>
      <c r="T16" s="79"/>
      <c r="U16" s="79"/>
      <c r="V16" s="79">
        <f t="shared" si="1"/>
        <v>0</v>
      </c>
      <c r="W16" s="79"/>
      <c r="X16" s="322"/>
      <c r="Y16" s="196">
        <f t="shared" si="2"/>
        <v>0</v>
      </c>
      <c r="Z16" s="323">
        <f t="shared" si="3"/>
        <v>0</v>
      </c>
      <c r="AA16" s="196">
        <f t="shared" si="4"/>
        <v>0</v>
      </c>
      <c r="AB16" s="324" t="str">
        <f t="shared" si="5"/>
        <v>SIN IMPACTO</v>
      </c>
      <c r="AC16" s="325"/>
      <c r="AD16" s="326" t="str">
        <f t="shared" si="20"/>
        <v>ERROR</v>
      </c>
      <c r="AE16" s="326"/>
      <c r="AF16" s="326" t="str">
        <f t="shared" si="21"/>
        <v>ERROR</v>
      </c>
      <c r="AG16" s="326"/>
      <c r="AH16" s="326" t="str">
        <f t="shared" si="6"/>
        <v>ERROR</v>
      </c>
      <c r="AI16" s="327">
        <f t="shared" si="7"/>
        <v>0</v>
      </c>
      <c r="AJ16" s="325"/>
      <c r="AK16" s="326" t="str">
        <f t="shared" si="8"/>
        <v>ERROR</v>
      </c>
      <c r="AL16" s="326"/>
      <c r="AM16" s="326" t="str">
        <f t="shared" si="9"/>
        <v>ERROR</v>
      </c>
      <c r="AN16" s="326"/>
      <c r="AO16" s="326" t="str">
        <f t="shared" si="10"/>
        <v>ERROR</v>
      </c>
      <c r="AP16" s="327">
        <f t="shared" si="11"/>
        <v>0</v>
      </c>
      <c r="AQ16" s="325"/>
      <c r="AR16" s="326" t="str">
        <f t="shared" si="12"/>
        <v>ERROR</v>
      </c>
      <c r="AS16" s="326"/>
      <c r="AT16" s="326" t="str">
        <f t="shared" si="13"/>
        <v>ERROR</v>
      </c>
      <c r="AU16" s="326"/>
      <c r="AV16" s="326" t="str">
        <f t="shared" si="14"/>
        <v>ERROR</v>
      </c>
      <c r="AW16" s="328">
        <f t="shared" si="15"/>
        <v>0</v>
      </c>
      <c r="AX16" s="329">
        <f t="shared" si="16"/>
        <v>0</v>
      </c>
      <c r="AY16" s="330">
        <f t="shared" si="17"/>
        <v>0</v>
      </c>
      <c r="AZ16" s="79">
        <f t="shared" si="18"/>
        <v>0</v>
      </c>
      <c r="BA16" s="331" t="str">
        <f t="shared" si="19"/>
        <v>SIN IMPACTO</v>
      </c>
      <c r="BB16" s="213"/>
      <c r="BC16" s="79"/>
      <c r="BD16" s="214"/>
      <c r="BE16" s="218"/>
    </row>
    <row r="17" spans="1:57" ht="199.9" customHeight="1" x14ac:dyDescent="0.15">
      <c r="A17" s="213"/>
      <c r="B17" s="215"/>
      <c r="C17" s="217"/>
      <c r="D17" s="215"/>
      <c r="E17" s="215"/>
      <c r="F17" s="215"/>
      <c r="G17" s="215"/>
      <c r="H17" s="215"/>
      <c r="I17" s="214"/>
      <c r="J17" s="216"/>
      <c r="K17" s="215"/>
      <c r="L17" s="215"/>
      <c r="M17" s="215"/>
      <c r="N17" s="215"/>
      <c r="O17" s="214"/>
      <c r="P17" s="321"/>
      <c r="Q17" s="79"/>
      <c r="R17" s="79">
        <f t="shared" si="0"/>
        <v>0</v>
      </c>
      <c r="S17" s="79"/>
      <c r="T17" s="79"/>
      <c r="U17" s="79"/>
      <c r="V17" s="79">
        <f t="shared" si="1"/>
        <v>0</v>
      </c>
      <c r="W17" s="79"/>
      <c r="X17" s="79"/>
      <c r="Y17" s="196">
        <f t="shared" si="2"/>
        <v>0</v>
      </c>
      <c r="Z17" s="323">
        <f t="shared" si="3"/>
        <v>0</v>
      </c>
      <c r="AA17" s="196">
        <f t="shared" si="4"/>
        <v>0</v>
      </c>
      <c r="AB17" s="324" t="str">
        <f t="shared" si="5"/>
        <v>SIN IMPACTO</v>
      </c>
      <c r="AC17" s="325"/>
      <c r="AD17" s="326" t="str">
        <f t="shared" si="20"/>
        <v>ERROR</v>
      </c>
      <c r="AE17" s="326"/>
      <c r="AF17" s="326" t="str">
        <f t="shared" si="21"/>
        <v>ERROR</v>
      </c>
      <c r="AG17" s="326"/>
      <c r="AH17" s="326" t="str">
        <f t="shared" si="6"/>
        <v>ERROR</v>
      </c>
      <c r="AI17" s="327">
        <f t="shared" si="7"/>
        <v>0</v>
      </c>
      <c r="AJ17" s="325"/>
      <c r="AK17" s="326" t="str">
        <f t="shared" si="8"/>
        <v>ERROR</v>
      </c>
      <c r="AL17" s="326"/>
      <c r="AM17" s="326" t="str">
        <f t="shared" si="9"/>
        <v>ERROR</v>
      </c>
      <c r="AN17" s="326"/>
      <c r="AO17" s="326" t="str">
        <f t="shared" si="10"/>
        <v>ERROR</v>
      </c>
      <c r="AP17" s="327">
        <f t="shared" si="11"/>
        <v>0</v>
      </c>
      <c r="AQ17" s="325"/>
      <c r="AR17" s="326" t="str">
        <f t="shared" si="12"/>
        <v>ERROR</v>
      </c>
      <c r="AS17" s="326"/>
      <c r="AT17" s="326" t="str">
        <f t="shared" si="13"/>
        <v>ERROR</v>
      </c>
      <c r="AU17" s="326"/>
      <c r="AV17" s="326" t="str">
        <f t="shared" si="14"/>
        <v>ERROR</v>
      </c>
      <c r="AW17" s="328">
        <f t="shared" si="15"/>
        <v>0</v>
      </c>
      <c r="AX17" s="329">
        <f t="shared" si="16"/>
        <v>0</v>
      </c>
      <c r="AY17" s="330">
        <f t="shared" si="17"/>
        <v>0</v>
      </c>
      <c r="AZ17" s="79">
        <f t="shared" si="18"/>
        <v>0</v>
      </c>
      <c r="BA17" s="331" t="str">
        <f t="shared" si="19"/>
        <v>SIN IMPACTO</v>
      </c>
      <c r="BB17" s="213"/>
      <c r="BC17" s="79"/>
      <c r="BD17" s="214"/>
      <c r="BE17" s="218"/>
    </row>
    <row r="18" spans="1:57" ht="199.9" customHeight="1" x14ac:dyDescent="0.15">
      <c r="A18" s="213"/>
      <c r="B18" s="215"/>
      <c r="C18" s="217"/>
      <c r="D18" s="215"/>
      <c r="E18" s="215"/>
      <c r="F18" s="215"/>
      <c r="G18" s="215"/>
      <c r="H18" s="215"/>
      <c r="I18" s="214"/>
      <c r="J18" s="216"/>
      <c r="K18" s="215"/>
      <c r="L18" s="215"/>
      <c r="M18" s="215"/>
      <c r="N18" s="215"/>
      <c r="O18" s="214"/>
      <c r="P18" s="321"/>
      <c r="Q18" s="79"/>
      <c r="R18" s="79">
        <f t="shared" si="0"/>
        <v>0</v>
      </c>
      <c r="S18" s="79"/>
      <c r="T18" s="79"/>
      <c r="U18" s="79"/>
      <c r="V18" s="79">
        <f t="shared" si="1"/>
        <v>0</v>
      </c>
      <c r="W18" s="79"/>
      <c r="X18" s="79"/>
      <c r="Y18" s="196">
        <f t="shared" si="2"/>
        <v>0</v>
      </c>
      <c r="Z18" s="323">
        <f t="shared" si="3"/>
        <v>0</v>
      </c>
      <c r="AA18" s="196">
        <f t="shared" si="4"/>
        <v>0</v>
      </c>
      <c r="AB18" s="324" t="str">
        <f t="shared" si="5"/>
        <v>SIN IMPACTO</v>
      </c>
      <c r="AC18" s="325"/>
      <c r="AD18" s="326" t="str">
        <f t="shared" si="20"/>
        <v>ERROR</v>
      </c>
      <c r="AE18" s="326"/>
      <c r="AF18" s="326" t="str">
        <f t="shared" si="21"/>
        <v>ERROR</v>
      </c>
      <c r="AG18" s="326"/>
      <c r="AH18" s="326" t="str">
        <f t="shared" si="6"/>
        <v>ERROR</v>
      </c>
      <c r="AI18" s="327">
        <f t="shared" si="7"/>
        <v>0</v>
      </c>
      <c r="AJ18" s="325"/>
      <c r="AK18" s="326" t="str">
        <f t="shared" si="8"/>
        <v>ERROR</v>
      </c>
      <c r="AL18" s="326"/>
      <c r="AM18" s="326" t="str">
        <f t="shared" si="9"/>
        <v>ERROR</v>
      </c>
      <c r="AN18" s="326"/>
      <c r="AO18" s="326" t="str">
        <f t="shared" si="10"/>
        <v>ERROR</v>
      </c>
      <c r="AP18" s="327">
        <f t="shared" si="11"/>
        <v>0</v>
      </c>
      <c r="AQ18" s="325"/>
      <c r="AR18" s="326" t="str">
        <f t="shared" si="12"/>
        <v>ERROR</v>
      </c>
      <c r="AS18" s="326"/>
      <c r="AT18" s="326" t="str">
        <f t="shared" si="13"/>
        <v>ERROR</v>
      </c>
      <c r="AU18" s="326"/>
      <c r="AV18" s="326" t="str">
        <f t="shared" si="14"/>
        <v>ERROR</v>
      </c>
      <c r="AW18" s="328">
        <f t="shared" si="15"/>
        <v>0</v>
      </c>
      <c r="AX18" s="329">
        <f t="shared" si="16"/>
        <v>0</v>
      </c>
      <c r="AY18" s="330">
        <f t="shared" si="17"/>
        <v>0</v>
      </c>
      <c r="AZ18" s="79">
        <f t="shared" si="18"/>
        <v>0</v>
      </c>
      <c r="BA18" s="331" t="str">
        <f t="shared" si="19"/>
        <v>SIN IMPACTO</v>
      </c>
      <c r="BB18" s="213"/>
      <c r="BC18" s="79"/>
      <c r="BD18" s="214"/>
      <c r="BE18" s="218"/>
    </row>
  </sheetData>
  <sheetProtection sheet="1" objects="1" scenarios="1" selectLockedCells="1" autoFilter="0"/>
  <autoFilter ref="A12:BE12" xr:uid="{828533FF-48D6-4FC2-B598-D4B5813D9FED}"/>
  <mergeCells count="51">
    <mergeCell ref="A8:O8"/>
    <mergeCell ref="P8:BA8"/>
    <mergeCell ref="BB8:BE8"/>
    <mergeCell ref="A1:C6"/>
    <mergeCell ref="D1:BA2"/>
    <mergeCell ref="A7:BE7"/>
    <mergeCell ref="BB1:BE2"/>
    <mergeCell ref="D3:BA4"/>
    <mergeCell ref="BB3:BE4"/>
    <mergeCell ref="D5:BA6"/>
    <mergeCell ref="BB5:BE5"/>
    <mergeCell ref="BB6:BE6"/>
    <mergeCell ref="BD10:BD12"/>
    <mergeCell ref="Z10:Z12"/>
    <mergeCell ref="AA10:AA12"/>
    <mergeCell ref="AB10:AB12"/>
    <mergeCell ref="AC10:AI11"/>
    <mergeCell ref="AJ10:AP11"/>
    <mergeCell ref="AQ10:AW11"/>
    <mergeCell ref="BB10:BB12"/>
    <mergeCell ref="AY10:AY12"/>
    <mergeCell ref="AZ10:AZ12"/>
    <mergeCell ref="BA10:BA12"/>
    <mergeCell ref="AX10:AX12"/>
    <mergeCell ref="BC10:BC12"/>
    <mergeCell ref="L10:L12"/>
    <mergeCell ref="M10:M12"/>
    <mergeCell ref="G10:G12"/>
    <mergeCell ref="N10:N12"/>
    <mergeCell ref="P10:Y10"/>
    <mergeCell ref="P11:R11"/>
    <mergeCell ref="S11:V11"/>
    <mergeCell ref="W11:Y11"/>
    <mergeCell ref="O10:O12"/>
    <mergeCell ref="H10:H12"/>
    <mergeCell ref="BB9:BD9"/>
    <mergeCell ref="BE9:BE12"/>
    <mergeCell ref="A10:A12"/>
    <mergeCell ref="B10:B12"/>
    <mergeCell ref="I10:I12"/>
    <mergeCell ref="C10:C12"/>
    <mergeCell ref="D10:D12"/>
    <mergeCell ref="E10:E12"/>
    <mergeCell ref="F10:F12"/>
    <mergeCell ref="J10:J12"/>
    <mergeCell ref="A9:I9"/>
    <mergeCell ref="J9:O9"/>
    <mergeCell ref="P9:AB9"/>
    <mergeCell ref="AC9:AX9"/>
    <mergeCell ref="AY9:BA9"/>
    <mergeCell ref="K10:K12"/>
  </mergeCells>
  <conditionalFormatting sqref="X12">
    <cfRule type="containsText" dxfId="60" priority="1" operator="containsText" text="Bajo">
      <formula>NOT(ISERROR(SEARCH("Bajo",X12)))</formula>
    </cfRule>
    <cfRule type="containsText" dxfId="59" priority="2" operator="containsText" text="Medio">
      <formula>NOT(ISERROR(SEARCH("Medio",X12)))</formula>
    </cfRule>
  </conditionalFormatting>
  <conditionalFormatting sqref="X13:X18">
    <cfRule type="containsText" dxfId="58" priority="1428" operator="containsText" text="Bajo">
      <formula>NOT(ISERROR(SEARCH("Bajo",X13)))</formula>
    </cfRule>
    <cfRule type="containsText" dxfId="57" priority="1429" operator="containsText" text="Medio">
      <formula>NOT(ISERROR(SEARCH("Medio",X13)))</formula>
    </cfRule>
  </conditionalFormatting>
  <conditionalFormatting sqref="X15:X16">
    <cfRule type="containsText" dxfId="56" priority="1211" operator="containsText" text="Bajo">
      <formula>NOT(ISERROR(SEARCH("Bajo",X15)))</formula>
    </cfRule>
    <cfRule type="containsText" dxfId="55" priority="1212" operator="containsText" text="Medio">
      <formula>NOT(ISERROR(SEARCH("Medio",X15)))</formula>
    </cfRule>
  </conditionalFormatting>
  <conditionalFormatting sqref="X15:X18">
    <cfRule type="containsText" dxfId="54" priority="1209" operator="containsText" text="Bajo">
      <formula>NOT(ISERROR(SEARCH("Bajo",X15)))</formula>
    </cfRule>
    <cfRule type="containsText" dxfId="53" priority="1210" operator="containsText" text="Medio">
      <formula>NOT(ISERROR(SEARCH("Medio",X15)))</formula>
    </cfRule>
  </conditionalFormatting>
  <conditionalFormatting sqref="AA13:AB14">
    <cfRule type="containsText" dxfId="52" priority="1418" operator="containsText" text="SIN IMPACTO">
      <formula>NOT(ISERROR(SEARCH("SIN IMPACTO",AA13)))</formula>
    </cfRule>
    <cfRule type="containsText" dxfId="51" priority="1419" operator="containsText" text="Negativo ALTO">
      <formula>NOT(ISERROR(SEARCH("Negativo ALTO",AA13)))</formula>
    </cfRule>
    <cfRule type="containsText" dxfId="50" priority="1420" operator="containsText" text="Negativo BAJO">
      <formula>NOT(ISERROR(SEARCH("Negativo BAJO",AA13)))</formula>
    </cfRule>
    <cfRule type="containsText" dxfId="49" priority="1421" operator="containsText" text="POSITIVO">
      <formula>NOT(ISERROR(SEARCH("POSITIVO",AA13)))</formula>
    </cfRule>
    <cfRule type="containsText" dxfId="48" priority="1422" operator="containsText" text="Negativo MODERADO">
      <formula>NOT(ISERROR(SEARCH("Negativo MODERADO",AA13)))</formula>
    </cfRule>
  </conditionalFormatting>
  <conditionalFormatting sqref="AA13:AB18">
    <cfRule type="containsText" dxfId="47" priority="356" operator="containsText" text="SIN IMPACTO">
      <formula>NOT(ISERROR(SEARCH("SIN IMPACTO",AA13)))</formula>
    </cfRule>
    <cfRule type="containsText" dxfId="46" priority="357" operator="containsText" text="Negativo ALTO">
      <formula>NOT(ISERROR(SEARCH("Negativo ALTO",AA13)))</formula>
    </cfRule>
    <cfRule type="containsText" dxfId="45" priority="358" operator="containsText" text="Negativo BAJO">
      <formula>NOT(ISERROR(SEARCH("Negativo BAJO",AA13)))</formula>
    </cfRule>
    <cfRule type="containsText" dxfId="44" priority="359" operator="containsText" text="POSITIVO">
      <formula>NOT(ISERROR(SEARCH("POSITIVO",AA13)))</formula>
    </cfRule>
    <cfRule type="containsText" dxfId="43" priority="360" operator="containsText" text="Negativo MODERADO">
      <formula>NOT(ISERROR(SEARCH("Negativo MODERADO",AA13)))</formula>
    </cfRule>
  </conditionalFormatting>
  <conditionalFormatting sqref="AA14:AB17">
    <cfRule type="containsText" dxfId="42" priority="351" operator="containsText" text="SIN IMPACTO">
      <formula>NOT(ISERROR(SEARCH("SIN IMPACTO",AA14)))</formula>
    </cfRule>
    <cfRule type="containsText" dxfId="41" priority="352" operator="containsText" text="Negativo ALTO">
      <formula>NOT(ISERROR(SEARCH("Negativo ALTO",AA14)))</formula>
    </cfRule>
    <cfRule type="containsText" dxfId="40" priority="353" operator="containsText" text="Negativo BAJO">
      <formula>NOT(ISERROR(SEARCH("Negativo BAJO",AA14)))</formula>
    </cfRule>
    <cfRule type="containsText" dxfId="39" priority="354" operator="containsText" text="POSITIVO">
      <formula>NOT(ISERROR(SEARCH("POSITIVO",AA14)))</formula>
    </cfRule>
    <cfRule type="containsText" dxfId="38" priority="355" operator="containsText" text="Negativo MODERADO">
      <formula>NOT(ISERROR(SEARCH("Negativo MODERADO",AA14)))</formula>
    </cfRule>
  </conditionalFormatting>
  <conditionalFormatting sqref="AA16:AB18">
    <cfRule type="containsText" dxfId="37" priority="361" operator="containsText" text="SIN IMPACTO">
      <formula>NOT(ISERROR(SEARCH("SIN IMPACTO",AA16)))</formula>
    </cfRule>
    <cfRule type="containsText" dxfId="36" priority="362" operator="containsText" text="Negativo ALTO">
      <formula>NOT(ISERROR(SEARCH("Negativo ALTO",AA16)))</formula>
    </cfRule>
    <cfRule type="containsText" dxfId="35" priority="363" operator="containsText" text="Negativo BAJO">
      <formula>NOT(ISERROR(SEARCH("Negativo BAJO",AA16)))</formula>
    </cfRule>
    <cfRule type="containsText" dxfId="34" priority="364" operator="containsText" text="POSITIVO">
      <formula>NOT(ISERROR(SEARCH("POSITIVO",AA16)))</formula>
    </cfRule>
    <cfRule type="containsText" dxfId="33" priority="365" operator="containsText" text="Negativo MODERADO">
      <formula>NOT(ISERROR(SEARCH("Negativo MODERADO",AA16)))</formula>
    </cfRule>
  </conditionalFormatting>
  <conditionalFormatting sqref="AZ13:AZ17">
    <cfRule type="cellIs" dxfId="32" priority="1417" operator="between">
      <formula>0</formula>
      <formula>0</formula>
    </cfRule>
    <cfRule type="cellIs" dxfId="31" priority="1427" operator="between">
      <formula>1</formula>
      <formula>100</formula>
    </cfRule>
  </conditionalFormatting>
  <conditionalFormatting sqref="AZ13:AZ18">
    <cfRule type="cellIs" dxfId="30" priority="891" operator="between">
      <formula>0</formula>
      <formula>0</formula>
    </cfRule>
    <cfRule type="cellIs" dxfId="29" priority="896" operator="between">
      <formula>1</formula>
      <formula>100</formula>
    </cfRule>
  </conditionalFormatting>
  <conditionalFormatting sqref="AZ16:AZ18">
    <cfRule type="cellIs" dxfId="28" priority="902" operator="between">
      <formula>0</formula>
      <formula>0</formula>
    </cfRule>
    <cfRule type="cellIs" dxfId="27" priority="907" operator="between">
      <formula>1</formula>
      <formula>100</formula>
    </cfRule>
  </conditionalFormatting>
  <conditionalFormatting sqref="AZ13:BA17">
    <cfRule type="cellIs" dxfId="26" priority="1423" operator="between">
      <formula>-61</formula>
      <formula>-100</formula>
    </cfRule>
    <cfRule type="cellIs" dxfId="25" priority="1424" operator="between">
      <formula>-31</formula>
      <formula>-60</formula>
    </cfRule>
    <cfRule type="cellIs" dxfId="24" priority="1425" operator="between">
      <formula>-1</formula>
      <formula>-30</formula>
    </cfRule>
  </conditionalFormatting>
  <conditionalFormatting sqref="AZ13:BA18">
    <cfRule type="cellIs" dxfId="23" priority="892" operator="between">
      <formula>-61</formula>
      <formula>-100</formula>
    </cfRule>
    <cfRule type="cellIs" dxfId="22" priority="893" operator="between">
      <formula>-31</formula>
      <formula>-60</formula>
    </cfRule>
    <cfRule type="cellIs" dxfId="21" priority="894" operator="between">
      <formula>-1</formula>
      <formula>-30</formula>
    </cfRule>
  </conditionalFormatting>
  <conditionalFormatting sqref="AZ16:BA18">
    <cfRule type="cellIs" dxfId="20" priority="903" operator="between">
      <formula>-61</formula>
      <formula>-100</formula>
    </cfRule>
    <cfRule type="cellIs" dxfId="19" priority="904" operator="between">
      <formula>-31</formula>
      <formula>-60</formula>
    </cfRule>
    <cfRule type="cellIs" dxfId="18" priority="905" operator="between">
      <formula>-1</formula>
      <formula>-30</formula>
    </cfRule>
  </conditionalFormatting>
  <conditionalFormatting sqref="BA13:BA17">
    <cfRule type="containsText" dxfId="17" priority="1412" operator="containsText" text="POSITIVO">
      <formula>NOT(ISERROR(SEARCH("POSITIVO",BA13)))</formula>
    </cfRule>
    <cfRule type="containsText" dxfId="16" priority="1413" operator="containsText" text="Negativo BAJO">
      <formula>NOT(ISERROR(SEARCH("Negativo BAJO",BA13)))</formula>
    </cfRule>
    <cfRule type="containsText" dxfId="15" priority="1414" operator="containsText" text="Negativo MODERADO">
      <formula>NOT(ISERROR(SEARCH("Negativo MODERADO",BA13)))</formula>
    </cfRule>
    <cfRule type="containsText" dxfId="14" priority="1415" operator="containsText" text="Negativo ALTO">
      <formula>NOT(ISERROR(SEARCH("Negativo ALTO",BA13)))</formula>
    </cfRule>
    <cfRule type="containsText" dxfId="13" priority="1416" operator="containsText" text="SIN IMPACTO">
      <formula>NOT(ISERROR(SEARCH("SIN IMPACTO",BA13)))</formula>
    </cfRule>
    <cfRule type="cellIs" dxfId="12" priority="1426" operator="between">
      <formula>0</formula>
      <formula>100</formula>
    </cfRule>
  </conditionalFormatting>
  <conditionalFormatting sqref="BA13:BA18">
    <cfRule type="containsText" dxfId="11" priority="886" operator="containsText" text="POSITIVO">
      <formula>NOT(ISERROR(SEARCH("POSITIVO",BA13)))</formula>
    </cfRule>
    <cfRule type="containsText" dxfId="10" priority="887" operator="containsText" text="Negativo BAJO">
      <formula>NOT(ISERROR(SEARCH("Negativo BAJO",BA13)))</formula>
    </cfRule>
    <cfRule type="containsText" dxfId="9" priority="888" operator="containsText" text="Negativo MODERADO">
      <formula>NOT(ISERROR(SEARCH("Negativo MODERADO",BA13)))</formula>
    </cfRule>
    <cfRule type="containsText" dxfId="8" priority="889" operator="containsText" text="Negativo ALTO">
      <formula>NOT(ISERROR(SEARCH("Negativo ALTO",BA13)))</formula>
    </cfRule>
    <cfRule type="containsText" dxfId="7" priority="890" operator="containsText" text="SIN IMPACTO">
      <formula>NOT(ISERROR(SEARCH("SIN IMPACTO",BA13)))</formula>
    </cfRule>
    <cfRule type="cellIs" dxfId="6" priority="895" operator="between">
      <formula>0</formula>
      <formula>100</formula>
    </cfRule>
  </conditionalFormatting>
  <conditionalFormatting sqref="BA16:BA18">
    <cfRule type="containsText" dxfId="5" priority="897" operator="containsText" text="POSITIVO">
      <formula>NOT(ISERROR(SEARCH("POSITIVO",BA16)))</formula>
    </cfRule>
    <cfRule type="containsText" dxfId="4" priority="898" operator="containsText" text="Negativo BAJO">
      <formula>NOT(ISERROR(SEARCH("Negativo BAJO",BA16)))</formula>
    </cfRule>
    <cfRule type="containsText" dxfId="3" priority="899" operator="containsText" text="Negativo MODERADO">
      <formula>NOT(ISERROR(SEARCH("Negativo MODERADO",BA16)))</formula>
    </cfRule>
    <cfRule type="containsText" dxfId="2" priority="900" operator="containsText" text="Negativo ALTO">
      <formula>NOT(ISERROR(SEARCH("Negativo ALTO",BA16)))</formula>
    </cfRule>
    <cfRule type="containsText" dxfId="1" priority="901" operator="containsText" text="SIN IMPACTO">
      <formula>NOT(ISERROR(SEARCH("SIN IMPACTO",BA16)))</formula>
    </cfRule>
    <cfRule type="cellIs" dxfId="0" priority="906" operator="between">
      <formula>0</formula>
      <formula>100</formula>
    </cfRule>
  </conditionalFormatting>
  <dataValidations count="31">
    <dataValidation type="list" allowBlank="1" showInputMessage="1" showErrorMessage="1" sqref="BC13:BC18" xr:uid="{4EB18113-44A5-4A72-9FF5-218AEE3D7F12}">
      <formula1>INDIRECT("Tabla68[Tipo de actividad]")</formula1>
    </dataValidation>
    <dataValidation type="list" allowBlank="1" showInputMessage="1" showErrorMessage="1" sqref="AU13:AU18" xr:uid="{2C688529-4409-4F09-8748-24B080308D61}">
      <formula1>INDIRECT("Tabla61[Después]")</formula1>
    </dataValidation>
    <dataValidation type="list" allowBlank="1" showInputMessage="1" showErrorMessage="1" sqref="AS13:AS18" xr:uid="{C610F268-515F-40A2-A7DA-94042665990B}">
      <formula1>INDIRECT("Tabla60[Durante]")</formula1>
    </dataValidation>
    <dataValidation type="list" allowBlank="1" showInputMessage="1" showErrorMessage="1" sqref="AQ13:AQ18" xr:uid="{B88CEBD9-FC29-4D46-BD7E-D4096B1C568D}">
      <formula1>INDIRECT("Tabla59[Antes]")</formula1>
    </dataValidation>
    <dataValidation type="list" allowBlank="1" showInputMessage="1" showErrorMessage="1" sqref="AN13:AN18" xr:uid="{A63DA4CB-B5A9-401D-BF8B-C50099A8B733}">
      <formula1>INDIRECT("Tabla57[Después]")</formula1>
    </dataValidation>
    <dataValidation type="list" allowBlank="1" showInputMessage="1" showErrorMessage="1" sqref="AL13:AL18" xr:uid="{639E92AF-2F6B-48ED-A081-AF7C73AD24C5}">
      <formula1>INDIRECT("Tabla56[Durante]")</formula1>
    </dataValidation>
    <dataValidation type="list" allowBlank="1" showInputMessage="1" showErrorMessage="1" sqref="AJ13:AJ18" xr:uid="{FBC8CA33-ECE1-4211-BC7F-1BD305C1E961}">
      <formula1>INDIRECT("Tabla55[Antes]")</formula1>
    </dataValidation>
    <dataValidation type="list" allowBlank="1" showInputMessage="1" showErrorMessage="1" sqref="AG13:AG18" xr:uid="{F5CD5A6A-CA0A-4EE9-ABAB-5B722DE901BC}">
      <formula1>INDIRECT("Tabla53[Después]")</formula1>
    </dataValidation>
    <dataValidation type="list" allowBlank="1" showInputMessage="1" showErrorMessage="1" sqref="AE13:AE18" xr:uid="{AB252F00-3D08-4FA5-B304-81763CE1D93F}">
      <formula1>INDIRECT("Tabla52[Durante]")</formula1>
    </dataValidation>
    <dataValidation type="list" allowBlank="1" showInputMessage="1" showErrorMessage="1" sqref="AC13:AC18" xr:uid="{50B6B3D2-D22B-4A5A-8A6F-454C0C347ABA}">
      <formula1>INDIRECT("Tabla51[Antes]")</formula1>
    </dataValidation>
    <dataValidation type="list" allowBlank="1" showInputMessage="1" showErrorMessage="1" sqref="Q13:Q18" xr:uid="{48DEA866-6B56-4F94-8F49-89ABD2A8765E}">
      <formula1>INDIRECT("Tabla39[Cumplimiento]")</formula1>
    </dataValidation>
    <dataValidation type="list" allowBlank="1" showInputMessage="1" showErrorMessage="1" sqref="P13:P18" xr:uid="{60C6CD8E-BD10-47DF-9ABC-1A1C7A017D6A}">
      <formula1>INDIRECT("Tabla38[Existencia]")</formula1>
    </dataValidation>
    <dataValidation type="list" allowBlank="1" showInputMessage="1" showErrorMessage="1" sqref="O13:O18" xr:uid="{8BF54688-FD90-4BB4-9BB4-ED9682759BC4}">
      <formula1>INDIRECT("Tabla37[Oportunidad]")</formula1>
    </dataValidation>
    <dataValidation type="list" allowBlank="1" showInputMessage="1" showErrorMessage="1" sqref="N13:N18" xr:uid="{0C9F004D-03A0-43CC-9D3F-93EA64D5EB60}">
      <formula1>INDIRECT("Tabla36[Amenaza]")</formula1>
    </dataValidation>
    <dataValidation type="list" allowBlank="1" showInputMessage="1" showErrorMessage="1" sqref="M13:M18" xr:uid="{54114E1F-8CD6-49F3-B1DE-201024345C5C}">
      <formula1>INDIRECT("Tabla35[Carácter]")</formula1>
    </dataValidation>
    <dataValidation type="list" allowBlank="1" showInputMessage="1" showErrorMessage="1" sqref="H13:H18" xr:uid="{8F8D1E0E-4636-4D1A-839A-CDC91D3D5849}">
      <formula1>INDIRECT("Tabla30[Condición de operación (Normal, anormal o emergencia)]")</formula1>
    </dataValidation>
    <dataValidation type="list" allowBlank="1" showInputMessage="1" showErrorMessage="1" sqref="F13:F18" xr:uid="{4413CF5F-880E-4184-B5B5-4B6CDCBBDF5D}">
      <formula1>INDIRECT("Tabla28[Sede actividad]")</formula1>
    </dataValidation>
    <dataValidation type="list" allowBlank="1" showInputMessage="1" showErrorMessage="1" sqref="D13:D18" xr:uid="{EBA73A3F-7E8D-4F7D-A6D4-12E7C71553EB}">
      <formula1>INDIRECT("Tabla6[Fase de actividad]")</formula1>
    </dataValidation>
    <dataValidation type="list" allowBlank="1" showInputMessage="1" showErrorMessage="1" sqref="A13:A18" xr:uid="{5A20F1F9-1C52-4F99-8678-D0FD7AB56CD1}">
      <formula1>INDIRECT("Tabla1[Dirección Territorial]")</formula1>
    </dataValidation>
    <dataValidation type="list" allowBlank="1" showInputMessage="1" showErrorMessage="1" sqref="I13:I18" xr:uid="{1DBF7FF2-CD4F-4BE3-8984-855F671079DF}">
      <formula1>INDIRECT("Tabla31[Origen de actividad]")</formula1>
    </dataValidation>
    <dataValidation type="list" allowBlank="1" showInputMessage="1" showErrorMessage="1" sqref="J13:J18" xr:uid="{AEBF79D7-34A8-421D-AFA9-EF5861A0DE9F}">
      <formula1>INDIRECT("Tabla32[Componente]")</formula1>
    </dataValidation>
    <dataValidation type="list" allowBlank="1" showInputMessage="1" showErrorMessage="1" sqref="X13:X18" xr:uid="{D0464F0E-9F3A-49D6-BFEB-AA87D94B9617}">
      <formula1>INDIRECT("Tabla46[Gestión]")</formula1>
    </dataValidation>
    <dataValidation type="list" allowBlank="1" showInputMessage="1" showErrorMessage="1" sqref="W13:W18" xr:uid="{204441A8-1E69-423A-AAB4-C4B5B504B939}">
      <formula1>INDIRECT("Tabla45[Exigencia]")</formula1>
    </dataValidation>
    <dataValidation type="list" allowBlank="1" showInputMessage="1" showErrorMessage="1" sqref="U13:U18" xr:uid="{3EA5E875-6ED7-4611-BDC7-453033B7453E}">
      <formula1>INDIRECT("Tabla43[Alcance]")</formula1>
    </dataValidation>
    <dataValidation type="list" allowBlank="1" showInputMessage="1" showErrorMessage="1" sqref="T13:T18" xr:uid="{D39261AB-3631-40CC-9DB5-C327D02BEA7F}">
      <formula1>INDIRECT("Tabla42[Severidad]")</formula1>
    </dataValidation>
    <dataValidation type="list" allowBlank="1" showInputMessage="1" showErrorMessage="1" sqref="S13:S18" xr:uid="{C9EB1392-AC2E-443F-9707-E14FC5D98255}">
      <formula1>INDIRECT("Tabla41[Frecuencia]")</formula1>
    </dataValidation>
    <dataValidation type="list" allowBlank="1" showInputMessage="1" showErrorMessage="1" sqref="L13:L18" xr:uid="{A0209003-7328-4920-A6D5-6AB57AB3322E}">
      <formula1>INDIRECT("Tabla34[Impacto]")</formula1>
    </dataValidation>
    <dataValidation type="list" allowBlank="1" showInputMessage="1" showErrorMessage="1" sqref="K13:K18" xr:uid="{1908E671-440C-4B29-A8ED-7096805C5177}">
      <formula1>INDIRECT("Tabla33[Aspecto]")</formula1>
    </dataValidation>
    <dataValidation type="list" allowBlank="1" showInputMessage="1" showErrorMessage="1" sqref="G13:G18" xr:uid="{5301CFA3-E2B1-430F-A96A-4CFC9A25689C}">
      <formula1>INDIRECT(A13)</formula1>
    </dataValidation>
    <dataValidation type="list" allowBlank="1" showInputMessage="1" showErrorMessage="1" sqref="C13:C18" xr:uid="{C86DB8EB-222A-4A6E-BE84-7363F53764A1}">
      <formula1>INDIRECT(B13)</formula1>
    </dataValidation>
    <dataValidation type="list" allowBlank="1" showInputMessage="1" showErrorMessage="1" sqref="E13:E18" xr:uid="{308BFDC5-56D8-47D5-AF02-43634E9C916C}">
      <formula1>INDIRECT(C13)</formula1>
    </dataValidation>
  </dataValidations>
  <printOptions horizontalCentered="1" verticalCentered="1"/>
  <pageMargins left="0.27559055118110237" right="0.11811023622047245" top="0.19685039370078741" bottom="0.15748031496062992" header="0" footer="0"/>
  <pageSetup paperSize="8" scale="56" fitToHeight="0"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B1F4C9DC-0CE1-4F41-849F-70C04B576698}">
          <x14:formula1>
            <xm:f>'L.D Nueva'!$B$2:$C$2</xm:f>
          </x14:formula1>
          <xm:sqref>B13:B18</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36744-2707-4DEF-8772-28C570D378BE}">
  <sheetPr>
    <pageSetUpPr fitToPage="1"/>
  </sheetPr>
  <dimension ref="A1:P50"/>
  <sheetViews>
    <sheetView showGridLines="0" view="pageBreakPreview" topLeftCell="A21" zoomScale="70" zoomScaleNormal="90" zoomScaleSheetLayoutView="70" workbookViewId="0">
      <selection sqref="A1:C44"/>
    </sheetView>
  </sheetViews>
  <sheetFormatPr baseColWidth="10" defaultColWidth="15.6640625" defaultRowHeight="14.25" x14ac:dyDescent="0.2"/>
  <cols>
    <col min="1" max="1" width="40.83203125" style="1" customWidth="1"/>
    <col min="2" max="2" width="78.6640625" style="1" customWidth="1"/>
    <col min="3" max="3" width="29.83203125" style="1" customWidth="1"/>
    <col min="4" max="16384" width="15.6640625" style="8"/>
  </cols>
  <sheetData>
    <row r="1" spans="1:16" s="211" customFormat="1" ht="16.899999999999999" customHeight="1" x14ac:dyDescent="0.15">
      <c r="A1" s="362" t="e" vm="106">
        <v>#VALUE!</v>
      </c>
      <c r="B1" s="362" t="s">
        <v>911</v>
      </c>
      <c r="C1" s="365" t="s">
        <v>816</v>
      </c>
    </row>
    <row r="2" spans="1:16" s="211" customFormat="1" ht="16.899999999999999" customHeight="1" thickBot="1" x14ac:dyDescent="0.2">
      <c r="A2" s="363"/>
      <c r="B2" s="364"/>
      <c r="C2" s="366"/>
    </row>
    <row r="3" spans="1:16" s="211" customFormat="1" ht="16.899999999999999" customHeight="1" x14ac:dyDescent="0.15">
      <c r="A3" s="363"/>
      <c r="B3" s="367" t="s">
        <v>57</v>
      </c>
      <c r="C3" s="369" t="s">
        <v>818</v>
      </c>
    </row>
    <row r="4" spans="1:16" s="211" customFormat="1" ht="16.899999999999999" customHeight="1" thickBot="1" x14ac:dyDescent="0.2">
      <c r="A4" s="363"/>
      <c r="B4" s="382"/>
      <c r="C4" s="370"/>
    </row>
    <row r="5" spans="1:16" s="211" customFormat="1" ht="16.899999999999999" customHeight="1" thickBot="1" x14ac:dyDescent="0.2">
      <c r="A5" s="363"/>
      <c r="B5" s="367" t="s">
        <v>912</v>
      </c>
      <c r="C5" s="296" t="s">
        <v>820</v>
      </c>
    </row>
    <row r="6" spans="1:16" s="211" customFormat="1" ht="16.899999999999999" customHeight="1" thickBot="1" x14ac:dyDescent="0.2">
      <c r="A6" s="363"/>
      <c r="B6" s="368"/>
      <c r="C6" s="297" t="s">
        <v>913</v>
      </c>
    </row>
    <row r="7" spans="1:16" ht="3" customHeight="1" x14ac:dyDescent="0.2">
      <c r="A7" s="353"/>
      <c r="B7" s="604"/>
      <c r="C7" s="605"/>
    </row>
    <row r="8" spans="1:16" x14ac:dyDescent="0.2">
      <c r="A8" s="606"/>
      <c r="B8" s="607"/>
      <c r="C8" s="608"/>
      <c r="D8" s="220"/>
      <c r="E8" s="220"/>
      <c r="F8" s="220"/>
      <c r="G8" s="220"/>
      <c r="H8" s="220"/>
      <c r="I8" s="220"/>
      <c r="J8" s="220"/>
      <c r="K8" s="220"/>
      <c r="L8" s="220"/>
      <c r="M8" s="220"/>
      <c r="N8" s="220"/>
      <c r="O8" s="220"/>
      <c r="P8" s="220"/>
    </row>
    <row r="9" spans="1:16" x14ac:dyDescent="0.2">
      <c r="A9" s="606"/>
      <c r="B9" s="607"/>
      <c r="C9" s="608"/>
      <c r="D9" s="220"/>
      <c r="E9" s="220"/>
      <c r="F9" s="220"/>
      <c r="G9" s="220"/>
      <c r="H9" s="220"/>
      <c r="I9" s="220"/>
      <c r="J9" s="220"/>
      <c r="K9" s="220"/>
      <c r="L9" s="220"/>
      <c r="M9" s="220"/>
      <c r="N9" s="220"/>
      <c r="O9" s="220"/>
      <c r="P9" s="220"/>
    </row>
    <row r="10" spans="1:16" x14ac:dyDescent="0.2">
      <c r="A10" s="606"/>
      <c r="B10" s="607"/>
      <c r="C10" s="608"/>
      <c r="D10" s="220"/>
      <c r="E10" s="220"/>
      <c r="F10" s="220"/>
      <c r="G10" s="220"/>
      <c r="H10" s="220"/>
      <c r="I10" s="220"/>
      <c r="J10" s="220"/>
      <c r="K10" s="220"/>
      <c r="L10" s="220"/>
      <c r="M10" s="220"/>
      <c r="N10" s="220"/>
      <c r="O10" s="220"/>
      <c r="P10" s="220"/>
    </row>
    <row r="11" spans="1:16" x14ac:dyDescent="0.2">
      <c r="A11" s="606"/>
      <c r="B11" s="607"/>
      <c r="C11" s="608"/>
      <c r="D11" s="220"/>
      <c r="E11" s="220"/>
      <c r="F11" s="220"/>
      <c r="G11" s="220"/>
      <c r="H11" s="220"/>
      <c r="I11" s="220"/>
      <c r="J11" s="220"/>
      <c r="K11" s="220"/>
      <c r="L11" s="220"/>
      <c r="M11" s="220"/>
      <c r="N11" s="220"/>
      <c r="O11" s="220"/>
      <c r="P11" s="220"/>
    </row>
    <row r="12" spans="1:16" x14ac:dyDescent="0.2">
      <c r="A12" s="606"/>
      <c r="B12" s="607"/>
      <c r="C12" s="608"/>
      <c r="D12" s="220"/>
      <c r="E12" s="220"/>
      <c r="F12" s="220"/>
      <c r="G12" s="220"/>
      <c r="H12" s="220"/>
      <c r="I12" s="220"/>
      <c r="J12" s="220"/>
      <c r="K12" s="220"/>
      <c r="L12" s="220"/>
      <c r="M12" s="220"/>
      <c r="N12" s="220"/>
      <c r="O12" s="220"/>
      <c r="P12" s="220"/>
    </row>
    <row r="13" spans="1:16" x14ac:dyDescent="0.2">
      <c r="A13" s="606"/>
      <c r="B13" s="607"/>
      <c r="C13" s="608"/>
      <c r="D13" s="220"/>
      <c r="E13" s="220"/>
      <c r="F13" s="220"/>
      <c r="G13" s="220"/>
      <c r="H13" s="220"/>
      <c r="I13" s="220"/>
      <c r="J13" s="220"/>
      <c r="K13" s="220"/>
      <c r="L13" s="220"/>
      <c r="M13" s="220"/>
      <c r="N13" s="220"/>
      <c r="O13" s="220"/>
      <c r="P13" s="220"/>
    </row>
    <row r="14" spans="1:16" x14ac:dyDescent="0.2">
      <c r="A14" s="606"/>
      <c r="B14" s="607"/>
      <c r="C14" s="608"/>
      <c r="D14" s="220"/>
      <c r="E14" s="220"/>
      <c r="F14" s="220"/>
      <c r="G14" s="220"/>
      <c r="H14" s="220"/>
      <c r="I14" s="220"/>
      <c r="J14" s="220"/>
      <c r="K14" s="220"/>
      <c r="L14" s="220"/>
      <c r="M14" s="220"/>
      <c r="N14" s="220"/>
      <c r="O14" s="220"/>
      <c r="P14" s="220"/>
    </row>
    <row r="15" spans="1:16" x14ac:dyDescent="0.2">
      <c r="A15" s="606"/>
      <c r="B15" s="607"/>
      <c r="C15" s="608"/>
      <c r="D15" s="220"/>
      <c r="E15" s="220"/>
      <c r="F15" s="220"/>
      <c r="G15" s="220"/>
      <c r="H15" s="220"/>
      <c r="I15" s="220"/>
      <c r="J15" s="220"/>
      <c r="K15" s="220"/>
      <c r="L15" s="220"/>
      <c r="M15" s="220"/>
      <c r="N15" s="220"/>
      <c r="O15" s="220"/>
      <c r="P15" s="220"/>
    </row>
    <row r="16" spans="1:16" x14ac:dyDescent="0.2">
      <c r="A16" s="606"/>
      <c r="B16" s="607"/>
      <c r="C16" s="608"/>
      <c r="D16" s="220"/>
      <c r="E16" s="220"/>
      <c r="F16" s="220"/>
      <c r="G16" s="220"/>
      <c r="H16" s="220"/>
      <c r="I16" s="220"/>
      <c r="J16" s="220"/>
      <c r="K16" s="220"/>
      <c r="L16" s="220"/>
      <c r="M16" s="220"/>
      <c r="N16" s="220"/>
      <c r="O16" s="220"/>
      <c r="P16" s="220"/>
    </row>
    <row r="17" spans="1:16" x14ac:dyDescent="0.2">
      <c r="A17" s="606"/>
      <c r="B17" s="607"/>
      <c r="C17" s="608"/>
      <c r="D17" s="220"/>
      <c r="E17" s="220"/>
      <c r="F17" s="220"/>
      <c r="G17" s="220"/>
      <c r="H17" s="220"/>
      <c r="I17" s="220"/>
      <c r="J17" s="220"/>
      <c r="K17" s="220"/>
      <c r="L17" s="220"/>
      <c r="M17" s="220"/>
      <c r="N17" s="220"/>
      <c r="O17" s="220"/>
      <c r="P17" s="220"/>
    </row>
    <row r="18" spans="1:16" x14ac:dyDescent="0.2">
      <c r="A18" s="606"/>
      <c r="B18" s="607"/>
      <c r="C18" s="608"/>
      <c r="D18" s="220"/>
      <c r="E18" s="220"/>
      <c r="F18" s="220"/>
      <c r="G18" s="220"/>
      <c r="H18" s="220"/>
      <c r="I18" s="220"/>
      <c r="J18" s="220"/>
      <c r="K18" s="220"/>
      <c r="L18" s="220"/>
      <c r="M18" s="220"/>
      <c r="N18" s="220"/>
      <c r="O18" s="220"/>
      <c r="P18" s="220"/>
    </row>
    <row r="19" spans="1:16" x14ac:dyDescent="0.2">
      <c r="A19" s="606"/>
      <c r="B19" s="607"/>
      <c r="C19" s="608"/>
      <c r="D19" s="220"/>
      <c r="E19" s="220"/>
      <c r="F19" s="220"/>
      <c r="G19" s="220"/>
      <c r="H19" s="220"/>
      <c r="I19" s="220"/>
      <c r="J19" s="220"/>
      <c r="K19" s="220"/>
      <c r="L19" s="220"/>
      <c r="M19" s="220"/>
      <c r="N19" s="220"/>
      <c r="O19" s="220"/>
      <c r="P19" s="220"/>
    </row>
    <row r="20" spans="1:16" x14ac:dyDescent="0.2">
      <c r="A20" s="606"/>
      <c r="B20" s="607"/>
      <c r="C20" s="608"/>
      <c r="D20" s="220"/>
      <c r="E20" s="220"/>
      <c r="F20" s="220"/>
      <c r="G20" s="220"/>
      <c r="H20" s="220"/>
      <c r="I20" s="220"/>
      <c r="J20" s="220"/>
      <c r="K20" s="220"/>
      <c r="L20" s="220"/>
      <c r="M20" s="220"/>
      <c r="N20" s="220"/>
      <c r="O20" s="220"/>
      <c r="P20" s="220"/>
    </row>
    <row r="21" spans="1:16" x14ac:dyDescent="0.2">
      <c r="A21" s="606"/>
      <c r="B21" s="607"/>
      <c r="C21" s="608"/>
      <c r="D21" s="220"/>
      <c r="E21" s="220"/>
      <c r="F21" s="220"/>
      <c r="G21" s="220"/>
      <c r="H21" s="220"/>
      <c r="I21" s="220"/>
      <c r="J21" s="220"/>
      <c r="K21" s="220"/>
      <c r="L21" s="220"/>
      <c r="M21" s="220"/>
      <c r="N21" s="220"/>
      <c r="O21" s="220"/>
      <c r="P21" s="220"/>
    </row>
    <row r="22" spans="1:16" x14ac:dyDescent="0.2">
      <c r="A22" s="606"/>
      <c r="B22" s="607"/>
      <c r="C22" s="608"/>
      <c r="D22" s="220"/>
      <c r="E22" s="220"/>
      <c r="F22" s="220"/>
      <c r="G22" s="220"/>
      <c r="H22" s="220"/>
      <c r="I22" s="220"/>
      <c r="J22" s="220"/>
      <c r="K22" s="220"/>
      <c r="L22" s="220"/>
      <c r="M22" s="220"/>
      <c r="N22" s="220"/>
      <c r="O22" s="220"/>
      <c r="P22" s="220"/>
    </row>
    <row r="23" spans="1:16" x14ac:dyDescent="0.2">
      <c r="A23" s="606"/>
      <c r="B23" s="607"/>
      <c r="C23" s="608"/>
      <c r="D23" s="220"/>
      <c r="E23" s="220"/>
      <c r="F23" s="220"/>
      <c r="G23" s="220"/>
      <c r="H23" s="220"/>
      <c r="I23" s="220"/>
      <c r="J23" s="220"/>
      <c r="K23" s="220"/>
      <c r="L23" s="220"/>
      <c r="M23" s="220"/>
      <c r="N23" s="220"/>
      <c r="O23" s="220"/>
      <c r="P23" s="220"/>
    </row>
    <row r="24" spans="1:16" x14ac:dyDescent="0.2">
      <c r="A24" s="606"/>
      <c r="B24" s="607"/>
      <c r="C24" s="608"/>
      <c r="D24" s="220"/>
      <c r="E24" s="220"/>
      <c r="F24" s="220"/>
      <c r="G24" s="220"/>
      <c r="H24" s="220"/>
      <c r="I24" s="220"/>
      <c r="J24" s="220"/>
      <c r="K24" s="220"/>
      <c r="L24" s="220"/>
      <c r="M24" s="220"/>
      <c r="N24" s="220"/>
      <c r="O24" s="220"/>
      <c r="P24" s="220"/>
    </row>
    <row r="25" spans="1:16" x14ac:dyDescent="0.2">
      <c r="A25" s="606"/>
      <c r="B25" s="607"/>
      <c r="C25" s="608"/>
      <c r="D25" s="220"/>
      <c r="E25" s="220"/>
      <c r="F25" s="220"/>
      <c r="G25" s="220"/>
      <c r="H25" s="220"/>
      <c r="I25" s="220"/>
      <c r="J25" s="220"/>
      <c r="K25" s="220"/>
      <c r="L25" s="220"/>
      <c r="M25" s="220"/>
      <c r="N25" s="220"/>
      <c r="O25" s="220"/>
      <c r="P25" s="220"/>
    </row>
    <row r="26" spans="1:16" x14ac:dyDescent="0.2">
      <c r="A26" s="606"/>
      <c r="B26" s="607"/>
      <c r="C26" s="608"/>
      <c r="D26" s="220"/>
      <c r="E26" s="220"/>
      <c r="F26" s="220"/>
      <c r="G26" s="220"/>
      <c r="H26" s="220"/>
      <c r="I26" s="220"/>
      <c r="J26" s="220"/>
      <c r="K26" s="220"/>
      <c r="L26" s="220"/>
      <c r="M26" s="220"/>
      <c r="N26" s="220"/>
      <c r="O26" s="220"/>
      <c r="P26" s="220"/>
    </row>
    <row r="27" spans="1:16" x14ac:dyDescent="0.2">
      <c r="A27" s="606"/>
      <c r="B27" s="607"/>
      <c r="C27" s="608"/>
      <c r="D27" s="220"/>
      <c r="E27" s="220"/>
      <c r="F27" s="220"/>
      <c r="G27" s="220"/>
      <c r="H27" s="220"/>
      <c r="I27" s="220"/>
      <c r="J27" s="220"/>
      <c r="K27" s="220"/>
      <c r="L27" s="220"/>
      <c r="M27" s="220"/>
      <c r="N27" s="220"/>
      <c r="O27" s="220"/>
      <c r="P27" s="220"/>
    </row>
    <row r="28" spans="1:16" x14ac:dyDescent="0.2">
      <c r="A28" s="606"/>
      <c r="B28" s="607"/>
      <c r="C28" s="608"/>
      <c r="D28" s="220"/>
      <c r="E28" s="220"/>
      <c r="F28" s="220"/>
      <c r="G28" s="220"/>
      <c r="H28" s="220"/>
      <c r="I28" s="220"/>
      <c r="J28" s="220"/>
      <c r="K28" s="220"/>
      <c r="L28" s="220"/>
      <c r="M28" s="220"/>
      <c r="N28" s="220"/>
      <c r="O28" s="220"/>
      <c r="P28" s="220"/>
    </row>
    <row r="29" spans="1:16" x14ac:dyDescent="0.2">
      <c r="A29" s="606"/>
      <c r="B29" s="607"/>
      <c r="C29" s="608"/>
      <c r="D29" s="220"/>
      <c r="E29" s="220"/>
      <c r="F29" s="220"/>
      <c r="G29" s="220"/>
      <c r="H29" s="220"/>
      <c r="I29" s="220"/>
      <c r="J29" s="220"/>
      <c r="K29" s="220"/>
      <c r="L29" s="220"/>
      <c r="M29" s="220"/>
      <c r="N29" s="220"/>
      <c r="O29" s="220"/>
      <c r="P29" s="220"/>
    </row>
    <row r="30" spans="1:16" x14ac:dyDescent="0.2">
      <c r="A30" s="606"/>
      <c r="B30" s="607"/>
      <c r="C30" s="608"/>
      <c r="D30" s="220"/>
      <c r="E30" s="220"/>
      <c r="F30" s="220"/>
      <c r="G30" s="220"/>
      <c r="H30" s="220"/>
      <c r="I30" s="220"/>
      <c r="J30" s="220"/>
      <c r="K30" s="220"/>
      <c r="L30" s="220"/>
      <c r="M30" s="220"/>
      <c r="N30" s="220"/>
      <c r="O30" s="220"/>
      <c r="P30" s="220"/>
    </row>
    <row r="31" spans="1:16" x14ac:dyDescent="0.2">
      <c r="A31" s="606"/>
      <c r="B31" s="607"/>
      <c r="C31" s="608"/>
      <c r="D31" s="220"/>
      <c r="E31" s="220"/>
      <c r="F31" s="220"/>
      <c r="G31" s="220"/>
      <c r="H31" s="220"/>
      <c r="I31" s="220"/>
      <c r="J31" s="220"/>
      <c r="K31" s="220"/>
      <c r="L31" s="220"/>
      <c r="M31" s="220"/>
      <c r="N31" s="220"/>
      <c r="O31" s="220"/>
      <c r="P31" s="220"/>
    </row>
    <row r="32" spans="1:16" x14ac:dyDescent="0.2">
      <c r="A32" s="606"/>
      <c r="B32" s="607"/>
      <c r="C32" s="608"/>
      <c r="D32" s="220"/>
      <c r="E32" s="220"/>
      <c r="F32" s="220"/>
      <c r="G32" s="220"/>
      <c r="H32" s="220"/>
      <c r="I32" s="220"/>
      <c r="J32" s="220"/>
      <c r="K32" s="220"/>
      <c r="L32" s="220"/>
      <c r="M32" s="220"/>
      <c r="N32" s="220"/>
      <c r="O32" s="220"/>
      <c r="P32" s="220"/>
    </row>
    <row r="33" spans="1:16" x14ac:dyDescent="0.2">
      <c r="A33" s="606"/>
      <c r="B33" s="607"/>
      <c r="C33" s="608"/>
      <c r="D33" s="220"/>
      <c r="E33" s="220"/>
      <c r="F33" s="220"/>
      <c r="G33" s="220"/>
      <c r="H33" s="220"/>
      <c r="I33" s="220"/>
      <c r="J33" s="220"/>
      <c r="K33" s="220"/>
      <c r="L33" s="220"/>
      <c r="M33" s="220"/>
      <c r="N33" s="220"/>
      <c r="O33" s="220"/>
      <c r="P33" s="220"/>
    </row>
    <row r="34" spans="1:16" x14ac:dyDescent="0.2">
      <c r="A34" s="606"/>
      <c r="B34" s="607"/>
      <c r="C34" s="608"/>
      <c r="D34" s="220"/>
      <c r="E34" s="220"/>
      <c r="F34" s="220"/>
      <c r="G34" s="220"/>
      <c r="H34" s="220"/>
      <c r="I34" s="220"/>
      <c r="J34" s="220"/>
      <c r="K34" s="220"/>
      <c r="L34" s="220"/>
      <c r="M34" s="220"/>
      <c r="N34" s="220"/>
      <c r="O34" s="220"/>
      <c r="P34" s="220"/>
    </row>
    <row r="35" spans="1:16" x14ac:dyDescent="0.2">
      <c r="A35" s="606"/>
      <c r="B35" s="607"/>
      <c r="C35" s="608"/>
      <c r="D35" s="220"/>
      <c r="E35" s="220"/>
      <c r="F35" s="220"/>
      <c r="G35" s="220"/>
      <c r="H35" s="220"/>
      <c r="I35" s="220"/>
      <c r="J35" s="220"/>
      <c r="K35" s="220"/>
      <c r="L35" s="220"/>
      <c r="M35" s="220"/>
      <c r="N35" s="220"/>
      <c r="O35" s="220"/>
      <c r="P35" s="220"/>
    </row>
    <row r="36" spans="1:16" x14ac:dyDescent="0.2">
      <c r="A36" s="606"/>
      <c r="B36" s="607"/>
      <c r="C36" s="608"/>
      <c r="D36" s="220"/>
      <c r="E36" s="220"/>
      <c r="F36" s="220"/>
      <c r="G36" s="220"/>
      <c r="H36" s="220"/>
      <c r="I36" s="220"/>
      <c r="J36" s="220"/>
      <c r="K36" s="220"/>
      <c r="L36" s="220"/>
      <c r="M36" s="220"/>
      <c r="N36" s="220"/>
      <c r="O36" s="220"/>
      <c r="P36" s="220"/>
    </row>
    <row r="37" spans="1:16" x14ac:dyDescent="0.2">
      <c r="A37" s="606"/>
      <c r="B37" s="607"/>
      <c r="C37" s="608"/>
      <c r="D37" s="220"/>
      <c r="E37" s="220"/>
      <c r="F37" s="220"/>
      <c r="G37" s="220"/>
      <c r="H37" s="220"/>
      <c r="I37" s="220"/>
      <c r="J37" s="220"/>
      <c r="K37" s="220"/>
      <c r="L37" s="220"/>
      <c r="M37" s="220"/>
      <c r="N37" s="220"/>
      <c r="O37" s="220"/>
      <c r="P37" s="220"/>
    </row>
    <row r="38" spans="1:16" x14ac:dyDescent="0.2">
      <c r="A38" s="606"/>
      <c r="B38" s="607"/>
      <c r="C38" s="608"/>
      <c r="D38" s="220"/>
      <c r="E38" s="220"/>
      <c r="F38" s="220"/>
      <c r="G38" s="220"/>
      <c r="H38" s="220"/>
      <c r="I38" s="220"/>
      <c r="J38" s="220"/>
      <c r="K38" s="220"/>
      <c r="L38" s="220"/>
      <c r="M38" s="220"/>
      <c r="N38" s="220"/>
      <c r="O38" s="220"/>
      <c r="P38" s="220"/>
    </row>
    <row r="39" spans="1:16" x14ac:dyDescent="0.2">
      <c r="A39" s="606"/>
      <c r="B39" s="607"/>
      <c r="C39" s="608"/>
      <c r="D39" s="220"/>
      <c r="E39" s="220"/>
      <c r="F39" s="220"/>
      <c r="G39" s="220"/>
      <c r="H39" s="220"/>
      <c r="I39" s="220"/>
      <c r="J39" s="220"/>
      <c r="K39" s="220"/>
      <c r="L39" s="220"/>
      <c r="M39" s="220"/>
      <c r="N39" s="220"/>
      <c r="O39" s="220"/>
      <c r="P39" s="220"/>
    </row>
    <row r="40" spans="1:16" x14ac:dyDescent="0.2">
      <c r="A40" s="606"/>
      <c r="B40" s="607"/>
      <c r="C40" s="608"/>
      <c r="D40" s="220"/>
      <c r="E40" s="220"/>
      <c r="F40" s="220"/>
      <c r="G40" s="220"/>
      <c r="H40" s="220"/>
      <c r="I40" s="220"/>
      <c r="J40" s="220"/>
      <c r="K40" s="220"/>
      <c r="L40" s="220"/>
      <c r="M40" s="220"/>
      <c r="N40" s="220"/>
      <c r="O40" s="220"/>
      <c r="P40" s="220"/>
    </row>
    <row r="41" spans="1:16" x14ac:dyDescent="0.2">
      <c r="A41" s="606"/>
      <c r="B41" s="607"/>
      <c r="C41" s="608"/>
      <c r="D41" s="220"/>
      <c r="E41" s="220"/>
      <c r="F41" s="220"/>
      <c r="G41" s="220"/>
      <c r="H41" s="220"/>
      <c r="I41" s="220"/>
      <c r="J41" s="220"/>
      <c r="K41" s="220"/>
      <c r="L41" s="220"/>
      <c r="M41" s="220"/>
      <c r="N41" s="220"/>
      <c r="O41" s="220"/>
      <c r="P41" s="220"/>
    </row>
    <row r="42" spans="1:16" x14ac:dyDescent="0.2">
      <c r="A42" s="606"/>
      <c r="B42" s="607"/>
      <c r="C42" s="608"/>
      <c r="D42" s="220"/>
      <c r="E42" s="220"/>
      <c r="F42" s="220"/>
      <c r="G42" s="220"/>
      <c r="H42" s="220"/>
      <c r="I42" s="220"/>
      <c r="J42" s="220"/>
      <c r="K42" s="220"/>
      <c r="L42" s="220"/>
      <c r="M42" s="220"/>
      <c r="N42" s="220"/>
      <c r="O42" s="220"/>
      <c r="P42" s="220"/>
    </row>
    <row r="43" spans="1:16" x14ac:dyDescent="0.2">
      <c r="A43" s="606"/>
      <c r="B43" s="607"/>
      <c r="C43" s="608"/>
      <c r="D43" s="220"/>
      <c r="E43" s="220"/>
      <c r="F43" s="220"/>
      <c r="G43" s="220"/>
      <c r="H43" s="220"/>
      <c r="I43" s="220"/>
      <c r="J43" s="220"/>
      <c r="K43" s="220"/>
      <c r="L43" s="220"/>
      <c r="M43" s="220"/>
      <c r="N43" s="220"/>
      <c r="O43" s="220"/>
      <c r="P43" s="220"/>
    </row>
    <row r="44" spans="1:16" ht="26.45" customHeight="1" thickBot="1" x14ac:dyDescent="0.25">
      <c r="A44" s="609"/>
      <c r="B44" s="610"/>
      <c r="C44" s="611"/>
    </row>
    <row r="45" spans="1:16" x14ac:dyDescent="0.2">
      <c r="A45" s="2"/>
      <c r="B45" s="2"/>
      <c r="C45" s="2"/>
    </row>
    <row r="46" spans="1:16" x14ac:dyDescent="0.2">
      <c r="A46" s="2"/>
      <c r="B46" s="2"/>
      <c r="C46" s="2"/>
    </row>
    <row r="47" spans="1:16" x14ac:dyDescent="0.2">
      <c r="A47" s="2"/>
      <c r="B47" s="2"/>
      <c r="C47" s="2"/>
    </row>
    <row r="48" spans="1:16" x14ac:dyDescent="0.2">
      <c r="A48" s="2"/>
      <c r="B48" s="2"/>
      <c r="C48" s="2"/>
    </row>
    <row r="49" spans="1:3" x14ac:dyDescent="0.2">
      <c r="A49" s="2"/>
      <c r="B49" s="2"/>
      <c r="C49" s="2"/>
    </row>
    <row r="50" spans="1:3" x14ac:dyDescent="0.2">
      <c r="A50" s="2"/>
      <c r="B50" s="2"/>
      <c r="C50" s="2"/>
    </row>
  </sheetData>
  <sheetProtection selectLockedCells="1"/>
  <mergeCells count="7">
    <mergeCell ref="A7:C44"/>
    <mergeCell ref="A1:A6"/>
    <mergeCell ref="B1:B2"/>
    <mergeCell ref="C1:C2"/>
    <mergeCell ref="B3:B4"/>
    <mergeCell ref="C3:C4"/>
    <mergeCell ref="B5:B6"/>
  </mergeCells>
  <printOptions horizontalCentered="1" verticalCentered="1"/>
  <pageMargins left="0.31496062992125984" right="0.31496062992125984" top="0.74803149606299213" bottom="0.74803149606299213" header="0.31496062992125984" footer="0.31496062992125984"/>
  <pageSetup scale="81"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AB92D-1DA4-4924-BB11-B3AAFC549447}">
  <sheetPr>
    <pageSetUpPr fitToPage="1"/>
  </sheetPr>
  <dimension ref="A1:C49"/>
  <sheetViews>
    <sheetView view="pageBreakPreview" topLeftCell="A25" zoomScale="70" zoomScaleNormal="85" zoomScaleSheetLayoutView="70" workbookViewId="0">
      <selection sqref="A1:C43"/>
    </sheetView>
  </sheetViews>
  <sheetFormatPr baseColWidth="10" defaultColWidth="14.83203125" defaultRowHeight="15" x14ac:dyDescent="0.25"/>
  <cols>
    <col min="1" max="1" width="40.83203125" style="1" customWidth="1"/>
    <col min="2" max="2" width="78.6640625" style="1" customWidth="1"/>
    <col min="3" max="3" width="29.83203125" style="1" customWidth="1"/>
    <col min="4" max="16384" width="14.83203125" style="221"/>
  </cols>
  <sheetData>
    <row r="1" spans="1:3" ht="14.45" customHeight="1" x14ac:dyDescent="0.25">
      <c r="A1" s="362" t="e" vm="106">
        <v>#VALUE!</v>
      </c>
      <c r="B1" s="362" t="s">
        <v>911</v>
      </c>
      <c r="C1" s="365" t="s">
        <v>816</v>
      </c>
    </row>
    <row r="2" spans="1:3" ht="15.75" thickBot="1" x14ac:dyDescent="0.3">
      <c r="A2" s="363"/>
      <c r="B2" s="364"/>
      <c r="C2" s="366"/>
    </row>
    <row r="3" spans="1:3" ht="14.45" customHeight="1" x14ac:dyDescent="0.25">
      <c r="A3" s="363"/>
      <c r="B3" s="367" t="s">
        <v>57</v>
      </c>
      <c r="C3" s="369" t="s">
        <v>818</v>
      </c>
    </row>
    <row r="4" spans="1:3" ht="15.75" thickBot="1" x14ac:dyDescent="0.3">
      <c r="A4" s="363"/>
      <c r="B4" s="382"/>
      <c r="C4" s="370"/>
    </row>
    <row r="5" spans="1:3" ht="15.75" thickBot="1" x14ac:dyDescent="0.3">
      <c r="A5" s="363"/>
      <c r="B5" s="367" t="s">
        <v>912</v>
      </c>
      <c r="C5" s="296" t="s">
        <v>820</v>
      </c>
    </row>
    <row r="6" spans="1:3" ht="15.75" thickBot="1" x14ac:dyDescent="0.3">
      <c r="A6" s="363"/>
      <c r="B6" s="368"/>
      <c r="C6" s="297" t="s">
        <v>913</v>
      </c>
    </row>
    <row r="7" spans="1:3" x14ac:dyDescent="0.25">
      <c r="A7" s="353"/>
      <c r="B7" s="604"/>
      <c r="C7" s="605"/>
    </row>
    <row r="8" spans="1:3" x14ac:dyDescent="0.25">
      <c r="A8" s="606"/>
      <c r="B8" s="607"/>
      <c r="C8" s="608"/>
    </row>
    <row r="9" spans="1:3" x14ac:dyDescent="0.25">
      <c r="A9" s="606"/>
      <c r="B9" s="607"/>
      <c r="C9" s="608"/>
    </row>
    <row r="10" spans="1:3" ht="14.45" customHeight="1" x14ac:dyDescent="0.25">
      <c r="A10" s="606"/>
      <c r="B10" s="607"/>
      <c r="C10" s="608"/>
    </row>
    <row r="11" spans="1:3" x14ac:dyDescent="0.25">
      <c r="A11" s="606"/>
      <c r="B11" s="607"/>
      <c r="C11" s="608"/>
    </row>
    <row r="12" spans="1:3" x14ac:dyDescent="0.25">
      <c r="A12" s="606"/>
      <c r="B12" s="607"/>
      <c r="C12" s="608"/>
    </row>
    <row r="13" spans="1:3" ht="14.45" customHeight="1" x14ac:dyDescent="0.25">
      <c r="A13" s="606"/>
      <c r="B13" s="607"/>
      <c r="C13" s="608"/>
    </row>
    <row r="14" spans="1:3" x14ac:dyDescent="0.25">
      <c r="A14" s="606"/>
      <c r="B14" s="607"/>
      <c r="C14" s="608"/>
    </row>
    <row r="15" spans="1:3" x14ac:dyDescent="0.25">
      <c r="A15" s="606"/>
      <c r="B15" s="607"/>
      <c r="C15" s="608"/>
    </row>
    <row r="16" spans="1:3" x14ac:dyDescent="0.25">
      <c r="A16" s="606"/>
      <c r="B16" s="607"/>
      <c r="C16" s="608"/>
    </row>
    <row r="17" spans="1:3" x14ac:dyDescent="0.25">
      <c r="A17" s="606"/>
      <c r="B17" s="607"/>
      <c r="C17" s="608"/>
    </row>
    <row r="18" spans="1:3" x14ac:dyDescent="0.25">
      <c r="A18" s="606"/>
      <c r="B18" s="607"/>
      <c r="C18" s="608"/>
    </row>
    <row r="19" spans="1:3" x14ac:dyDescent="0.25">
      <c r="A19" s="606"/>
      <c r="B19" s="607"/>
      <c r="C19" s="608"/>
    </row>
    <row r="20" spans="1:3" x14ac:dyDescent="0.25">
      <c r="A20" s="606"/>
      <c r="B20" s="607"/>
      <c r="C20" s="608"/>
    </row>
    <row r="21" spans="1:3" x14ac:dyDescent="0.25">
      <c r="A21" s="606"/>
      <c r="B21" s="607"/>
      <c r="C21" s="608"/>
    </row>
    <row r="22" spans="1:3" x14ac:dyDescent="0.25">
      <c r="A22" s="606"/>
      <c r="B22" s="607"/>
      <c r="C22" s="608"/>
    </row>
    <row r="23" spans="1:3" x14ac:dyDescent="0.25">
      <c r="A23" s="606"/>
      <c r="B23" s="607"/>
      <c r="C23" s="608"/>
    </row>
    <row r="24" spans="1:3" x14ac:dyDescent="0.25">
      <c r="A24" s="606"/>
      <c r="B24" s="607"/>
      <c r="C24" s="608"/>
    </row>
    <row r="25" spans="1:3" x14ac:dyDescent="0.25">
      <c r="A25" s="606"/>
      <c r="B25" s="607"/>
      <c r="C25" s="608"/>
    </row>
    <row r="26" spans="1:3" x14ac:dyDescent="0.25">
      <c r="A26" s="606"/>
      <c r="B26" s="607"/>
      <c r="C26" s="608"/>
    </row>
    <row r="27" spans="1:3" x14ac:dyDescent="0.25">
      <c r="A27" s="606"/>
      <c r="B27" s="607"/>
      <c r="C27" s="608"/>
    </row>
    <row r="28" spans="1:3" x14ac:dyDescent="0.25">
      <c r="A28" s="606"/>
      <c r="B28" s="607"/>
      <c r="C28" s="608"/>
    </row>
    <row r="29" spans="1:3" x14ac:dyDescent="0.25">
      <c r="A29" s="606"/>
      <c r="B29" s="607"/>
      <c r="C29" s="608"/>
    </row>
    <row r="30" spans="1:3" x14ac:dyDescent="0.25">
      <c r="A30" s="606"/>
      <c r="B30" s="607"/>
      <c r="C30" s="608"/>
    </row>
    <row r="31" spans="1:3" x14ac:dyDescent="0.25">
      <c r="A31" s="606"/>
      <c r="B31" s="607"/>
      <c r="C31" s="608"/>
    </row>
    <row r="32" spans="1:3" x14ac:dyDescent="0.25">
      <c r="A32" s="606"/>
      <c r="B32" s="607"/>
      <c r="C32" s="608"/>
    </row>
    <row r="33" spans="1:3" x14ac:dyDescent="0.25">
      <c r="A33" s="606"/>
      <c r="B33" s="607"/>
      <c r="C33" s="608"/>
    </row>
    <row r="34" spans="1:3" x14ac:dyDescent="0.25">
      <c r="A34" s="606"/>
      <c r="B34" s="607"/>
      <c r="C34" s="608"/>
    </row>
    <row r="35" spans="1:3" x14ac:dyDescent="0.25">
      <c r="A35" s="606"/>
      <c r="B35" s="607"/>
      <c r="C35" s="608"/>
    </row>
    <row r="36" spans="1:3" x14ac:dyDescent="0.25">
      <c r="A36" s="606"/>
      <c r="B36" s="607"/>
      <c r="C36" s="608"/>
    </row>
    <row r="37" spans="1:3" x14ac:dyDescent="0.25">
      <c r="A37" s="606"/>
      <c r="B37" s="607"/>
      <c r="C37" s="608"/>
    </row>
    <row r="38" spans="1:3" x14ac:dyDescent="0.25">
      <c r="A38" s="606"/>
      <c r="B38" s="607"/>
      <c r="C38" s="608"/>
    </row>
    <row r="39" spans="1:3" x14ac:dyDescent="0.25">
      <c r="A39" s="606"/>
      <c r="B39" s="607"/>
      <c r="C39" s="608"/>
    </row>
    <row r="40" spans="1:3" x14ac:dyDescent="0.25">
      <c r="A40" s="606"/>
      <c r="B40" s="607"/>
      <c r="C40" s="608"/>
    </row>
    <row r="41" spans="1:3" x14ac:dyDescent="0.25">
      <c r="A41" s="606"/>
      <c r="B41" s="607"/>
      <c r="C41" s="608"/>
    </row>
    <row r="42" spans="1:3" x14ac:dyDescent="0.25">
      <c r="A42" s="606"/>
      <c r="B42" s="607"/>
      <c r="C42" s="608"/>
    </row>
    <row r="43" spans="1:3" x14ac:dyDescent="0.25">
      <c r="A43" s="606"/>
      <c r="B43" s="607"/>
      <c r="C43" s="608"/>
    </row>
    <row r="44" spans="1:3" x14ac:dyDescent="0.25">
      <c r="A44" s="3"/>
      <c r="B44" s="3"/>
      <c r="C44" s="3"/>
    </row>
    <row r="45" spans="1:3" x14ac:dyDescent="0.25">
      <c r="A45" s="2"/>
      <c r="B45" s="2"/>
      <c r="C45" s="2"/>
    </row>
    <row r="46" spans="1:3" x14ac:dyDescent="0.25">
      <c r="A46" s="2"/>
      <c r="B46" s="2"/>
      <c r="C46" s="2"/>
    </row>
    <row r="47" spans="1:3" x14ac:dyDescent="0.25">
      <c r="A47" s="2"/>
      <c r="B47" s="2"/>
      <c r="C47" s="2"/>
    </row>
    <row r="48" spans="1:3" x14ac:dyDescent="0.25">
      <c r="A48" s="2"/>
      <c r="B48" s="2"/>
      <c r="C48" s="2"/>
    </row>
    <row r="49" spans="1:3" x14ac:dyDescent="0.25">
      <c r="A49" s="2"/>
      <c r="B49" s="2"/>
      <c r="C49" s="2"/>
    </row>
  </sheetData>
  <sheetProtection selectLockedCells="1"/>
  <mergeCells count="7">
    <mergeCell ref="A7:C43"/>
    <mergeCell ref="A1:A6"/>
    <mergeCell ref="B1:B2"/>
    <mergeCell ref="C1:C2"/>
    <mergeCell ref="B3:B4"/>
    <mergeCell ref="C3:C4"/>
    <mergeCell ref="B5:B6"/>
  </mergeCells>
  <printOptions horizontalCentered="1" verticalCentered="1"/>
  <pageMargins left="0.31496062992125984" right="0.31496062992125984" top="0.74803149606299213" bottom="0.74803149606299213" header="0.31496062992125984" footer="0.31496062992125984"/>
  <pageSetup scale="81"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F1C4A-D692-45A2-82BE-C3D3DC5BC1DE}">
  <sheetPr>
    <pageSetUpPr fitToPage="1"/>
  </sheetPr>
  <dimension ref="A1:J58"/>
  <sheetViews>
    <sheetView view="pageBreakPreview" topLeftCell="A20" zoomScale="80" zoomScaleNormal="80" zoomScaleSheetLayoutView="80" workbookViewId="0">
      <selection sqref="A1:J58"/>
    </sheetView>
  </sheetViews>
  <sheetFormatPr baseColWidth="10" defaultColWidth="14.83203125" defaultRowHeight="15" x14ac:dyDescent="0.25"/>
  <cols>
    <col min="1" max="1" width="58.1640625" style="8" customWidth="1"/>
    <col min="2" max="2" width="99.1640625" style="8" customWidth="1"/>
    <col min="3" max="3" width="42.5" style="8" customWidth="1"/>
    <col min="4" max="8" width="14.83203125" style="221"/>
    <col min="9" max="10" width="18" style="221" customWidth="1"/>
    <col min="11" max="16384" width="14.83203125" style="221"/>
  </cols>
  <sheetData>
    <row r="1" spans="1:10" s="1" customFormat="1" ht="10.15" customHeight="1" x14ac:dyDescent="0.15">
      <c r="A1" s="362" t="e" vm="107">
        <v>#VALUE!</v>
      </c>
      <c r="B1" s="439" t="s">
        <v>911</v>
      </c>
      <c r="C1" s="440"/>
      <c r="D1" s="440"/>
      <c r="E1" s="440"/>
      <c r="F1" s="440"/>
      <c r="G1" s="440"/>
      <c r="H1" s="614" t="s">
        <v>816</v>
      </c>
      <c r="I1" s="615"/>
      <c r="J1" s="615"/>
    </row>
    <row r="2" spans="1:10" s="1" customFormat="1" ht="15.6" customHeight="1" thickBot="1" x14ac:dyDescent="0.2">
      <c r="A2" s="363"/>
      <c r="B2" s="445"/>
      <c r="C2" s="446"/>
      <c r="D2" s="446"/>
      <c r="E2" s="446"/>
      <c r="F2" s="446"/>
      <c r="G2" s="446"/>
      <c r="H2" s="616"/>
      <c r="I2" s="617"/>
      <c r="J2" s="617"/>
    </row>
    <row r="3" spans="1:10" s="1" customFormat="1" ht="10.15" customHeight="1" x14ac:dyDescent="0.15">
      <c r="A3" s="363"/>
      <c r="B3" s="475" t="s">
        <v>57</v>
      </c>
      <c r="C3" s="476"/>
      <c r="D3" s="476"/>
      <c r="E3" s="476"/>
      <c r="F3" s="476"/>
      <c r="G3" s="476"/>
      <c r="H3" s="618" t="s">
        <v>818</v>
      </c>
      <c r="I3" s="619"/>
      <c r="J3" s="619"/>
    </row>
    <row r="4" spans="1:10" s="1" customFormat="1" ht="10.15" customHeight="1" thickBot="1" x14ac:dyDescent="0.2">
      <c r="A4" s="363"/>
      <c r="B4" s="478"/>
      <c r="C4" s="479"/>
      <c r="D4" s="479"/>
      <c r="E4" s="479"/>
      <c r="F4" s="479"/>
      <c r="G4" s="479"/>
      <c r="H4" s="620"/>
      <c r="I4" s="621"/>
      <c r="J4" s="621"/>
    </row>
    <row r="5" spans="1:10" s="1" customFormat="1" ht="19.149999999999999" customHeight="1" thickBot="1" x14ac:dyDescent="0.2">
      <c r="A5" s="363"/>
      <c r="B5" s="475" t="s">
        <v>912</v>
      </c>
      <c r="C5" s="476"/>
      <c r="D5" s="476"/>
      <c r="E5" s="476"/>
      <c r="F5" s="476"/>
      <c r="G5" s="476"/>
      <c r="H5" s="472" t="s">
        <v>820</v>
      </c>
      <c r="I5" s="473"/>
      <c r="J5" s="473"/>
    </row>
    <row r="6" spans="1:10" s="1" customFormat="1" ht="17.45" customHeight="1" thickBot="1" x14ac:dyDescent="0.2">
      <c r="A6" s="364"/>
      <c r="B6" s="478"/>
      <c r="C6" s="479"/>
      <c r="D6" s="479"/>
      <c r="E6" s="479"/>
      <c r="F6" s="479"/>
      <c r="G6" s="479"/>
      <c r="H6" s="472" t="s">
        <v>913</v>
      </c>
      <c r="I6" s="473"/>
      <c r="J6" s="473"/>
    </row>
    <row r="7" spans="1:10" ht="22.15" customHeight="1" x14ac:dyDescent="0.25">
      <c r="A7" s="612"/>
      <c r="B7" s="612"/>
      <c r="C7" s="612"/>
      <c r="D7" s="612"/>
      <c r="E7" s="612"/>
      <c r="F7" s="612"/>
      <c r="G7" s="612"/>
      <c r="H7" s="612"/>
      <c r="I7" s="612"/>
      <c r="J7" s="612"/>
    </row>
    <row r="8" spans="1:10" ht="22.15" customHeight="1" x14ac:dyDescent="0.25">
      <c r="A8" s="613"/>
      <c r="B8" s="613"/>
      <c r="C8" s="613"/>
      <c r="D8" s="613"/>
      <c r="E8" s="613"/>
      <c r="F8" s="613"/>
      <c r="G8" s="613"/>
      <c r="H8" s="613"/>
      <c r="I8" s="613"/>
      <c r="J8" s="613"/>
    </row>
    <row r="9" spans="1:10" ht="22.15" customHeight="1" x14ac:dyDescent="0.25">
      <c r="A9" s="613"/>
      <c r="B9" s="613"/>
      <c r="C9" s="613"/>
      <c r="D9" s="613"/>
      <c r="E9" s="613"/>
      <c r="F9" s="613"/>
      <c r="G9" s="613"/>
      <c r="H9" s="613"/>
      <c r="I9" s="613"/>
      <c r="J9" s="613"/>
    </row>
    <row r="10" spans="1:10" ht="22.15" customHeight="1" x14ac:dyDescent="0.25">
      <c r="A10" s="613"/>
      <c r="B10" s="613"/>
      <c r="C10" s="613"/>
      <c r="D10" s="613"/>
      <c r="E10" s="613"/>
      <c r="F10" s="613"/>
      <c r="G10" s="613"/>
      <c r="H10" s="613"/>
      <c r="I10" s="613"/>
      <c r="J10" s="613"/>
    </row>
    <row r="11" spans="1:10" ht="22.15" customHeight="1" x14ac:dyDescent="0.25">
      <c r="A11" s="613"/>
      <c r="B11" s="613"/>
      <c r="C11" s="613"/>
      <c r="D11" s="613"/>
      <c r="E11" s="613"/>
      <c r="F11" s="613"/>
      <c r="G11" s="613"/>
      <c r="H11" s="613"/>
      <c r="I11" s="613"/>
      <c r="J11" s="613"/>
    </row>
    <row r="12" spans="1:10" ht="22.15" customHeight="1" x14ac:dyDescent="0.25">
      <c r="A12" s="613"/>
      <c r="B12" s="613"/>
      <c r="C12" s="613"/>
      <c r="D12" s="613"/>
      <c r="E12" s="613"/>
      <c r="F12" s="613"/>
      <c r="G12" s="613"/>
      <c r="H12" s="613"/>
      <c r="I12" s="613"/>
      <c r="J12" s="613"/>
    </row>
    <row r="13" spans="1:10" ht="22.15" customHeight="1" x14ac:dyDescent="0.25">
      <c r="A13" s="613"/>
      <c r="B13" s="613"/>
      <c r="C13" s="613"/>
      <c r="D13" s="613"/>
      <c r="E13" s="613"/>
      <c r="F13" s="613"/>
      <c r="G13" s="613"/>
      <c r="H13" s="613"/>
      <c r="I13" s="613"/>
      <c r="J13" s="613"/>
    </row>
    <row r="14" spans="1:10" ht="22.15" customHeight="1" x14ac:dyDescent="0.25">
      <c r="A14" s="613"/>
      <c r="B14" s="613"/>
      <c r="C14" s="613"/>
      <c r="D14" s="613"/>
      <c r="E14" s="613"/>
      <c r="F14" s="613"/>
      <c r="G14" s="613"/>
      <c r="H14" s="613"/>
      <c r="I14" s="613"/>
      <c r="J14" s="613"/>
    </row>
    <row r="15" spans="1:10" ht="22.15" customHeight="1" x14ac:dyDescent="0.25">
      <c r="A15" s="613"/>
      <c r="B15" s="613"/>
      <c r="C15" s="613"/>
      <c r="D15" s="613"/>
      <c r="E15" s="613"/>
      <c r="F15" s="613"/>
      <c r="G15" s="613"/>
      <c r="H15" s="613"/>
      <c r="I15" s="613"/>
      <c r="J15" s="613"/>
    </row>
    <row r="16" spans="1:10" ht="22.15" customHeight="1" x14ac:dyDescent="0.25">
      <c r="A16" s="613"/>
      <c r="B16" s="613"/>
      <c r="C16" s="613"/>
      <c r="D16" s="613"/>
      <c r="E16" s="613"/>
      <c r="F16" s="613"/>
      <c r="G16" s="613"/>
      <c r="H16" s="613"/>
      <c r="I16" s="613"/>
      <c r="J16" s="613"/>
    </row>
    <row r="17" spans="1:10" ht="22.15" customHeight="1" x14ac:dyDescent="0.25">
      <c r="A17" s="613"/>
      <c r="B17" s="613"/>
      <c r="C17" s="613"/>
      <c r="D17" s="613"/>
      <c r="E17" s="613"/>
      <c r="F17" s="613"/>
      <c r="G17" s="613"/>
      <c r="H17" s="613"/>
      <c r="I17" s="613"/>
      <c r="J17" s="613"/>
    </row>
    <row r="18" spans="1:10" ht="22.15" customHeight="1" x14ac:dyDescent="0.25">
      <c r="A18" s="613"/>
      <c r="B18" s="613"/>
      <c r="C18" s="613"/>
      <c r="D18" s="613"/>
      <c r="E18" s="613"/>
      <c r="F18" s="613"/>
      <c r="G18" s="613"/>
      <c r="H18" s="613"/>
      <c r="I18" s="613"/>
      <c r="J18" s="613"/>
    </row>
    <row r="19" spans="1:10" ht="22.15" customHeight="1" x14ac:dyDescent="0.25">
      <c r="A19" s="613"/>
      <c r="B19" s="613"/>
      <c r="C19" s="613"/>
      <c r="D19" s="613"/>
      <c r="E19" s="613"/>
      <c r="F19" s="613"/>
      <c r="G19" s="613"/>
      <c r="H19" s="613"/>
      <c r="I19" s="613"/>
      <c r="J19" s="613"/>
    </row>
    <row r="20" spans="1:10" ht="22.15" customHeight="1" x14ac:dyDescent="0.25">
      <c r="A20" s="613"/>
      <c r="B20" s="613"/>
      <c r="C20" s="613"/>
      <c r="D20" s="613"/>
      <c r="E20" s="613"/>
      <c r="F20" s="613"/>
      <c r="G20" s="613"/>
      <c r="H20" s="613"/>
      <c r="I20" s="613"/>
      <c r="J20" s="613"/>
    </row>
    <row r="21" spans="1:10" ht="22.15" customHeight="1" x14ac:dyDescent="0.25">
      <c r="A21" s="613"/>
      <c r="B21" s="613"/>
      <c r="C21" s="613"/>
      <c r="D21" s="613"/>
      <c r="E21" s="613"/>
      <c r="F21" s="613"/>
      <c r="G21" s="613"/>
      <c r="H21" s="613"/>
      <c r="I21" s="613"/>
      <c r="J21" s="613"/>
    </row>
    <row r="22" spans="1:10" ht="22.15" customHeight="1" x14ac:dyDescent="0.25">
      <c r="A22" s="613"/>
      <c r="B22" s="613"/>
      <c r="C22" s="613"/>
      <c r="D22" s="613"/>
      <c r="E22" s="613"/>
      <c r="F22" s="613"/>
      <c r="G22" s="613"/>
      <c r="H22" s="613"/>
      <c r="I22" s="613"/>
      <c r="J22" s="613"/>
    </row>
    <row r="23" spans="1:10" ht="22.15" customHeight="1" x14ac:dyDescent="0.25">
      <c r="A23" s="613"/>
      <c r="B23" s="613"/>
      <c r="C23" s="613"/>
      <c r="D23" s="613"/>
      <c r="E23" s="613"/>
      <c r="F23" s="613"/>
      <c r="G23" s="613"/>
      <c r="H23" s="613"/>
      <c r="I23" s="613"/>
      <c r="J23" s="613"/>
    </row>
    <row r="24" spans="1:10" ht="22.15" customHeight="1" x14ac:dyDescent="0.25">
      <c r="A24" s="613"/>
      <c r="B24" s="613"/>
      <c r="C24" s="613"/>
      <c r="D24" s="613"/>
      <c r="E24" s="613"/>
      <c r="F24" s="613"/>
      <c r="G24" s="613"/>
      <c r="H24" s="613"/>
      <c r="I24" s="613"/>
      <c r="J24" s="613"/>
    </row>
    <row r="25" spans="1:10" ht="22.15" customHeight="1" x14ac:dyDescent="0.25">
      <c r="A25" s="613"/>
      <c r="B25" s="613"/>
      <c r="C25" s="613"/>
      <c r="D25" s="613"/>
      <c r="E25" s="613"/>
      <c r="F25" s="613"/>
      <c r="G25" s="613"/>
      <c r="H25" s="613"/>
      <c r="I25" s="613"/>
      <c r="J25" s="613"/>
    </row>
    <row r="26" spans="1:10" ht="22.15" customHeight="1" x14ac:dyDescent="0.25">
      <c r="A26" s="613"/>
      <c r="B26" s="613"/>
      <c r="C26" s="613"/>
      <c r="D26" s="613"/>
      <c r="E26" s="613"/>
      <c r="F26" s="613"/>
      <c r="G26" s="613"/>
      <c r="H26" s="613"/>
      <c r="I26" s="613"/>
      <c r="J26" s="613"/>
    </row>
    <row r="27" spans="1:10" ht="22.15" customHeight="1" x14ac:dyDescent="0.25">
      <c r="A27" s="613"/>
      <c r="B27" s="613"/>
      <c r="C27" s="613"/>
      <c r="D27" s="613"/>
      <c r="E27" s="613"/>
      <c r="F27" s="613"/>
      <c r="G27" s="613"/>
      <c r="H27" s="613"/>
      <c r="I27" s="613"/>
      <c r="J27" s="613"/>
    </row>
    <row r="28" spans="1:10" ht="22.15" customHeight="1" x14ac:dyDescent="0.25">
      <c r="A28" s="613"/>
      <c r="B28" s="613"/>
      <c r="C28" s="613"/>
      <c r="D28" s="613"/>
      <c r="E28" s="613"/>
      <c r="F28" s="613"/>
      <c r="G28" s="613"/>
      <c r="H28" s="613"/>
      <c r="I28" s="613"/>
      <c r="J28" s="613"/>
    </row>
    <row r="29" spans="1:10" ht="22.15" customHeight="1" x14ac:dyDescent="0.25">
      <c r="A29" s="613"/>
      <c r="B29" s="613"/>
      <c r="C29" s="613"/>
      <c r="D29" s="613"/>
      <c r="E29" s="613"/>
      <c r="F29" s="613"/>
      <c r="G29" s="613"/>
      <c r="H29" s="613"/>
      <c r="I29" s="613"/>
      <c r="J29" s="613"/>
    </row>
    <row r="30" spans="1:10" ht="22.15" customHeight="1" x14ac:dyDescent="0.25">
      <c r="A30" s="613"/>
      <c r="B30" s="613"/>
      <c r="C30" s="613"/>
      <c r="D30" s="613"/>
      <c r="E30" s="613"/>
      <c r="F30" s="613"/>
      <c r="G30" s="613"/>
      <c r="H30" s="613"/>
      <c r="I30" s="613"/>
      <c r="J30" s="613"/>
    </row>
    <row r="31" spans="1:10" ht="22.15" customHeight="1" x14ac:dyDescent="0.25">
      <c r="A31" s="613"/>
      <c r="B31" s="613"/>
      <c r="C31" s="613"/>
      <c r="D31" s="613"/>
      <c r="E31" s="613"/>
      <c r="F31" s="613"/>
      <c r="G31" s="613"/>
      <c r="H31" s="613"/>
      <c r="I31" s="613"/>
      <c r="J31" s="613"/>
    </row>
    <row r="32" spans="1:10" ht="22.15" customHeight="1" x14ac:dyDescent="0.25">
      <c r="A32" s="613"/>
      <c r="B32" s="613"/>
      <c r="C32" s="613"/>
      <c r="D32" s="613"/>
      <c r="E32" s="613"/>
      <c r="F32" s="613"/>
      <c r="G32" s="613"/>
      <c r="H32" s="613"/>
      <c r="I32" s="613"/>
      <c r="J32" s="613"/>
    </row>
    <row r="33" spans="1:10" ht="22.15" customHeight="1" x14ac:dyDescent="0.25">
      <c r="A33" s="613"/>
      <c r="B33" s="613"/>
      <c r="C33" s="613"/>
      <c r="D33" s="613"/>
      <c r="E33" s="613"/>
      <c r="F33" s="613"/>
      <c r="G33" s="613"/>
      <c r="H33" s="613"/>
      <c r="I33" s="613"/>
      <c r="J33" s="613"/>
    </row>
    <row r="34" spans="1:10" ht="22.15" customHeight="1" x14ac:dyDescent="0.25">
      <c r="A34" s="613"/>
      <c r="B34" s="613"/>
      <c r="C34" s="613"/>
      <c r="D34" s="613"/>
      <c r="E34" s="613"/>
      <c r="F34" s="613"/>
      <c r="G34" s="613"/>
      <c r="H34" s="613"/>
      <c r="I34" s="613"/>
      <c r="J34" s="613"/>
    </row>
    <row r="35" spans="1:10" ht="22.15" customHeight="1" x14ac:dyDescent="0.25">
      <c r="A35" s="613"/>
      <c r="B35" s="613"/>
      <c r="C35" s="613"/>
      <c r="D35" s="613"/>
      <c r="E35" s="613"/>
      <c r="F35" s="613"/>
      <c r="G35" s="613"/>
      <c r="H35" s="613"/>
      <c r="I35" s="613"/>
      <c r="J35" s="613"/>
    </row>
    <row r="36" spans="1:10" ht="22.15" customHeight="1" x14ac:dyDescent="0.25">
      <c r="A36" s="613"/>
      <c r="B36" s="613"/>
      <c r="C36" s="613"/>
      <c r="D36" s="613"/>
      <c r="E36" s="613"/>
      <c r="F36" s="613"/>
      <c r="G36" s="613"/>
      <c r="H36" s="613"/>
      <c r="I36" s="613"/>
      <c r="J36" s="613"/>
    </row>
    <row r="37" spans="1:10" ht="22.15" customHeight="1" x14ac:dyDescent="0.25">
      <c r="A37" s="613"/>
      <c r="B37" s="613"/>
      <c r="C37" s="613"/>
      <c r="D37" s="613"/>
      <c r="E37" s="613"/>
      <c r="F37" s="613"/>
      <c r="G37" s="613"/>
      <c r="H37" s="613"/>
      <c r="I37" s="613"/>
      <c r="J37" s="613"/>
    </row>
    <row r="38" spans="1:10" ht="22.15" customHeight="1" x14ac:dyDescent="0.25">
      <c r="A38" s="613"/>
      <c r="B38" s="613"/>
      <c r="C38" s="613"/>
      <c r="D38" s="613"/>
      <c r="E38" s="613"/>
      <c r="F38" s="613"/>
      <c r="G38" s="613"/>
      <c r="H38" s="613"/>
      <c r="I38" s="613"/>
      <c r="J38" s="613"/>
    </row>
    <row r="39" spans="1:10" ht="22.15" customHeight="1" x14ac:dyDescent="0.25">
      <c r="A39" s="613"/>
      <c r="B39" s="613"/>
      <c r="C39" s="613"/>
      <c r="D39" s="613"/>
      <c r="E39" s="613"/>
      <c r="F39" s="613"/>
      <c r="G39" s="613"/>
      <c r="H39" s="613"/>
      <c r="I39" s="613"/>
      <c r="J39" s="613"/>
    </row>
    <row r="40" spans="1:10" ht="22.15" customHeight="1" x14ac:dyDescent="0.25">
      <c r="A40" s="613"/>
      <c r="B40" s="613"/>
      <c r="C40" s="613"/>
      <c r="D40" s="613"/>
      <c r="E40" s="613"/>
      <c r="F40" s="613"/>
      <c r="G40" s="613"/>
      <c r="H40" s="613"/>
      <c r="I40" s="613"/>
      <c r="J40" s="613"/>
    </row>
    <row r="41" spans="1:10" ht="22.15" customHeight="1" x14ac:dyDescent="0.25">
      <c r="A41" s="613"/>
      <c r="B41" s="613"/>
      <c r="C41" s="613"/>
      <c r="D41" s="613"/>
      <c r="E41" s="613"/>
      <c r="F41" s="613"/>
      <c r="G41" s="613"/>
      <c r="H41" s="613"/>
      <c r="I41" s="613"/>
      <c r="J41" s="613"/>
    </row>
    <row r="42" spans="1:10" ht="22.15" customHeight="1" x14ac:dyDescent="0.25">
      <c r="A42" s="613"/>
      <c r="B42" s="613"/>
      <c r="C42" s="613"/>
      <c r="D42" s="613"/>
      <c r="E42" s="613"/>
      <c r="F42" s="613"/>
      <c r="G42" s="613"/>
      <c r="H42" s="613"/>
      <c r="I42" s="613"/>
      <c r="J42" s="613"/>
    </row>
    <row r="43" spans="1:10" ht="22.15" customHeight="1" x14ac:dyDescent="0.25">
      <c r="A43" s="613"/>
      <c r="B43" s="613"/>
      <c r="C43" s="613"/>
      <c r="D43" s="613"/>
      <c r="E43" s="613"/>
      <c r="F43" s="613"/>
      <c r="G43" s="613"/>
      <c r="H43" s="613"/>
      <c r="I43" s="613"/>
      <c r="J43" s="613"/>
    </row>
    <row r="44" spans="1:10" ht="22.15" customHeight="1" x14ac:dyDescent="0.25">
      <c r="A44" s="613"/>
      <c r="B44" s="613"/>
      <c r="C44" s="613"/>
      <c r="D44" s="613"/>
      <c r="E44" s="613"/>
      <c r="F44" s="613"/>
      <c r="G44" s="613"/>
      <c r="H44" s="613"/>
      <c r="I44" s="613"/>
      <c r="J44" s="613"/>
    </row>
    <row r="45" spans="1:10" ht="22.15" customHeight="1" x14ac:dyDescent="0.25">
      <c r="A45" s="613"/>
      <c r="B45" s="613"/>
      <c r="C45" s="613"/>
      <c r="D45" s="613"/>
      <c r="E45" s="613"/>
      <c r="F45" s="613"/>
      <c r="G45" s="613"/>
      <c r="H45" s="613"/>
      <c r="I45" s="613"/>
      <c r="J45" s="613"/>
    </row>
    <row r="46" spans="1:10" ht="22.15" customHeight="1" x14ac:dyDescent="0.25">
      <c r="A46" s="613"/>
      <c r="B46" s="613"/>
      <c r="C46" s="613"/>
      <c r="D46" s="613"/>
      <c r="E46" s="613"/>
      <c r="F46" s="613"/>
      <c r="G46" s="613"/>
      <c r="H46" s="613"/>
      <c r="I46" s="613"/>
      <c r="J46" s="613"/>
    </row>
    <row r="47" spans="1:10" ht="22.15" customHeight="1" x14ac:dyDescent="0.25">
      <c r="A47" s="613"/>
      <c r="B47" s="613"/>
      <c r="C47" s="613"/>
      <c r="D47" s="613"/>
      <c r="E47" s="613"/>
      <c r="F47" s="613"/>
      <c r="G47" s="613"/>
      <c r="H47" s="613"/>
      <c r="I47" s="613"/>
      <c r="J47" s="613"/>
    </row>
    <row r="48" spans="1:10" ht="22.15" customHeight="1" x14ac:dyDescent="0.25">
      <c r="A48" s="613"/>
      <c r="B48" s="613"/>
      <c r="C48" s="613"/>
      <c r="D48" s="613"/>
      <c r="E48" s="613"/>
      <c r="F48" s="613"/>
      <c r="G48" s="613"/>
      <c r="H48" s="613"/>
      <c r="I48" s="613"/>
      <c r="J48" s="613"/>
    </row>
    <row r="49" spans="1:10" ht="22.15" customHeight="1" x14ac:dyDescent="0.25">
      <c r="A49" s="613"/>
      <c r="B49" s="613"/>
      <c r="C49" s="613"/>
      <c r="D49" s="613"/>
      <c r="E49" s="613"/>
      <c r="F49" s="613"/>
      <c r="G49" s="613"/>
      <c r="H49" s="613"/>
      <c r="I49" s="613"/>
      <c r="J49" s="613"/>
    </row>
    <row r="50" spans="1:10" ht="22.15" customHeight="1" x14ac:dyDescent="0.25">
      <c r="A50" s="613"/>
      <c r="B50" s="613"/>
      <c r="C50" s="613"/>
      <c r="D50" s="613"/>
      <c r="E50" s="613"/>
      <c r="F50" s="613"/>
      <c r="G50" s="613"/>
      <c r="H50" s="613"/>
      <c r="I50" s="613"/>
      <c r="J50" s="613"/>
    </row>
    <row r="51" spans="1:10" ht="22.15" customHeight="1" x14ac:dyDescent="0.25">
      <c r="A51" s="613"/>
      <c r="B51" s="613"/>
      <c r="C51" s="613"/>
      <c r="D51" s="613"/>
      <c r="E51" s="613"/>
      <c r="F51" s="613"/>
      <c r="G51" s="613"/>
      <c r="H51" s="613"/>
      <c r="I51" s="613"/>
      <c r="J51" s="613"/>
    </row>
    <row r="52" spans="1:10" ht="22.15" customHeight="1" x14ac:dyDescent="0.25">
      <c r="A52" s="613"/>
      <c r="B52" s="613"/>
      <c r="C52" s="613"/>
      <c r="D52" s="613"/>
      <c r="E52" s="613"/>
      <c r="F52" s="613"/>
      <c r="G52" s="613"/>
      <c r="H52" s="613"/>
      <c r="I52" s="613"/>
      <c r="J52" s="613"/>
    </row>
    <row r="53" spans="1:10" ht="22.15" customHeight="1" x14ac:dyDescent="0.25">
      <c r="A53" s="613"/>
      <c r="B53" s="613"/>
      <c r="C53" s="613"/>
      <c r="D53" s="613"/>
      <c r="E53" s="613"/>
      <c r="F53" s="613"/>
      <c r="G53" s="613"/>
      <c r="H53" s="613"/>
      <c r="I53" s="613"/>
      <c r="J53" s="613"/>
    </row>
    <row r="54" spans="1:10" ht="22.15" customHeight="1" x14ac:dyDescent="0.25">
      <c r="A54" s="613"/>
      <c r="B54" s="613"/>
      <c r="C54" s="613"/>
      <c r="D54" s="613"/>
      <c r="E54" s="613"/>
      <c r="F54" s="613"/>
      <c r="G54" s="613"/>
      <c r="H54" s="613"/>
      <c r="I54" s="613"/>
      <c r="J54" s="613"/>
    </row>
    <row r="55" spans="1:10" ht="22.15" customHeight="1" x14ac:dyDescent="0.25">
      <c r="A55" s="613"/>
      <c r="B55" s="613"/>
      <c r="C55" s="613"/>
      <c r="D55" s="613"/>
      <c r="E55" s="613"/>
      <c r="F55" s="613"/>
      <c r="G55" s="613"/>
      <c r="H55" s="613"/>
      <c r="I55" s="613"/>
      <c r="J55" s="613"/>
    </row>
    <row r="56" spans="1:10" ht="22.15" customHeight="1" x14ac:dyDescent="0.25">
      <c r="A56" s="613"/>
      <c r="B56" s="613"/>
      <c r="C56" s="613"/>
      <c r="D56" s="613"/>
      <c r="E56" s="613"/>
      <c r="F56" s="613"/>
      <c r="G56" s="613"/>
      <c r="H56" s="613"/>
      <c r="I56" s="613"/>
      <c r="J56" s="613"/>
    </row>
    <row r="57" spans="1:10" ht="22.15" customHeight="1" x14ac:dyDescent="0.25">
      <c r="A57" s="613"/>
      <c r="B57" s="613"/>
      <c r="C57" s="613"/>
      <c r="D57" s="613"/>
      <c r="E57" s="613"/>
      <c r="F57" s="613"/>
      <c r="G57" s="613"/>
      <c r="H57" s="613"/>
      <c r="I57" s="613"/>
      <c r="J57" s="613"/>
    </row>
    <row r="58" spans="1:10" ht="22.15" customHeight="1" x14ac:dyDescent="0.25">
      <c r="A58" s="613"/>
      <c r="B58" s="613"/>
      <c r="C58" s="613"/>
      <c r="D58" s="613"/>
      <c r="E58" s="613"/>
      <c r="F58" s="613"/>
      <c r="G58" s="613"/>
      <c r="H58" s="613"/>
      <c r="I58" s="613"/>
      <c r="J58" s="613"/>
    </row>
  </sheetData>
  <sheetProtection selectLockedCells="1"/>
  <mergeCells count="9">
    <mergeCell ref="A7:J58"/>
    <mergeCell ref="B3:G4"/>
    <mergeCell ref="B5:G6"/>
    <mergeCell ref="B1:G2"/>
    <mergeCell ref="H1:J2"/>
    <mergeCell ref="H3:J4"/>
    <mergeCell ref="H5:J5"/>
    <mergeCell ref="H6:J6"/>
    <mergeCell ref="A1:A6"/>
  </mergeCells>
  <printOptions horizontalCentered="1" verticalCentered="1"/>
  <pageMargins left="0.31496062992125984" right="0.31496062992125984" top="0.35433070866141736" bottom="0.35433070866141736" header="0.31496062992125984" footer="0.31496062992125984"/>
  <pageSetup scale="44"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21"/>
  <sheetViews>
    <sheetView view="pageBreakPreview" zoomScale="90" zoomScaleNormal="90" zoomScaleSheetLayoutView="90" workbookViewId="0">
      <selection activeCell="A13" sqref="A13"/>
    </sheetView>
  </sheetViews>
  <sheetFormatPr baseColWidth="10" defaultColWidth="11.5" defaultRowHeight="11.25" x14ac:dyDescent="0.2"/>
  <cols>
    <col min="1" max="1" width="19.33203125" style="2" customWidth="1"/>
    <col min="2" max="2" width="30" style="2" customWidth="1"/>
    <col min="3" max="3" width="96.5" style="2" customWidth="1"/>
    <col min="4" max="16384" width="11.5" style="2"/>
  </cols>
  <sheetData>
    <row r="1" spans="1:3" x14ac:dyDescent="0.2">
      <c r="A1" s="622" t="s">
        <v>0</v>
      </c>
      <c r="B1" s="622" t="s">
        <v>2</v>
      </c>
      <c r="C1" s="622" t="s">
        <v>1</v>
      </c>
    </row>
    <row r="2" spans="1:3" x14ac:dyDescent="0.2">
      <c r="A2" s="622"/>
      <c r="B2" s="622"/>
      <c r="C2" s="622"/>
    </row>
    <row r="3" spans="1:3" ht="12.75" x14ac:dyDescent="0.2">
      <c r="A3" s="7">
        <v>1</v>
      </c>
      <c r="B3" s="9">
        <v>42003</v>
      </c>
      <c r="C3" s="11" t="s">
        <v>63</v>
      </c>
    </row>
    <row r="4" spans="1:3" ht="12.75" x14ac:dyDescent="0.2">
      <c r="A4" s="7">
        <v>2</v>
      </c>
      <c r="B4" s="9">
        <v>42171</v>
      </c>
      <c r="C4" s="11" t="s">
        <v>64</v>
      </c>
    </row>
    <row r="5" spans="1:3" ht="25.5" x14ac:dyDescent="0.2">
      <c r="A5" s="7">
        <v>3</v>
      </c>
      <c r="B5" s="9">
        <v>42457</v>
      </c>
      <c r="C5" s="11" t="s">
        <v>65</v>
      </c>
    </row>
    <row r="6" spans="1:3" ht="25.5" x14ac:dyDescent="0.2">
      <c r="A6" s="7">
        <v>4</v>
      </c>
      <c r="B6" s="9">
        <v>43228</v>
      </c>
      <c r="C6" s="11" t="s">
        <v>66</v>
      </c>
    </row>
    <row r="7" spans="1:3" ht="33.75" x14ac:dyDescent="0.2">
      <c r="A7" s="7">
        <v>5</v>
      </c>
      <c r="B7" s="5">
        <v>43234</v>
      </c>
      <c r="C7" s="12" t="s">
        <v>61</v>
      </c>
    </row>
    <row r="8" spans="1:3" ht="22.5" x14ac:dyDescent="0.2">
      <c r="A8" s="7">
        <v>6</v>
      </c>
      <c r="B8" s="5">
        <v>43622</v>
      </c>
      <c r="C8" s="12" t="s">
        <v>62</v>
      </c>
    </row>
    <row r="9" spans="1:3" ht="25.5" x14ac:dyDescent="0.2">
      <c r="A9" s="7">
        <v>7</v>
      </c>
      <c r="B9" s="9">
        <v>43846</v>
      </c>
      <c r="C9" s="11" t="s">
        <v>67</v>
      </c>
    </row>
    <row r="10" spans="1:3" ht="51" x14ac:dyDescent="0.2">
      <c r="A10" s="7">
        <v>8</v>
      </c>
      <c r="B10" s="5">
        <v>44551</v>
      </c>
      <c r="C10" s="11" t="s">
        <v>930</v>
      </c>
    </row>
    <row r="11" spans="1:3" ht="51" x14ac:dyDescent="0.2">
      <c r="A11" s="7">
        <v>9</v>
      </c>
      <c r="B11" s="6">
        <v>44596</v>
      </c>
      <c r="C11" s="10" t="s">
        <v>68</v>
      </c>
    </row>
    <row r="12" spans="1:3" ht="270.75" customHeight="1" x14ac:dyDescent="0.2">
      <c r="A12" s="7">
        <v>10</v>
      </c>
      <c r="B12" s="6" t="s">
        <v>69</v>
      </c>
      <c r="C12" s="10" t="s">
        <v>926</v>
      </c>
    </row>
    <row r="14" spans="1:3" ht="11.45" customHeight="1" x14ac:dyDescent="0.2"/>
    <row r="15" spans="1:3" x14ac:dyDescent="0.2">
      <c r="A15" s="3" t="s">
        <v>927</v>
      </c>
    </row>
    <row r="17" ht="11.45" customHeight="1" x14ac:dyDescent="0.2"/>
    <row r="21" ht="11.45" customHeight="1" x14ac:dyDescent="0.2"/>
  </sheetData>
  <mergeCells count="3">
    <mergeCell ref="A1:A2"/>
    <mergeCell ref="B1:B2"/>
    <mergeCell ref="C1:C2"/>
  </mergeCells>
  <pageMargins left="0.7" right="0.7" top="0.75" bottom="0.75" header="0.3" footer="0.3"/>
  <pageSetup scale="8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F5C2E-0D1C-45AE-8D5E-1CDC948E5A40}">
  <sheetPr>
    <tabColor theme="9" tint="-0.249977111117893"/>
  </sheetPr>
  <dimension ref="A1:AB1037"/>
  <sheetViews>
    <sheetView view="pageBreakPreview" topLeftCell="E1" zoomScaleNormal="80" zoomScaleSheetLayoutView="100" workbookViewId="0">
      <selection activeCell="A79" sqref="A79:U79"/>
    </sheetView>
  </sheetViews>
  <sheetFormatPr baseColWidth="10" defaultColWidth="18" defaultRowHeight="10.9" customHeight="1" x14ac:dyDescent="0.2"/>
  <cols>
    <col min="1" max="1" width="47.33203125" style="149" bestFit="1" customWidth="1"/>
    <col min="2" max="2" width="6" style="149" customWidth="1"/>
    <col min="3" max="3" width="3.83203125" style="149" customWidth="1"/>
    <col min="4" max="4" width="89.5" style="149" customWidth="1"/>
    <col min="5" max="5" width="5.33203125" style="149" customWidth="1"/>
    <col min="6" max="6" width="6.5" style="149" bestFit="1" customWidth="1"/>
    <col min="7" max="7" width="5.33203125" style="149" customWidth="1"/>
    <col min="8" max="8" width="47.33203125" style="149" bestFit="1" customWidth="1"/>
    <col min="9" max="11" width="8" style="149" bestFit="1" customWidth="1"/>
    <col min="12" max="12" width="89.5" style="149" customWidth="1"/>
    <col min="13" max="13" width="5.33203125" style="149" customWidth="1"/>
    <col min="14" max="14" width="6.5" style="149" bestFit="1" customWidth="1"/>
    <col min="15" max="15" width="5.33203125" style="149" customWidth="1"/>
    <col min="16" max="16" width="47.33203125" style="149" bestFit="1" customWidth="1"/>
    <col min="17" max="17" width="6" style="149" customWidth="1"/>
    <col min="18" max="18" width="3.83203125" style="149" customWidth="1"/>
    <col min="19" max="19" width="89.5" style="149" customWidth="1"/>
    <col min="20" max="20" width="5.33203125" style="149" customWidth="1"/>
    <col min="21" max="21" width="6.5" style="149" bestFit="1" customWidth="1"/>
    <col min="22" max="22" width="5.33203125" style="149" customWidth="1"/>
    <col min="23" max="23" width="44.83203125" style="149" customWidth="1"/>
    <col min="24" max="24" width="6" style="149" customWidth="1"/>
    <col min="25" max="25" width="3.83203125" style="149" customWidth="1"/>
    <col min="26" max="26" width="89.5" style="149" customWidth="1"/>
    <col min="27" max="27" width="5.33203125" style="149" customWidth="1"/>
    <col min="28" max="28" width="6.5" style="149" bestFit="1" customWidth="1"/>
    <col min="29" max="16384" width="18" style="149"/>
  </cols>
  <sheetData>
    <row r="1" spans="1:28" ht="10.9" customHeight="1" thickBot="1" x14ac:dyDescent="0.25">
      <c r="A1" s="333" t="s">
        <v>753</v>
      </c>
      <c r="B1" s="334"/>
      <c r="C1" s="334"/>
      <c r="D1" s="334"/>
      <c r="E1" s="334"/>
      <c r="F1" s="335"/>
      <c r="G1" s="148"/>
      <c r="H1" s="336" t="s">
        <v>754</v>
      </c>
      <c r="I1" s="337"/>
      <c r="J1" s="337"/>
      <c r="K1" s="337"/>
      <c r="L1" s="337"/>
      <c r="M1" s="337"/>
      <c r="N1" s="338"/>
      <c r="O1" s="148"/>
      <c r="P1" s="336" t="s">
        <v>755</v>
      </c>
      <c r="Q1" s="337"/>
      <c r="R1" s="337"/>
      <c r="S1" s="337"/>
      <c r="T1" s="337"/>
      <c r="U1" s="338"/>
      <c r="V1" s="148"/>
      <c r="W1" s="336" t="s">
        <v>756</v>
      </c>
      <c r="X1" s="337"/>
      <c r="Y1" s="337"/>
      <c r="Z1" s="337"/>
      <c r="AA1" s="337"/>
      <c r="AB1" s="338"/>
    </row>
    <row r="2" spans="1:28" ht="10.9" customHeight="1" x14ac:dyDescent="0.2">
      <c r="A2" s="150" t="s">
        <v>757</v>
      </c>
      <c r="B2" s="148"/>
      <c r="C2" s="148"/>
      <c r="D2" s="148" t="str">
        <f>'[1]L.D Nueva'!AU3</f>
        <v>Almacenamiento inadecuado de productos alimenticios</v>
      </c>
      <c r="E2" s="148">
        <f>COUNTIF('Matriz DT-NN'!$K$13:$K$18,T_Graf.!D2)</f>
        <v>0</v>
      </c>
      <c r="F2" s="151" t="e">
        <f>IF(E2=0,NA(),E2)</f>
        <v>#N/A</v>
      </c>
      <c r="G2" s="148"/>
      <c r="H2" s="152" t="s">
        <v>757</v>
      </c>
      <c r="I2" s="153"/>
      <c r="J2" s="153"/>
      <c r="K2" s="339" t="s">
        <v>169</v>
      </c>
      <c r="L2" s="339"/>
      <c r="M2" s="153" t="e">
        <f>COUNTIF('[1]Matriz ATL'!$K$12:$K$382,T_Graf.!K2)</f>
        <v>#VALUE!</v>
      </c>
      <c r="N2" s="154" t="e">
        <f t="shared" ref="N2:N65" si="0">IF(M2=0,NA(),M2)</f>
        <v>#VALUE!</v>
      </c>
      <c r="O2" s="148"/>
      <c r="P2" s="152" t="s">
        <v>757</v>
      </c>
      <c r="Q2" s="153"/>
      <c r="R2" s="153"/>
      <c r="S2" s="153" t="s">
        <v>169</v>
      </c>
      <c r="T2" s="153" t="e">
        <f>COUNTIF('[1]Matriz BOL-SA'!$K$12:$K$367,T_Graf.!S2)</f>
        <v>#VALUE!</v>
      </c>
      <c r="U2" s="154" t="e">
        <f t="shared" ref="U2:U65" si="1">IF(T2=0,NA(),T2)</f>
        <v>#VALUE!</v>
      </c>
      <c r="V2" s="148"/>
      <c r="W2" s="152" t="s">
        <v>757</v>
      </c>
      <c r="X2" s="153"/>
      <c r="Y2" s="153"/>
      <c r="Z2" s="153" t="s">
        <v>169</v>
      </c>
      <c r="AA2" s="153" t="e">
        <f>COUNTIF('[1]Matriz CAQ-HUI'!$K$12:$K$382,T_Graf.!Z2)</f>
        <v>#VALUE!</v>
      </c>
      <c r="AB2" s="154" t="e">
        <f t="shared" ref="AB2:AB65" si="2">IF(AA2=0,NA(),AA2)</f>
        <v>#VALUE!</v>
      </c>
    </row>
    <row r="3" spans="1:28" ht="10.9" customHeight="1" x14ac:dyDescent="0.2">
      <c r="A3" s="155" t="s">
        <v>758</v>
      </c>
      <c r="B3" s="148">
        <f>COUNTIF('Matriz DT-NN'!$BA$13:$BA$18,"SIN IMPACTO")</f>
        <v>6</v>
      </c>
      <c r="C3" s="148"/>
      <c r="D3" s="148" t="str">
        <f>'[1]L.D Nueva'!AU4</f>
        <v>Aprovechamiento del suelo</v>
      </c>
      <c r="E3" s="148">
        <f>COUNTIF('Matriz DT-NN'!$K$13:$K$18,T_Graf.!D3)</f>
        <v>0</v>
      </c>
      <c r="F3" s="151" t="e">
        <f t="shared" ref="F3:F66" si="3">IF(E3=0,NA(),E3)</f>
        <v>#N/A</v>
      </c>
      <c r="G3" s="148"/>
      <c r="H3" s="155" t="s">
        <v>758</v>
      </c>
      <c r="I3" s="148" t="e">
        <f>COUNTIF('[1]Matriz ATL'!$BA$12:$BA$382,"SIN IMPACTO")</f>
        <v>#VALUE!</v>
      </c>
      <c r="J3" s="148"/>
      <c r="K3" s="340" t="s">
        <v>216</v>
      </c>
      <c r="L3" s="340"/>
      <c r="M3" s="148" t="e">
        <f>COUNTIF('[1]Matriz ATL'!$K$12:$K$382,T_Graf.!K3)</f>
        <v>#VALUE!</v>
      </c>
      <c r="N3" s="151" t="e">
        <f t="shared" si="0"/>
        <v>#VALUE!</v>
      </c>
      <c r="O3" s="148"/>
      <c r="P3" s="155" t="s">
        <v>758</v>
      </c>
      <c r="Q3" s="148" t="e">
        <f>COUNTIF('[1]Matriz BOL-SA'!$BA$12:$BA$367,"SIN IMPACTO")</f>
        <v>#VALUE!</v>
      </c>
      <c r="R3" s="148"/>
      <c r="S3" s="148" t="s">
        <v>216</v>
      </c>
      <c r="T3" s="148" t="e">
        <f>COUNTIF('[1]Matriz BOL-SA'!$K$12:$K$367,T_Graf.!S3)</f>
        <v>#VALUE!</v>
      </c>
      <c r="U3" s="151" t="e">
        <f t="shared" si="1"/>
        <v>#VALUE!</v>
      </c>
      <c r="V3" s="148"/>
      <c r="W3" s="155" t="s">
        <v>758</v>
      </c>
      <c r="X3" s="148" t="e">
        <f>COUNTIF('[1]Matriz CAQ-HUI'!$BA$12:$BA$382,"SIN IMPACTO")</f>
        <v>#VALUE!</v>
      </c>
      <c r="Y3" s="148"/>
      <c r="Z3" s="148" t="s">
        <v>216</v>
      </c>
      <c r="AA3" s="148" t="e">
        <f>COUNTIF('[1]Matriz CAQ-HUI'!$K$12:$K$382,T_Graf.!Z3)</f>
        <v>#VALUE!</v>
      </c>
      <c r="AB3" s="151" t="e">
        <f t="shared" si="2"/>
        <v>#VALUE!</v>
      </c>
    </row>
    <row r="4" spans="1:28" ht="10.9" customHeight="1" x14ac:dyDescent="0.2">
      <c r="A4" s="155" t="s">
        <v>759</v>
      </c>
      <c r="B4" s="148">
        <f>COUNTIF('Matriz DT-NN'!$BA$13:$BA$18,"POSITIVO")</f>
        <v>0</v>
      </c>
      <c r="C4" s="148"/>
      <c r="D4" s="148" t="str">
        <f>'[1]L.D Nueva'!AU5</f>
        <v>Aprovechamiento forestal</v>
      </c>
      <c r="E4" s="148">
        <f>COUNTIF('Matriz DT-NN'!$K$13:$K$18,T_Graf.!D4)</f>
        <v>0</v>
      </c>
      <c r="F4" s="151" t="e">
        <f t="shared" si="3"/>
        <v>#N/A</v>
      </c>
      <c r="G4" s="148"/>
      <c r="H4" s="155" t="s">
        <v>759</v>
      </c>
      <c r="I4" s="148" t="e">
        <f>COUNTIF('[1]Matriz ATL'!$BA$12:$BA$382,"POSITIVO")</f>
        <v>#VALUE!</v>
      </c>
      <c r="J4" s="148"/>
      <c r="K4" s="340" t="s">
        <v>255</v>
      </c>
      <c r="L4" s="340"/>
      <c r="M4" s="148" t="e">
        <f>COUNTIF('[1]Matriz ATL'!$K$12:$K$382,T_Graf.!K4)</f>
        <v>#VALUE!</v>
      </c>
      <c r="N4" s="151" t="e">
        <f t="shared" si="0"/>
        <v>#VALUE!</v>
      </c>
      <c r="O4" s="148"/>
      <c r="P4" s="155" t="s">
        <v>759</v>
      </c>
      <c r="Q4" s="148" t="e">
        <f>COUNTIF('[1]Matriz BOL-SA'!$BA$12:$BA$367,"POSITIVO")</f>
        <v>#VALUE!</v>
      </c>
      <c r="R4" s="148"/>
      <c r="S4" s="148" t="s">
        <v>255</v>
      </c>
      <c r="T4" s="148" t="e">
        <f>COUNTIF('[1]Matriz BOL-SA'!$K$12:$K$367,T_Graf.!S4)</f>
        <v>#VALUE!</v>
      </c>
      <c r="U4" s="151" t="e">
        <f t="shared" si="1"/>
        <v>#VALUE!</v>
      </c>
      <c r="V4" s="148"/>
      <c r="W4" s="155" t="s">
        <v>759</v>
      </c>
      <c r="X4" s="148" t="e">
        <f>COUNTIF('[1]Matriz CAQ-HUI'!$BA$12:$BA$382,"POSITIVO")</f>
        <v>#VALUE!</v>
      </c>
      <c r="Y4" s="148"/>
      <c r="Z4" s="148" t="s">
        <v>255</v>
      </c>
      <c r="AA4" s="148" t="e">
        <f>COUNTIF('[1]Matriz CAQ-HUI'!$K$12:$K$382,T_Graf.!Z4)</f>
        <v>#VALUE!</v>
      </c>
      <c r="AB4" s="151" t="e">
        <f t="shared" si="2"/>
        <v>#VALUE!</v>
      </c>
    </row>
    <row r="5" spans="1:28" ht="10.9" customHeight="1" x14ac:dyDescent="0.2">
      <c r="A5" s="155" t="s">
        <v>760</v>
      </c>
      <c r="B5" s="148">
        <f>COUNTIF('Matriz DT-NN'!$BA$13:$BA$18,"Negativo BAJO")</f>
        <v>0</v>
      </c>
      <c r="C5" s="148"/>
      <c r="D5" s="148" t="str">
        <f>'[1]L.D Nueva'!AU6</f>
        <v>Captación de aguas (superficiales - subterráneas)</v>
      </c>
      <c r="E5" s="148">
        <f>COUNTIF('Matriz DT-NN'!$K$13:$K$18,T_Graf.!D5)</f>
        <v>0</v>
      </c>
      <c r="F5" s="151" t="e">
        <f>IF(E5=0,NA(),E5)</f>
        <v>#N/A</v>
      </c>
      <c r="G5" s="148"/>
      <c r="H5" s="155" t="s">
        <v>760</v>
      </c>
      <c r="I5" s="148" t="e">
        <f>COUNTIF('[1]Matriz ATL'!$BA$12:$BA$382,"Negativo BAJO")</f>
        <v>#VALUE!</v>
      </c>
      <c r="J5" s="148"/>
      <c r="K5" s="340" t="s">
        <v>290</v>
      </c>
      <c r="L5" s="340"/>
      <c r="M5" s="148" t="e">
        <f>COUNTIF('[1]Matriz ATL'!$K$12:$K$382,T_Graf.!K5)</f>
        <v>#VALUE!</v>
      </c>
      <c r="N5" s="151" t="e">
        <f>IF(M5=0,NA(),M5)</f>
        <v>#VALUE!</v>
      </c>
      <c r="O5" s="148"/>
      <c r="P5" s="155" t="s">
        <v>760</v>
      </c>
      <c r="Q5" s="148" t="e">
        <f>COUNTIF('[1]Matriz BOL-SA'!$BA$12:$BA$367,"Negativo BAJO")</f>
        <v>#VALUE!</v>
      </c>
      <c r="R5" s="148"/>
      <c r="S5" s="148" t="s">
        <v>290</v>
      </c>
      <c r="T5" s="148" t="e">
        <f>COUNTIF('[1]Matriz BOL-SA'!$K$12:$K$367,T_Graf.!S5)</f>
        <v>#VALUE!</v>
      </c>
      <c r="U5" s="151" t="e">
        <f t="shared" si="1"/>
        <v>#VALUE!</v>
      </c>
      <c r="V5" s="148"/>
      <c r="W5" s="155" t="s">
        <v>760</v>
      </c>
      <c r="X5" s="148" t="e">
        <f>COUNTIF('[1]Matriz CAQ-HUI'!$BA$12:$BA$382,"Negativo BAJO")</f>
        <v>#VALUE!</v>
      </c>
      <c r="Y5" s="148"/>
      <c r="Z5" s="148" t="s">
        <v>290</v>
      </c>
      <c r="AA5" s="148" t="e">
        <f>COUNTIF('[1]Matriz CAQ-HUI'!$K$12:$K$382,T_Graf.!Z5)</f>
        <v>#VALUE!</v>
      </c>
      <c r="AB5" s="151" t="e">
        <f t="shared" si="2"/>
        <v>#VALUE!</v>
      </c>
    </row>
    <row r="6" spans="1:28" ht="10.9" customHeight="1" x14ac:dyDescent="0.2">
      <c r="A6" s="155" t="s">
        <v>761</v>
      </c>
      <c r="B6" s="148">
        <f>COUNTIF('Matriz DT-NN'!$BA$13:$BA$18,"Negativo MODERADO")</f>
        <v>0</v>
      </c>
      <c r="C6" s="148"/>
      <c r="D6" s="148" t="str">
        <f>'[1]L.D Nueva'!AU7</f>
        <v>Consumo de agua</v>
      </c>
      <c r="E6" s="148">
        <f>COUNTIF('Matriz DT-NN'!$K$13:$K$18,T_Graf.!D6)</f>
        <v>0</v>
      </c>
      <c r="F6" s="151" t="e">
        <f t="shared" si="3"/>
        <v>#N/A</v>
      </c>
      <c r="G6" s="148"/>
      <c r="H6" s="155" t="s">
        <v>761</v>
      </c>
      <c r="I6" s="148" t="e">
        <f>COUNTIF('[1]Matriz ATL'!$BA$12:$BA$382,"Negativo MODERADO")</f>
        <v>#VALUE!</v>
      </c>
      <c r="J6" s="148"/>
      <c r="K6" s="340" t="s">
        <v>317</v>
      </c>
      <c r="L6" s="340"/>
      <c r="M6" s="148" t="e">
        <f>COUNTIF('[1]Matriz ATL'!$K$12:$K$382,T_Graf.!K6)</f>
        <v>#VALUE!</v>
      </c>
      <c r="N6" s="151" t="e">
        <f t="shared" si="0"/>
        <v>#VALUE!</v>
      </c>
      <c r="O6" s="148"/>
      <c r="P6" s="155" t="s">
        <v>761</v>
      </c>
      <c r="Q6" s="148" t="e">
        <f>COUNTIF('[1]Matriz BOL-SA'!$BA$12:$BA$367,"Negativo MODERADO")</f>
        <v>#VALUE!</v>
      </c>
      <c r="R6" s="148"/>
      <c r="S6" s="148" t="s">
        <v>317</v>
      </c>
      <c r="T6" s="148" t="e">
        <f>COUNTIF('[1]Matriz BOL-SA'!$K$12:$K$367,T_Graf.!S6)</f>
        <v>#VALUE!</v>
      </c>
      <c r="U6" s="151" t="e">
        <f t="shared" si="1"/>
        <v>#VALUE!</v>
      </c>
      <c r="V6" s="148"/>
      <c r="W6" s="155" t="s">
        <v>761</v>
      </c>
      <c r="X6" s="148" t="e">
        <f>COUNTIF('[1]Matriz CAQ-HUI'!$BA$12:$BA$382,"Negativo MODERADO")</f>
        <v>#VALUE!</v>
      </c>
      <c r="Y6" s="148"/>
      <c r="Z6" s="148" t="s">
        <v>317</v>
      </c>
      <c r="AA6" s="148" t="e">
        <f>COUNTIF('[1]Matriz CAQ-HUI'!$K$12:$K$382,T_Graf.!Z6)</f>
        <v>#VALUE!</v>
      </c>
      <c r="AB6" s="151" t="e">
        <f t="shared" si="2"/>
        <v>#VALUE!</v>
      </c>
    </row>
    <row r="7" spans="1:28" ht="10.9" customHeight="1" x14ac:dyDescent="0.2">
      <c r="A7" s="155" t="s">
        <v>762</v>
      </c>
      <c r="B7" s="148">
        <f>COUNTIF('Matriz DT-NN'!$BA$13:$BA$18,"Negativo ALTO")</f>
        <v>0</v>
      </c>
      <c r="C7" s="148"/>
      <c r="D7" s="148" t="str">
        <f>'[1]L.D Nueva'!AU8</f>
        <v>Consumo de bolsas plásticas para almacenamiento de residuos</v>
      </c>
      <c r="E7" s="148">
        <f>COUNTIF('Matriz DT-NN'!$K$13:$K$18,T_Graf.!D7)</f>
        <v>0</v>
      </c>
      <c r="F7" s="151" t="e">
        <f t="shared" si="3"/>
        <v>#N/A</v>
      </c>
      <c r="G7" s="148"/>
      <c r="H7" s="155" t="s">
        <v>762</v>
      </c>
      <c r="I7" s="148" t="e">
        <f>COUNTIF('[1]Matriz ATL'!$BA$12:$BA$382,"Negativo ALTO")</f>
        <v>#VALUE!</v>
      </c>
      <c r="J7" s="148"/>
      <c r="K7" s="340" t="s">
        <v>338</v>
      </c>
      <c r="L7" s="340"/>
      <c r="M7" s="148" t="e">
        <f>COUNTIF('[1]Matriz ATL'!$K$12:$K$382,T_Graf.!K7)</f>
        <v>#VALUE!</v>
      </c>
      <c r="N7" s="151" t="e">
        <f t="shared" si="0"/>
        <v>#VALUE!</v>
      </c>
      <c r="O7" s="148"/>
      <c r="P7" s="155" t="s">
        <v>762</v>
      </c>
      <c r="Q7" s="148" t="e">
        <f>COUNTIF('[1]Matriz BOL-SA'!$BA$12:$BA$367,"Negativo ALTO")</f>
        <v>#VALUE!</v>
      </c>
      <c r="R7" s="148"/>
      <c r="S7" s="148" t="s">
        <v>338</v>
      </c>
      <c r="T7" s="148" t="e">
        <f>COUNTIF('[1]Matriz BOL-SA'!$K$12:$K$367,T_Graf.!S7)</f>
        <v>#VALUE!</v>
      </c>
      <c r="U7" s="151" t="e">
        <f t="shared" si="1"/>
        <v>#VALUE!</v>
      </c>
      <c r="V7" s="148"/>
      <c r="W7" s="155" t="s">
        <v>762</v>
      </c>
      <c r="X7" s="148" t="e">
        <f>COUNTIF('[1]Matriz CAQ-HUI'!$BA$12:$BA$382,"Negativo ALTO")</f>
        <v>#VALUE!</v>
      </c>
      <c r="Y7" s="148"/>
      <c r="Z7" s="148" t="s">
        <v>338</v>
      </c>
      <c r="AA7" s="148" t="e">
        <f>COUNTIF('[1]Matriz CAQ-HUI'!$K$12:$K$382,T_Graf.!Z7)</f>
        <v>#VALUE!</v>
      </c>
      <c r="AB7" s="151" t="e">
        <f t="shared" si="2"/>
        <v>#VALUE!</v>
      </c>
    </row>
    <row r="8" spans="1:28" ht="10.9" customHeight="1" x14ac:dyDescent="0.2">
      <c r="A8" s="155" t="s">
        <v>763</v>
      </c>
      <c r="B8" s="148">
        <f>SUM(B3:B7)</f>
        <v>6</v>
      </c>
      <c r="C8" s="148"/>
      <c r="D8" s="148" t="str">
        <f>'[1]L.D Nueva'!AU9</f>
        <v>Consumo de combustibles</v>
      </c>
      <c r="E8" s="148">
        <f>COUNTIF('Matriz DT-NN'!$K$13:$K$18,T_Graf.!D8)</f>
        <v>0</v>
      </c>
      <c r="F8" s="151" t="e">
        <f t="shared" si="3"/>
        <v>#N/A</v>
      </c>
      <c r="G8" s="148"/>
      <c r="H8" s="155" t="s">
        <v>763</v>
      </c>
      <c r="I8" s="148" t="e">
        <f>SUM(I3:I7)</f>
        <v>#VALUE!</v>
      </c>
      <c r="J8" s="148"/>
      <c r="K8" s="340" t="s">
        <v>358</v>
      </c>
      <c r="L8" s="340"/>
      <c r="M8" s="148" t="e">
        <f>COUNTIF('[1]Matriz ATL'!$K$12:$K$382,T_Graf.!K8)</f>
        <v>#VALUE!</v>
      </c>
      <c r="N8" s="151" t="e">
        <f t="shared" si="0"/>
        <v>#VALUE!</v>
      </c>
      <c r="O8" s="148"/>
      <c r="P8" s="155" t="s">
        <v>763</v>
      </c>
      <c r="Q8" s="148" t="e">
        <f>SUM(Q3:Q7)</f>
        <v>#VALUE!</v>
      </c>
      <c r="R8" s="148"/>
      <c r="S8" s="148" t="s">
        <v>358</v>
      </c>
      <c r="T8" s="148" t="e">
        <f>COUNTIF('[1]Matriz BOL-SA'!$K$12:$K$367,T_Graf.!S8)</f>
        <v>#VALUE!</v>
      </c>
      <c r="U8" s="151" t="e">
        <f t="shared" si="1"/>
        <v>#VALUE!</v>
      </c>
      <c r="V8" s="148"/>
      <c r="W8" s="155" t="s">
        <v>763</v>
      </c>
      <c r="X8" s="148" t="e">
        <f>SUM(X3:X7)</f>
        <v>#VALUE!</v>
      </c>
      <c r="Y8" s="148"/>
      <c r="Z8" s="148" t="s">
        <v>358</v>
      </c>
      <c r="AA8" s="148" t="e">
        <f>COUNTIF('[1]Matriz CAQ-HUI'!$K$12:$K$382,T_Graf.!Z8)</f>
        <v>#VALUE!</v>
      </c>
      <c r="AB8" s="151" t="e">
        <f t="shared" si="2"/>
        <v>#VALUE!</v>
      </c>
    </row>
    <row r="9" spans="1:28" ht="10.9" customHeight="1" x14ac:dyDescent="0.2">
      <c r="A9" s="155"/>
      <c r="B9" s="148"/>
      <c r="C9" s="148"/>
      <c r="D9" s="148" t="str">
        <f>'[1]L.D Nueva'!AU10</f>
        <v>Consumo de energía eléctrica</v>
      </c>
      <c r="E9" s="148">
        <f>COUNTIF('Matriz DT-NN'!$K$13:$K$18,T_Graf.!D9)</f>
        <v>0</v>
      </c>
      <c r="F9" s="151" t="e">
        <f t="shared" si="3"/>
        <v>#N/A</v>
      </c>
      <c r="G9" s="148"/>
      <c r="H9" s="155"/>
      <c r="I9" s="148"/>
      <c r="J9" s="148"/>
      <c r="K9" s="340" t="s">
        <v>375</v>
      </c>
      <c r="L9" s="340"/>
      <c r="M9" s="148" t="e">
        <f>COUNTIF('[1]Matriz ATL'!$K$12:$K$382,T_Graf.!K9)</f>
        <v>#VALUE!</v>
      </c>
      <c r="N9" s="151" t="e">
        <f t="shared" si="0"/>
        <v>#VALUE!</v>
      </c>
      <c r="O9" s="148"/>
      <c r="P9" s="155"/>
      <c r="Q9" s="148"/>
      <c r="R9" s="148"/>
      <c r="S9" s="148" t="s">
        <v>375</v>
      </c>
      <c r="T9" s="148" t="e">
        <f>COUNTIF('[1]Matriz BOL-SA'!$K$12:$K$367,T_Graf.!S9)</f>
        <v>#VALUE!</v>
      </c>
      <c r="U9" s="151" t="e">
        <f t="shared" si="1"/>
        <v>#VALUE!</v>
      </c>
      <c r="V9" s="148"/>
      <c r="W9" s="155"/>
      <c r="X9" s="148"/>
      <c r="Y9" s="148"/>
      <c r="Z9" s="148" t="s">
        <v>375</v>
      </c>
      <c r="AA9" s="148" t="e">
        <f>COUNTIF('[1]Matriz CAQ-HUI'!$K$12:$K$382,T_Graf.!Z9)</f>
        <v>#VALUE!</v>
      </c>
      <c r="AB9" s="151" t="e">
        <f t="shared" si="2"/>
        <v>#VALUE!</v>
      </c>
    </row>
    <row r="10" spans="1:28" ht="10.9" customHeight="1" x14ac:dyDescent="0.2">
      <c r="A10" s="155"/>
      <c r="B10" s="148"/>
      <c r="C10" s="148"/>
      <c r="D10" s="148" t="str">
        <f>'[1]L.D Nueva'!AU11</f>
        <v>Consumo de extintores</v>
      </c>
      <c r="E10" s="148">
        <f>COUNTIF('Matriz DT-NN'!$K$13:$K$18,T_Graf.!D10)</f>
        <v>0</v>
      </c>
      <c r="F10" s="151" t="e">
        <f t="shared" si="3"/>
        <v>#N/A</v>
      </c>
      <c r="G10" s="148"/>
      <c r="H10" s="155"/>
      <c r="I10" s="148"/>
      <c r="J10" s="148"/>
      <c r="K10" s="340" t="s">
        <v>390</v>
      </c>
      <c r="L10" s="340"/>
      <c r="M10" s="148" t="e">
        <f>COUNTIF('[1]Matriz ATL'!$K$12:$K$382,T_Graf.!K10)</f>
        <v>#VALUE!</v>
      </c>
      <c r="N10" s="151" t="e">
        <f t="shared" si="0"/>
        <v>#VALUE!</v>
      </c>
      <c r="O10" s="148"/>
      <c r="P10" s="155"/>
      <c r="Q10" s="148"/>
      <c r="R10" s="148"/>
      <c r="S10" s="148" t="s">
        <v>390</v>
      </c>
      <c r="T10" s="148" t="e">
        <f>COUNTIF('[1]Matriz BOL-SA'!$K$12:$K$367,T_Graf.!S10)</f>
        <v>#VALUE!</v>
      </c>
      <c r="U10" s="151" t="e">
        <f t="shared" si="1"/>
        <v>#VALUE!</v>
      </c>
      <c r="V10" s="148"/>
      <c r="W10" s="155"/>
      <c r="X10" s="148"/>
      <c r="Y10" s="148"/>
      <c r="Z10" s="148" t="s">
        <v>390</v>
      </c>
      <c r="AA10" s="148" t="e">
        <f>COUNTIF('[1]Matriz CAQ-HUI'!$K$12:$K$382,T_Graf.!Z10)</f>
        <v>#VALUE!</v>
      </c>
      <c r="AB10" s="151" t="e">
        <f t="shared" si="2"/>
        <v>#VALUE!</v>
      </c>
    </row>
    <row r="11" spans="1:28" ht="10.9" customHeight="1" x14ac:dyDescent="0.2">
      <c r="A11" s="150" t="s">
        <v>764</v>
      </c>
      <c r="B11" s="148"/>
      <c r="C11" s="148"/>
      <c r="D11" s="148" t="str">
        <f>'[1]L.D Nueva'!AU12</f>
        <v>Consumo de fertilizantes</v>
      </c>
      <c r="E11" s="148">
        <f>COUNTIF('Matriz DT-NN'!$K$13:$K$18,T_Graf.!D11)</f>
        <v>0</v>
      </c>
      <c r="F11" s="151" t="e">
        <f t="shared" si="3"/>
        <v>#N/A</v>
      </c>
      <c r="G11" s="148"/>
      <c r="H11" s="150" t="s">
        <v>764</v>
      </c>
      <c r="I11" s="148"/>
      <c r="J11" s="148"/>
      <c r="K11" s="340" t="s">
        <v>402</v>
      </c>
      <c r="L11" s="340"/>
      <c r="M11" s="148" t="e">
        <f>COUNTIF('[1]Matriz ATL'!$K$12:$K$382,T_Graf.!K11)</f>
        <v>#VALUE!</v>
      </c>
      <c r="N11" s="151" t="e">
        <f t="shared" si="0"/>
        <v>#VALUE!</v>
      </c>
      <c r="O11" s="148"/>
      <c r="P11" s="150" t="s">
        <v>764</v>
      </c>
      <c r="Q11" s="148"/>
      <c r="R11" s="148"/>
      <c r="S11" s="148" t="s">
        <v>402</v>
      </c>
      <c r="T11" s="148" t="e">
        <f>COUNTIF('[1]Matriz BOL-SA'!$K$12:$K$367,T_Graf.!S11)</f>
        <v>#VALUE!</v>
      </c>
      <c r="U11" s="151" t="e">
        <f t="shared" si="1"/>
        <v>#VALUE!</v>
      </c>
      <c r="V11" s="148"/>
      <c r="W11" s="150" t="s">
        <v>764</v>
      </c>
      <c r="X11" s="148"/>
      <c r="Y11" s="148"/>
      <c r="Z11" s="148" t="s">
        <v>402</v>
      </c>
      <c r="AA11" s="148" t="e">
        <f>COUNTIF('[1]Matriz CAQ-HUI'!$K$12:$K$382,T_Graf.!Z11)</f>
        <v>#VALUE!</v>
      </c>
      <c r="AB11" s="151" t="e">
        <f t="shared" si="2"/>
        <v>#VALUE!</v>
      </c>
    </row>
    <row r="12" spans="1:28" ht="10.9" customHeight="1" x14ac:dyDescent="0.2">
      <c r="A12" s="155" t="s">
        <v>758</v>
      </c>
      <c r="B12" s="148">
        <f>COUNTIF('Matriz DT-NN'!$AB$13:$AB$18,"SIN IMPACTO")</f>
        <v>6</v>
      </c>
      <c r="C12" s="148"/>
      <c r="D12" s="148" t="str">
        <f>'[1]L.D Nueva'!AU13</f>
        <v xml:space="preserve">Consumo de insumos comestibles de cafetería </v>
      </c>
      <c r="E12" s="148">
        <f>COUNTIF('Matriz DT-NN'!$K$13:$K$18,T_Graf.!D12)</f>
        <v>0</v>
      </c>
      <c r="F12" s="151" t="e">
        <f t="shared" si="3"/>
        <v>#N/A</v>
      </c>
      <c r="G12" s="148"/>
      <c r="H12" s="155" t="s">
        <v>758</v>
      </c>
      <c r="I12" s="148" t="e">
        <f>COUNTIF('[1]Matriz ATL'!$AB$12:$AB$382,"SIN IMPACTO")</f>
        <v>#VALUE!</v>
      </c>
      <c r="J12" s="148"/>
      <c r="K12" s="340" t="s">
        <v>415</v>
      </c>
      <c r="L12" s="340"/>
      <c r="M12" s="148" t="e">
        <f>COUNTIF('[1]Matriz ATL'!$K$12:$K$382,T_Graf.!K12)</f>
        <v>#VALUE!</v>
      </c>
      <c r="N12" s="151" t="e">
        <f t="shared" si="0"/>
        <v>#VALUE!</v>
      </c>
      <c r="O12" s="148"/>
      <c r="P12" s="155" t="s">
        <v>758</v>
      </c>
      <c r="Q12" s="148" t="e">
        <f>COUNTIF('[1]Matriz BOL-SA'!$AB$12:$AB$367,"SIN IMPACTO")</f>
        <v>#VALUE!</v>
      </c>
      <c r="R12" s="148"/>
      <c r="S12" s="148" t="s">
        <v>415</v>
      </c>
      <c r="T12" s="148" t="e">
        <f>COUNTIF('[1]Matriz BOL-SA'!$K$12:$K$367,T_Graf.!S12)</f>
        <v>#VALUE!</v>
      </c>
      <c r="U12" s="151" t="e">
        <f t="shared" si="1"/>
        <v>#VALUE!</v>
      </c>
      <c r="V12" s="148"/>
      <c r="W12" s="155" t="s">
        <v>758</v>
      </c>
      <c r="X12" s="148" t="e">
        <f>COUNTIF('[1]Matriz CAQ-HUI'!$AB$12:$AB$382,"SIN IMPACTO")</f>
        <v>#VALUE!</v>
      </c>
      <c r="Y12" s="148"/>
      <c r="Z12" s="148" t="s">
        <v>415</v>
      </c>
      <c r="AA12" s="148" t="e">
        <f>COUNTIF('[1]Matriz CAQ-HUI'!$K$12:$K$382,T_Graf.!Z12)</f>
        <v>#VALUE!</v>
      </c>
      <c r="AB12" s="151" t="e">
        <f t="shared" si="2"/>
        <v>#VALUE!</v>
      </c>
    </row>
    <row r="13" spans="1:28" ht="10.9" customHeight="1" x14ac:dyDescent="0.2">
      <c r="A13" s="155" t="s">
        <v>759</v>
      </c>
      <c r="B13" s="148">
        <f>COUNTIF('Matriz DT-NN'!$AB$13:$AB$18,"POSITIVO")</f>
        <v>0</v>
      </c>
      <c r="C13" s="148"/>
      <c r="D13" s="148" t="str">
        <f>'[1]L.D Nueva'!AU14</f>
        <v xml:space="preserve">Consumo de insumos no comestibles de cafetería </v>
      </c>
      <c r="E13" s="148">
        <f>COUNTIF('Matriz DT-NN'!$K$13:$K$18,T_Graf.!D13)</f>
        <v>0</v>
      </c>
      <c r="F13" s="151" t="e">
        <f t="shared" si="3"/>
        <v>#N/A</v>
      </c>
      <c r="G13" s="148"/>
      <c r="H13" s="155" t="s">
        <v>759</v>
      </c>
      <c r="I13" s="148" t="e">
        <f>COUNTIF('[1]Matriz ATL'!$AB$12:$AB$382,"POSITIVO")</f>
        <v>#VALUE!</v>
      </c>
      <c r="J13" s="148"/>
      <c r="K13" s="340" t="s">
        <v>425</v>
      </c>
      <c r="L13" s="340"/>
      <c r="M13" s="148" t="e">
        <f>COUNTIF('[1]Matriz ATL'!$K$12:$K$382,T_Graf.!K13)</f>
        <v>#VALUE!</v>
      </c>
      <c r="N13" s="151" t="e">
        <f t="shared" si="0"/>
        <v>#VALUE!</v>
      </c>
      <c r="O13" s="148"/>
      <c r="P13" s="155" t="s">
        <v>759</v>
      </c>
      <c r="Q13" s="148" t="e">
        <f>COUNTIF('[1]Matriz BOL-SA'!$AB$12:$AB$367,"POSITIVO")</f>
        <v>#VALUE!</v>
      </c>
      <c r="R13" s="148"/>
      <c r="S13" s="148" t="s">
        <v>425</v>
      </c>
      <c r="T13" s="148" t="e">
        <f>COUNTIF('[1]Matriz BOL-SA'!$K$12:$K$367,T_Graf.!S13)</f>
        <v>#VALUE!</v>
      </c>
      <c r="U13" s="151" t="e">
        <f t="shared" si="1"/>
        <v>#VALUE!</v>
      </c>
      <c r="V13" s="148"/>
      <c r="W13" s="155" t="s">
        <v>759</v>
      </c>
      <c r="X13" s="148" t="e">
        <f>COUNTIF('[1]Matriz CAQ-HUI'!$AB$12:$AB$382,"POSITIVO")</f>
        <v>#VALUE!</v>
      </c>
      <c r="Y13" s="148"/>
      <c r="Z13" s="148" t="s">
        <v>425</v>
      </c>
      <c r="AA13" s="148" t="e">
        <f>COUNTIF('[1]Matriz CAQ-HUI'!$K$12:$K$382,T_Graf.!Z13)</f>
        <v>#VALUE!</v>
      </c>
      <c r="AB13" s="151" t="e">
        <f t="shared" si="2"/>
        <v>#VALUE!</v>
      </c>
    </row>
    <row r="14" spans="1:28" ht="10.9" customHeight="1" x14ac:dyDescent="0.2">
      <c r="A14" s="155" t="s">
        <v>760</v>
      </c>
      <c r="B14" s="148">
        <f>COUNTIF('Matriz DT-NN'!$AB$13:$AB$18,"Negativo BAJO")</f>
        <v>0</v>
      </c>
      <c r="C14" s="148"/>
      <c r="D14" s="148" t="str">
        <f>'[1]L.D Nueva'!AU15</f>
        <v>Consumo de materiales de construcción</v>
      </c>
      <c r="E14" s="148">
        <f>COUNTIF('Matriz DT-NN'!$K$13:$K$18,T_Graf.!D14)</f>
        <v>0</v>
      </c>
      <c r="F14" s="151" t="e">
        <f t="shared" si="3"/>
        <v>#N/A</v>
      </c>
      <c r="G14" s="148"/>
      <c r="H14" s="155" t="s">
        <v>760</v>
      </c>
      <c r="I14" s="148" t="e">
        <f>COUNTIF('[1]Matriz ATL'!$AB$12:$AB$382,"Negativo BAJO")</f>
        <v>#VALUE!</v>
      </c>
      <c r="J14" s="148"/>
      <c r="K14" s="340" t="s">
        <v>434</v>
      </c>
      <c r="L14" s="340"/>
      <c r="M14" s="148" t="e">
        <f>COUNTIF('[1]Matriz ATL'!$K$12:$K$382,T_Graf.!K14)</f>
        <v>#VALUE!</v>
      </c>
      <c r="N14" s="151" t="e">
        <f t="shared" si="0"/>
        <v>#VALUE!</v>
      </c>
      <c r="O14" s="148"/>
      <c r="P14" s="155" t="s">
        <v>760</v>
      </c>
      <c r="Q14" s="148" t="e">
        <f>COUNTIF('[1]Matriz BOL-SA'!$AB$12:$AB$367,"Negativo BAJO")</f>
        <v>#VALUE!</v>
      </c>
      <c r="R14" s="148"/>
      <c r="S14" s="148" t="s">
        <v>434</v>
      </c>
      <c r="T14" s="148" t="e">
        <f>COUNTIF('[1]Matriz BOL-SA'!$K$12:$K$367,T_Graf.!S14)</f>
        <v>#VALUE!</v>
      </c>
      <c r="U14" s="151" t="e">
        <f t="shared" si="1"/>
        <v>#VALUE!</v>
      </c>
      <c r="V14" s="148"/>
      <c r="W14" s="155" t="s">
        <v>760</v>
      </c>
      <c r="X14" s="148" t="e">
        <f>COUNTIF('[1]Matriz CAQ-HUI'!$AB$12:$AB$382,"Negativo BAJO")</f>
        <v>#VALUE!</v>
      </c>
      <c r="Y14" s="148"/>
      <c r="Z14" s="148" t="s">
        <v>434</v>
      </c>
      <c r="AA14" s="148" t="e">
        <f>COUNTIF('[1]Matriz CAQ-HUI'!$K$12:$K$382,T_Graf.!Z14)</f>
        <v>#VALUE!</v>
      </c>
      <c r="AB14" s="151" t="e">
        <f t="shared" si="2"/>
        <v>#VALUE!</v>
      </c>
    </row>
    <row r="15" spans="1:28" ht="10.9" customHeight="1" x14ac:dyDescent="0.2">
      <c r="A15" s="155" t="s">
        <v>761</v>
      </c>
      <c r="B15" s="148">
        <f>COUNTIF('Matriz DT-NN'!$AB$13:$AB$18,"Negativo MODERADO")</f>
        <v>0</v>
      </c>
      <c r="C15" s="148"/>
      <c r="D15" s="148" t="str">
        <f>'[1]L.D Nueva'!AU16</f>
        <v>Consumo de papel</v>
      </c>
      <c r="E15" s="148">
        <f>COUNTIF('Matriz DT-NN'!$K$13:$K$18,T_Graf.!D15)</f>
        <v>0</v>
      </c>
      <c r="F15" s="151" t="e">
        <f t="shared" si="3"/>
        <v>#N/A</v>
      </c>
      <c r="G15" s="148"/>
      <c r="H15" s="155" t="s">
        <v>761</v>
      </c>
      <c r="I15" s="148" t="e">
        <f>COUNTIF('[1]Matriz ATL'!$AB$12:$AB$382,"Negativo MODERADO")</f>
        <v>#VALUE!</v>
      </c>
      <c r="J15" s="148"/>
      <c r="K15" s="340" t="s">
        <v>442</v>
      </c>
      <c r="L15" s="340"/>
      <c r="M15" s="148" t="e">
        <f>COUNTIF('[1]Matriz ATL'!$K$12:$K$382,T_Graf.!K15)</f>
        <v>#VALUE!</v>
      </c>
      <c r="N15" s="151" t="e">
        <f t="shared" si="0"/>
        <v>#VALUE!</v>
      </c>
      <c r="O15" s="148"/>
      <c r="P15" s="155" t="s">
        <v>761</v>
      </c>
      <c r="Q15" s="148" t="e">
        <f>COUNTIF('[1]Matriz BOL-SA'!$AB$12:$AB$367,"Negativo MODERADO")</f>
        <v>#VALUE!</v>
      </c>
      <c r="R15" s="148"/>
      <c r="S15" s="148" t="s">
        <v>442</v>
      </c>
      <c r="T15" s="148" t="e">
        <f>COUNTIF('[1]Matriz BOL-SA'!$K$12:$K$367,T_Graf.!S15)</f>
        <v>#VALUE!</v>
      </c>
      <c r="U15" s="151" t="e">
        <f t="shared" si="1"/>
        <v>#VALUE!</v>
      </c>
      <c r="V15" s="148"/>
      <c r="W15" s="155" t="s">
        <v>761</v>
      </c>
      <c r="X15" s="148" t="e">
        <f>COUNTIF('[1]Matriz CAQ-HUI'!$AB$12:$AB$382,"Negativo MODERADO")</f>
        <v>#VALUE!</v>
      </c>
      <c r="Y15" s="148"/>
      <c r="Z15" s="148" t="s">
        <v>442</v>
      </c>
      <c r="AA15" s="148" t="e">
        <f>COUNTIF('[1]Matriz CAQ-HUI'!$K$12:$K$382,T_Graf.!Z15)</f>
        <v>#VALUE!</v>
      </c>
      <c r="AB15" s="151" t="e">
        <f t="shared" si="2"/>
        <v>#VALUE!</v>
      </c>
    </row>
    <row r="16" spans="1:28" ht="10.9" customHeight="1" x14ac:dyDescent="0.2">
      <c r="A16" s="155" t="s">
        <v>762</v>
      </c>
      <c r="B16" s="148">
        <f>COUNTIF('Matriz DT-NN'!$AB$13:$AB$18,"Negativo ALTO")</f>
        <v>0</v>
      </c>
      <c r="C16" s="148"/>
      <c r="D16" s="148" t="str">
        <f>'[1]L.D Nueva'!AU17</f>
        <v>Consumo de plaguicidas</v>
      </c>
      <c r="E16" s="148">
        <f>COUNTIF('Matriz DT-NN'!$K$13:$K$18,T_Graf.!D16)</f>
        <v>0</v>
      </c>
      <c r="F16" s="151" t="e">
        <f t="shared" si="3"/>
        <v>#N/A</v>
      </c>
      <c r="G16" s="148"/>
      <c r="H16" s="155" t="s">
        <v>762</v>
      </c>
      <c r="I16" s="148" t="e">
        <f>COUNTIF('[1]Matriz ATL'!$AB$12:$AB$382,"Negativo ALTO")</f>
        <v>#VALUE!</v>
      </c>
      <c r="J16" s="148"/>
      <c r="K16" s="340" t="s">
        <v>450</v>
      </c>
      <c r="L16" s="340"/>
      <c r="M16" s="148" t="e">
        <f>COUNTIF('[1]Matriz ATL'!$K$12:$K$382,T_Graf.!K16)</f>
        <v>#VALUE!</v>
      </c>
      <c r="N16" s="151" t="e">
        <f t="shared" si="0"/>
        <v>#VALUE!</v>
      </c>
      <c r="O16" s="148"/>
      <c r="P16" s="155" t="s">
        <v>762</v>
      </c>
      <c r="Q16" s="148" t="e">
        <f>COUNTIF('[1]Matriz BOL-SA'!$AB$12:$AB$367,"Negativo ALTO")</f>
        <v>#VALUE!</v>
      </c>
      <c r="R16" s="148"/>
      <c r="S16" s="148" t="s">
        <v>450</v>
      </c>
      <c r="T16" s="148" t="e">
        <f>COUNTIF('[1]Matriz BOL-SA'!$K$12:$K$367,T_Graf.!S16)</f>
        <v>#VALUE!</v>
      </c>
      <c r="U16" s="151" t="e">
        <f t="shared" si="1"/>
        <v>#VALUE!</v>
      </c>
      <c r="V16" s="148"/>
      <c r="W16" s="155" t="s">
        <v>762</v>
      </c>
      <c r="X16" s="148" t="e">
        <f>COUNTIF('[1]Matriz CAQ-HUI'!$AB$12:$AB$382,"Negativo ALTO")</f>
        <v>#VALUE!</v>
      </c>
      <c r="Y16" s="148"/>
      <c r="Z16" s="148" t="s">
        <v>450</v>
      </c>
      <c r="AA16" s="148" t="e">
        <f>COUNTIF('[1]Matriz CAQ-HUI'!$K$12:$K$382,T_Graf.!Z16)</f>
        <v>#VALUE!</v>
      </c>
      <c r="AB16" s="151" t="e">
        <f t="shared" si="2"/>
        <v>#VALUE!</v>
      </c>
    </row>
    <row r="17" spans="1:28" ht="10.9" customHeight="1" x14ac:dyDescent="0.2">
      <c r="A17" s="155" t="s">
        <v>763</v>
      </c>
      <c r="B17" s="148">
        <f>SUM(B12:B16)</f>
        <v>6</v>
      </c>
      <c r="C17" s="148"/>
      <c r="D17" s="148" t="str">
        <f>'[1]L.D Nueva'!AU18</f>
        <v>Consumo de sustancias químicas</v>
      </c>
      <c r="E17" s="148">
        <f>COUNTIF('Matriz DT-NN'!$K$13:$K$18,T_Graf.!D17)</f>
        <v>0</v>
      </c>
      <c r="F17" s="151" t="e">
        <f t="shared" si="3"/>
        <v>#N/A</v>
      </c>
      <c r="G17" s="148"/>
      <c r="H17" s="155" t="s">
        <v>763</v>
      </c>
      <c r="I17" s="148" t="e">
        <f>SUM(I12:I16)</f>
        <v>#VALUE!</v>
      </c>
      <c r="J17" s="148"/>
      <c r="K17" s="340" t="s">
        <v>458</v>
      </c>
      <c r="L17" s="340"/>
      <c r="M17" s="148" t="e">
        <f>COUNTIF('[1]Matriz ATL'!$K$12:$K$382,T_Graf.!K17)</f>
        <v>#VALUE!</v>
      </c>
      <c r="N17" s="151" t="e">
        <f t="shared" si="0"/>
        <v>#VALUE!</v>
      </c>
      <c r="O17" s="148"/>
      <c r="P17" s="155" t="s">
        <v>763</v>
      </c>
      <c r="Q17" s="148" t="e">
        <f>SUM(Q12:Q16)</f>
        <v>#VALUE!</v>
      </c>
      <c r="R17" s="148"/>
      <c r="S17" s="148" t="s">
        <v>458</v>
      </c>
      <c r="T17" s="148" t="e">
        <f>COUNTIF('[1]Matriz BOL-SA'!$K$12:$K$367,T_Graf.!S17)</f>
        <v>#VALUE!</v>
      </c>
      <c r="U17" s="151" t="e">
        <f t="shared" si="1"/>
        <v>#VALUE!</v>
      </c>
      <c r="V17" s="148"/>
      <c r="W17" s="155" t="s">
        <v>763</v>
      </c>
      <c r="X17" s="148" t="e">
        <f>SUM(X12:X16)</f>
        <v>#VALUE!</v>
      </c>
      <c r="Y17" s="148"/>
      <c r="Z17" s="148" t="s">
        <v>458</v>
      </c>
      <c r="AA17" s="148" t="e">
        <f>COUNTIF('[1]Matriz CAQ-HUI'!$K$12:$K$382,T_Graf.!Z17)</f>
        <v>#VALUE!</v>
      </c>
      <c r="AB17" s="151" t="e">
        <f t="shared" si="2"/>
        <v>#VALUE!</v>
      </c>
    </row>
    <row r="18" spans="1:28" ht="10.9" customHeight="1" x14ac:dyDescent="0.2">
      <c r="A18" s="155"/>
      <c r="B18" s="148"/>
      <c r="C18" s="148"/>
      <c r="D18" s="148" t="str">
        <f>'[1]L.D Nueva'!AU19</f>
        <v>Consumo de tóner</v>
      </c>
      <c r="E18" s="148">
        <f>COUNTIF('Matriz DT-NN'!$K$13:$K$18,T_Graf.!D18)</f>
        <v>0</v>
      </c>
      <c r="F18" s="151" t="e">
        <f t="shared" si="3"/>
        <v>#N/A</v>
      </c>
      <c r="G18" s="148"/>
      <c r="H18" s="155"/>
      <c r="I18" s="148"/>
      <c r="J18" s="148"/>
      <c r="K18" s="340" t="s">
        <v>465</v>
      </c>
      <c r="L18" s="340"/>
      <c r="M18" s="148" t="e">
        <f>COUNTIF('[1]Matriz ATL'!$K$12:$K$382,T_Graf.!K18)</f>
        <v>#VALUE!</v>
      </c>
      <c r="N18" s="151" t="e">
        <f t="shared" si="0"/>
        <v>#VALUE!</v>
      </c>
      <c r="O18" s="148"/>
      <c r="P18" s="155"/>
      <c r="Q18" s="148"/>
      <c r="R18" s="148"/>
      <c r="S18" s="148" t="s">
        <v>465</v>
      </c>
      <c r="T18" s="148" t="e">
        <f>COUNTIF('[1]Matriz BOL-SA'!$K$12:$K$367,T_Graf.!S18)</f>
        <v>#VALUE!</v>
      </c>
      <c r="U18" s="151" t="e">
        <f t="shared" si="1"/>
        <v>#VALUE!</v>
      </c>
      <c r="V18" s="148"/>
      <c r="W18" s="155"/>
      <c r="X18" s="148"/>
      <c r="Y18" s="148"/>
      <c r="Z18" s="148" t="s">
        <v>465</v>
      </c>
      <c r="AA18" s="148" t="e">
        <f>COUNTIF('[1]Matriz CAQ-HUI'!$K$12:$K$382,T_Graf.!Z18)</f>
        <v>#VALUE!</v>
      </c>
      <c r="AB18" s="151" t="e">
        <f t="shared" si="2"/>
        <v>#VALUE!</v>
      </c>
    </row>
    <row r="19" spans="1:28" ht="10.9" customHeight="1" x14ac:dyDescent="0.2">
      <c r="A19" s="150" t="s">
        <v>765</v>
      </c>
      <c r="B19" s="148"/>
      <c r="C19" s="148"/>
      <c r="D19" s="148" t="str">
        <f>'[1]L.D Nueva'!AU20</f>
        <v>Conversión a medios tecnológicos</v>
      </c>
      <c r="E19" s="148">
        <f>COUNTIF('Matriz DT-NN'!$K$13:$K$18,T_Graf.!D19)</f>
        <v>0</v>
      </c>
      <c r="F19" s="151" t="e">
        <f t="shared" si="3"/>
        <v>#N/A</v>
      </c>
      <c r="G19" s="148"/>
      <c r="H19" s="150" t="s">
        <v>765</v>
      </c>
      <c r="I19" s="148"/>
      <c r="J19" s="148"/>
      <c r="K19" s="340" t="s">
        <v>472</v>
      </c>
      <c r="L19" s="340"/>
      <c r="M19" s="148" t="e">
        <f>COUNTIF('[1]Matriz ATL'!$K$12:$K$382,T_Graf.!K19)</f>
        <v>#VALUE!</v>
      </c>
      <c r="N19" s="151" t="e">
        <f t="shared" si="0"/>
        <v>#VALUE!</v>
      </c>
      <c r="O19" s="148"/>
      <c r="P19" s="150" t="s">
        <v>765</v>
      </c>
      <c r="Q19" s="148"/>
      <c r="R19" s="148"/>
      <c r="S19" s="148" t="s">
        <v>472</v>
      </c>
      <c r="T19" s="148" t="e">
        <f>COUNTIF('[1]Matriz BOL-SA'!$K$12:$K$367,T_Graf.!S19)</f>
        <v>#VALUE!</v>
      </c>
      <c r="U19" s="151" t="e">
        <f t="shared" si="1"/>
        <v>#VALUE!</v>
      </c>
      <c r="V19" s="148"/>
      <c r="W19" s="150" t="s">
        <v>765</v>
      </c>
      <c r="X19" s="148"/>
      <c r="Y19" s="148"/>
      <c r="Z19" s="148" t="s">
        <v>472</v>
      </c>
      <c r="AA19" s="148" t="e">
        <f>COUNTIF('[1]Matriz CAQ-HUI'!$K$12:$K$382,T_Graf.!Z19)</f>
        <v>#VALUE!</v>
      </c>
      <c r="AB19" s="151" t="e">
        <f t="shared" si="2"/>
        <v>#VALUE!</v>
      </c>
    </row>
    <row r="20" spans="1:28" ht="10.9" customHeight="1" x14ac:dyDescent="0.2">
      <c r="A20" s="156" t="e">
        <f>(B6/B15)-1</f>
        <v>#DIV/0!</v>
      </c>
      <c r="B20" s="148"/>
      <c r="C20" s="148"/>
      <c r="D20" s="148" t="str">
        <f>'[1]L.D Nueva'!AU21</f>
        <v>Definición de criterios ambientales para adquisición de productos y/o servicios</v>
      </c>
      <c r="E20" s="148">
        <f>COUNTIF('Matriz DT-NN'!$K$13:$K$18,T_Graf.!D20)</f>
        <v>0</v>
      </c>
      <c r="F20" s="151" t="e">
        <f t="shared" si="3"/>
        <v>#N/A</v>
      </c>
      <c r="G20" s="148"/>
      <c r="H20" s="156" t="e">
        <f>(I6/I15)-1</f>
        <v>#VALUE!</v>
      </c>
      <c r="I20" s="148"/>
      <c r="J20" s="148"/>
      <c r="K20" s="340" t="s">
        <v>479</v>
      </c>
      <c r="L20" s="340"/>
      <c r="M20" s="148" t="e">
        <f>COUNTIF('[1]Matriz ATL'!$K$12:$K$382,T_Graf.!K20)</f>
        <v>#VALUE!</v>
      </c>
      <c r="N20" s="151" t="e">
        <f t="shared" si="0"/>
        <v>#VALUE!</v>
      </c>
      <c r="O20" s="148"/>
      <c r="P20" s="156" t="e">
        <f>(Q6/Q15)-1</f>
        <v>#VALUE!</v>
      </c>
      <c r="Q20" s="148"/>
      <c r="R20" s="148"/>
      <c r="S20" s="148" t="s">
        <v>479</v>
      </c>
      <c r="T20" s="148" t="e">
        <f>COUNTIF('[1]Matriz BOL-SA'!$K$12:$K$367,T_Graf.!S20)</f>
        <v>#VALUE!</v>
      </c>
      <c r="U20" s="151" t="e">
        <f t="shared" si="1"/>
        <v>#VALUE!</v>
      </c>
      <c r="V20" s="148"/>
      <c r="W20" s="156" t="e">
        <f>(X6/X15)-1</f>
        <v>#VALUE!</v>
      </c>
      <c r="X20" s="148"/>
      <c r="Y20" s="148"/>
      <c r="Z20" s="148" t="s">
        <v>479</v>
      </c>
      <c r="AA20" s="148" t="e">
        <f>COUNTIF('[1]Matriz CAQ-HUI'!$K$12:$K$382,T_Graf.!Z20)</f>
        <v>#VALUE!</v>
      </c>
      <c r="AB20" s="151" t="e">
        <f t="shared" si="2"/>
        <v>#VALUE!</v>
      </c>
    </row>
    <row r="21" spans="1:28" ht="10.9" customHeight="1" x14ac:dyDescent="0.2">
      <c r="A21" s="156" t="e">
        <f>A20*-1</f>
        <v>#DIV/0!</v>
      </c>
      <c r="B21" s="148"/>
      <c r="C21" s="148"/>
      <c r="D21" s="148" t="str">
        <f>'[1]L.D Nueva'!AU22</f>
        <v>Desarrollo de actividades económicas.</v>
      </c>
      <c r="E21" s="148">
        <f>COUNTIF('Matriz DT-NN'!$K$13:$K$18,T_Graf.!D21)</f>
        <v>0</v>
      </c>
      <c r="F21" s="151" t="e">
        <f t="shared" si="3"/>
        <v>#N/A</v>
      </c>
      <c r="G21" s="148"/>
      <c r="H21" s="156" t="e">
        <f>H20*-1</f>
        <v>#VALUE!</v>
      </c>
      <c r="I21" s="148"/>
      <c r="J21" s="148"/>
      <c r="K21" s="340" t="s">
        <v>486</v>
      </c>
      <c r="L21" s="340"/>
      <c r="M21" s="148" t="e">
        <f>COUNTIF('[1]Matriz ATL'!$K$12:$K$382,T_Graf.!K21)</f>
        <v>#VALUE!</v>
      </c>
      <c r="N21" s="151" t="e">
        <f t="shared" si="0"/>
        <v>#VALUE!</v>
      </c>
      <c r="O21" s="148"/>
      <c r="P21" s="156" t="e">
        <f>P20*-1</f>
        <v>#VALUE!</v>
      </c>
      <c r="Q21" s="148"/>
      <c r="R21" s="148"/>
      <c r="S21" s="148" t="s">
        <v>486</v>
      </c>
      <c r="T21" s="148" t="e">
        <f>COUNTIF('[1]Matriz BOL-SA'!$K$12:$K$367,T_Graf.!S21)</f>
        <v>#VALUE!</v>
      </c>
      <c r="U21" s="151" t="e">
        <f t="shared" si="1"/>
        <v>#VALUE!</v>
      </c>
      <c r="V21" s="148"/>
      <c r="W21" s="156" t="e">
        <f>W20*-1</f>
        <v>#VALUE!</v>
      </c>
      <c r="X21" s="148"/>
      <c r="Y21" s="148"/>
      <c r="Z21" s="148" t="s">
        <v>486</v>
      </c>
      <c r="AA21" s="148" t="e">
        <f>COUNTIF('[1]Matriz CAQ-HUI'!$K$12:$K$382,T_Graf.!Z21)</f>
        <v>#VALUE!</v>
      </c>
      <c r="AB21" s="151" t="e">
        <f t="shared" si="2"/>
        <v>#VALUE!</v>
      </c>
    </row>
    <row r="22" spans="1:28" ht="10.9" customHeight="1" x14ac:dyDescent="0.2">
      <c r="A22" s="155"/>
      <c r="B22" s="148"/>
      <c r="C22" s="148"/>
      <c r="D22" s="148" t="str">
        <f>'[1]L.D Nueva'!AU23</f>
        <v>Educación ambiental</v>
      </c>
      <c r="E22" s="148">
        <f>COUNTIF('Matriz DT-NN'!$K$13:$K$18,T_Graf.!D22)</f>
        <v>0</v>
      </c>
      <c r="F22" s="151" t="e">
        <f t="shared" si="3"/>
        <v>#N/A</v>
      </c>
      <c r="G22" s="148"/>
      <c r="H22" s="155"/>
      <c r="I22" s="148"/>
      <c r="J22" s="148"/>
      <c r="K22" s="340" t="s">
        <v>493</v>
      </c>
      <c r="L22" s="340"/>
      <c r="M22" s="148" t="e">
        <f>COUNTIF('[1]Matriz ATL'!$K$12:$K$382,T_Graf.!K22)</f>
        <v>#VALUE!</v>
      </c>
      <c r="N22" s="151" t="e">
        <f t="shared" si="0"/>
        <v>#VALUE!</v>
      </c>
      <c r="O22" s="148"/>
      <c r="P22" s="155"/>
      <c r="Q22" s="148"/>
      <c r="R22" s="148"/>
      <c r="S22" s="148" t="s">
        <v>493</v>
      </c>
      <c r="T22" s="148" t="e">
        <f>COUNTIF('[1]Matriz BOL-SA'!$K$12:$K$367,T_Graf.!S22)</f>
        <v>#VALUE!</v>
      </c>
      <c r="U22" s="151" t="e">
        <f t="shared" si="1"/>
        <v>#VALUE!</v>
      </c>
      <c r="V22" s="148"/>
      <c r="W22" s="155"/>
      <c r="X22" s="148"/>
      <c r="Y22" s="148"/>
      <c r="Z22" s="148" t="s">
        <v>493</v>
      </c>
      <c r="AA22" s="148" t="e">
        <f>COUNTIF('[1]Matriz CAQ-HUI'!$K$12:$K$382,T_Graf.!Z22)</f>
        <v>#VALUE!</v>
      </c>
      <c r="AB22" s="151" t="e">
        <f t="shared" si="2"/>
        <v>#VALUE!</v>
      </c>
    </row>
    <row r="23" spans="1:28" ht="10.9" customHeight="1" x14ac:dyDescent="0.2">
      <c r="A23" s="155"/>
      <c r="B23" s="148"/>
      <c r="C23" s="148"/>
      <c r="D23" s="148" t="str">
        <f>'[1]L.D Nueva'!AU24</f>
        <v>Emisiones de olores ofensivos</v>
      </c>
      <c r="E23" s="148">
        <f>COUNTIF('Matriz DT-NN'!$K$13:$K$18,T_Graf.!D23)</f>
        <v>0</v>
      </c>
      <c r="F23" s="151" t="e">
        <f t="shared" si="3"/>
        <v>#N/A</v>
      </c>
      <c r="G23" s="148"/>
      <c r="H23" s="155"/>
      <c r="I23" s="148"/>
      <c r="J23" s="148"/>
      <c r="K23" s="340" t="s">
        <v>499</v>
      </c>
      <c r="L23" s="340"/>
      <c r="M23" s="148" t="e">
        <f>COUNTIF('[1]Matriz ATL'!$K$12:$K$382,T_Graf.!K23)</f>
        <v>#VALUE!</v>
      </c>
      <c r="N23" s="151" t="e">
        <f t="shared" si="0"/>
        <v>#VALUE!</v>
      </c>
      <c r="O23" s="148"/>
      <c r="P23" s="155"/>
      <c r="Q23" s="148"/>
      <c r="R23" s="148"/>
      <c r="S23" s="148" t="s">
        <v>499</v>
      </c>
      <c r="T23" s="148" t="e">
        <f>COUNTIF('[1]Matriz BOL-SA'!$K$12:$K$367,T_Graf.!S23)</f>
        <v>#VALUE!</v>
      </c>
      <c r="U23" s="151" t="e">
        <f t="shared" si="1"/>
        <v>#VALUE!</v>
      </c>
      <c r="V23" s="148"/>
      <c r="W23" s="155"/>
      <c r="X23" s="148"/>
      <c r="Y23" s="148"/>
      <c r="Z23" s="148" t="s">
        <v>499</v>
      </c>
      <c r="AA23" s="148" t="e">
        <f>COUNTIF('[1]Matriz CAQ-HUI'!$K$12:$K$382,T_Graf.!Z23)</f>
        <v>#VALUE!</v>
      </c>
      <c r="AB23" s="151" t="e">
        <f t="shared" si="2"/>
        <v>#VALUE!</v>
      </c>
    </row>
    <row r="24" spans="1:28" ht="10.9" customHeight="1" x14ac:dyDescent="0.2">
      <c r="A24" s="155"/>
      <c r="B24" s="148"/>
      <c r="C24" s="148"/>
      <c r="D24" s="148" t="str">
        <f>'[1]L.D Nueva'!AU25</f>
        <v>Generación de carga visual</v>
      </c>
      <c r="E24" s="148">
        <f>COUNTIF('Matriz DT-NN'!$K$13:$K$18,T_Graf.!D24)</f>
        <v>0</v>
      </c>
      <c r="F24" s="151" t="e">
        <f t="shared" si="3"/>
        <v>#N/A</v>
      </c>
      <c r="G24" s="148"/>
      <c r="H24" s="155"/>
      <c r="I24" s="148"/>
      <c r="J24" s="148"/>
      <c r="K24" s="340" t="s">
        <v>504</v>
      </c>
      <c r="L24" s="340"/>
      <c r="M24" s="148" t="e">
        <f>COUNTIF('[1]Matriz ATL'!$K$12:$K$382,T_Graf.!K24)</f>
        <v>#VALUE!</v>
      </c>
      <c r="N24" s="151" t="e">
        <f t="shared" si="0"/>
        <v>#VALUE!</v>
      </c>
      <c r="O24" s="148"/>
      <c r="P24" s="155"/>
      <c r="Q24" s="148"/>
      <c r="R24" s="148"/>
      <c r="S24" s="148" t="s">
        <v>504</v>
      </c>
      <c r="T24" s="148" t="e">
        <f>COUNTIF('[1]Matriz BOL-SA'!$K$12:$K$367,T_Graf.!S24)</f>
        <v>#VALUE!</v>
      </c>
      <c r="U24" s="151" t="e">
        <f t="shared" si="1"/>
        <v>#VALUE!</v>
      </c>
      <c r="V24" s="148"/>
      <c r="W24" s="155"/>
      <c r="X24" s="148"/>
      <c r="Y24" s="148"/>
      <c r="Z24" s="148" t="s">
        <v>504</v>
      </c>
      <c r="AA24" s="148" t="e">
        <f>COUNTIF('[1]Matriz CAQ-HUI'!$K$12:$K$382,T_Graf.!Z24)</f>
        <v>#VALUE!</v>
      </c>
      <c r="AB24" s="151" t="e">
        <f t="shared" si="2"/>
        <v>#VALUE!</v>
      </c>
    </row>
    <row r="25" spans="1:28" ht="10.9" customHeight="1" x14ac:dyDescent="0.2">
      <c r="A25" s="155"/>
      <c r="B25" s="148"/>
      <c r="C25" s="148"/>
      <c r="D25" s="148" t="str">
        <f>'[1]L.D Nueva'!AU26</f>
        <v>Generación de emisiones atmosféricas fuentes fijas</v>
      </c>
      <c r="E25" s="148">
        <f>COUNTIF('Matriz DT-NN'!$K$13:$K$18,T_Graf.!D25)</f>
        <v>0</v>
      </c>
      <c r="F25" s="151" t="e">
        <f t="shared" si="3"/>
        <v>#N/A</v>
      </c>
      <c r="G25" s="148"/>
      <c r="H25" s="155"/>
      <c r="I25" s="148"/>
      <c r="J25" s="148"/>
      <c r="K25" s="340" t="s">
        <v>510</v>
      </c>
      <c r="L25" s="340"/>
      <c r="M25" s="148" t="e">
        <f>COUNTIF('[1]Matriz ATL'!$K$12:$K$382,T_Graf.!K25)</f>
        <v>#VALUE!</v>
      </c>
      <c r="N25" s="151" t="e">
        <f t="shared" si="0"/>
        <v>#VALUE!</v>
      </c>
      <c r="O25" s="148"/>
      <c r="P25" s="155"/>
      <c r="Q25" s="148"/>
      <c r="R25" s="148"/>
      <c r="S25" s="157" t="s">
        <v>510</v>
      </c>
      <c r="T25" s="148" t="e">
        <f>COUNTIF('[1]Matriz BOL-SA'!$K$12:$K$367,T_Graf.!S25)</f>
        <v>#VALUE!</v>
      </c>
      <c r="U25" s="151" t="e">
        <f t="shared" si="1"/>
        <v>#VALUE!</v>
      </c>
      <c r="V25" s="148"/>
      <c r="W25" s="155"/>
      <c r="X25" s="148"/>
      <c r="Y25" s="148"/>
      <c r="Z25" s="157" t="s">
        <v>510</v>
      </c>
      <c r="AA25" s="148" t="e">
        <f>COUNTIF('[1]Matriz CAQ-HUI'!$K$12:$K$382,T_Graf.!Z25)</f>
        <v>#VALUE!</v>
      </c>
      <c r="AB25" s="151" t="e">
        <f t="shared" si="2"/>
        <v>#VALUE!</v>
      </c>
    </row>
    <row r="26" spans="1:28" ht="10.9" customHeight="1" x14ac:dyDescent="0.2">
      <c r="A26" s="155"/>
      <c r="B26" s="148"/>
      <c r="C26" s="148"/>
      <c r="D26" s="148" t="str">
        <f>'[1]L.D Nueva'!AU27</f>
        <v>Generación de emisiones atmosféricas fuentes móviles</v>
      </c>
      <c r="E26" s="148">
        <f>COUNTIF('Matriz DT-NN'!$K$13:$K$18,T_Graf.!D26)</f>
        <v>0</v>
      </c>
      <c r="F26" s="151" t="e">
        <f t="shared" si="3"/>
        <v>#N/A</v>
      </c>
      <c r="G26" s="148"/>
      <c r="H26" s="155"/>
      <c r="I26" s="148"/>
      <c r="J26" s="148"/>
      <c r="K26" s="340" t="s">
        <v>516</v>
      </c>
      <c r="L26" s="340"/>
      <c r="M26" s="148" t="e">
        <f>COUNTIF('[1]Matriz ATL'!$K$12:$K$382,T_Graf.!K26)</f>
        <v>#VALUE!</v>
      </c>
      <c r="N26" s="151" t="e">
        <f t="shared" si="0"/>
        <v>#VALUE!</v>
      </c>
      <c r="O26" s="148"/>
      <c r="P26" s="155"/>
      <c r="Q26" s="148"/>
      <c r="R26" s="148"/>
      <c r="S26" s="148" t="s">
        <v>516</v>
      </c>
      <c r="T26" s="148" t="e">
        <f>COUNTIF('[1]Matriz BOL-SA'!$K$12:$K$367,T_Graf.!S26)</f>
        <v>#VALUE!</v>
      </c>
      <c r="U26" s="151" t="e">
        <f t="shared" si="1"/>
        <v>#VALUE!</v>
      </c>
      <c r="V26" s="148"/>
      <c r="W26" s="155"/>
      <c r="X26" s="148"/>
      <c r="Y26" s="148"/>
      <c r="Z26" s="148" t="s">
        <v>516</v>
      </c>
      <c r="AA26" s="148" t="e">
        <f>COUNTIF('[1]Matriz CAQ-HUI'!$K$12:$K$382,T_Graf.!Z26)</f>
        <v>#VALUE!</v>
      </c>
      <c r="AB26" s="151" t="e">
        <f t="shared" si="2"/>
        <v>#VALUE!</v>
      </c>
    </row>
    <row r="27" spans="1:28" ht="10.9" customHeight="1" x14ac:dyDescent="0.2">
      <c r="A27" s="155"/>
      <c r="B27" s="148"/>
      <c r="C27" s="148"/>
      <c r="D27" s="148" t="str">
        <f>'[1]L.D Nueva'!AU28</f>
        <v>Generación de ondas electromagnéticas</v>
      </c>
      <c r="E27" s="148">
        <f>COUNTIF('Matriz DT-NN'!$K$13:$K$18,T_Graf.!D27)</f>
        <v>0</v>
      </c>
      <c r="F27" s="151" t="e">
        <f t="shared" si="3"/>
        <v>#N/A</v>
      </c>
      <c r="G27" s="148"/>
      <c r="H27" s="155"/>
      <c r="I27" s="148"/>
      <c r="J27" s="148"/>
      <c r="K27" s="340" t="s">
        <v>522</v>
      </c>
      <c r="L27" s="340"/>
      <c r="M27" s="148" t="e">
        <f>COUNTIF('[1]Matriz ATL'!$K$12:$K$382,T_Graf.!K27)</f>
        <v>#VALUE!</v>
      </c>
      <c r="N27" s="151" t="e">
        <f t="shared" si="0"/>
        <v>#VALUE!</v>
      </c>
      <c r="O27" s="148"/>
      <c r="P27" s="155"/>
      <c r="Q27" s="148"/>
      <c r="R27" s="148"/>
      <c r="S27" s="148" t="s">
        <v>522</v>
      </c>
      <c r="T27" s="148" t="e">
        <f>COUNTIF('[1]Matriz BOL-SA'!$K$12:$K$367,T_Graf.!S27)</f>
        <v>#VALUE!</v>
      </c>
      <c r="U27" s="151" t="e">
        <f t="shared" si="1"/>
        <v>#VALUE!</v>
      </c>
      <c r="V27" s="148"/>
      <c r="W27" s="155"/>
      <c r="X27" s="148"/>
      <c r="Y27" s="148"/>
      <c r="Z27" s="148" t="s">
        <v>522</v>
      </c>
      <c r="AA27" s="148" t="e">
        <f>COUNTIF('[1]Matriz CAQ-HUI'!$K$12:$K$382,T_Graf.!Z27)</f>
        <v>#VALUE!</v>
      </c>
      <c r="AB27" s="151" t="e">
        <f t="shared" si="2"/>
        <v>#VALUE!</v>
      </c>
    </row>
    <row r="28" spans="1:28" ht="10.9" customHeight="1" x14ac:dyDescent="0.2">
      <c r="A28" s="155"/>
      <c r="B28" s="148"/>
      <c r="C28" s="148"/>
      <c r="D28" s="148" t="str">
        <f>'[1]L.D Nueva'!AU29</f>
        <v>Generación de residuos aprovechables (CARTÓN)</v>
      </c>
      <c r="E28" s="148">
        <f>COUNTIF('Matriz DT-NN'!$K$13:$K$18,T_Graf.!D28)</f>
        <v>0</v>
      </c>
      <c r="F28" s="151" t="e">
        <f t="shared" si="3"/>
        <v>#N/A</v>
      </c>
      <c r="G28" s="148"/>
      <c r="H28" s="155"/>
      <c r="I28" s="148"/>
      <c r="J28" s="148"/>
      <c r="K28" s="340" t="s">
        <v>528</v>
      </c>
      <c r="L28" s="340"/>
      <c r="M28" s="148" t="e">
        <f>COUNTIF('[1]Matriz ATL'!$K$12:$K$382,T_Graf.!K28)</f>
        <v>#VALUE!</v>
      </c>
      <c r="N28" s="151" t="e">
        <f t="shared" si="0"/>
        <v>#VALUE!</v>
      </c>
      <c r="O28" s="148"/>
      <c r="P28" s="155"/>
      <c r="Q28" s="148"/>
      <c r="R28" s="148"/>
      <c r="S28" s="148" t="s">
        <v>528</v>
      </c>
      <c r="T28" s="148" t="e">
        <f>COUNTIF('[1]Matriz BOL-SA'!$K$12:$K$367,T_Graf.!S28)</f>
        <v>#VALUE!</v>
      </c>
      <c r="U28" s="151" t="e">
        <f t="shared" si="1"/>
        <v>#VALUE!</v>
      </c>
      <c r="V28" s="148"/>
      <c r="W28" s="155"/>
      <c r="X28" s="148"/>
      <c r="Y28" s="148"/>
      <c r="Z28" s="148" t="s">
        <v>528</v>
      </c>
      <c r="AA28" s="148" t="e">
        <f>COUNTIF('[1]Matriz CAQ-HUI'!$K$12:$K$382,T_Graf.!Z28)</f>
        <v>#VALUE!</v>
      </c>
      <c r="AB28" s="151" t="e">
        <f t="shared" si="2"/>
        <v>#VALUE!</v>
      </c>
    </row>
    <row r="29" spans="1:28" ht="10.9" customHeight="1" x14ac:dyDescent="0.2">
      <c r="A29" s="155"/>
      <c r="B29" s="148"/>
      <c r="C29" s="148"/>
      <c r="D29" s="148" t="str">
        <f>'[1]L.D Nueva'!AU30</f>
        <v>Generación de residuos aprovechables (METAL)</v>
      </c>
      <c r="E29" s="148">
        <f>COUNTIF('Matriz DT-NN'!$K$13:$K$18,T_Graf.!D29)</f>
        <v>0</v>
      </c>
      <c r="F29" s="151" t="e">
        <f t="shared" si="3"/>
        <v>#N/A</v>
      </c>
      <c r="G29" s="148"/>
      <c r="H29" s="155"/>
      <c r="I29" s="148"/>
      <c r="J29" s="148"/>
      <c r="K29" s="340" t="s">
        <v>534</v>
      </c>
      <c r="L29" s="340"/>
      <c r="M29" s="148" t="e">
        <f>COUNTIF('[1]Matriz ATL'!$K$12:$K$382,T_Graf.!K29)</f>
        <v>#VALUE!</v>
      </c>
      <c r="N29" s="151" t="e">
        <f t="shared" si="0"/>
        <v>#VALUE!</v>
      </c>
      <c r="O29" s="148"/>
      <c r="P29" s="155"/>
      <c r="Q29" s="148"/>
      <c r="R29" s="148"/>
      <c r="S29" s="148" t="s">
        <v>534</v>
      </c>
      <c r="T29" s="148" t="e">
        <f>COUNTIF('[1]Matriz BOL-SA'!$K$12:$K$367,T_Graf.!S29)</f>
        <v>#VALUE!</v>
      </c>
      <c r="U29" s="151" t="e">
        <f t="shared" si="1"/>
        <v>#VALUE!</v>
      </c>
      <c r="V29" s="148"/>
      <c r="W29" s="155"/>
      <c r="X29" s="148"/>
      <c r="Y29" s="148"/>
      <c r="Z29" s="148" t="s">
        <v>534</v>
      </c>
      <c r="AA29" s="148" t="e">
        <f>COUNTIF('[1]Matriz CAQ-HUI'!$K$12:$K$382,T_Graf.!Z29)</f>
        <v>#VALUE!</v>
      </c>
      <c r="AB29" s="151" t="e">
        <f t="shared" si="2"/>
        <v>#VALUE!</v>
      </c>
    </row>
    <row r="30" spans="1:28" ht="10.9" customHeight="1" x14ac:dyDescent="0.2">
      <c r="A30" s="155"/>
      <c r="B30" s="148"/>
      <c r="C30" s="148"/>
      <c r="D30" s="148" t="str">
        <f>'[1]L.D Nueva'!AU31</f>
        <v>Generación de residuos aprovechables (OTRO)</v>
      </c>
      <c r="E30" s="148">
        <f>COUNTIF('Matriz DT-NN'!$K$13:$K$18,T_Graf.!D30)</f>
        <v>0</v>
      </c>
      <c r="F30" s="151" t="e">
        <f t="shared" si="3"/>
        <v>#N/A</v>
      </c>
      <c r="G30" s="148"/>
      <c r="H30" s="155"/>
      <c r="I30" s="148"/>
      <c r="J30" s="148"/>
      <c r="K30" s="340" t="s">
        <v>540</v>
      </c>
      <c r="L30" s="340"/>
      <c r="M30" s="148" t="e">
        <f>COUNTIF('[1]Matriz ATL'!$K$12:$K$382,T_Graf.!K30)</f>
        <v>#VALUE!</v>
      </c>
      <c r="N30" s="151" t="e">
        <f t="shared" si="0"/>
        <v>#VALUE!</v>
      </c>
      <c r="O30" s="148"/>
      <c r="P30" s="155"/>
      <c r="Q30" s="148"/>
      <c r="R30" s="148"/>
      <c r="S30" s="148" t="s">
        <v>540</v>
      </c>
      <c r="T30" s="148" t="e">
        <f>COUNTIF('[1]Matriz BOL-SA'!$K$12:$K$367,T_Graf.!S30)</f>
        <v>#VALUE!</v>
      </c>
      <c r="U30" s="151" t="e">
        <f t="shared" si="1"/>
        <v>#VALUE!</v>
      </c>
      <c r="V30" s="148"/>
      <c r="W30" s="155"/>
      <c r="X30" s="148"/>
      <c r="Y30" s="148"/>
      <c r="Z30" s="148" t="s">
        <v>540</v>
      </c>
      <c r="AA30" s="148" t="e">
        <f>COUNTIF('[1]Matriz CAQ-HUI'!$K$12:$K$382,T_Graf.!Z30)</f>
        <v>#VALUE!</v>
      </c>
      <c r="AB30" s="151" t="e">
        <f t="shared" si="2"/>
        <v>#VALUE!</v>
      </c>
    </row>
    <row r="31" spans="1:28" ht="10.9" customHeight="1" x14ac:dyDescent="0.2">
      <c r="A31" s="155"/>
      <c r="B31" s="148"/>
      <c r="C31" s="148"/>
      <c r="D31" s="148" t="str">
        <f>'[1]L.D Nueva'!AU32</f>
        <v>Generación de residuos aprovechables (PAPEL)</v>
      </c>
      <c r="E31" s="148">
        <f>COUNTIF('Matriz DT-NN'!$K$13:$K$18,T_Graf.!D31)</f>
        <v>0</v>
      </c>
      <c r="F31" s="151" t="e">
        <f t="shared" si="3"/>
        <v>#N/A</v>
      </c>
      <c r="G31" s="148"/>
      <c r="H31" s="155"/>
      <c r="I31" s="148"/>
      <c r="J31" s="148"/>
      <c r="K31" s="340" t="s">
        <v>545</v>
      </c>
      <c r="L31" s="340"/>
      <c r="M31" s="148" t="e">
        <f>COUNTIF('[1]Matriz ATL'!$K$12:$K$382,T_Graf.!K31)</f>
        <v>#VALUE!</v>
      </c>
      <c r="N31" s="151" t="e">
        <f t="shared" si="0"/>
        <v>#VALUE!</v>
      </c>
      <c r="O31" s="148"/>
      <c r="P31" s="155"/>
      <c r="Q31" s="148"/>
      <c r="R31" s="148"/>
      <c r="S31" s="148" t="s">
        <v>545</v>
      </c>
      <c r="T31" s="148" t="e">
        <f>COUNTIF('[1]Matriz BOL-SA'!$K$12:$K$367,T_Graf.!S31)</f>
        <v>#VALUE!</v>
      </c>
      <c r="U31" s="151" t="e">
        <f t="shared" si="1"/>
        <v>#VALUE!</v>
      </c>
      <c r="V31" s="148"/>
      <c r="W31" s="155"/>
      <c r="X31" s="148"/>
      <c r="Y31" s="148"/>
      <c r="Z31" s="148" t="s">
        <v>545</v>
      </c>
      <c r="AA31" s="148" t="e">
        <f>COUNTIF('[1]Matriz CAQ-HUI'!$K$12:$K$382,T_Graf.!Z31)</f>
        <v>#VALUE!</v>
      </c>
      <c r="AB31" s="151" t="e">
        <f t="shared" si="2"/>
        <v>#VALUE!</v>
      </c>
    </row>
    <row r="32" spans="1:28" ht="10.9" customHeight="1" x14ac:dyDescent="0.2">
      <c r="A32" s="155"/>
      <c r="B32" s="148"/>
      <c r="C32" s="148"/>
      <c r="D32" s="148" t="str">
        <f>'[1]L.D Nueva'!AU33</f>
        <v>Generación de residuos aprovechables (PLÁSTICO)</v>
      </c>
      <c r="E32" s="148">
        <f>COUNTIF('Matriz DT-NN'!$K$13:$K$18,T_Graf.!D32)</f>
        <v>0</v>
      </c>
      <c r="F32" s="151" t="e">
        <f t="shared" si="3"/>
        <v>#N/A</v>
      </c>
      <c r="G32" s="148"/>
      <c r="H32" s="155"/>
      <c r="I32" s="148"/>
      <c r="J32" s="148"/>
      <c r="K32" s="340" t="s">
        <v>550</v>
      </c>
      <c r="L32" s="340"/>
      <c r="M32" s="148" t="e">
        <f>COUNTIF('[1]Matriz ATL'!$K$12:$K$382,T_Graf.!K32)</f>
        <v>#VALUE!</v>
      </c>
      <c r="N32" s="151" t="e">
        <f t="shared" si="0"/>
        <v>#VALUE!</v>
      </c>
      <c r="O32" s="148"/>
      <c r="P32" s="155"/>
      <c r="Q32" s="148"/>
      <c r="R32" s="148"/>
      <c r="S32" s="148" t="s">
        <v>550</v>
      </c>
      <c r="T32" s="148" t="e">
        <f>COUNTIF('[1]Matriz BOL-SA'!$K$12:$K$367,T_Graf.!S32)</f>
        <v>#VALUE!</v>
      </c>
      <c r="U32" s="151" t="e">
        <f t="shared" si="1"/>
        <v>#VALUE!</v>
      </c>
      <c r="V32" s="148"/>
      <c r="W32" s="155"/>
      <c r="X32" s="148"/>
      <c r="Y32" s="148"/>
      <c r="Z32" s="148" t="s">
        <v>550</v>
      </c>
      <c r="AA32" s="148" t="e">
        <f>COUNTIF('[1]Matriz CAQ-HUI'!$K$12:$K$382,T_Graf.!Z32)</f>
        <v>#VALUE!</v>
      </c>
      <c r="AB32" s="151" t="e">
        <f t="shared" si="2"/>
        <v>#VALUE!</v>
      </c>
    </row>
    <row r="33" spans="1:28" ht="10.9" customHeight="1" x14ac:dyDescent="0.2">
      <c r="A33" s="155"/>
      <c r="B33" s="148"/>
      <c r="C33" s="148"/>
      <c r="D33" s="148" t="str">
        <f>'[1]L.D Nueva'!AU34</f>
        <v>Generación de residuos aprovechables (VIDRIO)</v>
      </c>
      <c r="E33" s="148">
        <f>COUNTIF('Matriz DT-NN'!$K$13:$K$18,T_Graf.!D33)</f>
        <v>0</v>
      </c>
      <c r="F33" s="151" t="e">
        <f t="shared" si="3"/>
        <v>#N/A</v>
      </c>
      <c r="G33" s="148"/>
      <c r="H33" s="155"/>
      <c r="I33" s="148"/>
      <c r="J33" s="148"/>
      <c r="K33" s="340" t="s">
        <v>556</v>
      </c>
      <c r="L33" s="340"/>
      <c r="M33" s="148" t="e">
        <f>COUNTIF('[1]Matriz ATL'!$K$12:$K$382,T_Graf.!K33)</f>
        <v>#VALUE!</v>
      </c>
      <c r="N33" s="151" t="e">
        <f t="shared" si="0"/>
        <v>#VALUE!</v>
      </c>
      <c r="O33" s="148"/>
      <c r="P33" s="155"/>
      <c r="Q33" s="148"/>
      <c r="R33" s="148"/>
      <c r="S33" s="148" t="s">
        <v>556</v>
      </c>
      <c r="T33" s="148" t="e">
        <f>COUNTIF('[1]Matriz BOL-SA'!$K$12:$K$367,T_Graf.!S33)</f>
        <v>#VALUE!</v>
      </c>
      <c r="U33" s="151" t="e">
        <f t="shared" si="1"/>
        <v>#VALUE!</v>
      </c>
      <c r="V33" s="148"/>
      <c r="W33" s="155"/>
      <c r="X33" s="148"/>
      <c r="Y33" s="148"/>
      <c r="Z33" s="148" t="s">
        <v>556</v>
      </c>
      <c r="AA33" s="148" t="e">
        <f>COUNTIF('[1]Matriz CAQ-HUI'!$K$12:$K$382,T_Graf.!Z33)</f>
        <v>#VALUE!</v>
      </c>
      <c r="AB33" s="151" t="e">
        <f t="shared" si="2"/>
        <v>#VALUE!</v>
      </c>
    </row>
    <row r="34" spans="1:28" ht="10.9" customHeight="1" x14ac:dyDescent="0.2">
      <c r="A34" s="155"/>
      <c r="B34" s="148"/>
      <c r="C34" s="148"/>
      <c r="D34" s="148" t="str">
        <f>'[1]L.D Nueva'!AU35</f>
        <v>Generación de residuos de manejo especial  (LUMINARIAS)</v>
      </c>
      <c r="E34" s="148">
        <f>COUNTIF('Matriz DT-NN'!$K$13:$K$18,T_Graf.!D34)</f>
        <v>0</v>
      </c>
      <c r="F34" s="151" t="e">
        <f t="shared" si="3"/>
        <v>#N/A</v>
      </c>
      <c r="G34" s="148"/>
      <c r="H34" s="155"/>
      <c r="I34" s="148"/>
      <c r="J34" s="148"/>
      <c r="K34" s="340" t="s">
        <v>562</v>
      </c>
      <c r="L34" s="340"/>
      <c r="M34" s="148" t="e">
        <f>COUNTIF('[1]Matriz ATL'!$K$12:$K$382,T_Graf.!K34)</f>
        <v>#VALUE!</v>
      </c>
      <c r="N34" s="151" t="e">
        <f t="shared" si="0"/>
        <v>#VALUE!</v>
      </c>
      <c r="O34" s="148"/>
      <c r="P34" s="155"/>
      <c r="Q34" s="148"/>
      <c r="R34" s="148"/>
      <c r="S34" s="148" t="s">
        <v>562</v>
      </c>
      <c r="T34" s="148" t="e">
        <f>COUNTIF('[1]Matriz BOL-SA'!$K$12:$K$367,T_Graf.!S34)</f>
        <v>#VALUE!</v>
      </c>
      <c r="U34" s="151" t="e">
        <f t="shared" si="1"/>
        <v>#VALUE!</v>
      </c>
      <c r="V34" s="148"/>
      <c r="W34" s="155"/>
      <c r="X34" s="148"/>
      <c r="Y34" s="148"/>
      <c r="Z34" s="148" t="s">
        <v>562</v>
      </c>
      <c r="AA34" s="148" t="e">
        <f>COUNTIF('[1]Matriz CAQ-HUI'!$K$12:$K$382,T_Graf.!Z34)</f>
        <v>#VALUE!</v>
      </c>
      <c r="AB34" s="151" t="e">
        <f t="shared" si="2"/>
        <v>#VALUE!</v>
      </c>
    </row>
    <row r="35" spans="1:28" ht="10.9" customHeight="1" x14ac:dyDescent="0.2">
      <c r="A35" s="155"/>
      <c r="B35" s="148"/>
      <c r="C35" s="148"/>
      <c r="D35" s="148" t="str">
        <f>'[1]L.D Nueva'!AU36</f>
        <v>Generación de residuos de manejo especial (LLANTAS USADAS)</v>
      </c>
      <c r="E35" s="148">
        <f>COUNTIF('Matriz DT-NN'!$K$13:$K$18,T_Graf.!D35)</f>
        <v>0</v>
      </c>
      <c r="F35" s="151" t="e">
        <f t="shared" si="3"/>
        <v>#N/A</v>
      </c>
      <c r="G35" s="148"/>
      <c r="H35" s="155"/>
      <c r="I35" s="148"/>
      <c r="J35" s="148"/>
      <c r="K35" s="340" t="s">
        <v>568</v>
      </c>
      <c r="L35" s="340"/>
      <c r="M35" s="148" t="e">
        <f>COUNTIF('[1]Matriz ATL'!$K$12:$K$382,T_Graf.!K35)</f>
        <v>#VALUE!</v>
      </c>
      <c r="N35" s="151" t="e">
        <f t="shared" si="0"/>
        <v>#VALUE!</v>
      </c>
      <c r="O35" s="148"/>
      <c r="P35" s="155"/>
      <c r="Q35" s="148"/>
      <c r="R35" s="148"/>
      <c r="S35" s="148" t="s">
        <v>568</v>
      </c>
      <c r="T35" s="148" t="e">
        <f>COUNTIF('[1]Matriz BOL-SA'!$K$12:$K$367,T_Graf.!S35)</f>
        <v>#VALUE!</v>
      </c>
      <c r="U35" s="151" t="e">
        <f t="shared" si="1"/>
        <v>#VALUE!</v>
      </c>
      <c r="V35" s="148"/>
      <c r="W35" s="155"/>
      <c r="X35" s="148"/>
      <c r="Y35" s="148"/>
      <c r="Z35" s="148" t="s">
        <v>568</v>
      </c>
      <c r="AA35" s="148" t="e">
        <f>COUNTIF('[1]Matriz CAQ-HUI'!$K$12:$K$382,T_Graf.!Z35)</f>
        <v>#VALUE!</v>
      </c>
      <c r="AB35" s="151" t="e">
        <f t="shared" si="2"/>
        <v>#VALUE!</v>
      </c>
    </row>
    <row r="36" spans="1:28" ht="10.9" customHeight="1" x14ac:dyDescent="0.2">
      <c r="A36" s="155"/>
      <c r="B36" s="148"/>
      <c r="C36" s="148"/>
      <c r="D36" s="148" t="str">
        <f>'[1]L.D Nueva'!AU37</f>
        <v>Generación de residuos de manejo especial (MEDICAMENTOS VENCIDOS)</v>
      </c>
      <c r="E36" s="148">
        <f>COUNTIF('Matriz DT-NN'!$K$13:$K$18,T_Graf.!D36)</f>
        <v>0</v>
      </c>
      <c r="F36" s="151" t="e">
        <f t="shared" si="3"/>
        <v>#N/A</v>
      </c>
      <c r="G36" s="148"/>
      <c r="H36" s="155"/>
      <c r="I36" s="148"/>
      <c r="J36" s="148"/>
      <c r="K36" s="340" t="s">
        <v>574</v>
      </c>
      <c r="L36" s="340"/>
      <c r="M36" s="148" t="e">
        <f>COUNTIF('[1]Matriz ATL'!$K$12:$K$382,T_Graf.!K36)</f>
        <v>#VALUE!</v>
      </c>
      <c r="N36" s="151" t="e">
        <f t="shared" si="0"/>
        <v>#VALUE!</v>
      </c>
      <c r="O36" s="148"/>
      <c r="P36" s="155"/>
      <c r="Q36" s="148"/>
      <c r="R36" s="148"/>
      <c r="S36" s="148" t="s">
        <v>574</v>
      </c>
      <c r="T36" s="148" t="e">
        <f>COUNTIF('[1]Matriz BOL-SA'!$K$12:$K$367,T_Graf.!S36)</f>
        <v>#VALUE!</v>
      </c>
      <c r="U36" s="151" t="e">
        <f t="shared" si="1"/>
        <v>#VALUE!</v>
      </c>
      <c r="V36" s="148"/>
      <c r="W36" s="155"/>
      <c r="X36" s="148"/>
      <c r="Y36" s="148"/>
      <c r="Z36" s="148" t="s">
        <v>574</v>
      </c>
      <c r="AA36" s="148" t="e">
        <f>COUNTIF('[1]Matriz CAQ-HUI'!$K$12:$K$382,T_Graf.!Z36)</f>
        <v>#VALUE!</v>
      </c>
      <c r="AB36" s="151" t="e">
        <f t="shared" si="2"/>
        <v>#VALUE!</v>
      </c>
    </row>
    <row r="37" spans="1:28" ht="10.9" customHeight="1" x14ac:dyDescent="0.2">
      <c r="A37" s="155"/>
      <c r="B37" s="148"/>
      <c r="C37" s="148"/>
      <c r="D37" s="148" t="str">
        <f>'[1]L.D Nueva'!AU38</f>
        <v>Generación de residuos de manejo especial (PILAS O BATERÍAS)</v>
      </c>
      <c r="E37" s="148">
        <f>COUNTIF('Matriz DT-NN'!$K$13:$K$18,T_Graf.!D37)</f>
        <v>0</v>
      </c>
      <c r="F37" s="151" t="e">
        <f t="shared" si="3"/>
        <v>#N/A</v>
      </c>
      <c r="G37" s="148"/>
      <c r="H37" s="155"/>
      <c r="I37" s="148"/>
      <c r="J37" s="148"/>
      <c r="K37" s="340" t="s">
        <v>579</v>
      </c>
      <c r="L37" s="340"/>
      <c r="M37" s="148" t="e">
        <f>COUNTIF('[1]Matriz ATL'!$K$12:$K$382,T_Graf.!K37)</f>
        <v>#VALUE!</v>
      </c>
      <c r="N37" s="151" t="e">
        <f t="shared" si="0"/>
        <v>#VALUE!</v>
      </c>
      <c r="O37" s="148"/>
      <c r="P37" s="155"/>
      <c r="Q37" s="148"/>
      <c r="R37" s="148"/>
      <c r="S37" s="148" t="s">
        <v>579</v>
      </c>
      <c r="T37" s="148" t="e">
        <f>COUNTIF('[1]Matriz BOL-SA'!$K$12:$K$367,T_Graf.!S37)</f>
        <v>#VALUE!</v>
      </c>
      <c r="U37" s="151" t="e">
        <f t="shared" si="1"/>
        <v>#VALUE!</v>
      </c>
      <c r="V37" s="148"/>
      <c r="W37" s="155"/>
      <c r="X37" s="148"/>
      <c r="Y37" s="148"/>
      <c r="Z37" s="148" t="s">
        <v>579</v>
      </c>
      <c r="AA37" s="148" t="e">
        <f>COUNTIF('[1]Matriz CAQ-HUI'!$K$12:$K$382,T_Graf.!Z37)</f>
        <v>#VALUE!</v>
      </c>
      <c r="AB37" s="151" t="e">
        <f t="shared" si="2"/>
        <v>#VALUE!</v>
      </c>
    </row>
    <row r="38" spans="1:28" ht="10.9" customHeight="1" x14ac:dyDescent="0.2">
      <c r="A38" s="155"/>
      <c r="B38" s="148"/>
      <c r="C38" s="148"/>
      <c r="D38" s="148" t="str">
        <f>'[1]L.D Nueva'!AU39</f>
        <v>Generación de residuos de manejo especial (RAEE´S)</v>
      </c>
      <c r="E38" s="148">
        <f>COUNTIF('Matriz DT-NN'!$K$13:$K$18,T_Graf.!D38)</f>
        <v>0</v>
      </c>
      <c r="F38" s="151" t="e">
        <f t="shared" si="3"/>
        <v>#N/A</v>
      </c>
      <c r="G38" s="148"/>
      <c r="H38" s="155"/>
      <c r="I38" s="148"/>
      <c r="J38" s="148"/>
      <c r="K38" s="340" t="s">
        <v>584</v>
      </c>
      <c r="L38" s="340"/>
      <c r="M38" s="148" t="e">
        <f>COUNTIF('[1]Matriz ATL'!$K$12:$K$382,T_Graf.!K38)</f>
        <v>#VALUE!</v>
      </c>
      <c r="N38" s="151" t="e">
        <f t="shared" si="0"/>
        <v>#VALUE!</v>
      </c>
      <c r="O38" s="148"/>
      <c r="P38" s="155"/>
      <c r="Q38" s="148"/>
      <c r="R38" s="148"/>
      <c r="S38" s="148" t="s">
        <v>584</v>
      </c>
      <c r="T38" s="148" t="e">
        <f>COUNTIF('[1]Matriz BOL-SA'!$K$12:$K$367,T_Graf.!S38)</f>
        <v>#VALUE!</v>
      </c>
      <c r="U38" s="151" t="e">
        <f t="shared" si="1"/>
        <v>#VALUE!</v>
      </c>
      <c r="V38" s="148"/>
      <c r="W38" s="155"/>
      <c r="X38" s="148"/>
      <c r="Y38" s="148"/>
      <c r="Z38" s="148" t="s">
        <v>584</v>
      </c>
      <c r="AA38" s="148" t="e">
        <f>COUNTIF('[1]Matriz CAQ-HUI'!$K$12:$K$382,T_Graf.!Z38)</f>
        <v>#VALUE!</v>
      </c>
      <c r="AB38" s="151" t="e">
        <f t="shared" si="2"/>
        <v>#VALUE!</v>
      </c>
    </row>
    <row r="39" spans="1:28" ht="10.9" customHeight="1" x14ac:dyDescent="0.2">
      <c r="A39" s="155"/>
      <c r="B39" s="148"/>
      <c r="C39" s="148"/>
      <c r="D39" s="148" t="str">
        <f>'[1]L.D Nueva'!AU40</f>
        <v>Generación de residuos de manejo especial (RCD´S)</v>
      </c>
      <c r="E39" s="148">
        <f>COUNTIF('Matriz DT-NN'!$K$13:$K$18,T_Graf.!D39)</f>
        <v>0</v>
      </c>
      <c r="F39" s="151" t="e">
        <f t="shared" si="3"/>
        <v>#N/A</v>
      </c>
      <c r="G39" s="148"/>
      <c r="H39" s="155"/>
      <c r="I39" s="148"/>
      <c r="J39" s="148"/>
      <c r="K39" s="340" t="s">
        <v>589</v>
      </c>
      <c r="L39" s="340"/>
      <c r="M39" s="148" t="e">
        <f>COUNTIF('[1]Matriz ATL'!$K$12:$K$382,T_Graf.!K39)</f>
        <v>#VALUE!</v>
      </c>
      <c r="N39" s="151" t="e">
        <f t="shared" si="0"/>
        <v>#VALUE!</v>
      </c>
      <c r="O39" s="148"/>
      <c r="P39" s="155"/>
      <c r="Q39" s="148"/>
      <c r="R39" s="148"/>
      <c r="S39" s="148" t="s">
        <v>589</v>
      </c>
      <c r="T39" s="148" t="e">
        <f>COUNTIF('[1]Matriz BOL-SA'!$K$12:$K$367,T_Graf.!S39)</f>
        <v>#VALUE!</v>
      </c>
      <c r="U39" s="151" t="e">
        <f t="shared" si="1"/>
        <v>#VALUE!</v>
      </c>
      <c r="V39" s="148"/>
      <c r="W39" s="155"/>
      <c r="X39" s="148"/>
      <c r="Y39" s="148"/>
      <c r="Z39" s="148" t="s">
        <v>589</v>
      </c>
      <c r="AA39" s="148" t="e">
        <f>COUNTIF('[1]Matriz CAQ-HUI'!$K$12:$K$382,T_Graf.!Z39)</f>
        <v>#VALUE!</v>
      </c>
      <c r="AB39" s="151" t="e">
        <f t="shared" si="2"/>
        <v>#VALUE!</v>
      </c>
    </row>
    <row r="40" spans="1:28" ht="10.9" customHeight="1" x14ac:dyDescent="0.2">
      <c r="A40" s="155"/>
      <c r="B40" s="148"/>
      <c r="C40" s="148"/>
      <c r="D40" s="148" t="str">
        <f>'[1]L.D Nueva'!AU41</f>
        <v>Generación de residuos ordinarios</v>
      </c>
      <c r="E40" s="148">
        <f>COUNTIF('Matriz DT-NN'!$K$13:$K$18,T_Graf.!D40)</f>
        <v>0</v>
      </c>
      <c r="F40" s="151" t="e">
        <f t="shared" si="3"/>
        <v>#N/A</v>
      </c>
      <c r="G40" s="148"/>
      <c r="H40" s="155"/>
      <c r="I40" s="148"/>
      <c r="J40" s="148"/>
      <c r="K40" s="340" t="s">
        <v>593</v>
      </c>
      <c r="L40" s="340"/>
      <c r="M40" s="148" t="e">
        <f>COUNTIF('[1]Matriz ATL'!$K$12:$K$382,T_Graf.!K40)</f>
        <v>#VALUE!</v>
      </c>
      <c r="N40" s="151" t="e">
        <f t="shared" si="0"/>
        <v>#VALUE!</v>
      </c>
      <c r="O40" s="148"/>
      <c r="P40" s="155"/>
      <c r="Q40" s="148"/>
      <c r="R40" s="148"/>
      <c r="S40" s="148" t="s">
        <v>593</v>
      </c>
      <c r="T40" s="148" t="e">
        <f>COUNTIF('[1]Matriz BOL-SA'!$K$12:$K$367,T_Graf.!S40)</f>
        <v>#VALUE!</v>
      </c>
      <c r="U40" s="151" t="e">
        <f t="shared" si="1"/>
        <v>#VALUE!</v>
      </c>
      <c r="V40" s="148"/>
      <c r="W40" s="155"/>
      <c r="X40" s="148"/>
      <c r="Y40" s="148"/>
      <c r="Z40" s="148" t="s">
        <v>593</v>
      </c>
      <c r="AA40" s="148" t="e">
        <f>COUNTIF('[1]Matriz CAQ-HUI'!$K$12:$K$382,T_Graf.!Z40)</f>
        <v>#VALUE!</v>
      </c>
      <c r="AB40" s="151" t="e">
        <f t="shared" si="2"/>
        <v>#VALUE!</v>
      </c>
    </row>
    <row r="41" spans="1:28" ht="10.9" customHeight="1" x14ac:dyDescent="0.2">
      <c r="A41" s="155"/>
      <c r="B41" s="148"/>
      <c r="C41" s="148"/>
      <c r="D41" s="148" t="str">
        <f>'[1]L.D Nueva'!AU42</f>
        <v>Generación de residuos orgánicos</v>
      </c>
      <c r="E41" s="148">
        <f>COUNTIF('Matriz DT-NN'!$K$13:$K$18,T_Graf.!D41)</f>
        <v>0</v>
      </c>
      <c r="F41" s="151" t="e">
        <f t="shared" si="3"/>
        <v>#N/A</v>
      </c>
      <c r="G41" s="148"/>
      <c r="H41" s="155"/>
      <c r="I41" s="148"/>
      <c r="J41" s="148"/>
      <c r="K41" s="340" t="s">
        <v>597</v>
      </c>
      <c r="L41" s="340"/>
      <c r="M41" s="148" t="e">
        <f>COUNTIF('[1]Matriz ATL'!$K$12:$K$382,T_Graf.!K41)</f>
        <v>#VALUE!</v>
      </c>
      <c r="N41" s="151" t="e">
        <f t="shared" si="0"/>
        <v>#VALUE!</v>
      </c>
      <c r="O41" s="148"/>
      <c r="P41" s="155"/>
      <c r="Q41" s="148"/>
      <c r="R41" s="148"/>
      <c r="S41" s="148" t="s">
        <v>597</v>
      </c>
      <c r="T41" s="148" t="e">
        <f>COUNTIF('[1]Matriz BOL-SA'!$K$12:$K$367,T_Graf.!S41)</f>
        <v>#VALUE!</v>
      </c>
      <c r="U41" s="151" t="e">
        <f t="shared" si="1"/>
        <v>#VALUE!</v>
      </c>
      <c r="V41" s="148"/>
      <c r="W41" s="155"/>
      <c r="X41" s="148"/>
      <c r="Y41" s="148"/>
      <c r="Z41" s="148" t="s">
        <v>597</v>
      </c>
      <c r="AA41" s="148" t="e">
        <f>COUNTIF('[1]Matriz CAQ-HUI'!$K$12:$K$382,T_Graf.!Z41)</f>
        <v>#VALUE!</v>
      </c>
      <c r="AB41" s="151" t="e">
        <f t="shared" si="2"/>
        <v>#VALUE!</v>
      </c>
    </row>
    <row r="42" spans="1:28" ht="10.9" customHeight="1" x14ac:dyDescent="0.2">
      <c r="A42" s="155"/>
      <c r="B42" s="148"/>
      <c r="C42" s="148"/>
      <c r="D42" s="148" t="str">
        <f>'[1]L.D Nueva'!AU43</f>
        <v>Generación de residuos peligrosos (ACEITES USADOS)</v>
      </c>
      <c r="E42" s="148">
        <f>COUNTIF('Matriz DT-NN'!$K$13:$K$18,T_Graf.!D42)</f>
        <v>0</v>
      </c>
      <c r="F42" s="151" t="e">
        <f t="shared" si="3"/>
        <v>#N/A</v>
      </c>
      <c r="G42" s="148"/>
      <c r="H42" s="155"/>
      <c r="I42" s="148"/>
      <c r="J42" s="148"/>
      <c r="K42" s="340" t="s">
        <v>601</v>
      </c>
      <c r="L42" s="340"/>
      <c r="M42" s="148" t="e">
        <f>COUNTIF('[1]Matriz ATL'!$K$12:$K$382,T_Graf.!K42)</f>
        <v>#VALUE!</v>
      </c>
      <c r="N42" s="151" t="e">
        <f t="shared" si="0"/>
        <v>#VALUE!</v>
      </c>
      <c r="O42" s="148"/>
      <c r="P42" s="155"/>
      <c r="Q42" s="148"/>
      <c r="R42" s="148"/>
      <c r="S42" s="148" t="s">
        <v>601</v>
      </c>
      <c r="T42" s="148" t="e">
        <f>COUNTIF('[1]Matriz BOL-SA'!$K$12:$K$367,T_Graf.!S42)</f>
        <v>#VALUE!</v>
      </c>
      <c r="U42" s="151" t="e">
        <f t="shared" si="1"/>
        <v>#VALUE!</v>
      </c>
      <c r="V42" s="148"/>
      <c r="W42" s="155"/>
      <c r="X42" s="148"/>
      <c r="Y42" s="148"/>
      <c r="Z42" s="148" t="s">
        <v>601</v>
      </c>
      <c r="AA42" s="148" t="e">
        <f>COUNTIF('[1]Matriz CAQ-HUI'!$K$12:$K$382,T_Graf.!Z42)</f>
        <v>#VALUE!</v>
      </c>
      <c r="AB42" s="151" t="e">
        <f t="shared" si="2"/>
        <v>#VALUE!</v>
      </c>
    </row>
    <row r="43" spans="1:28" ht="10.9" customHeight="1" x14ac:dyDescent="0.2">
      <c r="A43" s="155"/>
      <c r="B43" s="148"/>
      <c r="C43" s="148"/>
      <c r="D43" s="148" t="str">
        <f>'[1]L.D Nueva'!AU44</f>
        <v>Generación de residuos peligrosos (EXTINTORES)</v>
      </c>
      <c r="E43" s="148">
        <f>COUNTIF('Matriz DT-NN'!$K$13:$K$18,T_Graf.!D43)</f>
        <v>0</v>
      </c>
      <c r="F43" s="151" t="e">
        <f t="shared" si="3"/>
        <v>#N/A</v>
      </c>
      <c r="G43" s="148"/>
      <c r="H43" s="155"/>
      <c r="I43" s="148"/>
      <c r="J43" s="148"/>
      <c r="K43" s="340" t="s">
        <v>605</v>
      </c>
      <c r="L43" s="340"/>
      <c r="M43" s="148" t="e">
        <f>COUNTIF('[1]Matriz ATL'!$K$12:$K$382,T_Graf.!K43)</f>
        <v>#VALUE!</v>
      </c>
      <c r="N43" s="151" t="e">
        <f t="shared" si="0"/>
        <v>#VALUE!</v>
      </c>
      <c r="O43" s="148"/>
      <c r="P43" s="155"/>
      <c r="Q43" s="148"/>
      <c r="R43" s="148"/>
      <c r="S43" s="148" t="s">
        <v>605</v>
      </c>
      <c r="T43" s="148" t="e">
        <f>COUNTIF('[1]Matriz BOL-SA'!$K$12:$K$367,T_Graf.!S43)</f>
        <v>#VALUE!</v>
      </c>
      <c r="U43" s="151" t="e">
        <f t="shared" si="1"/>
        <v>#VALUE!</v>
      </c>
      <c r="V43" s="148"/>
      <c r="W43" s="155"/>
      <c r="X43" s="148"/>
      <c r="Y43" s="148"/>
      <c r="Z43" s="148" t="s">
        <v>605</v>
      </c>
      <c r="AA43" s="148" t="e">
        <f>COUNTIF('[1]Matriz CAQ-HUI'!$K$12:$K$382,T_Graf.!Z43)</f>
        <v>#VALUE!</v>
      </c>
      <c r="AB43" s="151" t="e">
        <f t="shared" si="2"/>
        <v>#VALUE!</v>
      </c>
    </row>
    <row r="44" spans="1:28" ht="10.9" customHeight="1" x14ac:dyDescent="0.2">
      <c r="A44" s="155"/>
      <c r="B44" s="148"/>
      <c r="C44" s="148"/>
      <c r="D44" s="148" t="str">
        <f>'[1]L.D Nueva'!AU45</f>
        <v>Generación de residuos peligrosos (PLAGUICIDAS)</v>
      </c>
      <c r="E44" s="148">
        <f>COUNTIF('Matriz DT-NN'!$K$13:$K$18,T_Graf.!D44)</f>
        <v>0</v>
      </c>
      <c r="F44" s="151" t="e">
        <f t="shared" si="3"/>
        <v>#N/A</v>
      </c>
      <c r="G44" s="148"/>
      <c r="H44" s="155"/>
      <c r="I44" s="148"/>
      <c r="J44" s="148"/>
      <c r="K44" s="340" t="s">
        <v>609</v>
      </c>
      <c r="L44" s="340"/>
      <c r="M44" s="148" t="e">
        <f>COUNTIF('[1]Matriz ATL'!$K$12:$K$382,T_Graf.!K44)</f>
        <v>#VALUE!</v>
      </c>
      <c r="N44" s="151" t="e">
        <f t="shared" si="0"/>
        <v>#VALUE!</v>
      </c>
      <c r="O44" s="148"/>
      <c r="P44" s="155"/>
      <c r="Q44" s="148"/>
      <c r="R44" s="148"/>
      <c r="S44" s="148" t="s">
        <v>609</v>
      </c>
      <c r="T44" s="148" t="e">
        <f>COUNTIF('[1]Matriz BOL-SA'!$K$12:$K$367,T_Graf.!S44)</f>
        <v>#VALUE!</v>
      </c>
      <c r="U44" s="151" t="e">
        <f t="shared" si="1"/>
        <v>#VALUE!</v>
      </c>
      <c r="V44" s="148"/>
      <c r="W44" s="155"/>
      <c r="X44" s="148"/>
      <c r="Y44" s="148"/>
      <c r="Z44" s="148" t="s">
        <v>609</v>
      </c>
      <c r="AA44" s="148" t="e">
        <f>COUNTIF('[1]Matriz CAQ-HUI'!$K$12:$K$382,T_Graf.!Z44)</f>
        <v>#VALUE!</v>
      </c>
      <c r="AB44" s="151" t="e">
        <f t="shared" si="2"/>
        <v>#VALUE!</v>
      </c>
    </row>
    <row r="45" spans="1:28" ht="10.9" customHeight="1" x14ac:dyDescent="0.2">
      <c r="A45" s="155"/>
      <c r="B45" s="148"/>
      <c r="C45" s="148"/>
      <c r="D45" s="148" t="str">
        <f>'[1]L.D Nueva'!AU46</f>
        <v>Generación de residuos peligrosos (RESIDUOS CON PINTURA)</v>
      </c>
      <c r="E45" s="148">
        <f>COUNTIF('Matriz DT-NN'!$K$13:$K$18,T_Graf.!D45)</f>
        <v>0</v>
      </c>
      <c r="F45" s="151" t="e">
        <f t="shared" si="3"/>
        <v>#N/A</v>
      </c>
      <c r="G45" s="148"/>
      <c r="H45" s="155"/>
      <c r="I45" s="148"/>
      <c r="J45" s="148"/>
      <c r="K45" s="340" t="s">
        <v>613</v>
      </c>
      <c r="L45" s="340"/>
      <c r="M45" s="148" t="e">
        <f>COUNTIF('[1]Matriz ATL'!$K$12:$K$382,T_Graf.!K45)</f>
        <v>#VALUE!</v>
      </c>
      <c r="N45" s="151" t="e">
        <f t="shared" si="0"/>
        <v>#VALUE!</v>
      </c>
      <c r="O45" s="148"/>
      <c r="P45" s="155"/>
      <c r="Q45" s="148"/>
      <c r="R45" s="148"/>
      <c r="S45" s="148" t="s">
        <v>613</v>
      </c>
      <c r="T45" s="148" t="e">
        <f>COUNTIF('[1]Matriz BOL-SA'!$K$12:$K$367,T_Graf.!S45)</f>
        <v>#VALUE!</v>
      </c>
      <c r="U45" s="151" t="e">
        <f t="shared" si="1"/>
        <v>#VALUE!</v>
      </c>
      <c r="V45" s="148"/>
      <c r="W45" s="155"/>
      <c r="X45" s="148"/>
      <c r="Y45" s="148"/>
      <c r="Z45" s="148" t="s">
        <v>613</v>
      </c>
      <c r="AA45" s="148" t="e">
        <f>COUNTIF('[1]Matriz CAQ-HUI'!$K$12:$K$382,T_Graf.!Z45)</f>
        <v>#VALUE!</v>
      </c>
      <c r="AB45" s="151" t="e">
        <f t="shared" si="2"/>
        <v>#VALUE!</v>
      </c>
    </row>
    <row r="46" spans="1:28" ht="10.9" customHeight="1" x14ac:dyDescent="0.2">
      <c r="A46" s="155"/>
      <c r="B46" s="148"/>
      <c r="C46" s="148"/>
      <c r="D46" s="148" t="str">
        <f>'[1]L.D Nueva'!AU47</f>
        <v>Generación de residuos peligrosos (RESIDUOS CON TINTA)</v>
      </c>
      <c r="E46" s="148">
        <f>COUNTIF('Matriz DT-NN'!$K$13:$K$18,T_Graf.!D46)</f>
        <v>0</v>
      </c>
      <c r="F46" s="151" t="e">
        <f t="shared" si="3"/>
        <v>#N/A</v>
      </c>
      <c r="G46" s="148"/>
      <c r="H46" s="155"/>
      <c r="I46" s="148"/>
      <c r="J46" s="148"/>
      <c r="K46" s="340" t="s">
        <v>617</v>
      </c>
      <c r="L46" s="340"/>
      <c r="M46" s="148" t="e">
        <f>COUNTIF('[1]Matriz ATL'!$K$12:$K$382,T_Graf.!K46)</f>
        <v>#VALUE!</v>
      </c>
      <c r="N46" s="151" t="e">
        <f t="shared" si="0"/>
        <v>#VALUE!</v>
      </c>
      <c r="O46" s="148"/>
      <c r="P46" s="155"/>
      <c r="Q46" s="148"/>
      <c r="R46" s="148"/>
      <c r="S46" s="148" t="s">
        <v>617</v>
      </c>
      <c r="T46" s="148" t="e">
        <f>COUNTIF('[1]Matriz BOL-SA'!$K$12:$K$367,T_Graf.!S46)</f>
        <v>#VALUE!</v>
      </c>
      <c r="U46" s="151" t="e">
        <f t="shared" si="1"/>
        <v>#VALUE!</v>
      </c>
      <c r="V46" s="148"/>
      <c r="W46" s="155"/>
      <c r="X46" s="148"/>
      <c r="Y46" s="148"/>
      <c r="Z46" s="148" t="s">
        <v>617</v>
      </c>
      <c r="AA46" s="148" t="e">
        <f>COUNTIF('[1]Matriz CAQ-HUI'!$K$12:$K$382,T_Graf.!Z46)</f>
        <v>#VALUE!</v>
      </c>
      <c r="AB46" s="151" t="e">
        <f t="shared" si="2"/>
        <v>#VALUE!</v>
      </c>
    </row>
    <row r="47" spans="1:28" ht="10.9" customHeight="1" x14ac:dyDescent="0.2">
      <c r="A47" s="155"/>
      <c r="B47" s="148"/>
      <c r="C47" s="148"/>
      <c r="D47" s="148" t="str">
        <f>'[1]L.D Nueva'!AU48</f>
        <v>Generación de residuos peligrosos (RESIDUOS DE ATENCIÓN MÉDICA)</v>
      </c>
      <c r="E47" s="148">
        <f>COUNTIF('Matriz DT-NN'!$K$13:$K$18,T_Graf.!D47)</f>
        <v>0</v>
      </c>
      <c r="F47" s="151" t="e">
        <f t="shared" si="3"/>
        <v>#N/A</v>
      </c>
      <c r="G47" s="148"/>
      <c r="H47" s="155"/>
      <c r="I47" s="148"/>
      <c r="J47" s="148"/>
      <c r="K47" s="340" t="s">
        <v>621</v>
      </c>
      <c r="L47" s="340"/>
      <c r="M47" s="148" t="e">
        <f>COUNTIF('[1]Matriz ATL'!$K$12:$K$382,T_Graf.!K47)</f>
        <v>#VALUE!</v>
      </c>
      <c r="N47" s="151" t="e">
        <f t="shared" si="0"/>
        <v>#VALUE!</v>
      </c>
      <c r="O47" s="148"/>
      <c r="P47" s="155"/>
      <c r="Q47" s="148"/>
      <c r="R47" s="148"/>
      <c r="S47" s="148" t="s">
        <v>621</v>
      </c>
      <c r="T47" s="148" t="e">
        <f>COUNTIF('[1]Matriz BOL-SA'!$K$12:$K$367,T_Graf.!S47)</f>
        <v>#VALUE!</v>
      </c>
      <c r="U47" s="151" t="e">
        <f t="shared" si="1"/>
        <v>#VALUE!</v>
      </c>
      <c r="V47" s="148"/>
      <c r="W47" s="155"/>
      <c r="X47" s="148"/>
      <c r="Y47" s="148"/>
      <c r="Z47" s="148" t="s">
        <v>621</v>
      </c>
      <c r="AA47" s="148" t="e">
        <f>COUNTIF('[1]Matriz CAQ-HUI'!$K$12:$K$382,T_Graf.!Z47)</f>
        <v>#VALUE!</v>
      </c>
      <c r="AB47" s="151" t="e">
        <f t="shared" si="2"/>
        <v>#VALUE!</v>
      </c>
    </row>
    <row r="48" spans="1:28" ht="10.9" customHeight="1" x14ac:dyDescent="0.2">
      <c r="A48" s="155"/>
      <c r="B48" s="148"/>
      <c r="C48" s="148"/>
      <c r="D48" s="148" t="str">
        <f>'[1]L.D Nueva'!AU49</f>
        <v>Generación de residuos peligrosos (RESIDUOS DE FERTILIZANTES)</v>
      </c>
      <c r="E48" s="148">
        <f>COUNTIF('Matriz DT-NN'!$K$13:$K$18,T_Graf.!D48)</f>
        <v>0</v>
      </c>
      <c r="F48" s="151" t="e">
        <f t="shared" si="3"/>
        <v>#N/A</v>
      </c>
      <c r="G48" s="148"/>
      <c r="H48" s="155"/>
      <c r="I48" s="148"/>
      <c r="J48" s="148"/>
      <c r="K48" s="340" t="s">
        <v>625</v>
      </c>
      <c r="L48" s="340"/>
      <c r="M48" s="148" t="e">
        <f>COUNTIF('[1]Matriz ATL'!$K$12:$K$382,T_Graf.!K48)</f>
        <v>#VALUE!</v>
      </c>
      <c r="N48" s="151" t="e">
        <f t="shared" si="0"/>
        <v>#VALUE!</v>
      </c>
      <c r="O48" s="148"/>
      <c r="P48" s="155"/>
      <c r="Q48" s="148"/>
      <c r="R48" s="148"/>
      <c r="S48" s="148" t="s">
        <v>625</v>
      </c>
      <c r="T48" s="148" t="e">
        <f>COUNTIF('[1]Matriz BOL-SA'!$K$12:$K$367,T_Graf.!S48)</f>
        <v>#VALUE!</v>
      </c>
      <c r="U48" s="151" t="e">
        <f t="shared" si="1"/>
        <v>#VALUE!</v>
      </c>
      <c r="V48" s="148"/>
      <c r="W48" s="155"/>
      <c r="X48" s="148"/>
      <c r="Y48" s="148"/>
      <c r="Z48" s="148" t="s">
        <v>625</v>
      </c>
      <c r="AA48" s="148" t="e">
        <f>COUNTIF('[1]Matriz CAQ-HUI'!$K$12:$K$382,T_Graf.!Z48)</f>
        <v>#VALUE!</v>
      </c>
      <c r="AB48" s="151" t="e">
        <f t="shared" si="2"/>
        <v>#VALUE!</v>
      </c>
    </row>
    <row r="49" spans="1:28" ht="10.9" customHeight="1" x14ac:dyDescent="0.2">
      <c r="A49" s="155"/>
      <c r="B49" s="148"/>
      <c r="C49" s="148"/>
      <c r="D49" s="148" t="str">
        <f>'[1]L.D Nueva'!AU50</f>
        <v xml:space="preserve">Generación de residuos peligrosos (RESIDUOS QUÍMICOS) </v>
      </c>
      <c r="E49" s="148">
        <f>COUNTIF('Matriz DT-NN'!$K$13:$K$18,T_Graf.!D49)</f>
        <v>0</v>
      </c>
      <c r="F49" s="151" t="e">
        <f t="shared" si="3"/>
        <v>#N/A</v>
      </c>
      <c r="G49" s="148"/>
      <c r="H49" s="155"/>
      <c r="I49" s="148"/>
      <c r="J49" s="148"/>
      <c r="K49" s="340" t="s">
        <v>629</v>
      </c>
      <c r="L49" s="340"/>
      <c r="M49" s="148" t="e">
        <f>COUNTIF('[1]Matriz ATL'!$K$12:$K$382,T_Graf.!K49)</f>
        <v>#VALUE!</v>
      </c>
      <c r="N49" s="151" t="e">
        <f t="shared" si="0"/>
        <v>#VALUE!</v>
      </c>
      <c r="O49" s="148"/>
      <c r="P49" s="155"/>
      <c r="Q49" s="148"/>
      <c r="R49" s="148"/>
      <c r="S49" s="148" t="s">
        <v>629</v>
      </c>
      <c r="T49" s="148" t="e">
        <f>COUNTIF('[1]Matriz BOL-SA'!$K$12:$K$367,T_Graf.!S49)</f>
        <v>#VALUE!</v>
      </c>
      <c r="U49" s="151" t="e">
        <f t="shared" si="1"/>
        <v>#VALUE!</v>
      </c>
      <c r="V49" s="148"/>
      <c r="W49" s="155"/>
      <c r="X49" s="148"/>
      <c r="Y49" s="148"/>
      <c r="Z49" s="148" t="s">
        <v>629</v>
      </c>
      <c r="AA49" s="148" t="e">
        <f>COUNTIF('[1]Matriz CAQ-HUI'!$K$12:$K$382,T_Graf.!Z49)</f>
        <v>#VALUE!</v>
      </c>
      <c r="AB49" s="151" t="e">
        <f t="shared" si="2"/>
        <v>#VALUE!</v>
      </c>
    </row>
    <row r="50" spans="1:28" ht="10.9" customHeight="1" x14ac:dyDescent="0.2">
      <c r="A50" s="155"/>
      <c r="B50" s="148"/>
      <c r="C50" s="148"/>
      <c r="D50" s="148" t="str">
        <f>'[1]L.D Nueva'!AU51</f>
        <v xml:space="preserve">Generación de residuos peligrosos (TÓNERES) </v>
      </c>
      <c r="E50" s="148">
        <f>COUNTIF('Matriz DT-NN'!$K$13:$K$18,T_Graf.!D50)</f>
        <v>0</v>
      </c>
      <c r="F50" s="151" t="e">
        <f t="shared" si="3"/>
        <v>#N/A</v>
      </c>
      <c r="G50" s="148"/>
      <c r="H50" s="155"/>
      <c r="I50" s="148"/>
      <c r="J50" s="148"/>
      <c r="K50" s="340" t="s">
        <v>633</v>
      </c>
      <c r="L50" s="340"/>
      <c r="M50" s="148" t="e">
        <f>COUNTIF('[1]Matriz ATL'!$K$12:$K$382,T_Graf.!K50)</f>
        <v>#VALUE!</v>
      </c>
      <c r="N50" s="151" t="e">
        <f t="shared" si="0"/>
        <v>#VALUE!</v>
      </c>
      <c r="O50" s="148"/>
      <c r="P50" s="155"/>
      <c r="Q50" s="148"/>
      <c r="R50" s="148"/>
      <c r="S50" s="148" t="s">
        <v>633</v>
      </c>
      <c r="T50" s="148" t="e">
        <f>COUNTIF('[1]Matriz BOL-SA'!$K$12:$K$367,T_Graf.!S50)</f>
        <v>#VALUE!</v>
      </c>
      <c r="U50" s="151" t="e">
        <f t="shared" si="1"/>
        <v>#VALUE!</v>
      </c>
      <c r="V50" s="148"/>
      <c r="W50" s="155"/>
      <c r="X50" s="148"/>
      <c r="Y50" s="148"/>
      <c r="Z50" s="148" t="s">
        <v>633</v>
      </c>
      <c r="AA50" s="148" t="e">
        <f>COUNTIF('[1]Matriz CAQ-HUI'!$K$12:$K$382,T_Graf.!Z50)</f>
        <v>#VALUE!</v>
      </c>
      <c r="AB50" s="151" t="e">
        <f t="shared" si="2"/>
        <v>#VALUE!</v>
      </c>
    </row>
    <row r="51" spans="1:28" ht="10.9" customHeight="1" x14ac:dyDescent="0.2">
      <c r="A51" s="155"/>
      <c r="B51" s="148"/>
      <c r="C51" s="148"/>
      <c r="D51" s="148" t="str">
        <f>'[1]L.D Nueva'!AU52</f>
        <v>Generación de ruido</v>
      </c>
      <c r="E51" s="148">
        <f>COUNTIF('Matriz DT-NN'!$K$13:$K$18,T_Graf.!D51)</f>
        <v>0</v>
      </c>
      <c r="F51" s="151" t="e">
        <f t="shared" si="3"/>
        <v>#N/A</v>
      </c>
      <c r="G51" s="148"/>
      <c r="H51" s="155"/>
      <c r="I51" s="148"/>
      <c r="J51" s="148"/>
      <c r="K51" s="340" t="s">
        <v>637</v>
      </c>
      <c r="L51" s="340"/>
      <c r="M51" s="148" t="e">
        <f>COUNTIF('[1]Matriz ATL'!$K$12:$K$382,T_Graf.!K51)</f>
        <v>#VALUE!</v>
      </c>
      <c r="N51" s="151" t="e">
        <f t="shared" si="0"/>
        <v>#VALUE!</v>
      </c>
      <c r="O51" s="148"/>
      <c r="P51" s="155"/>
      <c r="Q51" s="148"/>
      <c r="R51" s="148"/>
      <c r="S51" s="148" t="s">
        <v>637</v>
      </c>
      <c r="T51" s="148" t="e">
        <f>COUNTIF('[1]Matriz BOL-SA'!$K$12:$K$367,T_Graf.!S51)</f>
        <v>#VALUE!</v>
      </c>
      <c r="U51" s="151" t="e">
        <f t="shared" si="1"/>
        <v>#VALUE!</v>
      </c>
      <c r="V51" s="148"/>
      <c r="W51" s="155"/>
      <c r="X51" s="148"/>
      <c r="Y51" s="148"/>
      <c r="Z51" s="148" t="s">
        <v>637</v>
      </c>
      <c r="AA51" s="148" t="e">
        <f>COUNTIF('[1]Matriz CAQ-HUI'!$K$12:$K$382,T_Graf.!Z51)</f>
        <v>#VALUE!</v>
      </c>
      <c r="AB51" s="151" t="e">
        <f t="shared" si="2"/>
        <v>#VALUE!</v>
      </c>
    </row>
    <row r="52" spans="1:28" ht="10.9" customHeight="1" x14ac:dyDescent="0.2">
      <c r="A52" s="155"/>
      <c r="B52" s="148"/>
      <c r="C52" s="148"/>
      <c r="D52" s="148" t="str">
        <f>'[1]L.D Nueva'!AU53</f>
        <v>Generación de vibraciones</v>
      </c>
      <c r="E52" s="148">
        <f>COUNTIF('Matriz DT-NN'!$K$13:$K$18,T_Graf.!D52)</f>
        <v>0</v>
      </c>
      <c r="F52" s="151" t="e">
        <f t="shared" si="3"/>
        <v>#N/A</v>
      </c>
      <c r="G52" s="148"/>
      <c r="H52" s="155"/>
      <c r="I52" s="148"/>
      <c r="J52" s="148"/>
      <c r="K52" s="340" t="s">
        <v>641</v>
      </c>
      <c r="L52" s="340"/>
      <c r="M52" s="148" t="e">
        <f>COUNTIF('[1]Matriz ATL'!$K$12:$K$382,T_Graf.!K52)</f>
        <v>#VALUE!</v>
      </c>
      <c r="N52" s="151" t="e">
        <f t="shared" si="0"/>
        <v>#VALUE!</v>
      </c>
      <c r="O52" s="148"/>
      <c r="P52" s="155"/>
      <c r="Q52" s="148"/>
      <c r="R52" s="148"/>
      <c r="S52" s="148" t="s">
        <v>641</v>
      </c>
      <c r="T52" s="148" t="e">
        <f>COUNTIF('[1]Matriz BOL-SA'!$K$12:$K$367,T_Graf.!S52)</f>
        <v>#VALUE!</v>
      </c>
      <c r="U52" s="151" t="e">
        <f t="shared" si="1"/>
        <v>#VALUE!</v>
      </c>
      <c r="V52" s="148"/>
      <c r="W52" s="155"/>
      <c r="X52" s="148"/>
      <c r="Y52" s="148"/>
      <c r="Z52" s="148" t="s">
        <v>641</v>
      </c>
      <c r="AA52" s="148" t="e">
        <f>COUNTIF('[1]Matriz CAQ-HUI'!$K$12:$K$382,T_Graf.!Z52)</f>
        <v>#VALUE!</v>
      </c>
      <c r="AB52" s="151" t="e">
        <f t="shared" si="2"/>
        <v>#VALUE!</v>
      </c>
    </row>
    <row r="53" spans="1:28" ht="10.9" customHeight="1" x14ac:dyDescent="0.2">
      <c r="A53" s="155"/>
      <c r="B53" s="148"/>
      <c r="C53" s="148"/>
      <c r="D53" s="148" t="str">
        <f>'[1]L.D Nueva'!AU54</f>
        <v>Identificación de requisitos legales ambientales y otros requisitos</v>
      </c>
      <c r="E53" s="148">
        <f>COUNTIF('Matriz DT-NN'!$K$13:$K$18,T_Graf.!D53)</f>
        <v>0</v>
      </c>
      <c r="F53" s="151" t="e">
        <f t="shared" si="3"/>
        <v>#N/A</v>
      </c>
      <c r="G53" s="148"/>
      <c r="H53" s="155"/>
      <c r="I53" s="148"/>
      <c r="J53" s="148"/>
      <c r="K53" s="340" t="s">
        <v>644</v>
      </c>
      <c r="L53" s="340"/>
      <c r="M53" s="148" t="e">
        <f>COUNTIF('[1]Matriz ATL'!$K$12:$K$382,T_Graf.!K53)</f>
        <v>#VALUE!</v>
      </c>
      <c r="N53" s="151" t="e">
        <f t="shared" si="0"/>
        <v>#VALUE!</v>
      </c>
      <c r="O53" s="148"/>
      <c r="P53" s="155"/>
      <c r="Q53" s="148"/>
      <c r="R53" s="148"/>
      <c r="S53" s="148" t="s">
        <v>644</v>
      </c>
      <c r="T53" s="148" t="e">
        <f>COUNTIF('[1]Matriz BOL-SA'!$K$12:$K$367,T_Graf.!S53)</f>
        <v>#VALUE!</v>
      </c>
      <c r="U53" s="151" t="e">
        <f t="shared" si="1"/>
        <v>#VALUE!</v>
      </c>
      <c r="V53" s="148"/>
      <c r="W53" s="155"/>
      <c r="X53" s="148"/>
      <c r="Y53" s="148"/>
      <c r="Z53" s="148" t="s">
        <v>644</v>
      </c>
      <c r="AA53" s="148" t="e">
        <f>COUNTIF('[1]Matriz CAQ-HUI'!$K$12:$K$382,T_Graf.!Z53)</f>
        <v>#VALUE!</v>
      </c>
      <c r="AB53" s="151" t="e">
        <f t="shared" si="2"/>
        <v>#VALUE!</v>
      </c>
    </row>
    <row r="54" spans="1:28" ht="10.9" customHeight="1" x14ac:dyDescent="0.2">
      <c r="A54" s="155"/>
      <c r="B54" s="148"/>
      <c r="C54" s="148"/>
      <c r="D54" s="148" t="str">
        <f>'[1]L.D Nueva'!AU55</f>
        <v>Intervención a comunidades étnicas y no étnicas</v>
      </c>
      <c r="E54" s="148">
        <f>COUNTIF('Matriz DT-NN'!$K$13:$K$18,T_Graf.!D54)</f>
        <v>0</v>
      </c>
      <c r="F54" s="151" t="e">
        <f t="shared" si="3"/>
        <v>#N/A</v>
      </c>
      <c r="G54" s="148"/>
      <c r="H54" s="155"/>
      <c r="I54" s="148"/>
      <c r="J54" s="148"/>
      <c r="K54" s="340" t="s">
        <v>647</v>
      </c>
      <c r="L54" s="340"/>
      <c r="M54" s="148" t="e">
        <f>COUNTIF('[1]Matriz ATL'!$K$12:$K$382,T_Graf.!K54)</f>
        <v>#VALUE!</v>
      </c>
      <c r="N54" s="151" t="e">
        <f t="shared" si="0"/>
        <v>#VALUE!</v>
      </c>
      <c r="O54" s="148"/>
      <c r="P54" s="155"/>
      <c r="Q54" s="148"/>
      <c r="R54" s="148"/>
      <c r="S54" s="148" t="s">
        <v>647</v>
      </c>
      <c r="T54" s="148" t="e">
        <f>COUNTIF('[1]Matriz BOL-SA'!$K$12:$K$367,T_Graf.!S54)</f>
        <v>#VALUE!</v>
      </c>
      <c r="U54" s="151" t="e">
        <f t="shared" si="1"/>
        <v>#VALUE!</v>
      </c>
      <c r="V54" s="148"/>
      <c r="W54" s="155"/>
      <c r="X54" s="148"/>
      <c r="Y54" s="148"/>
      <c r="Z54" s="148" t="s">
        <v>647</v>
      </c>
      <c r="AA54" s="148" t="e">
        <f>COUNTIF('[1]Matriz CAQ-HUI'!$K$12:$K$382,T_Graf.!Z54)</f>
        <v>#VALUE!</v>
      </c>
      <c r="AB54" s="151" t="e">
        <f t="shared" si="2"/>
        <v>#VALUE!</v>
      </c>
    </row>
    <row r="55" spans="1:28" ht="10.9" customHeight="1" x14ac:dyDescent="0.2">
      <c r="A55" s="155"/>
      <c r="B55" s="148"/>
      <c r="C55" s="148"/>
      <c r="D55" s="148" t="str">
        <f>'[1]L.D Nueva'!AU56</f>
        <v>Mantenimiento de aires acondicionados</v>
      </c>
      <c r="E55" s="148">
        <f>COUNTIF('Matriz DT-NN'!$K$13:$K$18,T_Graf.!D55)</f>
        <v>0</v>
      </c>
      <c r="F55" s="151" t="e">
        <f t="shared" si="3"/>
        <v>#N/A</v>
      </c>
      <c r="G55" s="148"/>
      <c r="H55" s="155"/>
      <c r="I55" s="148"/>
      <c r="J55" s="148"/>
      <c r="K55" s="340" t="s">
        <v>650</v>
      </c>
      <c r="L55" s="340"/>
      <c r="M55" s="148" t="e">
        <f>COUNTIF('[1]Matriz ATL'!$K$12:$K$382,T_Graf.!K55)</f>
        <v>#VALUE!</v>
      </c>
      <c r="N55" s="151" t="e">
        <f t="shared" si="0"/>
        <v>#VALUE!</v>
      </c>
      <c r="O55" s="148"/>
      <c r="P55" s="155"/>
      <c r="Q55" s="148"/>
      <c r="R55" s="148"/>
      <c r="S55" s="148" t="s">
        <v>650</v>
      </c>
      <c r="T55" s="148" t="e">
        <f>COUNTIF('[1]Matriz BOL-SA'!$K$12:$K$367,T_Graf.!S55)</f>
        <v>#VALUE!</v>
      </c>
      <c r="U55" s="151" t="e">
        <f t="shared" si="1"/>
        <v>#VALUE!</v>
      </c>
      <c r="V55" s="148"/>
      <c r="W55" s="155"/>
      <c r="X55" s="148"/>
      <c r="Y55" s="148"/>
      <c r="Z55" s="148" t="s">
        <v>650</v>
      </c>
      <c r="AA55" s="148" t="e">
        <f>COUNTIF('[1]Matriz CAQ-HUI'!$K$12:$K$382,T_Graf.!Z55)</f>
        <v>#VALUE!</v>
      </c>
      <c r="AB55" s="151" t="e">
        <f t="shared" si="2"/>
        <v>#VALUE!</v>
      </c>
    </row>
    <row r="56" spans="1:28" ht="10.9" customHeight="1" x14ac:dyDescent="0.2">
      <c r="A56" s="155"/>
      <c r="B56" s="148"/>
      <c r="C56" s="148"/>
      <c r="D56" s="148" t="str">
        <f>'[1]L.D Nueva'!AU57</f>
        <v>Mantenimiento de aparatos eléctricos y/o electrónicos</v>
      </c>
      <c r="E56" s="148">
        <f>COUNTIF('Matriz DT-NN'!$K$13:$K$18,T_Graf.!D56)</f>
        <v>0</v>
      </c>
      <c r="F56" s="151" t="e">
        <f t="shared" si="3"/>
        <v>#N/A</v>
      </c>
      <c r="G56" s="148"/>
      <c r="H56" s="155"/>
      <c r="I56" s="148"/>
      <c r="J56" s="148"/>
      <c r="K56" s="340" t="s">
        <v>653</v>
      </c>
      <c r="L56" s="340"/>
      <c r="M56" s="148" t="e">
        <f>COUNTIF('[1]Matriz ATL'!$K$12:$K$382,T_Graf.!K56)</f>
        <v>#VALUE!</v>
      </c>
      <c r="N56" s="151" t="e">
        <f t="shared" si="0"/>
        <v>#VALUE!</v>
      </c>
      <c r="O56" s="148"/>
      <c r="P56" s="155"/>
      <c r="Q56" s="148"/>
      <c r="R56" s="148"/>
      <c r="S56" s="148" t="s">
        <v>653</v>
      </c>
      <c r="T56" s="148" t="e">
        <f>COUNTIF('[1]Matriz BOL-SA'!$K$12:$K$367,T_Graf.!S56)</f>
        <v>#VALUE!</v>
      </c>
      <c r="U56" s="151" t="e">
        <f t="shared" si="1"/>
        <v>#VALUE!</v>
      </c>
      <c r="V56" s="148"/>
      <c r="W56" s="155"/>
      <c r="X56" s="148"/>
      <c r="Y56" s="148"/>
      <c r="Z56" s="148" t="s">
        <v>653</v>
      </c>
      <c r="AA56" s="148" t="e">
        <f>COUNTIF('[1]Matriz CAQ-HUI'!$K$12:$K$382,T_Graf.!Z56)</f>
        <v>#VALUE!</v>
      </c>
      <c r="AB56" s="151" t="e">
        <f t="shared" si="2"/>
        <v>#VALUE!</v>
      </c>
    </row>
    <row r="57" spans="1:28" ht="10.9" customHeight="1" x14ac:dyDescent="0.2">
      <c r="A57" s="155"/>
      <c r="B57" s="148"/>
      <c r="C57" s="148"/>
      <c r="D57" s="148" t="str">
        <f>'[1]L.D Nueva'!AU58</f>
        <v>Mantenimiento de ascensores</v>
      </c>
      <c r="E57" s="148">
        <f>COUNTIF('Matriz DT-NN'!$K$13:$K$18,T_Graf.!D57)</f>
        <v>0</v>
      </c>
      <c r="F57" s="151" t="e">
        <f t="shared" si="3"/>
        <v>#N/A</v>
      </c>
      <c r="G57" s="148"/>
      <c r="H57" s="155"/>
      <c r="I57" s="148"/>
      <c r="J57" s="148"/>
      <c r="K57" s="340" t="s">
        <v>656</v>
      </c>
      <c r="L57" s="340"/>
      <c r="M57" s="148" t="e">
        <f>COUNTIF('[1]Matriz ATL'!$K$12:$K$382,T_Graf.!K57)</f>
        <v>#VALUE!</v>
      </c>
      <c r="N57" s="151" t="e">
        <f t="shared" si="0"/>
        <v>#VALUE!</v>
      </c>
      <c r="O57" s="148"/>
      <c r="P57" s="155"/>
      <c r="Q57" s="148"/>
      <c r="R57" s="148"/>
      <c r="S57" s="148" t="s">
        <v>656</v>
      </c>
      <c r="T57" s="148" t="e">
        <f>COUNTIF('[1]Matriz BOL-SA'!$K$12:$K$367,T_Graf.!S57)</f>
        <v>#VALUE!</v>
      </c>
      <c r="U57" s="151" t="e">
        <f t="shared" si="1"/>
        <v>#VALUE!</v>
      </c>
      <c r="V57" s="148"/>
      <c r="W57" s="155"/>
      <c r="X57" s="148"/>
      <c r="Y57" s="148"/>
      <c r="Z57" s="148" t="s">
        <v>656</v>
      </c>
      <c r="AA57" s="148" t="e">
        <f>COUNTIF('[1]Matriz CAQ-HUI'!$K$12:$K$382,T_Graf.!Z57)</f>
        <v>#VALUE!</v>
      </c>
      <c r="AB57" s="151" t="e">
        <f t="shared" si="2"/>
        <v>#VALUE!</v>
      </c>
    </row>
    <row r="58" spans="1:28" ht="10.9" customHeight="1" x14ac:dyDescent="0.2">
      <c r="A58" s="155"/>
      <c r="B58" s="148"/>
      <c r="C58" s="148"/>
      <c r="D58" s="148" t="str">
        <f>'[1]L.D Nueva'!AU59</f>
        <v>Mantenimiento de vehículos</v>
      </c>
      <c r="E58" s="148">
        <f>COUNTIF('Matriz DT-NN'!$K$13:$K$18,T_Graf.!D58)</f>
        <v>0</v>
      </c>
      <c r="F58" s="151" t="e">
        <f t="shared" si="3"/>
        <v>#N/A</v>
      </c>
      <c r="G58" s="148"/>
      <c r="H58" s="155"/>
      <c r="I58" s="148"/>
      <c r="J58" s="148"/>
      <c r="K58" s="340" t="s">
        <v>659</v>
      </c>
      <c r="L58" s="340"/>
      <c r="M58" s="148" t="e">
        <f>COUNTIF('[1]Matriz ATL'!$K$12:$K$382,T_Graf.!K58)</f>
        <v>#VALUE!</v>
      </c>
      <c r="N58" s="151" t="e">
        <f t="shared" si="0"/>
        <v>#VALUE!</v>
      </c>
      <c r="O58" s="148"/>
      <c r="P58" s="155"/>
      <c r="Q58" s="148"/>
      <c r="R58" s="148"/>
      <c r="S58" s="148" t="s">
        <v>659</v>
      </c>
      <c r="T58" s="148" t="e">
        <f>COUNTIF('[1]Matriz BOL-SA'!$K$12:$K$367,T_Graf.!S58)</f>
        <v>#VALUE!</v>
      </c>
      <c r="U58" s="151" t="e">
        <f t="shared" si="1"/>
        <v>#VALUE!</v>
      </c>
      <c r="V58" s="148"/>
      <c r="W58" s="155"/>
      <c r="X58" s="148"/>
      <c r="Y58" s="148"/>
      <c r="Z58" s="148" t="s">
        <v>659</v>
      </c>
      <c r="AA58" s="148" t="e">
        <f>COUNTIF('[1]Matriz CAQ-HUI'!$K$12:$K$382,T_Graf.!Z58)</f>
        <v>#VALUE!</v>
      </c>
      <c r="AB58" s="151" t="e">
        <f t="shared" si="2"/>
        <v>#VALUE!</v>
      </c>
    </row>
    <row r="59" spans="1:28" ht="10.9" customHeight="1" x14ac:dyDescent="0.2">
      <c r="A59" s="155"/>
      <c r="B59" s="148"/>
      <c r="C59" s="148"/>
      <c r="D59" s="148" t="str">
        <f>'[1]L.D Nueva'!AU60</f>
        <v>Mantenimiento locativo</v>
      </c>
      <c r="E59" s="148">
        <f>COUNTIF('Matriz DT-NN'!$K$13:$K$18,T_Graf.!D59)</f>
        <v>0</v>
      </c>
      <c r="F59" s="151" t="e">
        <f t="shared" si="3"/>
        <v>#N/A</v>
      </c>
      <c r="G59" s="148"/>
      <c r="H59" s="155"/>
      <c r="I59" s="148"/>
      <c r="J59" s="148"/>
      <c r="K59" s="340" t="s">
        <v>662</v>
      </c>
      <c r="L59" s="340"/>
      <c r="M59" s="148" t="e">
        <f>COUNTIF('[1]Matriz ATL'!$K$12:$K$382,T_Graf.!K59)</f>
        <v>#VALUE!</v>
      </c>
      <c r="N59" s="151" t="e">
        <f t="shared" si="0"/>
        <v>#VALUE!</v>
      </c>
      <c r="O59" s="148"/>
      <c r="P59" s="155"/>
      <c r="Q59" s="148"/>
      <c r="R59" s="148"/>
      <c r="S59" s="148" t="s">
        <v>662</v>
      </c>
      <c r="T59" s="148" t="e">
        <f>COUNTIF('[1]Matriz BOL-SA'!$K$12:$K$367,T_Graf.!S59)</f>
        <v>#VALUE!</v>
      </c>
      <c r="U59" s="151" t="e">
        <f t="shared" si="1"/>
        <v>#VALUE!</v>
      </c>
      <c r="V59" s="148"/>
      <c r="W59" s="155"/>
      <c r="X59" s="148"/>
      <c r="Y59" s="148"/>
      <c r="Z59" s="148" t="s">
        <v>662</v>
      </c>
      <c r="AA59" s="148" t="e">
        <f>COUNTIF('[1]Matriz CAQ-HUI'!$K$12:$K$382,T_Graf.!Z59)</f>
        <v>#VALUE!</v>
      </c>
      <c r="AB59" s="151" t="e">
        <f t="shared" si="2"/>
        <v>#VALUE!</v>
      </c>
    </row>
    <row r="60" spans="1:28" ht="10.9" customHeight="1" x14ac:dyDescent="0.2">
      <c r="A60" s="155"/>
      <c r="B60" s="148"/>
      <c r="C60" s="148"/>
      <c r="D60" s="148" t="str">
        <f>'[1]L.D Nueva'!AU61</f>
        <v>N/A</v>
      </c>
      <c r="E60" s="148">
        <f>COUNTIF('Matriz DT-NN'!$K$13:$K$18,T_Graf.!D60)</f>
        <v>0</v>
      </c>
      <c r="F60" s="151" t="e">
        <f t="shared" si="3"/>
        <v>#N/A</v>
      </c>
      <c r="G60" s="148"/>
      <c r="H60" s="155"/>
      <c r="I60" s="148"/>
      <c r="J60" s="148"/>
      <c r="K60" s="340" t="s">
        <v>257</v>
      </c>
      <c r="L60" s="340"/>
      <c r="M60" s="148" t="e">
        <f>COUNTIF('[1]Matriz ATL'!$K$12:$K$382,T_Graf.!K60)</f>
        <v>#VALUE!</v>
      </c>
      <c r="N60" s="151" t="e">
        <f t="shared" si="0"/>
        <v>#VALUE!</v>
      </c>
      <c r="O60" s="148"/>
      <c r="P60" s="155"/>
      <c r="Q60" s="148"/>
      <c r="R60" s="148"/>
      <c r="S60" s="148" t="s">
        <v>257</v>
      </c>
      <c r="T60" s="148" t="e">
        <f>COUNTIF('[1]Matriz BOL-SA'!$K$12:$K$367,T_Graf.!S60)</f>
        <v>#VALUE!</v>
      </c>
      <c r="U60" s="151" t="e">
        <f t="shared" si="1"/>
        <v>#VALUE!</v>
      </c>
      <c r="V60" s="148"/>
      <c r="W60" s="155"/>
      <c r="X60" s="148"/>
      <c r="Y60" s="148"/>
      <c r="Z60" s="148" t="s">
        <v>257</v>
      </c>
      <c r="AA60" s="148" t="e">
        <f>COUNTIF('[1]Matriz CAQ-HUI'!$K$12:$K$382,T_Graf.!Z60)</f>
        <v>#VALUE!</v>
      </c>
      <c r="AB60" s="151" t="e">
        <f t="shared" si="2"/>
        <v>#VALUE!</v>
      </c>
    </row>
    <row r="61" spans="1:28" ht="10.9" customHeight="1" x14ac:dyDescent="0.2">
      <c r="A61" s="155"/>
      <c r="B61" s="148"/>
      <c r="C61" s="148"/>
      <c r="D61" s="148" t="str">
        <f>'[1]L.D Nueva'!AU62</f>
        <v>Otro</v>
      </c>
      <c r="E61" s="148">
        <f>COUNTIF('Matriz DT-NN'!$K$13:$K$18,T_Graf.!D61)</f>
        <v>0</v>
      </c>
      <c r="F61" s="151" t="e">
        <f t="shared" si="3"/>
        <v>#N/A</v>
      </c>
      <c r="G61" s="148"/>
      <c r="H61" s="155"/>
      <c r="I61" s="148"/>
      <c r="J61" s="148"/>
      <c r="K61" s="340" t="s">
        <v>520</v>
      </c>
      <c r="L61" s="340"/>
      <c r="M61" s="148" t="e">
        <f>COUNTIF('[1]Matriz ATL'!$K$12:$K$382,T_Graf.!K61)</f>
        <v>#VALUE!</v>
      </c>
      <c r="N61" s="151" t="e">
        <f>IF(M61=0,NA(),M61)</f>
        <v>#VALUE!</v>
      </c>
      <c r="O61" s="148"/>
      <c r="P61" s="155"/>
      <c r="Q61" s="148"/>
      <c r="R61" s="148"/>
      <c r="S61" s="148" t="s">
        <v>520</v>
      </c>
      <c r="T61" s="148" t="e">
        <f>COUNTIF('[1]Matriz BOL-SA'!$K$12:$K$367,T_Graf.!S61)</f>
        <v>#VALUE!</v>
      </c>
      <c r="U61" s="151" t="e">
        <f t="shared" si="1"/>
        <v>#VALUE!</v>
      </c>
      <c r="V61" s="148"/>
      <c r="W61" s="155"/>
      <c r="X61" s="148"/>
      <c r="Y61" s="148"/>
      <c r="Z61" s="148" t="s">
        <v>520</v>
      </c>
      <c r="AA61" s="148" t="e">
        <f>COUNTIF('[1]Matriz CAQ-HUI'!$K$12:$K$382,T_Graf.!Z61)</f>
        <v>#VALUE!</v>
      </c>
      <c r="AB61" s="151" t="e">
        <f t="shared" si="2"/>
        <v>#VALUE!</v>
      </c>
    </row>
    <row r="62" spans="1:28" ht="10.9" customHeight="1" x14ac:dyDescent="0.2">
      <c r="A62" s="155"/>
      <c r="B62" s="148"/>
      <c r="C62" s="148"/>
      <c r="D62" s="148" t="str">
        <f>'[1]L.D Nueva'!AU63</f>
        <v>Realización de actividades de compensación ambiental</v>
      </c>
      <c r="E62" s="148">
        <f>COUNTIF('Matriz DT-NN'!$K$13:$K$18,T_Graf.!D62)</f>
        <v>0</v>
      </c>
      <c r="F62" s="151" t="e">
        <f t="shared" si="3"/>
        <v>#N/A</v>
      </c>
      <c r="G62" s="148"/>
      <c r="H62" s="155"/>
      <c r="I62" s="148"/>
      <c r="J62" s="148"/>
      <c r="K62" s="340" t="s">
        <v>668</v>
      </c>
      <c r="L62" s="340"/>
      <c r="M62" s="148" t="e">
        <f>COUNTIF('[1]Matriz ATL'!$K$12:$K$382,T_Graf.!K62)</f>
        <v>#VALUE!</v>
      </c>
      <c r="N62" s="151" t="e">
        <f t="shared" si="0"/>
        <v>#VALUE!</v>
      </c>
      <c r="O62" s="148"/>
      <c r="P62" s="155"/>
      <c r="Q62" s="148"/>
      <c r="R62" s="148"/>
      <c r="S62" s="148" t="s">
        <v>668</v>
      </c>
      <c r="T62" s="148" t="e">
        <f>COUNTIF('[1]Matriz BOL-SA'!$K$12:$K$367,T_Graf.!S62)</f>
        <v>#VALUE!</v>
      </c>
      <c r="U62" s="151" t="e">
        <f t="shared" si="1"/>
        <v>#VALUE!</v>
      </c>
      <c r="V62" s="148"/>
      <c r="W62" s="155"/>
      <c r="X62" s="148"/>
      <c r="Y62" s="148"/>
      <c r="Z62" s="148" t="s">
        <v>668</v>
      </c>
      <c r="AA62" s="148" t="e">
        <f>COUNTIF('[1]Matriz CAQ-HUI'!$K$12:$K$382,T_Graf.!Z62)</f>
        <v>#VALUE!</v>
      </c>
      <c r="AB62" s="151" t="e">
        <f t="shared" si="2"/>
        <v>#VALUE!</v>
      </c>
    </row>
    <row r="63" spans="1:28" ht="10.9" customHeight="1" x14ac:dyDescent="0.2">
      <c r="A63" s="155"/>
      <c r="B63" s="148"/>
      <c r="C63" s="148"/>
      <c r="D63" s="148" t="str">
        <f>'[1]L.D Nueva'!AU64</f>
        <v>Uso de publicidad exterior visual</v>
      </c>
      <c r="E63" s="148">
        <f>COUNTIF('Matriz DT-NN'!$K$13:$K$18,T_Graf.!D63)</f>
        <v>0</v>
      </c>
      <c r="F63" s="151" t="e">
        <f t="shared" si="3"/>
        <v>#N/A</v>
      </c>
      <c r="G63" s="148"/>
      <c r="H63" s="155"/>
      <c r="I63" s="148"/>
      <c r="J63" s="148"/>
      <c r="K63" s="340" t="s">
        <v>671</v>
      </c>
      <c r="L63" s="340"/>
      <c r="M63" s="148" t="e">
        <f>COUNTIF('[1]Matriz ATL'!$K$12:$K$382,T_Graf.!K63)</f>
        <v>#VALUE!</v>
      </c>
      <c r="N63" s="151" t="e">
        <f t="shared" si="0"/>
        <v>#VALUE!</v>
      </c>
      <c r="O63" s="148"/>
      <c r="P63" s="155"/>
      <c r="Q63" s="148"/>
      <c r="R63" s="148"/>
      <c r="S63" s="148" t="s">
        <v>671</v>
      </c>
      <c r="T63" s="148" t="e">
        <f>COUNTIF('[1]Matriz BOL-SA'!$K$12:$K$367,T_Graf.!S63)</f>
        <v>#VALUE!</v>
      </c>
      <c r="U63" s="151" t="e">
        <f t="shared" si="1"/>
        <v>#VALUE!</v>
      </c>
      <c r="V63" s="148"/>
      <c r="W63" s="155"/>
      <c r="X63" s="148"/>
      <c r="Y63" s="148"/>
      <c r="Z63" s="148" t="s">
        <v>671</v>
      </c>
      <c r="AA63" s="148" t="e">
        <f>COUNTIF('[1]Matriz CAQ-HUI'!$K$12:$K$382,T_Graf.!Z63)</f>
        <v>#VALUE!</v>
      </c>
      <c r="AB63" s="151" t="e">
        <f t="shared" si="2"/>
        <v>#VALUE!</v>
      </c>
    </row>
    <row r="64" spans="1:28" ht="10.9" customHeight="1" x14ac:dyDescent="0.2">
      <c r="A64" s="155"/>
      <c r="B64" s="148"/>
      <c r="C64" s="148"/>
      <c r="D64" s="148" t="str">
        <f>'[1]L.D Nueva'!AU65</f>
        <v>Uso de refrigerantes</v>
      </c>
      <c r="E64" s="148">
        <f>COUNTIF('Matriz DT-NN'!$K$13:$K$18,T_Graf.!D64)</f>
        <v>0</v>
      </c>
      <c r="F64" s="151" t="e">
        <f t="shared" si="3"/>
        <v>#N/A</v>
      </c>
      <c r="G64" s="148"/>
      <c r="H64" s="155"/>
      <c r="I64" s="148"/>
      <c r="J64" s="148"/>
      <c r="K64" s="340" t="s">
        <v>674</v>
      </c>
      <c r="L64" s="340"/>
      <c r="M64" s="148" t="e">
        <f>COUNTIF('[1]Matriz ATL'!$K$12:$K$382,T_Graf.!K64)</f>
        <v>#VALUE!</v>
      </c>
      <c r="N64" s="151" t="e">
        <f t="shared" si="0"/>
        <v>#VALUE!</v>
      </c>
      <c r="O64" s="148"/>
      <c r="P64" s="155"/>
      <c r="Q64" s="148"/>
      <c r="R64" s="148"/>
      <c r="S64" s="148" t="s">
        <v>674</v>
      </c>
      <c r="T64" s="148" t="e">
        <f>COUNTIF('[1]Matriz BOL-SA'!$K$12:$K$367,T_Graf.!S64)</f>
        <v>#VALUE!</v>
      </c>
      <c r="U64" s="151" t="e">
        <f t="shared" si="1"/>
        <v>#VALUE!</v>
      </c>
      <c r="V64" s="148"/>
      <c r="W64" s="155"/>
      <c r="X64" s="148"/>
      <c r="Y64" s="148"/>
      <c r="Z64" s="148" t="s">
        <v>674</v>
      </c>
      <c r="AA64" s="148" t="e">
        <f>COUNTIF('[1]Matriz CAQ-HUI'!$K$12:$K$382,T_Graf.!Z64)</f>
        <v>#VALUE!</v>
      </c>
      <c r="AB64" s="151" t="e">
        <f t="shared" si="2"/>
        <v>#VALUE!</v>
      </c>
    </row>
    <row r="65" spans="1:28" ht="10.9" customHeight="1" x14ac:dyDescent="0.2">
      <c r="A65" s="155"/>
      <c r="B65" s="148"/>
      <c r="C65" s="148"/>
      <c r="D65" s="148" t="str">
        <f>'[1]L.D Nueva'!AU66</f>
        <v>Vertimiento de aguas residuales domésticas a sistemas de alcantarillado</v>
      </c>
      <c r="E65" s="148">
        <f>COUNTIF('Matriz DT-NN'!$K$13:$K$18,T_Graf.!D65)</f>
        <v>0</v>
      </c>
      <c r="F65" s="151" t="e">
        <f t="shared" si="3"/>
        <v>#N/A</v>
      </c>
      <c r="G65" s="148"/>
      <c r="H65" s="155"/>
      <c r="I65" s="148"/>
      <c r="J65" s="148"/>
      <c r="K65" s="340" t="s">
        <v>677</v>
      </c>
      <c r="L65" s="340"/>
      <c r="M65" s="148" t="e">
        <f>COUNTIF('[1]Matriz ATL'!$K$12:$K$382,T_Graf.!K65)</f>
        <v>#VALUE!</v>
      </c>
      <c r="N65" s="151" t="e">
        <f t="shared" si="0"/>
        <v>#VALUE!</v>
      </c>
      <c r="O65" s="148"/>
      <c r="P65" s="155"/>
      <c r="Q65" s="148"/>
      <c r="R65" s="148"/>
      <c r="S65" s="148" t="s">
        <v>677</v>
      </c>
      <c r="T65" s="148" t="e">
        <f>COUNTIF('[1]Matriz BOL-SA'!$K$12:$K$367,T_Graf.!S65)</f>
        <v>#VALUE!</v>
      </c>
      <c r="U65" s="151" t="e">
        <f t="shared" si="1"/>
        <v>#VALUE!</v>
      </c>
      <c r="V65" s="148"/>
      <c r="W65" s="155"/>
      <c r="X65" s="148"/>
      <c r="Y65" s="148"/>
      <c r="Z65" s="148" t="s">
        <v>677</v>
      </c>
      <c r="AA65" s="148" t="e">
        <f>COUNTIF('[1]Matriz CAQ-HUI'!$K$12:$K$382,T_Graf.!Z65)</f>
        <v>#VALUE!</v>
      </c>
      <c r="AB65" s="151" t="e">
        <f t="shared" si="2"/>
        <v>#VALUE!</v>
      </c>
    </row>
    <row r="66" spans="1:28" ht="10.9" customHeight="1" x14ac:dyDescent="0.2">
      <c r="A66" s="155"/>
      <c r="B66" s="148"/>
      <c r="C66" s="148"/>
      <c r="D66" s="148" t="str">
        <f>'[1]L.D Nueva'!AU67</f>
        <v>Vertimiento de aguas residuales domésticas al suelo</v>
      </c>
      <c r="E66" s="148">
        <f>COUNTIF('Matriz DT-NN'!$K$13:$K$18,T_Graf.!D66)</f>
        <v>0</v>
      </c>
      <c r="F66" s="151" t="e">
        <f t="shared" si="3"/>
        <v>#N/A</v>
      </c>
      <c r="G66" s="148"/>
      <c r="H66" s="155"/>
      <c r="I66" s="148"/>
      <c r="J66" s="148"/>
      <c r="K66" s="340" t="s">
        <v>679</v>
      </c>
      <c r="L66" s="340"/>
      <c r="M66" s="148" t="e">
        <f>COUNTIF('[1]Matriz ATL'!$K$12:$K$382,T_Graf.!K66)</f>
        <v>#VALUE!</v>
      </c>
      <c r="N66" s="151" t="e">
        <f>IF(M66=0,NA(),M66)</f>
        <v>#VALUE!</v>
      </c>
      <c r="O66" s="148"/>
      <c r="P66" s="155"/>
      <c r="Q66" s="148"/>
      <c r="R66" s="148"/>
      <c r="S66" s="148" t="s">
        <v>679</v>
      </c>
      <c r="T66" s="148" t="e">
        <f>COUNTIF('[1]Matriz BOL-SA'!$K$12:$K$367,T_Graf.!S66)</f>
        <v>#VALUE!</v>
      </c>
      <c r="U66" s="151" t="e">
        <f t="shared" ref="U66:U68" si="4">IF(T66=0,NA(),T66)</f>
        <v>#VALUE!</v>
      </c>
      <c r="V66" s="148"/>
      <c r="W66" s="155"/>
      <c r="X66" s="148"/>
      <c r="Y66" s="148"/>
      <c r="Z66" s="148" t="s">
        <v>679</v>
      </c>
      <c r="AA66" s="148" t="e">
        <f>COUNTIF('[1]Matriz CAQ-HUI'!$K$12:$K$382,T_Graf.!Z66)</f>
        <v>#VALUE!</v>
      </c>
      <c r="AB66" s="151" t="e">
        <f>IF(AA66=0,NA(),AA66)</f>
        <v>#VALUE!</v>
      </c>
    </row>
    <row r="67" spans="1:28" ht="10.9" customHeight="1" x14ac:dyDescent="0.2">
      <c r="A67" s="155"/>
      <c r="B67" s="148"/>
      <c r="C67" s="148"/>
      <c r="D67" s="158" t="s">
        <v>688</v>
      </c>
      <c r="E67" s="148">
        <f>COUNTIF('Matriz DT-NN'!$K$13:$K$18,T_Graf.!D67)</f>
        <v>0</v>
      </c>
      <c r="F67" s="151" t="e">
        <f t="shared" ref="F67:F68" si="5">IF(E67=0,NA(),E67)</f>
        <v>#N/A</v>
      </c>
      <c r="G67" s="148"/>
      <c r="H67" s="155"/>
      <c r="I67" s="148"/>
      <c r="J67" s="148"/>
      <c r="K67" s="340" t="s">
        <v>688</v>
      </c>
      <c r="L67" s="340" t="s">
        <v>688</v>
      </c>
      <c r="M67" s="148" t="e">
        <f>COUNTIF('[1]Matriz ATL'!$K$12:$K$382,T_Graf.!K67)</f>
        <v>#VALUE!</v>
      </c>
      <c r="N67" s="151" t="e">
        <f t="shared" ref="N67:N68" si="6">IF(M67=0,NA(),M67)</f>
        <v>#VALUE!</v>
      </c>
      <c r="O67" s="148"/>
      <c r="P67" s="155"/>
      <c r="Q67" s="148"/>
      <c r="R67" s="148"/>
      <c r="S67" s="159" t="s">
        <v>688</v>
      </c>
      <c r="T67" s="148" t="e">
        <f>COUNTIF('[1]Matriz BOL-SA'!$K$12:$K$367,T_Graf.!S67)</f>
        <v>#VALUE!</v>
      </c>
      <c r="U67" s="151" t="e">
        <f t="shared" si="4"/>
        <v>#VALUE!</v>
      </c>
      <c r="V67" s="148"/>
      <c r="W67" s="155"/>
      <c r="X67" s="148"/>
      <c r="Y67" s="148"/>
      <c r="Z67" s="158" t="s">
        <v>688</v>
      </c>
      <c r="AA67" s="148" t="e">
        <f>COUNTIF('[1]Matriz CAQ-HUI'!$K$12:$K$382,T_Graf.!Z67)</f>
        <v>#VALUE!</v>
      </c>
      <c r="AB67" s="151" t="e">
        <f t="shared" ref="AB67:AB68" si="7">IF(AA67=0,NA(),AA67)</f>
        <v>#VALUE!</v>
      </c>
    </row>
    <row r="68" spans="1:28" ht="10.9" customHeight="1" x14ac:dyDescent="0.2">
      <c r="A68" s="155"/>
      <c r="B68" s="148"/>
      <c r="C68" s="148"/>
      <c r="D68" s="158" t="s">
        <v>691</v>
      </c>
      <c r="E68" s="148">
        <f>COUNTIF('Matriz DT-NN'!$K$13:$K$18,T_Graf.!D68)</f>
        <v>0</v>
      </c>
      <c r="F68" s="151" t="e">
        <f t="shared" si="5"/>
        <v>#N/A</v>
      </c>
      <c r="G68" s="148"/>
      <c r="H68" s="155"/>
      <c r="I68" s="148"/>
      <c r="J68" s="148"/>
      <c r="K68" s="340" t="s">
        <v>691</v>
      </c>
      <c r="L68" s="340"/>
      <c r="M68" s="148" t="e">
        <f>COUNTIF('[1]Matriz ATL'!$K$12:$K$382,T_Graf.!K68)</f>
        <v>#VALUE!</v>
      </c>
      <c r="N68" s="151" t="e">
        <f t="shared" si="6"/>
        <v>#VALUE!</v>
      </c>
      <c r="O68" s="148"/>
      <c r="P68" s="155"/>
      <c r="Q68" s="148"/>
      <c r="R68" s="148"/>
      <c r="S68" s="160" t="s">
        <v>691</v>
      </c>
      <c r="T68" s="148" t="e">
        <f>COUNTIF('[1]Matriz BOL-SA'!$K$12:$K$367,T_Graf.!S68)</f>
        <v>#VALUE!</v>
      </c>
      <c r="U68" s="151" t="e">
        <f t="shared" si="4"/>
        <v>#VALUE!</v>
      </c>
      <c r="V68" s="148"/>
      <c r="W68" s="155"/>
      <c r="X68" s="148"/>
      <c r="Y68" s="148"/>
      <c r="Z68" s="158" t="s">
        <v>691</v>
      </c>
      <c r="AA68" s="148" t="e">
        <f>COUNTIF('[1]Matriz CAQ-HUI'!$K$12:$K$382,T_Graf.!Z68)</f>
        <v>#VALUE!</v>
      </c>
      <c r="AB68" s="151" t="e">
        <f t="shared" si="7"/>
        <v>#VALUE!</v>
      </c>
    </row>
    <row r="69" spans="1:28" ht="10.9" customHeight="1" thickBot="1" x14ac:dyDescent="0.25">
      <c r="A69" s="161"/>
      <c r="B69" s="162"/>
      <c r="C69" s="162"/>
      <c r="D69" s="163"/>
      <c r="E69" s="162"/>
      <c r="F69" s="164"/>
      <c r="G69" s="148"/>
      <c r="H69" s="161"/>
      <c r="I69" s="162"/>
      <c r="J69" s="162"/>
      <c r="K69" s="341"/>
      <c r="L69" s="341"/>
      <c r="M69" s="162"/>
      <c r="N69" s="164"/>
      <c r="O69" s="148"/>
      <c r="P69" s="161"/>
      <c r="Q69" s="162"/>
      <c r="R69" s="162"/>
      <c r="S69" s="163"/>
      <c r="T69" s="162"/>
      <c r="U69" s="164"/>
      <c r="V69" s="148"/>
      <c r="W69" s="161"/>
      <c r="X69" s="162"/>
      <c r="Y69" s="162"/>
      <c r="Z69" s="163"/>
      <c r="AA69" s="162"/>
      <c r="AB69" s="164"/>
    </row>
    <row r="70" spans="1:28" ht="10.9" customHeight="1" x14ac:dyDescent="0.2">
      <c r="A70" s="148"/>
      <c r="B70" s="148"/>
      <c r="C70" s="148"/>
      <c r="D70" s="148"/>
      <c r="E70" s="148"/>
      <c r="F70" s="148"/>
      <c r="G70" s="148"/>
      <c r="H70" s="148"/>
      <c r="I70" s="148"/>
      <c r="J70" s="148"/>
      <c r="L70" s="148"/>
      <c r="M70" s="148"/>
      <c r="N70" s="148"/>
      <c r="O70" s="148"/>
      <c r="P70" s="148"/>
      <c r="Q70" s="148"/>
      <c r="R70" s="148"/>
      <c r="S70" s="148"/>
      <c r="T70" s="148"/>
      <c r="U70" s="148"/>
      <c r="V70" s="148"/>
      <c r="W70" s="148"/>
      <c r="X70" s="148"/>
      <c r="Y70" s="148"/>
      <c r="Z70" s="148"/>
      <c r="AA70" s="148"/>
      <c r="AB70" s="148"/>
    </row>
    <row r="71" spans="1:28" ht="10.9" customHeight="1" thickBot="1" x14ac:dyDescent="0.25">
      <c r="A71" s="148"/>
      <c r="B71" s="148"/>
      <c r="C71" s="148"/>
      <c r="D71" s="148"/>
      <c r="E71" s="148"/>
      <c r="F71" s="148"/>
      <c r="G71" s="148"/>
      <c r="H71" s="148"/>
      <c r="I71" s="148"/>
      <c r="J71" s="148"/>
      <c r="K71" s="148"/>
      <c r="L71" s="148"/>
      <c r="M71" s="148"/>
      <c r="N71" s="148"/>
      <c r="O71" s="148"/>
      <c r="P71" s="148"/>
      <c r="Q71" s="148"/>
      <c r="R71" s="148"/>
      <c r="S71" s="148"/>
      <c r="T71" s="148"/>
      <c r="U71" s="148"/>
      <c r="V71" s="148"/>
      <c r="W71" s="148"/>
      <c r="X71" s="148"/>
      <c r="Y71" s="148"/>
      <c r="Z71" s="148"/>
      <c r="AA71" s="148"/>
      <c r="AB71" s="148"/>
    </row>
    <row r="72" spans="1:28" ht="10.9" customHeight="1" thickBot="1" x14ac:dyDescent="0.25">
      <c r="A72" s="336" t="s">
        <v>766</v>
      </c>
      <c r="B72" s="337"/>
      <c r="C72" s="337"/>
      <c r="D72" s="337"/>
      <c r="E72" s="337"/>
      <c r="F72" s="338"/>
      <c r="G72" s="148"/>
      <c r="H72" s="336" t="s">
        <v>767</v>
      </c>
      <c r="I72" s="337"/>
      <c r="J72" s="337"/>
      <c r="K72" s="337"/>
      <c r="L72" s="337"/>
      <c r="M72" s="337"/>
      <c r="N72" s="338"/>
      <c r="O72" s="148"/>
      <c r="P72" s="336" t="s">
        <v>768</v>
      </c>
      <c r="Q72" s="337"/>
      <c r="R72" s="337"/>
      <c r="S72" s="337"/>
      <c r="T72" s="337"/>
      <c r="U72" s="338"/>
      <c r="V72" s="148"/>
      <c r="W72" s="336" t="s">
        <v>769</v>
      </c>
      <c r="X72" s="337"/>
      <c r="Y72" s="337"/>
      <c r="Z72" s="337"/>
      <c r="AA72" s="337"/>
      <c r="AB72" s="338"/>
    </row>
    <row r="73" spans="1:28" ht="10.9" customHeight="1" x14ac:dyDescent="0.2">
      <c r="A73" s="152" t="s">
        <v>757</v>
      </c>
      <c r="B73" s="153"/>
      <c r="C73" s="153"/>
      <c r="D73" s="165" t="s">
        <v>169</v>
      </c>
      <c r="E73" s="153" t="e">
        <f>COUNTIF('[1]Matriz CAU'!$K$12:$K$381,T_Graf.!D73)</f>
        <v>#VALUE!</v>
      </c>
      <c r="F73" s="154" t="e">
        <f t="shared" ref="F73:F136" si="8">IF(E73=0,NA(),E73)</f>
        <v>#VALUE!</v>
      </c>
      <c r="G73" s="148"/>
      <c r="H73" s="152" t="s">
        <v>757</v>
      </c>
      <c r="I73" s="153"/>
      <c r="J73" s="153"/>
      <c r="K73" s="339" t="s">
        <v>169</v>
      </c>
      <c r="L73" s="339"/>
      <c r="M73" s="153" t="e">
        <f>COUNTIF('[1]Matriz CTR'!$K$12:$K$326,T_Graf.!K73)</f>
        <v>#VALUE!</v>
      </c>
      <c r="N73" s="154" t="e">
        <f t="shared" ref="N73:N136" si="9">IF(M73=0,NA(),M73)</f>
        <v>#VALUE!</v>
      </c>
      <c r="O73" s="148"/>
      <c r="P73" s="152" t="s">
        <v>757</v>
      </c>
      <c r="Q73" s="153"/>
      <c r="R73" s="153"/>
      <c r="S73" s="153" t="s">
        <v>169</v>
      </c>
      <c r="T73" s="153" t="e">
        <f>COUNTIF('[1]Matriz CES-GUAJ'!$K$12:$K$392,T_Graf.!S73)</f>
        <v>#VALUE!</v>
      </c>
      <c r="U73" s="154" t="e">
        <f t="shared" ref="U73:U136" si="10">IF(T73=0,NA(),T73)</f>
        <v>#VALUE!</v>
      </c>
      <c r="V73" s="148"/>
      <c r="W73" s="152" t="s">
        <v>757</v>
      </c>
      <c r="X73" s="153"/>
      <c r="Y73" s="153"/>
      <c r="Z73" s="153" t="s">
        <v>169</v>
      </c>
      <c r="AA73" s="153" t="e">
        <f>COUNTIF('[1]Matriz CHO'!$K$12:$K$400,T_Graf.!Z73)</f>
        <v>#VALUE!</v>
      </c>
      <c r="AB73" s="154" t="e">
        <f>IF(AA73=0,NA(),AA73)</f>
        <v>#VALUE!</v>
      </c>
    </row>
    <row r="74" spans="1:28" ht="10.9" customHeight="1" x14ac:dyDescent="0.2">
      <c r="A74" s="155" t="s">
        <v>758</v>
      </c>
      <c r="B74" s="148" t="e">
        <f>COUNTIF('[1]Matriz CAU'!$BA$12:$BA$381,"SIN IMPACTO")</f>
        <v>#VALUE!</v>
      </c>
      <c r="C74" s="148"/>
      <c r="D74" s="148" t="s">
        <v>216</v>
      </c>
      <c r="E74" s="148" t="e">
        <f>COUNTIF('[1]Matriz CAU'!$K$12:$K$381,T_Graf.!D74)</f>
        <v>#VALUE!</v>
      </c>
      <c r="F74" s="151" t="e">
        <f t="shared" si="8"/>
        <v>#VALUE!</v>
      </c>
      <c r="G74" s="148"/>
      <c r="H74" s="155" t="s">
        <v>758</v>
      </c>
      <c r="I74" s="148" t="e">
        <f>COUNTIF('[1]Matriz CTR'!$BA$12:$BA$326,"SIN IMPACTO")</f>
        <v>#VALUE!</v>
      </c>
      <c r="J74" s="148"/>
      <c r="K74" s="340" t="s">
        <v>216</v>
      </c>
      <c r="L74" s="340"/>
      <c r="M74" s="148" t="e">
        <f>COUNTIF('[1]Matriz CTR'!$K$12:$K$326,T_Graf.!K74)</f>
        <v>#VALUE!</v>
      </c>
      <c r="N74" s="151" t="e">
        <f t="shared" si="9"/>
        <v>#VALUE!</v>
      </c>
      <c r="O74" s="148"/>
      <c r="P74" s="155" t="s">
        <v>758</v>
      </c>
      <c r="Q74" s="148" t="e">
        <f>COUNTIF('[1]Matriz CES-GUAJ'!$BA$12:$BA$392,"SIN IMPACTO")</f>
        <v>#VALUE!</v>
      </c>
      <c r="R74" s="148"/>
      <c r="S74" s="148" t="s">
        <v>216</v>
      </c>
      <c r="T74" s="148" t="e">
        <f>COUNTIF('[1]Matriz CES-GUAJ'!$K$12:$K$392,T_Graf.!S74)</f>
        <v>#VALUE!</v>
      </c>
      <c r="U74" s="151" t="e">
        <f t="shared" si="10"/>
        <v>#VALUE!</v>
      </c>
      <c r="V74" s="148"/>
      <c r="W74" s="155" t="s">
        <v>758</v>
      </c>
      <c r="X74" s="148" t="e">
        <f>COUNTIF('[1]Matriz CHO'!$BA$12:$BA$400,"SIN IMPACTO")</f>
        <v>#VALUE!</v>
      </c>
      <c r="Y74" s="148"/>
      <c r="Z74" s="148" t="s">
        <v>216</v>
      </c>
      <c r="AA74" s="148" t="e">
        <f>COUNTIF('[1]Matriz CHO'!$K$12:$K$400,T_Graf.!Z74)</f>
        <v>#VALUE!</v>
      </c>
      <c r="AB74" s="151" t="e">
        <f t="shared" ref="AB74:AB137" si="11">IF(AA74=0,NA(),AA74)</f>
        <v>#VALUE!</v>
      </c>
    </row>
    <row r="75" spans="1:28" ht="10.9" customHeight="1" x14ac:dyDescent="0.2">
      <c r="A75" s="155" t="s">
        <v>759</v>
      </c>
      <c r="B75" s="148" t="e">
        <f>COUNTIF('[1]Matriz CAU'!$BA$12:$BA$381,"POSITIVO")</f>
        <v>#VALUE!</v>
      </c>
      <c r="C75" s="148"/>
      <c r="D75" s="148" t="s">
        <v>255</v>
      </c>
      <c r="E75" s="148" t="e">
        <f>COUNTIF('[1]Matriz CAU'!$K$12:$K$381,T_Graf.!D75)</f>
        <v>#VALUE!</v>
      </c>
      <c r="F75" s="151" t="e">
        <f t="shared" si="8"/>
        <v>#VALUE!</v>
      </c>
      <c r="G75" s="148"/>
      <c r="H75" s="155" t="s">
        <v>759</v>
      </c>
      <c r="I75" s="148" t="e">
        <f>COUNTIF('[1]Matriz CTR'!$BA$12:$BA$326,"POSITIVO")</f>
        <v>#VALUE!</v>
      </c>
      <c r="J75" s="148"/>
      <c r="K75" s="340" t="s">
        <v>255</v>
      </c>
      <c r="L75" s="340"/>
      <c r="M75" s="148" t="e">
        <f>COUNTIF('[1]Matriz CTR'!$K$12:$K$326,T_Graf.!K75)</f>
        <v>#VALUE!</v>
      </c>
      <c r="N75" s="151" t="e">
        <f t="shared" si="9"/>
        <v>#VALUE!</v>
      </c>
      <c r="O75" s="148"/>
      <c r="P75" s="155" t="s">
        <v>759</v>
      </c>
      <c r="Q75" s="148" t="e">
        <f>COUNTIF('[1]Matriz CES-GUAJ'!$BA$12:$BA$392,"POSITIVO")</f>
        <v>#VALUE!</v>
      </c>
      <c r="R75" s="148"/>
      <c r="S75" s="148" t="s">
        <v>255</v>
      </c>
      <c r="T75" s="148" t="e">
        <f>COUNTIF('[1]Matriz CES-GUAJ'!$K$12:$K$392,T_Graf.!S75)</f>
        <v>#VALUE!</v>
      </c>
      <c r="U75" s="151" t="e">
        <f t="shared" si="10"/>
        <v>#VALUE!</v>
      </c>
      <c r="V75" s="148"/>
      <c r="W75" s="155" t="s">
        <v>759</v>
      </c>
      <c r="X75" s="148" t="e">
        <f>COUNTIF('[1]Matriz CHO'!$BA$12:$BA$400,"POSITIVO")</f>
        <v>#VALUE!</v>
      </c>
      <c r="Y75" s="148"/>
      <c r="Z75" s="148" t="s">
        <v>255</v>
      </c>
      <c r="AA75" s="148" t="e">
        <f>COUNTIF('[1]Matriz CHO'!$K$12:$K$400,T_Graf.!Z75)</f>
        <v>#VALUE!</v>
      </c>
      <c r="AB75" s="151" t="e">
        <f t="shared" si="11"/>
        <v>#VALUE!</v>
      </c>
    </row>
    <row r="76" spans="1:28" ht="10.9" customHeight="1" x14ac:dyDescent="0.2">
      <c r="A76" s="155" t="s">
        <v>760</v>
      </c>
      <c r="B76" s="148" t="e">
        <f>COUNTIF('[1]Matriz CAU'!$BA$12:$BA$381,"Negativo BAJO")</f>
        <v>#VALUE!</v>
      </c>
      <c r="C76" s="148"/>
      <c r="D76" s="148" t="s">
        <v>290</v>
      </c>
      <c r="E76" s="148" t="e">
        <f>COUNTIF('[1]Matriz CAU'!$K$12:$K$381,T_Graf.!D76)</f>
        <v>#VALUE!</v>
      </c>
      <c r="F76" s="151" t="e">
        <f t="shared" si="8"/>
        <v>#VALUE!</v>
      </c>
      <c r="G76" s="148"/>
      <c r="H76" s="155" t="s">
        <v>760</v>
      </c>
      <c r="I76" s="148" t="e">
        <f>COUNTIF('[1]Matriz CTR'!$BA$12:$BA$326,"Negativo BAJO")</f>
        <v>#VALUE!</v>
      </c>
      <c r="J76" s="148"/>
      <c r="K76" s="340" t="s">
        <v>290</v>
      </c>
      <c r="L76" s="340"/>
      <c r="M76" s="148" t="e">
        <f>COUNTIF('[1]Matriz CTR'!$K$12:$K$326,T_Graf.!K76)</f>
        <v>#VALUE!</v>
      </c>
      <c r="N76" s="151" t="e">
        <f t="shared" si="9"/>
        <v>#VALUE!</v>
      </c>
      <c r="O76" s="148"/>
      <c r="P76" s="155" t="s">
        <v>760</v>
      </c>
      <c r="Q76" s="148" t="e">
        <f>COUNTIF('[1]Matriz CES-GUAJ'!$BA$12:$BA$392,"Negativo BAJO")</f>
        <v>#VALUE!</v>
      </c>
      <c r="R76" s="148"/>
      <c r="S76" s="148" t="s">
        <v>290</v>
      </c>
      <c r="T76" s="148" t="e">
        <f>COUNTIF('[1]Matriz CES-GUAJ'!$K$12:$K$392,T_Graf.!S76)</f>
        <v>#VALUE!</v>
      </c>
      <c r="U76" s="151" t="e">
        <f t="shared" si="10"/>
        <v>#VALUE!</v>
      </c>
      <c r="V76" s="148"/>
      <c r="W76" s="155" t="s">
        <v>760</v>
      </c>
      <c r="X76" s="148" t="e">
        <f>COUNTIF('[1]Matriz CHO'!$BA$12:$BA$400,"Negativo BAJO")</f>
        <v>#VALUE!</v>
      </c>
      <c r="Y76" s="148"/>
      <c r="Z76" s="148" t="s">
        <v>290</v>
      </c>
      <c r="AA76" s="148" t="e">
        <f>COUNTIF('[1]Matriz CHO'!$K$12:$K$400,T_Graf.!Z76)</f>
        <v>#VALUE!</v>
      </c>
      <c r="AB76" s="151" t="e">
        <f t="shared" si="11"/>
        <v>#VALUE!</v>
      </c>
    </row>
    <row r="77" spans="1:28" ht="10.9" customHeight="1" x14ac:dyDescent="0.2">
      <c r="A77" s="155" t="s">
        <v>761</v>
      </c>
      <c r="B77" s="148" t="e">
        <f>COUNTIF('[1]Matriz CAU'!$BA$12:$BA$381,"Negativo MODERADO")</f>
        <v>#VALUE!</v>
      </c>
      <c r="C77" s="148"/>
      <c r="D77" s="148" t="s">
        <v>317</v>
      </c>
      <c r="E77" s="148" t="e">
        <f>COUNTIF('[1]Matriz CAU'!$K$12:$K$381,T_Graf.!D77)</f>
        <v>#VALUE!</v>
      </c>
      <c r="F77" s="151" t="e">
        <f t="shared" si="8"/>
        <v>#VALUE!</v>
      </c>
      <c r="G77" s="148"/>
      <c r="H77" s="155" t="s">
        <v>761</v>
      </c>
      <c r="I77" s="148" t="e">
        <f>COUNTIF('[1]Matriz CTR'!$BA$12:$BA$326,"Negativo MODERADO")</f>
        <v>#VALUE!</v>
      </c>
      <c r="J77" s="148"/>
      <c r="K77" s="340" t="s">
        <v>317</v>
      </c>
      <c r="L77" s="340"/>
      <c r="M77" s="148" t="e">
        <f>COUNTIF('[1]Matriz CTR'!$K$12:$K$326,T_Graf.!K77)</f>
        <v>#VALUE!</v>
      </c>
      <c r="N77" s="151" t="e">
        <f t="shared" si="9"/>
        <v>#VALUE!</v>
      </c>
      <c r="O77" s="148"/>
      <c r="P77" s="155" t="s">
        <v>761</v>
      </c>
      <c r="Q77" s="148" t="e">
        <f>COUNTIF('[1]Matriz CES-GUAJ'!$BA$12:$BA$392,"Negativo MODERADO")</f>
        <v>#VALUE!</v>
      </c>
      <c r="R77" s="148"/>
      <c r="S77" s="148" t="s">
        <v>317</v>
      </c>
      <c r="T77" s="148" t="e">
        <f>COUNTIF('[1]Matriz CES-GUAJ'!$K$12:$K$392,T_Graf.!S77)</f>
        <v>#VALUE!</v>
      </c>
      <c r="U77" s="151" t="e">
        <f t="shared" si="10"/>
        <v>#VALUE!</v>
      </c>
      <c r="V77" s="148"/>
      <c r="W77" s="155" t="s">
        <v>761</v>
      </c>
      <c r="X77" s="148" t="e">
        <f>COUNTIF('[1]Matriz CHO'!$BA$12:$BA$400,"Negativo MODERADO")</f>
        <v>#VALUE!</v>
      </c>
      <c r="Y77" s="148"/>
      <c r="Z77" s="148" t="s">
        <v>317</v>
      </c>
      <c r="AA77" s="148" t="e">
        <f>COUNTIF('[1]Matriz CHO'!$K$12:$K$400,T_Graf.!Z77)</f>
        <v>#VALUE!</v>
      </c>
      <c r="AB77" s="151" t="e">
        <f t="shared" si="11"/>
        <v>#VALUE!</v>
      </c>
    </row>
    <row r="78" spans="1:28" ht="10.9" customHeight="1" x14ac:dyDescent="0.2">
      <c r="A78" s="155" t="s">
        <v>762</v>
      </c>
      <c r="B78" s="148" t="e">
        <f>COUNTIF('[1]Matriz CAU'!$BA$12:$BA$381,"Negativo ALTO")</f>
        <v>#VALUE!</v>
      </c>
      <c r="C78" s="148"/>
      <c r="D78" s="148" t="s">
        <v>338</v>
      </c>
      <c r="E78" s="148" t="e">
        <f>COUNTIF('[1]Matriz CAU'!$K$12:$K$381,T_Graf.!D78)</f>
        <v>#VALUE!</v>
      </c>
      <c r="F78" s="151" t="e">
        <f t="shared" si="8"/>
        <v>#VALUE!</v>
      </c>
      <c r="G78" s="148"/>
      <c r="H78" s="155" t="s">
        <v>762</v>
      </c>
      <c r="I78" s="148" t="e">
        <f>COUNTIF('[1]Matriz CTR'!$BA$12:$BA$326,"Negativo ALTO")</f>
        <v>#VALUE!</v>
      </c>
      <c r="J78" s="148"/>
      <c r="K78" s="340" t="s">
        <v>338</v>
      </c>
      <c r="L78" s="340"/>
      <c r="M78" s="148" t="e">
        <f>COUNTIF('[1]Matriz CTR'!$K$12:$K$326,T_Graf.!K78)</f>
        <v>#VALUE!</v>
      </c>
      <c r="N78" s="151" t="e">
        <f t="shared" si="9"/>
        <v>#VALUE!</v>
      </c>
      <c r="O78" s="148"/>
      <c r="P78" s="155" t="s">
        <v>762</v>
      </c>
      <c r="Q78" s="148" t="e">
        <f>COUNTIF('[1]Matriz CES-GUAJ'!$BA$12:$BA$392,"Negativo ALTO")</f>
        <v>#VALUE!</v>
      </c>
      <c r="R78" s="148"/>
      <c r="S78" s="148" t="s">
        <v>338</v>
      </c>
      <c r="T78" s="148" t="e">
        <f>COUNTIF('[1]Matriz CES-GUAJ'!$K$12:$K$392,T_Graf.!S78)</f>
        <v>#VALUE!</v>
      </c>
      <c r="U78" s="151" t="e">
        <f t="shared" si="10"/>
        <v>#VALUE!</v>
      </c>
      <c r="V78" s="148"/>
      <c r="W78" s="155" t="s">
        <v>762</v>
      </c>
      <c r="X78" s="148" t="e">
        <f>COUNTIF('[1]Matriz CHO'!$BA$12:$BA$400,"Negativo ALTO")</f>
        <v>#VALUE!</v>
      </c>
      <c r="Y78" s="148"/>
      <c r="Z78" s="148" t="s">
        <v>338</v>
      </c>
      <c r="AA78" s="148" t="e">
        <f>COUNTIF('[1]Matriz CHO'!$K$12:$K$400,T_Graf.!Z78)</f>
        <v>#VALUE!</v>
      </c>
      <c r="AB78" s="151" t="e">
        <f t="shared" si="11"/>
        <v>#VALUE!</v>
      </c>
    </row>
    <row r="79" spans="1:28" ht="10.9" customHeight="1" x14ac:dyDescent="0.2">
      <c r="A79" s="155" t="s">
        <v>763</v>
      </c>
      <c r="B79" s="148" t="e">
        <f>SUM(B74:B78)</f>
        <v>#VALUE!</v>
      </c>
      <c r="C79" s="148"/>
      <c r="D79" s="148" t="s">
        <v>358</v>
      </c>
      <c r="E79" s="148" t="e">
        <f>COUNTIF('[1]Matriz CAU'!$K$12:$K$381,T_Graf.!D79)</f>
        <v>#VALUE!</v>
      </c>
      <c r="F79" s="151" t="e">
        <f t="shared" si="8"/>
        <v>#VALUE!</v>
      </c>
      <c r="G79" s="148"/>
      <c r="H79" s="155" t="s">
        <v>763</v>
      </c>
      <c r="I79" s="148" t="e">
        <f>SUM(I74:I78)</f>
        <v>#VALUE!</v>
      </c>
      <c r="J79" s="148"/>
      <c r="K79" s="340" t="s">
        <v>358</v>
      </c>
      <c r="L79" s="340"/>
      <c r="M79" s="148" t="e">
        <f>COUNTIF('[1]Matriz CTR'!$K$12:$K$326,T_Graf.!K79)</f>
        <v>#VALUE!</v>
      </c>
      <c r="N79" s="151" t="e">
        <f t="shared" si="9"/>
        <v>#VALUE!</v>
      </c>
      <c r="O79" s="148"/>
      <c r="P79" s="155" t="s">
        <v>763</v>
      </c>
      <c r="Q79" s="148" t="e">
        <f>SUM(Q74:Q78)</f>
        <v>#VALUE!</v>
      </c>
      <c r="R79" s="148"/>
      <c r="S79" s="148" t="s">
        <v>358</v>
      </c>
      <c r="T79" s="148" t="e">
        <f>COUNTIF('[1]Matriz CES-GUAJ'!$K$12:$K$392,T_Graf.!S79)</f>
        <v>#VALUE!</v>
      </c>
      <c r="U79" s="151" t="e">
        <f t="shared" si="10"/>
        <v>#VALUE!</v>
      </c>
      <c r="V79" s="148"/>
      <c r="W79" s="155" t="s">
        <v>763</v>
      </c>
      <c r="X79" s="148" t="e">
        <f>SUM(X74:X78)</f>
        <v>#VALUE!</v>
      </c>
      <c r="Y79" s="148"/>
      <c r="Z79" s="148" t="s">
        <v>358</v>
      </c>
      <c r="AA79" s="148" t="e">
        <f>COUNTIF('[1]Matriz CHO'!$K$12:$K$400,T_Graf.!Z79)</f>
        <v>#VALUE!</v>
      </c>
      <c r="AB79" s="151" t="e">
        <f t="shared" si="11"/>
        <v>#VALUE!</v>
      </c>
    </row>
    <row r="80" spans="1:28" ht="10.9" customHeight="1" x14ac:dyDescent="0.2">
      <c r="A80" s="155"/>
      <c r="B80" s="148"/>
      <c r="C80" s="148"/>
      <c r="D80" s="148" t="s">
        <v>375</v>
      </c>
      <c r="E80" s="148" t="e">
        <f>COUNTIF('[1]Matriz CAU'!$K$12:$K$381,T_Graf.!D80)</f>
        <v>#VALUE!</v>
      </c>
      <c r="F80" s="151" t="e">
        <f t="shared" si="8"/>
        <v>#VALUE!</v>
      </c>
      <c r="G80" s="148"/>
      <c r="H80" s="155"/>
      <c r="I80" s="148"/>
      <c r="J80" s="148"/>
      <c r="K80" s="340" t="s">
        <v>375</v>
      </c>
      <c r="L80" s="340"/>
      <c r="M80" s="148" t="e">
        <f>COUNTIF('[1]Matriz CTR'!$K$12:$K$326,T_Graf.!K80)</f>
        <v>#VALUE!</v>
      </c>
      <c r="N80" s="151" t="e">
        <f t="shared" si="9"/>
        <v>#VALUE!</v>
      </c>
      <c r="O80" s="148"/>
      <c r="P80" s="155"/>
      <c r="Q80" s="148"/>
      <c r="R80" s="148"/>
      <c r="S80" s="148" t="s">
        <v>375</v>
      </c>
      <c r="T80" s="148" t="e">
        <f>COUNTIF('[1]Matriz CES-GUAJ'!$K$12:$K$392,T_Graf.!S80)</f>
        <v>#VALUE!</v>
      </c>
      <c r="U80" s="151" t="e">
        <f t="shared" si="10"/>
        <v>#VALUE!</v>
      </c>
      <c r="V80" s="148"/>
      <c r="W80" s="155"/>
      <c r="X80" s="148"/>
      <c r="Y80" s="148"/>
      <c r="Z80" s="148" t="s">
        <v>375</v>
      </c>
      <c r="AA80" s="148" t="e">
        <f>COUNTIF('[1]Matriz CHO'!$K$12:$K$400,T_Graf.!Z80)</f>
        <v>#VALUE!</v>
      </c>
      <c r="AB80" s="151" t="e">
        <f t="shared" si="11"/>
        <v>#VALUE!</v>
      </c>
    </row>
    <row r="81" spans="1:28" ht="10.9" customHeight="1" x14ac:dyDescent="0.2">
      <c r="A81" s="155"/>
      <c r="B81" s="148"/>
      <c r="C81" s="148"/>
      <c r="D81" s="148" t="s">
        <v>390</v>
      </c>
      <c r="E81" s="148" t="e">
        <f>COUNTIF('[1]Matriz CAU'!$K$12:$K$381,T_Graf.!D81)</f>
        <v>#VALUE!</v>
      </c>
      <c r="F81" s="151" t="e">
        <f t="shared" si="8"/>
        <v>#VALUE!</v>
      </c>
      <c r="G81" s="148"/>
      <c r="H81" s="155"/>
      <c r="I81" s="148"/>
      <c r="J81" s="148"/>
      <c r="K81" s="340" t="s">
        <v>390</v>
      </c>
      <c r="L81" s="340"/>
      <c r="M81" s="148" t="e">
        <f>COUNTIF('[1]Matriz CTR'!$K$12:$K$326,T_Graf.!K81)</f>
        <v>#VALUE!</v>
      </c>
      <c r="N81" s="151" t="e">
        <f t="shared" si="9"/>
        <v>#VALUE!</v>
      </c>
      <c r="O81" s="148"/>
      <c r="P81" s="155"/>
      <c r="Q81" s="148"/>
      <c r="R81" s="148"/>
      <c r="S81" s="148" t="s">
        <v>390</v>
      </c>
      <c r="T81" s="148" t="e">
        <f>COUNTIF('[1]Matriz CES-GUAJ'!$K$12:$K$392,T_Graf.!S81)</f>
        <v>#VALUE!</v>
      </c>
      <c r="U81" s="151" t="e">
        <f t="shared" si="10"/>
        <v>#VALUE!</v>
      </c>
      <c r="V81" s="148"/>
      <c r="W81" s="155"/>
      <c r="X81" s="148"/>
      <c r="Y81" s="148"/>
      <c r="Z81" s="148" t="s">
        <v>390</v>
      </c>
      <c r="AA81" s="148" t="e">
        <f>COUNTIF('[1]Matriz CHO'!$K$12:$K$400,T_Graf.!Z81)</f>
        <v>#VALUE!</v>
      </c>
      <c r="AB81" s="151" t="e">
        <f t="shared" si="11"/>
        <v>#VALUE!</v>
      </c>
    </row>
    <row r="82" spans="1:28" ht="10.9" customHeight="1" x14ac:dyDescent="0.2">
      <c r="A82" s="150" t="s">
        <v>764</v>
      </c>
      <c r="B82" s="148"/>
      <c r="C82" s="148"/>
      <c r="D82" s="148" t="s">
        <v>402</v>
      </c>
      <c r="E82" s="148" t="e">
        <f>COUNTIF('[1]Matriz CAU'!$K$12:$K$381,T_Graf.!D82)</f>
        <v>#VALUE!</v>
      </c>
      <c r="F82" s="151" t="e">
        <f t="shared" si="8"/>
        <v>#VALUE!</v>
      </c>
      <c r="G82" s="148"/>
      <c r="H82" s="150" t="s">
        <v>764</v>
      </c>
      <c r="I82" s="148"/>
      <c r="J82" s="148"/>
      <c r="K82" s="340" t="s">
        <v>402</v>
      </c>
      <c r="L82" s="340"/>
      <c r="M82" s="148" t="e">
        <f>COUNTIF('[1]Matriz CTR'!$K$12:$K$326,T_Graf.!K82)</f>
        <v>#VALUE!</v>
      </c>
      <c r="N82" s="151" t="e">
        <f t="shared" si="9"/>
        <v>#VALUE!</v>
      </c>
      <c r="O82" s="148"/>
      <c r="P82" s="150" t="s">
        <v>764</v>
      </c>
      <c r="Q82" s="148"/>
      <c r="R82" s="148"/>
      <c r="S82" s="148" t="s">
        <v>402</v>
      </c>
      <c r="T82" s="148" t="e">
        <f>COUNTIF('[1]Matriz CES-GUAJ'!$K$12:$K$392,T_Graf.!S82)</f>
        <v>#VALUE!</v>
      </c>
      <c r="U82" s="151" t="e">
        <f t="shared" si="10"/>
        <v>#VALUE!</v>
      </c>
      <c r="V82" s="148"/>
      <c r="W82" s="150" t="s">
        <v>764</v>
      </c>
      <c r="X82" s="148"/>
      <c r="Y82" s="148"/>
      <c r="Z82" s="148" t="s">
        <v>402</v>
      </c>
      <c r="AA82" s="148" t="e">
        <f>COUNTIF('[1]Matriz CHO'!$K$12:$K$400,T_Graf.!Z82)</f>
        <v>#VALUE!</v>
      </c>
      <c r="AB82" s="151" t="e">
        <f t="shared" si="11"/>
        <v>#VALUE!</v>
      </c>
    </row>
    <row r="83" spans="1:28" ht="10.9" customHeight="1" x14ac:dyDescent="0.2">
      <c r="A83" s="155" t="s">
        <v>758</v>
      </c>
      <c r="B83" s="148" t="e">
        <f>COUNTIF('[1]Matriz CAU'!$AB$12:$AB$381,"SIN IMPACTO")</f>
        <v>#VALUE!</v>
      </c>
      <c r="C83" s="148"/>
      <c r="D83" s="148" t="s">
        <v>415</v>
      </c>
      <c r="E83" s="148" t="e">
        <f>COUNTIF('[1]Matriz CAU'!$K$12:$K$381,T_Graf.!D83)</f>
        <v>#VALUE!</v>
      </c>
      <c r="F83" s="151" t="e">
        <f t="shared" si="8"/>
        <v>#VALUE!</v>
      </c>
      <c r="G83" s="148"/>
      <c r="H83" s="155" t="s">
        <v>758</v>
      </c>
      <c r="I83" s="148" t="e">
        <f>COUNTIF('[1]Matriz CTR'!$AB$12:$AB$326,"SIN IMPACTO")</f>
        <v>#VALUE!</v>
      </c>
      <c r="J83" s="148"/>
      <c r="K83" s="340" t="s">
        <v>415</v>
      </c>
      <c r="L83" s="340"/>
      <c r="M83" s="148" t="e">
        <f>COUNTIF('[1]Matriz CTR'!$K$12:$K$326,T_Graf.!K83)</f>
        <v>#VALUE!</v>
      </c>
      <c r="N83" s="151" t="e">
        <f t="shared" si="9"/>
        <v>#VALUE!</v>
      </c>
      <c r="O83" s="148"/>
      <c r="P83" s="155" t="s">
        <v>758</v>
      </c>
      <c r="Q83" s="148" t="e">
        <f>COUNTIF('[1]Matriz CES-GUAJ'!$AB$12:$AB$392,"SIN IMPACTO")</f>
        <v>#VALUE!</v>
      </c>
      <c r="R83" s="148"/>
      <c r="S83" s="148" t="s">
        <v>415</v>
      </c>
      <c r="T83" s="148" t="e">
        <f>COUNTIF('[1]Matriz CES-GUAJ'!$K$12:$K$392,T_Graf.!S83)</f>
        <v>#VALUE!</v>
      </c>
      <c r="U83" s="151" t="e">
        <f t="shared" si="10"/>
        <v>#VALUE!</v>
      </c>
      <c r="V83" s="148"/>
      <c r="W83" s="155" t="s">
        <v>758</v>
      </c>
      <c r="X83" s="148" t="e">
        <f>COUNTIF('[1]Matriz CHO'!$AB$12:$AB$400,"SIN IMPACTO")</f>
        <v>#VALUE!</v>
      </c>
      <c r="Y83" s="148"/>
      <c r="Z83" s="148" t="s">
        <v>415</v>
      </c>
      <c r="AA83" s="148" t="e">
        <f>COUNTIF('[1]Matriz CHO'!$K$12:$K$400,T_Graf.!Z83)</f>
        <v>#VALUE!</v>
      </c>
      <c r="AB83" s="151" t="e">
        <f t="shared" si="11"/>
        <v>#VALUE!</v>
      </c>
    </row>
    <row r="84" spans="1:28" ht="10.9" customHeight="1" x14ac:dyDescent="0.2">
      <c r="A84" s="155" t="s">
        <v>759</v>
      </c>
      <c r="B84" s="148" t="e">
        <f>COUNTIF('[1]Matriz CAU'!$AB$12:$AB$381,"POSITIVO")</f>
        <v>#VALUE!</v>
      </c>
      <c r="C84" s="148"/>
      <c r="D84" s="148" t="s">
        <v>425</v>
      </c>
      <c r="E84" s="148" t="e">
        <f>COUNTIF('[1]Matriz CAU'!$K$12:$K$381,T_Graf.!D84)</f>
        <v>#VALUE!</v>
      </c>
      <c r="F84" s="151" t="e">
        <f t="shared" si="8"/>
        <v>#VALUE!</v>
      </c>
      <c r="G84" s="148"/>
      <c r="H84" s="155" t="s">
        <v>759</v>
      </c>
      <c r="I84" s="148" t="e">
        <f>COUNTIF('[1]Matriz CTR'!$AB$12:$AB$326,"POSITIVO")</f>
        <v>#VALUE!</v>
      </c>
      <c r="J84" s="148"/>
      <c r="K84" s="340" t="s">
        <v>425</v>
      </c>
      <c r="L84" s="340"/>
      <c r="M84" s="148" t="e">
        <f>COUNTIF('[1]Matriz CTR'!$K$12:$K$326,T_Graf.!K84)</f>
        <v>#VALUE!</v>
      </c>
      <c r="N84" s="151" t="e">
        <f t="shared" si="9"/>
        <v>#VALUE!</v>
      </c>
      <c r="O84" s="148"/>
      <c r="P84" s="155" t="s">
        <v>759</v>
      </c>
      <c r="Q84" s="148" t="e">
        <f>COUNTIF('[1]Matriz CES-GUAJ'!$AB$12:$AB$392,"POSITIVO")</f>
        <v>#VALUE!</v>
      </c>
      <c r="R84" s="148"/>
      <c r="S84" s="148" t="s">
        <v>425</v>
      </c>
      <c r="T84" s="148" t="e">
        <f>COUNTIF('[1]Matriz CES-GUAJ'!$K$12:$K$392,T_Graf.!S84)</f>
        <v>#VALUE!</v>
      </c>
      <c r="U84" s="151" t="e">
        <f t="shared" si="10"/>
        <v>#VALUE!</v>
      </c>
      <c r="V84" s="148"/>
      <c r="W84" s="155" t="s">
        <v>759</v>
      </c>
      <c r="X84" s="148" t="e">
        <f>COUNTIF('[1]Matriz CHO'!$AB$12:$AB$400,"POSITIVO")</f>
        <v>#VALUE!</v>
      </c>
      <c r="Y84" s="148"/>
      <c r="Z84" s="148" t="s">
        <v>425</v>
      </c>
      <c r="AA84" s="148" t="e">
        <f>COUNTIF('[1]Matriz CHO'!$K$12:$K$400,T_Graf.!Z84)</f>
        <v>#VALUE!</v>
      </c>
      <c r="AB84" s="151" t="e">
        <f t="shared" si="11"/>
        <v>#VALUE!</v>
      </c>
    </row>
    <row r="85" spans="1:28" ht="10.9" customHeight="1" x14ac:dyDescent="0.2">
      <c r="A85" s="155" t="s">
        <v>760</v>
      </c>
      <c r="B85" s="148" t="e">
        <f>COUNTIF('[1]Matriz CAU'!$AB$12:$AB$381,"Negativo BAJO")</f>
        <v>#VALUE!</v>
      </c>
      <c r="C85" s="148"/>
      <c r="D85" s="148" t="s">
        <v>434</v>
      </c>
      <c r="E85" s="148" t="e">
        <f>COUNTIF('[1]Matriz CAU'!$K$12:$K$381,T_Graf.!D85)</f>
        <v>#VALUE!</v>
      </c>
      <c r="F85" s="151" t="e">
        <f t="shared" si="8"/>
        <v>#VALUE!</v>
      </c>
      <c r="G85" s="148"/>
      <c r="H85" s="155" t="s">
        <v>760</v>
      </c>
      <c r="I85" s="148" t="e">
        <f>COUNTIF('[1]Matriz CTR'!$AB$12:$AB$326,"Negativo BAJO")</f>
        <v>#VALUE!</v>
      </c>
      <c r="J85" s="148"/>
      <c r="K85" s="340" t="s">
        <v>434</v>
      </c>
      <c r="L85" s="340"/>
      <c r="M85" s="148" t="e">
        <f>COUNTIF('[1]Matriz CTR'!$K$12:$K$326,T_Graf.!K85)</f>
        <v>#VALUE!</v>
      </c>
      <c r="N85" s="151" t="e">
        <f t="shared" si="9"/>
        <v>#VALUE!</v>
      </c>
      <c r="O85" s="148"/>
      <c r="P85" s="155" t="s">
        <v>760</v>
      </c>
      <c r="Q85" s="148" t="e">
        <f>COUNTIF('[1]Matriz CES-GUAJ'!$AB$12:$AB$392,"Negativo BAJO")</f>
        <v>#VALUE!</v>
      </c>
      <c r="R85" s="148"/>
      <c r="S85" s="148" t="s">
        <v>434</v>
      </c>
      <c r="T85" s="148" t="e">
        <f>COUNTIF('[1]Matriz CES-GUAJ'!$K$12:$K$392,T_Graf.!S85)</f>
        <v>#VALUE!</v>
      </c>
      <c r="U85" s="151" t="e">
        <f t="shared" si="10"/>
        <v>#VALUE!</v>
      </c>
      <c r="V85" s="148"/>
      <c r="W85" s="155" t="s">
        <v>760</v>
      </c>
      <c r="X85" s="148" t="e">
        <f>COUNTIF('[1]Matriz CHO'!$AB$12:$AB$400,"Negativo BAJO")</f>
        <v>#VALUE!</v>
      </c>
      <c r="Y85" s="148"/>
      <c r="Z85" s="148" t="s">
        <v>434</v>
      </c>
      <c r="AA85" s="148" t="e">
        <f>COUNTIF('[1]Matriz CHO'!$K$12:$K$400,T_Graf.!Z85)</f>
        <v>#VALUE!</v>
      </c>
      <c r="AB85" s="151" t="e">
        <f t="shared" si="11"/>
        <v>#VALUE!</v>
      </c>
    </row>
    <row r="86" spans="1:28" ht="10.9" customHeight="1" x14ac:dyDescent="0.2">
      <c r="A86" s="155" t="s">
        <v>761</v>
      </c>
      <c r="B86" s="148" t="e">
        <f>COUNTIF('[1]Matriz CAU'!$AB$12:$AB$381,"Negativo MODERADO")</f>
        <v>#VALUE!</v>
      </c>
      <c r="C86" s="148"/>
      <c r="D86" s="148" t="s">
        <v>442</v>
      </c>
      <c r="E86" s="148" t="e">
        <f>COUNTIF('[1]Matriz CAU'!$K$12:$K$381,T_Graf.!D86)</f>
        <v>#VALUE!</v>
      </c>
      <c r="F86" s="151" t="e">
        <f t="shared" si="8"/>
        <v>#VALUE!</v>
      </c>
      <c r="G86" s="148"/>
      <c r="H86" s="155" t="s">
        <v>761</v>
      </c>
      <c r="I86" s="148" t="e">
        <f>COUNTIF('[1]Matriz CTR'!$AB$12:$AB$326,"Negativo MODERADO")</f>
        <v>#VALUE!</v>
      </c>
      <c r="J86" s="148"/>
      <c r="K86" s="340" t="s">
        <v>442</v>
      </c>
      <c r="L86" s="340"/>
      <c r="M86" s="148" t="e">
        <f>COUNTIF('[1]Matriz CTR'!$K$12:$K$326,T_Graf.!K86)</f>
        <v>#VALUE!</v>
      </c>
      <c r="N86" s="151" t="e">
        <f t="shared" si="9"/>
        <v>#VALUE!</v>
      </c>
      <c r="O86" s="148"/>
      <c r="P86" s="155" t="s">
        <v>761</v>
      </c>
      <c r="Q86" s="148" t="e">
        <f>COUNTIF('[1]Matriz CES-GUAJ'!$AB$12:$AB$392,"Negativo MODERADO")</f>
        <v>#VALUE!</v>
      </c>
      <c r="R86" s="148"/>
      <c r="S86" s="148" t="s">
        <v>442</v>
      </c>
      <c r="T86" s="148" t="e">
        <f>COUNTIF('[1]Matriz CES-GUAJ'!$K$12:$K$392,T_Graf.!S86)</f>
        <v>#VALUE!</v>
      </c>
      <c r="U86" s="151" t="e">
        <f t="shared" si="10"/>
        <v>#VALUE!</v>
      </c>
      <c r="V86" s="148"/>
      <c r="W86" s="155" t="s">
        <v>761</v>
      </c>
      <c r="X86" s="148" t="e">
        <f>COUNTIF('[1]Matriz CHO'!$AB$12:$AB$400,"Negativo MODERADO")</f>
        <v>#VALUE!</v>
      </c>
      <c r="Y86" s="148"/>
      <c r="Z86" s="148" t="s">
        <v>442</v>
      </c>
      <c r="AA86" s="148" t="e">
        <f>COUNTIF('[1]Matriz CHO'!$K$12:$K$400,T_Graf.!Z86)</f>
        <v>#VALUE!</v>
      </c>
      <c r="AB86" s="151" t="e">
        <f t="shared" si="11"/>
        <v>#VALUE!</v>
      </c>
    </row>
    <row r="87" spans="1:28" ht="10.9" customHeight="1" x14ac:dyDescent="0.2">
      <c r="A87" s="155" t="s">
        <v>762</v>
      </c>
      <c r="B87" s="148" t="e">
        <f>COUNTIF('[1]Matriz CAU'!$AB$12:$AB$381,"Negativo ALTO")</f>
        <v>#VALUE!</v>
      </c>
      <c r="C87" s="148"/>
      <c r="D87" s="148" t="s">
        <v>450</v>
      </c>
      <c r="E87" s="148" t="e">
        <f>COUNTIF('[1]Matriz CAU'!$K$12:$K$381,T_Graf.!D87)</f>
        <v>#VALUE!</v>
      </c>
      <c r="F87" s="151" t="e">
        <f t="shared" si="8"/>
        <v>#VALUE!</v>
      </c>
      <c r="G87" s="148"/>
      <c r="H87" s="155" t="s">
        <v>762</v>
      </c>
      <c r="I87" s="148" t="e">
        <f>COUNTIF('[1]Matriz CTR'!$AB$12:$AB$326,"Negativo ALTO")</f>
        <v>#VALUE!</v>
      </c>
      <c r="J87" s="148"/>
      <c r="K87" s="340" t="s">
        <v>450</v>
      </c>
      <c r="L87" s="340"/>
      <c r="M87" s="148" t="e">
        <f>COUNTIF('[1]Matriz CTR'!$K$12:$K$326,T_Graf.!K87)</f>
        <v>#VALUE!</v>
      </c>
      <c r="N87" s="151" t="e">
        <f t="shared" si="9"/>
        <v>#VALUE!</v>
      </c>
      <c r="O87" s="148"/>
      <c r="P87" s="155" t="s">
        <v>762</v>
      </c>
      <c r="Q87" s="148" t="e">
        <f>COUNTIF('[1]Matriz CES-GUAJ'!$AB$12:$AB$392,"Negativo ALTO")</f>
        <v>#VALUE!</v>
      </c>
      <c r="R87" s="148"/>
      <c r="S87" s="148" t="s">
        <v>450</v>
      </c>
      <c r="T87" s="148" t="e">
        <f>COUNTIF('[1]Matriz CES-GUAJ'!$K$12:$K$392,T_Graf.!S87)</f>
        <v>#VALUE!</v>
      </c>
      <c r="U87" s="151" t="e">
        <f t="shared" si="10"/>
        <v>#VALUE!</v>
      </c>
      <c r="V87" s="148"/>
      <c r="W87" s="155" t="s">
        <v>762</v>
      </c>
      <c r="X87" s="148" t="e">
        <f>COUNTIF('[1]Matriz CHO'!$AB$12:$AB$400,"Negativo ALTO")</f>
        <v>#VALUE!</v>
      </c>
      <c r="Y87" s="148"/>
      <c r="Z87" s="148" t="s">
        <v>450</v>
      </c>
      <c r="AA87" s="148" t="e">
        <f>COUNTIF('[1]Matriz CHO'!$K$12:$K$400,T_Graf.!Z87)</f>
        <v>#VALUE!</v>
      </c>
      <c r="AB87" s="151" t="e">
        <f t="shared" si="11"/>
        <v>#VALUE!</v>
      </c>
    </row>
    <row r="88" spans="1:28" ht="10.9" customHeight="1" x14ac:dyDescent="0.2">
      <c r="A88" s="155" t="s">
        <v>763</v>
      </c>
      <c r="B88" s="148" t="e">
        <f>SUM(B83:B87)</f>
        <v>#VALUE!</v>
      </c>
      <c r="C88" s="148"/>
      <c r="D88" s="148" t="s">
        <v>458</v>
      </c>
      <c r="E88" s="148" t="e">
        <f>COUNTIF('[1]Matriz CAU'!$K$12:$K$381,T_Graf.!D88)</f>
        <v>#VALUE!</v>
      </c>
      <c r="F88" s="151" t="e">
        <f t="shared" si="8"/>
        <v>#VALUE!</v>
      </c>
      <c r="G88" s="148"/>
      <c r="H88" s="155" t="s">
        <v>763</v>
      </c>
      <c r="I88" s="148" t="e">
        <f>SUM(I83:I87)</f>
        <v>#VALUE!</v>
      </c>
      <c r="J88" s="148"/>
      <c r="K88" s="340" t="s">
        <v>458</v>
      </c>
      <c r="L88" s="340"/>
      <c r="M88" s="148" t="e">
        <f>COUNTIF('[1]Matriz CTR'!$K$12:$K$326,T_Graf.!K88)</f>
        <v>#VALUE!</v>
      </c>
      <c r="N88" s="151" t="e">
        <f t="shared" si="9"/>
        <v>#VALUE!</v>
      </c>
      <c r="O88" s="148"/>
      <c r="P88" s="155" t="s">
        <v>763</v>
      </c>
      <c r="Q88" s="148" t="e">
        <f>SUM(Q83:Q87)</f>
        <v>#VALUE!</v>
      </c>
      <c r="R88" s="148"/>
      <c r="S88" s="148" t="s">
        <v>458</v>
      </c>
      <c r="T88" s="148" t="e">
        <f>COUNTIF('[1]Matriz CES-GUAJ'!$K$12:$K$392,T_Graf.!S88)</f>
        <v>#VALUE!</v>
      </c>
      <c r="U88" s="151" t="e">
        <f t="shared" si="10"/>
        <v>#VALUE!</v>
      </c>
      <c r="V88" s="148"/>
      <c r="W88" s="155" t="s">
        <v>763</v>
      </c>
      <c r="X88" s="148" t="e">
        <f>SUM(X83:X87)</f>
        <v>#VALUE!</v>
      </c>
      <c r="Y88" s="148"/>
      <c r="Z88" s="148" t="s">
        <v>458</v>
      </c>
      <c r="AA88" s="148" t="e">
        <f>COUNTIF('[1]Matriz CHO'!$K$12:$K$400,T_Graf.!Z88)</f>
        <v>#VALUE!</v>
      </c>
      <c r="AB88" s="151" t="e">
        <f t="shared" si="11"/>
        <v>#VALUE!</v>
      </c>
    </row>
    <row r="89" spans="1:28" ht="10.9" customHeight="1" x14ac:dyDescent="0.2">
      <c r="A89" s="155"/>
      <c r="B89" s="148"/>
      <c r="C89" s="148"/>
      <c r="D89" s="148" t="s">
        <v>465</v>
      </c>
      <c r="E89" s="148" t="e">
        <f>COUNTIF('[1]Matriz CAU'!$K$12:$K$381,T_Graf.!D89)</f>
        <v>#VALUE!</v>
      </c>
      <c r="F89" s="151" t="e">
        <f t="shared" si="8"/>
        <v>#VALUE!</v>
      </c>
      <c r="G89" s="148"/>
      <c r="H89" s="155"/>
      <c r="I89" s="148"/>
      <c r="J89" s="148"/>
      <c r="K89" s="340" t="s">
        <v>465</v>
      </c>
      <c r="L89" s="340"/>
      <c r="M89" s="148" t="e">
        <f>COUNTIF('[1]Matriz CTR'!$K$12:$K$326,T_Graf.!K89)</f>
        <v>#VALUE!</v>
      </c>
      <c r="N89" s="151" t="e">
        <f t="shared" si="9"/>
        <v>#VALUE!</v>
      </c>
      <c r="O89" s="148"/>
      <c r="P89" s="155"/>
      <c r="Q89" s="148"/>
      <c r="R89" s="148"/>
      <c r="S89" s="148" t="s">
        <v>465</v>
      </c>
      <c r="T89" s="148" t="e">
        <f>COUNTIF('[1]Matriz CES-GUAJ'!$K$12:$K$392,T_Graf.!S89)</f>
        <v>#VALUE!</v>
      </c>
      <c r="U89" s="151" t="e">
        <f t="shared" si="10"/>
        <v>#VALUE!</v>
      </c>
      <c r="V89" s="148"/>
      <c r="W89" s="155"/>
      <c r="X89" s="148"/>
      <c r="Y89" s="148"/>
      <c r="Z89" s="148" t="s">
        <v>465</v>
      </c>
      <c r="AA89" s="148" t="e">
        <f>COUNTIF('[1]Matriz CHO'!$K$12:$K$400,T_Graf.!Z89)</f>
        <v>#VALUE!</v>
      </c>
      <c r="AB89" s="151" t="e">
        <f t="shared" si="11"/>
        <v>#VALUE!</v>
      </c>
    </row>
    <row r="90" spans="1:28" ht="10.9" customHeight="1" x14ac:dyDescent="0.2">
      <c r="A90" s="150" t="s">
        <v>765</v>
      </c>
      <c r="B90" s="148"/>
      <c r="C90" s="148"/>
      <c r="D90" s="148" t="s">
        <v>472</v>
      </c>
      <c r="E90" s="148" t="e">
        <f>COUNTIF('[1]Matriz CAU'!$K$12:$K$381,T_Graf.!D90)</f>
        <v>#VALUE!</v>
      </c>
      <c r="F90" s="151" t="e">
        <f t="shared" si="8"/>
        <v>#VALUE!</v>
      </c>
      <c r="G90" s="148"/>
      <c r="H90" s="150" t="s">
        <v>765</v>
      </c>
      <c r="I90" s="148"/>
      <c r="J90" s="148"/>
      <c r="K90" s="340" t="s">
        <v>472</v>
      </c>
      <c r="L90" s="340"/>
      <c r="M90" s="148" t="e">
        <f>COUNTIF('[1]Matriz CTR'!$K$12:$K$326,T_Graf.!K90)</f>
        <v>#VALUE!</v>
      </c>
      <c r="N90" s="151" t="e">
        <f t="shared" si="9"/>
        <v>#VALUE!</v>
      </c>
      <c r="O90" s="148"/>
      <c r="P90" s="150" t="s">
        <v>765</v>
      </c>
      <c r="Q90" s="148"/>
      <c r="R90" s="148"/>
      <c r="S90" s="148" t="s">
        <v>472</v>
      </c>
      <c r="T90" s="148" t="e">
        <f>COUNTIF('[1]Matriz CES-GUAJ'!$K$12:$K$392,T_Graf.!S90)</f>
        <v>#VALUE!</v>
      </c>
      <c r="U90" s="151" t="e">
        <f t="shared" si="10"/>
        <v>#VALUE!</v>
      </c>
      <c r="V90" s="148"/>
      <c r="W90" s="150" t="s">
        <v>765</v>
      </c>
      <c r="X90" s="148"/>
      <c r="Y90" s="148"/>
      <c r="Z90" s="148" t="s">
        <v>472</v>
      </c>
      <c r="AA90" s="148" t="e">
        <f>COUNTIF('[1]Matriz CHO'!$K$12:$K$400,T_Graf.!Z90)</f>
        <v>#VALUE!</v>
      </c>
      <c r="AB90" s="151" t="e">
        <f t="shared" si="11"/>
        <v>#VALUE!</v>
      </c>
    </row>
    <row r="91" spans="1:28" ht="10.9" customHeight="1" x14ac:dyDescent="0.2">
      <c r="A91" s="156" t="e">
        <f>(B77/B86)-1</f>
        <v>#VALUE!</v>
      </c>
      <c r="B91" s="148"/>
      <c r="C91" s="148"/>
      <c r="D91" s="148" t="s">
        <v>479</v>
      </c>
      <c r="E91" s="148" t="e">
        <f>COUNTIF('[1]Matriz CAU'!$K$12:$K$381,T_Graf.!D91)</f>
        <v>#VALUE!</v>
      </c>
      <c r="F91" s="151" t="e">
        <f t="shared" si="8"/>
        <v>#VALUE!</v>
      </c>
      <c r="G91" s="148"/>
      <c r="H91" s="156" t="e">
        <f>(I77/I86)-1</f>
        <v>#VALUE!</v>
      </c>
      <c r="I91" s="148"/>
      <c r="J91" s="148"/>
      <c r="K91" s="340" t="s">
        <v>479</v>
      </c>
      <c r="L91" s="340"/>
      <c r="M91" s="148" t="e">
        <f>COUNTIF('[1]Matriz CTR'!$K$12:$K$326,T_Graf.!K91)</f>
        <v>#VALUE!</v>
      </c>
      <c r="N91" s="151" t="e">
        <f t="shared" si="9"/>
        <v>#VALUE!</v>
      </c>
      <c r="O91" s="148"/>
      <c r="P91" s="156" t="e">
        <f>(Q77/Q86)-1</f>
        <v>#VALUE!</v>
      </c>
      <c r="Q91" s="148"/>
      <c r="R91" s="148"/>
      <c r="S91" s="148" t="s">
        <v>479</v>
      </c>
      <c r="T91" s="148" t="e">
        <f>COUNTIF('[1]Matriz CES-GUAJ'!$K$12:$K$392,T_Graf.!S91)</f>
        <v>#VALUE!</v>
      </c>
      <c r="U91" s="151" t="e">
        <f t="shared" si="10"/>
        <v>#VALUE!</v>
      </c>
      <c r="V91" s="148"/>
      <c r="W91" s="156" t="e">
        <f>(X77/X86)-1</f>
        <v>#VALUE!</v>
      </c>
      <c r="X91" s="148"/>
      <c r="Y91" s="148"/>
      <c r="Z91" s="148" t="s">
        <v>479</v>
      </c>
      <c r="AA91" s="148" t="e">
        <f>COUNTIF('[1]Matriz CHO'!$K$12:$K$400,T_Graf.!Z91)</f>
        <v>#VALUE!</v>
      </c>
      <c r="AB91" s="151" t="e">
        <f t="shared" si="11"/>
        <v>#VALUE!</v>
      </c>
    </row>
    <row r="92" spans="1:28" ht="10.9" customHeight="1" x14ac:dyDescent="0.2">
      <c r="A92" s="156" t="e">
        <f>A91*-1</f>
        <v>#VALUE!</v>
      </c>
      <c r="B92" s="148"/>
      <c r="C92" s="148"/>
      <c r="D92" s="148" t="s">
        <v>486</v>
      </c>
      <c r="E92" s="148" t="e">
        <f>COUNTIF('[1]Matriz CAU'!$K$12:$K$381,T_Graf.!D92)</f>
        <v>#VALUE!</v>
      </c>
      <c r="F92" s="151" t="e">
        <f t="shared" si="8"/>
        <v>#VALUE!</v>
      </c>
      <c r="G92" s="148"/>
      <c r="H92" s="156" t="e">
        <f>H91*-1</f>
        <v>#VALUE!</v>
      </c>
      <c r="I92" s="148"/>
      <c r="J92" s="148"/>
      <c r="K92" s="340" t="s">
        <v>486</v>
      </c>
      <c r="L92" s="340"/>
      <c r="M92" s="148" t="e">
        <f>COUNTIF('[1]Matriz CTR'!$K$12:$K$326,T_Graf.!K92)</f>
        <v>#VALUE!</v>
      </c>
      <c r="N92" s="151" t="e">
        <f t="shared" si="9"/>
        <v>#VALUE!</v>
      </c>
      <c r="O92" s="148"/>
      <c r="P92" s="156" t="e">
        <f>P91*-1</f>
        <v>#VALUE!</v>
      </c>
      <c r="Q92" s="148"/>
      <c r="R92" s="148"/>
      <c r="S92" s="148" t="s">
        <v>486</v>
      </c>
      <c r="T92" s="148" t="e">
        <f>COUNTIF('[1]Matriz CES-GUAJ'!$K$12:$K$392,T_Graf.!S92)</f>
        <v>#VALUE!</v>
      </c>
      <c r="U92" s="151" t="e">
        <f t="shared" si="10"/>
        <v>#VALUE!</v>
      </c>
      <c r="V92" s="148"/>
      <c r="W92" s="156" t="e">
        <f>W91*-1</f>
        <v>#VALUE!</v>
      </c>
      <c r="X92" s="148"/>
      <c r="Y92" s="148"/>
      <c r="Z92" s="148" t="s">
        <v>486</v>
      </c>
      <c r="AA92" s="148" t="e">
        <f>COUNTIF('[1]Matriz CHO'!$K$12:$K$400,T_Graf.!Z92)</f>
        <v>#VALUE!</v>
      </c>
      <c r="AB92" s="151" t="e">
        <f t="shared" si="11"/>
        <v>#VALUE!</v>
      </c>
    </row>
    <row r="93" spans="1:28" ht="10.9" customHeight="1" x14ac:dyDescent="0.2">
      <c r="A93" s="155"/>
      <c r="B93" s="148"/>
      <c r="C93" s="148"/>
      <c r="D93" s="148" t="s">
        <v>493</v>
      </c>
      <c r="E93" s="148" t="e">
        <f>COUNTIF('[1]Matriz CAU'!$K$12:$K$381,T_Graf.!D93)</f>
        <v>#VALUE!</v>
      </c>
      <c r="F93" s="151" t="e">
        <f t="shared" si="8"/>
        <v>#VALUE!</v>
      </c>
      <c r="G93" s="148"/>
      <c r="H93" s="155"/>
      <c r="I93" s="148"/>
      <c r="J93" s="148"/>
      <c r="K93" s="340" t="s">
        <v>493</v>
      </c>
      <c r="L93" s="340"/>
      <c r="M93" s="148" t="e">
        <f>COUNTIF('[1]Matriz CTR'!$K$12:$K$326,T_Graf.!K93)</f>
        <v>#VALUE!</v>
      </c>
      <c r="N93" s="151" t="e">
        <f t="shared" si="9"/>
        <v>#VALUE!</v>
      </c>
      <c r="O93" s="148"/>
      <c r="P93" s="155"/>
      <c r="Q93" s="148"/>
      <c r="R93" s="148"/>
      <c r="S93" s="148" t="s">
        <v>493</v>
      </c>
      <c r="T93" s="148" t="e">
        <f>COUNTIF('[1]Matriz CES-GUAJ'!$K$12:$K$392,T_Graf.!S93)</f>
        <v>#VALUE!</v>
      </c>
      <c r="U93" s="151" t="e">
        <f t="shared" si="10"/>
        <v>#VALUE!</v>
      </c>
      <c r="V93" s="148"/>
      <c r="W93" s="155"/>
      <c r="X93" s="148"/>
      <c r="Y93" s="148"/>
      <c r="Z93" s="148" t="s">
        <v>493</v>
      </c>
      <c r="AA93" s="148" t="e">
        <f>COUNTIF('[1]Matriz CHO'!$K$12:$K$400,T_Graf.!Z93)</f>
        <v>#VALUE!</v>
      </c>
      <c r="AB93" s="151" t="e">
        <f t="shared" si="11"/>
        <v>#VALUE!</v>
      </c>
    </row>
    <row r="94" spans="1:28" ht="10.9" customHeight="1" x14ac:dyDescent="0.2">
      <c r="A94" s="155"/>
      <c r="B94" s="148"/>
      <c r="C94" s="148"/>
      <c r="D94" s="148" t="s">
        <v>499</v>
      </c>
      <c r="E94" s="148" t="e">
        <f>COUNTIF('[1]Matriz CAU'!$K$12:$K$381,T_Graf.!D94)</f>
        <v>#VALUE!</v>
      </c>
      <c r="F94" s="151" t="e">
        <f t="shared" si="8"/>
        <v>#VALUE!</v>
      </c>
      <c r="G94" s="148"/>
      <c r="H94" s="155"/>
      <c r="I94" s="148"/>
      <c r="J94" s="148"/>
      <c r="K94" s="340" t="s">
        <v>499</v>
      </c>
      <c r="L94" s="340"/>
      <c r="M94" s="148" t="e">
        <f>COUNTIF('[1]Matriz CTR'!$K$12:$K$326,T_Graf.!K94)</f>
        <v>#VALUE!</v>
      </c>
      <c r="N94" s="151" t="e">
        <f t="shared" si="9"/>
        <v>#VALUE!</v>
      </c>
      <c r="O94" s="148"/>
      <c r="P94" s="155"/>
      <c r="Q94" s="148"/>
      <c r="R94" s="148"/>
      <c r="S94" s="148" t="s">
        <v>499</v>
      </c>
      <c r="T94" s="148" t="e">
        <f>COUNTIF('[1]Matriz CES-GUAJ'!$K$12:$K$392,T_Graf.!S94)</f>
        <v>#VALUE!</v>
      </c>
      <c r="U94" s="151" t="e">
        <f t="shared" si="10"/>
        <v>#VALUE!</v>
      </c>
      <c r="V94" s="148"/>
      <c r="W94" s="155"/>
      <c r="X94" s="148"/>
      <c r="Y94" s="148"/>
      <c r="Z94" s="148" t="s">
        <v>499</v>
      </c>
      <c r="AA94" s="148" t="e">
        <f>COUNTIF('[1]Matriz CHO'!$K$12:$K$400,T_Graf.!Z94)</f>
        <v>#VALUE!</v>
      </c>
      <c r="AB94" s="151" t="e">
        <f t="shared" si="11"/>
        <v>#VALUE!</v>
      </c>
    </row>
    <row r="95" spans="1:28" ht="10.9" customHeight="1" x14ac:dyDescent="0.2">
      <c r="A95" s="155"/>
      <c r="B95" s="148"/>
      <c r="C95" s="148"/>
      <c r="D95" s="148" t="s">
        <v>504</v>
      </c>
      <c r="E95" s="148" t="e">
        <f>COUNTIF('[1]Matriz CAU'!$K$12:$K$381,T_Graf.!D95)</f>
        <v>#VALUE!</v>
      </c>
      <c r="F95" s="151" t="e">
        <f t="shared" si="8"/>
        <v>#VALUE!</v>
      </c>
      <c r="G95" s="148"/>
      <c r="H95" s="155"/>
      <c r="I95" s="148"/>
      <c r="J95" s="148"/>
      <c r="K95" s="340" t="s">
        <v>504</v>
      </c>
      <c r="L95" s="340"/>
      <c r="M95" s="148" t="e">
        <f>COUNTIF('[1]Matriz CTR'!$K$12:$K$326,T_Graf.!K95)</f>
        <v>#VALUE!</v>
      </c>
      <c r="N95" s="151" t="e">
        <f t="shared" si="9"/>
        <v>#VALUE!</v>
      </c>
      <c r="O95" s="148"/>
      <c r="P95" s="155"/>
      <c r="Q95" s="148"/>
      <c r="R95" s="148"/>
      <c r="S95" s="148" t="s">
        <v>504</v>
      </c>
      <c r="T95" s="148" t="e">
        <f>COUNTIF('[1]Matriz CES-GUAJ'!$K$12:$K$392,T_Graf.!S95)</f>
        <v>#VALUE!</v>
      </c>
      <c r="U95" s="151" t="e">
        <f t="shared" si="10"/>
        <v>#VALUE!</v>
      </c>
      <c r="V95" s="148"/>
      <c r="W95" s="155"/>
      <c r="X95" s="148"/>
      <c r="Y95" s="148"/>
      <c r="Z95" s="148" t="s">
        <v>504</v>
      </c>
      <c r="AA95" s="148" t="e">
        <f>COUNTIF('[1]Matriz CHO'!$K$12:$K$400,T_Graf.!Z95)</f>
        <v>#VALUE!</v>
      </c>
      <c r="AB95" s="151" t="e">
        <f t="shared" si="11"/>
        <v>#VALUE!</v>
      </c>
    </row>
    <row r="96" spans="1:28" ht="10.9" customHeight="1" x14ac:dyDescent="0.2">
      <c r="A96" s="155"/>
      <c r="B96" s="148"/>
      <c r="C96" s="148"/>
      <c r="D96" s="157" t="s">
        <v>510</v>
      </c>
      <c r="E96" s="148" t="e">
        <f>COUNTIF('[1]Matriz CAU'!$K$12:$K$381,T_Graf.!D96)</f>
        <v>#VALUE!</v>
      </c>
      <c r="F96" s="151" t="e">
        <f t="shared" si="8"/>
        <v>#VALUE!</v>
      </c>
      <c r="G96" s="148"/>
      <c r="H96" s="155"/>
      <c r="I96" s="148"/>
      <c r="J96" s="148"/>
      <c r="K96" s="340" t="s">
        <v>510</v>
      </c>
      <c r="L96" s="340"/>
      <c r="M96" s="148" t="e">
        <f>COUNTIF('[1]Matriz CTR'!$K$12:$K$326,T_Graf.!K96)</f>
        <v>#VALUE!</v>
      </c>
      <c r="N96" s="151" t="e">
        <f t="shared" si="9"/>
        <v>#VALUE!</v>
      </c>
      <c r="O96" s="148"/>
      <c r="P96" s="155"/>
      <c r="Q96" s="148"/>
      <c r="R96" s="148"/>
      <c r="S96" s="157" t="s">
        <v>510</v>
      </c>
      <c r="T96" s="148" t="e">
        <f>COUNTIF('[1]Matriz CES-GUAJ'!$K$12:$K$392,T_Graf.!S96)</f>
        <v>#VALUE!</v>
      </c>
      <c r="U96" s="151" t="e">
        <f t="shared" si="10"/>
        <v>#VALUE!</v>
      </c>
      <c r="V96" s="148"/>
      <c r="W96" s="155"/>
      <c r="X96" s="148"/>
      <c r="Y96" s="148"/>
      <c r="Z96" s="157" t="s">
        <v>510</v>
      </c>
      <c r="AA96" s="148" t="e">
        <f>COUNTIF('[1]Matriz CHO'!$K$12:$K$400,T_Graf.!Z96)</f>
        <v>#VALUE!</v>
      </c>
      <c r="AB96" s="151" t="e">
        <f t="shared" si="11"/>
        <v>#VALUE!</v>
      </c>
    </row>
    <row r="97" spans="1:28" ht="10.9" customHeight="1" x14ac:dyDescent="0.2">
      <c r="A97" s="155"/>
      <c r="B97" s="148"/>
      <c r="C97" s="148"/>
      <c r="D97" s="148" t="s">
        <v>516</v>
      </c>
      <c r="E97" s="148" t="e">
        <f>COUNTIF('[1]Matriz CAU'!$K$12:$K$381,T_Graf.!D97)</f>
        <v>#VALUE!</v>
      </c>
      <c r="F97" s="151" t="e">
        <f t="shared" si="8"/>
        <v>#VALUE!</v>
      </c>
      <c r="G97" s="148"/>
      <c r="H97" s="155"/>
      <c r="I97" s="148"/>
      <c r="J97" s="148"/>
      <c r="K97" s="340" t="s">
        <v>516</v>
      </c>
      <c r="L97" s="340"/>
      <c r="M97" s="148" t="e">
        <f>COUNTIF('[1]Matriz CTR'!$K$12:$K$326,T_Graf.!K97)</f>
        <v>#VALUE!</v>
      </c>
      <c r="N97" s="151" t="e">
        <f t="shared" si="9"/>
        <v>#VALUE!</v>
      </c>
      <c r="O97" s="148"/>
      <c r="P97" s="155"/>
      <c r="Q97" s="148"/>
      <c r="R97" s="148"/>
      <c r="S97" s="148" t="s">
        <v>516</v>
      </c>
      <c r="T97" s="148" t="e">
        <f>COUNTIF('[1]Matriz CES-GUAJ'!$K$12:$K$392,T_Graf.!S97)</f>
        <v>#VALUE!</v>
      </c>
      <c r="U97" s="151" t="e">
        <f t="shared" si="10"/>
        <v>#VALUE!</v>
      </c>
      <c r="V97" s="148"/>
      <c r="W97" s="155"/>
      <c r="X97" s="148"/>
      <c r="Y97" s="148"/>
      <c r="Z97" s="148" t="s">
        <v>516</v>
      </c>
      <c r="AA97" s="148" t="e">
        <f>COUNTIF('[1]Matriz CHO'!$K$12:$K$400,T_Graf.!Z97)</f>
        <v>#VALUE!</v>
      </c>
      <c r="AB97" s="151" t="e">
        <f t="shared" si="11"/>
        <v>#VALUE!</v>
      </c>
    </row>
    <row r="98" spans="1:28" ht="10.9" customHeight="1" x14ac:dyDescent="0.2">
      <c r="A98" s="155"/>
      <c r="B98" s="148"/>
      <c r="C98" s="148"/>
      <c r="D98" s="148" t="s">
        <v>522</v>
      </c>
      <c r="E98" s="148" t="e">
        <f>COUNTIF('[1]Matriz CAU'!$K$12:$K$381,T_Graf.!D98)</f>
        <v>#VALUE!</v>
      </c>
      <c r="F98" s="151" t="e">
        <f t="shared" si="8"/>
        <v>#VALUE!</v>
      </c>
      <c r="G98" s="148"/>
      <c r="H98" s="155"/>
      <c r="I98" s="148"/>
      <c r="J98" s="148"/>
      <c r="K98" s="340" t="s">
        <v>522</v>
      </c>
      <c r="L98" s="340"/>
      <c r="M98" s="148" t="e">
        <f>COUNTIF('[1]Matriz CTR'!$K$12:$K$326,T_Graf.!K98)</f>
        <v>#VALUE!</v>
      </c>
      <c r="N98" s="151" t="e">
        <f t="shared" si="9"/>
        <v>#VALUE!</v>
      </c>
      <c r="O98" s="148"/>
      <c r="P98" s="155"/>
      <c r="Q98" s="148"/>
      <c r="R98" s="148"/>
      <c r="S98" s="148" t="s">
        <v>522</v>
      </c>
      <c r="T98" s="148" t="e">
        <f>COUNTIF('[1]Matriz CES-GUAJ'!$K$12:$K$392,T_Graf.!S98)</f>
        <v>#VALUE!</v>
      </c>
      <c r="U98" s="151" t="e">
        <f t="shared" si="10"/>
        <v>#VALUE!</v>
      </c>
      <c r="V98" s="148"/>
      <c r="W98" s="155"/>
      <c r="X98" s="148"/>
      <c r="Y98" s="148"/>
      <c r="Z98" s="148" t="s">
        <v>522</v>
      </c>
      <c r="AA98" s="148" t="e">
        <f>COUNTIF('[1]Matriz CHO'!$K$12:$K$400,T_Graf.!Z98)</f>
        <v>#VALUE!</v>
      </c>
      <c r="AB98" s="151" t="e">
        <f t="shared" si="11"/>
        <v>#VALUE!</v>
      </c>
    </row>
    <row r="99" spans="1:28" ht="10.9" customHeight="1" x14ac:dyDescent="0.2">
      <c r="A99" s="155"/>
      <c r="B99" s="148"/>
      <c r="C99" s="148"/>
      <c r="D99" s="148" t="s">
        <v>528</v>
      </c>
      <c r="E99" s="148" t="e">
        <f>COUNTIF('[1]Matriz CAU'!$K$12:$K$381,T_Graf.!D99)</f>
        <v>#VALUE!</v>
      </c>
      <c r="F99" s="151" t="e">
        <f t="shared" si="8"/>
        <v>#VALUE!</v>
      </c>
      <c r="G99" s="148"/>
      <c r="H99" s="155"/>
      <c r="I99" s="148"/>
      <c r="J99" s="148"/>
      <c r="K99" s="340" t="s">
        <v>528</v>
      </c>
      <c r="L99" s="340"/>
      <c r="M99" s="148" t="e">
        <f>COUNTIF('[1]Matriz CTR'!$K$12:$K$326,T_Graf.!K99)</f>
        <v>#VALUE!</v>
      </c>
      <c r="N99" s="151" t="e">
        <f t="shared" si="9"/>
        <v>#VALUE!</v>
      </c>
      <c r="O99" s="148"/>
      <c r="P99" s="155"/>
      <c r="Q99" s="148"/>
      <c r="R99" s="148"/>
      <c r="S99" s="148" t="s">
        <v>528</v>
      </c>
      <c r="T99" s="148" t="e">
        <f>COUNTIF('[1]Matriz CES-GUAJ'!$K$12:$K$392,T_Graf.!S99)</f>
        <v>#VALUE!</v>
      </c>
      <c r="U99" s="151" t="e">
        <f t="shared" si="10"/>
        <v>#VALUE!</v>
      </c>
      <c r="V99" s="148"/>
      <c r="W99" s="155"/>
      <c r="X99" s="148"/>
      <c r="Y99" s="148"/>
      <c r="Z99" s="148" t="s">
        <v>528</v>
      </c>
      <c r="AA99" s="148" t="e">
        <f>COUNTIF('[1]Matriz CHO'!$K$12:$K$400,T_Graf.!Z99)</f>
        <v>#VALUE!</v>
      </c>
      <c r="AB99" s="151" t="e">
        <f t="shared" si="11"/>
        <v>#VALUE!</v>
      </c>
    </row>
    <row r="100" spans="1:28" ht="10.9" customHeight="1" x14ac:dyDescent="0.2">
      <c r="A100" s="155"/>
      <c r="B100" s="148"/>
      <c r="C100" s="148"/>
      <c r="D100" s="148" t="s">
        <v>534</v>
      </c>
      <c r="E100" s="148" t="e">
        <f>COUNTIF('[1]Matriz CAU'!$K$12:$K$381,T_Graf.!D100)</f>
        <v>#VALUE!</v>
      </c>
      <c r="F100" s="151" t="e">
        <f t="shared" si="8"/>
        <v>#VALUE!</v>
      </c>
      <c r="G100" s="148"/>
      <c r="H100" s="155"/>
      <c r="I100" s="148"/>
      <c r="J100" s="148"/>
      <c r="K100" s="340" t="s">
        <v>534</v>
      </c>
      <c r="L100" s="340"/>
      <c r="M100" s="148" t="e">
        <f>COUNTIF('[1]Matriz CTR'!$K$12:$K$326,T_Graf.!K100)</f>
        <v>#VALUE!</v>
      </c>
      <c r="N100" s="151" t="e">
        <f t="shared" si="9"/>
        <v>#VALUE!</v>
      </c>
      <c r="O100" s="148"/>
      <c r="P100" s="155"/>
      <c r="Q100" s="148"/>
      <c r="R100" s="148"/>
      <c r="S100" s="148" t="s">
        <v>534</v>
      </c>
      <c r="T100" s="148" t="e">
        <f>COUNTIF('[1]Matriz CES-GUAJ'!$K$12:$K$392,T_Graf.!S100)</f>
        <v>#VALUE!</v>
      </c>
      <c r="U100" s="151" t="e">
        <f t="shared" si="10"/>
        <v>#VALUE!</v>
      </c>
      <c r="V100" s="148"/>
      <c r="W100" s="155"/>
      <c r="X100" s="148"/>
      <c r="Y100" s="148"/>
      <c r="Z100" s="148" t="s">
        <v>534</v>
      </c>
      <c r="AA100" s="148" t="e">
        <f>COUNTIF('[1]Matriz CHO'!$K$12:$K$400,T_Graf.!Z100)</f>
        <v>#VALUE!</v>
      </c>
      <c r="AB100" s="151" t="e">
        <f t="shared" si="11"/>
        <v>#VALUE!</v>
      </c>
    </row>
    <row r="101" spans="1:28" ht="10.9" customHeight="1" x14ac:dyDescent="0.2">
      <c r="A101" s="155"/>
      <c r="B101" s="148"/>
      <c r="C101" s="148"/>
      <c r="D101" s="148" t="s">
        <v>540</v>
      </c>
      <c r="E101" s="148" t="e">
        <f>COUNTIF('[1]Matriz CAU'!$K$12:$K$381,T_Graf.!D101)</f>
        <v>#VALUE!</v>
      </c>
      <c r="F101" s="151" t="e">
        <f t="shared" si="8"/>
        <v>#VALUE!</v>
      </c>
      <c r="G101" s="148"/>
      <c r="H101" s="155"/>
      <c r="I101" s="148"/>
      <c r="J101" s="148"/>
      <c r="K101" s="340" t="s">
        <v>540</v>
      </c>
      <c r="L101" s="340"/>
      <c r="M101" s="148" t="e">
        <f>COUNTIF('[1]Matriz CTR'!$K$12:$K$326,T_Graf.!K101)</f>
        <v>#VALUE!</v>
      </c>
      <c r="N101" s="151" t="e">
        <f t="shared" si="9"/>
        <v>#VALUE!</v>
      </c>
      <c r="O101" s="148"/>
      <c r="P101" s="155"/>
      <c r="Q101" s="148"/>
      <c r="R101" s="148"/>
      <c r="S101" s="148" t="s">
        <v>540</v>
      </c>
      <c r="T101" s="148" t="e">
        <f>COUNTIF('[1]Matriz CES-GUAJ'!$K$12:$K$392,T_Graf.!S101)</f>
        <v>#VALUE!</v>
      </c>
      <c r="U101" s="151" t="e">
        <f t="shared" si="10"/>
        <v>#VALUE!</v>
      </c>
      <c r="V101" s="148"/>
      <c r="W101" s="155"/>
      <c r="X101" s="148"/>
      <c r="Y101" s="148"/>
      <c r="Z101" s="148" t="s">
        <v>540</v>
      </c>
      <c r="AA101" s="148" t="e">
        <f>COUNTIF('[1]Matriz CHO'!$K$12:$K$400,T_Graf.!Z101)</f>
        <v>#VALUE!</v>
      </c>
      <c r="AB101" s="151" t="e">
        <f t="shared" si="11"/>
        <v>#VALUE!</v>
      </c>
    </row>
    <row r="102" spans="1:28" ht="10.9" customHeight="1" x14ac:dyDescent="0.2">
      <c r="A102" s="155"/>
      <c r="B102" s="148"/>
      <c r="C102" s="148"/>
      <c r="D102" s="148" t="s">
        <v>545</v>
      </c>
      <c r="E102" s="148" t="e">
        <f>COUNTIF('[1]Matriz CAU'!$K$12:$K$381,T_Graf.!D102)</f>
        <v>#VALUE!</v>
      </c>
      <c r="F102" s="151" t="e">
        <f t="shared" si="8"/>
        <v>#VALUE!</v>
      </c>
      <c r="G102" s="148"/>
      <c r="H102" s="155"/>
      <c r="I102" s="148"/>
      <c r="J102" s="148"/>
      <c r="K102" s="340" t="s">
        <v>545</v>
      </c>
      <c r="L102" s="340"/>
      <c r="M102" s="148" t="e">
        <f>COUNTIF('[1]Matriz CTR'!$K$12:$K$326,T_Graf.!K102)</f>
        <v>#VALUE!</v>
      </c>
      <c r="N102" s="151" t="e">
        <f t="shared" si="9"/>
        <v>#VALUE!</v>
      </c>
      <c r="O102" s="148"/>
      <c r="P102" s="155"/>
      <c r="Q102" s="148"/>
      <c r="R102" s="148"/>
      <c r="S102" s="148" t="s">
        <v>545</v>
      </c>
      <c r="T102" s="148" t="e">
        <f>COUNTIF('[1]Matriz CES-GUAJ'!$K$12:$K$392,T_Graf.!S102)</f>
        <v>#VALUE!</v>
      </c>
      <c r="U102" s="151" t="e">
        <f t="shared" si="10"/>
        <v>#VALUE!</v>
      </c>
      <c r="V102" s="148"/>
      <c r="W102" s="155"/>
      <c r="X102" s="148"/>
      <c r="Y102" s="148"/>
      <c r="Z102" s="148" t="s">
        <v>545</v>
      </c>
      <c r="AA102" s="148" t="e">
        <f>COUNTIF('[1]Matriz CHO'!$K$12:$K$400,T_Graf.!Z102)</f>
        <v>#VALUE!</v>
      </c>
      <c r="AB102" s="151" t="e">
        <f t="shared" si="11"/>
        <v>#VALUE!</v>
      </c>
    </row>
    <row r="103" spans="1:28" ht="10.9" customHeight="1" x14ac:dyDescent="0.2">
      <c r="A103" s="155"/>
      <c r="B103" s="148"/>
      <c r="C103" s="148"/>
      <c r="D103" s="148" t="s">
        <v>550</v>
      </c>
      <c r="E103" s="148" t="e">
        <f>COUNTIF('[1]Matriz CAU'!$K$12:$K$381,T_Graf.!D103)</f>
        <v>#VALUE!</v>
      </c>
      <c r="F103" s="151" t="e">
        <f t="shared" si="8"/>
        <v>#VALUE!</v>
      </c>
      <c r="G103" s="148"/>
      <c r="H103" s="155"/>
      <c r="I103" s="148"/>
      <c r="J103" s="148"/>
      <c r="K103" s="340" t="s">
        <v>550</v>
      </c>
      <c r="L103" s="340"/>
      <c r="M103" s="148" t="e">
        <f>COUNTIF('[1]Matriz CTR'!$K$12:$K$326,T_Graf.!K103)</f>
        <v>#VALUE!</v>
      </c>
      <c r="N103" s="151" t="e">
        <f t="shared" si="9"/>
        <v>#VALUE!</v>
      </c>
      <c r="O103" s="148"/>
      <c r="P103" s="155"/>
      <c r="Q103" s="148"/>
      <c r="R103" s="148"/>
      <c r="S103" s="148" t="s">
        <v>550</v>
      </c>
      <c r="T103" s="148" t="e">
        <f>COUNTIF('[1]Matriz CES-GUAJ'!$K$12:$K$392,T_Graf.!S103)</f>
        <v>#VALUE!</v>
      </c>
      <c r="U103" s="151" t="e">
        <f t="shared" si="10"/>
        <v>#VALUE!</v>
      </c>
      <c r="V103" s="148"/>
      <c r="W103" s="155"/>
      <c r="X103" s="148"/>
      <c r="Y103" s="148"/>
      <c r="Z103" s="148" t="s">
        <v>550</v>
      </c>
      <c r="AA103" s="148" t="e">
        <f>COUNTIF('[1]Matriz CHO'!$K$12:$K$400,T_Graf.!Z103)</f>
        <v>#VALUE!</v>
      </c>
      <c r="AB103" s="151" t="e">
        <f t="shared" si="11"/>
        <v>#VALUE!</v>
      </c>
    </row>
    <row r="104" spans="1:28" ht="10.9" customHeight="1" x14ac:dyDescent="0.2">
      <c r="A104" s="155"/>
      <c r="B104" s="148"/>
      <c r="C104" s="148"/>
      <c r="D104" s="148" t="s">
        <v>556</v>
      </c>
      <c r="E104" s="148" t="e">
        <f>COUNTIF('[1]Matriz CAU'!$K$12:$K$381,T_Graf.!D104)</f>
        <v>#VALUE!</v>
      </c>
      <c r="F104" s="151" t="e">
        <f t="shared" si="8"/>
        <v>#VALUE!</v>
      </c>
      <c r="G104" s="148"/>
      <c r="H104" s="155"/>
      <c r="I104" s="148"/>
      <c r="J104" s="148"/>
      <c r="K104" s="340" t="s">
        <v>556</v>
      </c>
      <c r="L104" s="340"/>
      <c r="M104" s="148" t="e">
        <f>COUNTIF('[1]Matriz CTR'!$K$12:$K$326,T_Graf.!K104)</f>
        <v>#VALUE!</v>
      </c>
      <c r="N104" s="151" t="e">
        <f t="shared" si="9"/>
        <v>#VALUE!</v>
      </c>
      <c r="O104" s="148"/>
      <c r="P104" s="155"/>
      <c r="Q104" s="148"/>
      <c r="R104" s="148"/>
      <c r="S104" s="148" t="s">
        <v>556</v>
      </c>
      <c r="T104" s="148" t="e">
        <f>COUNTIF('[1]Matriz CES-GUAJ'!$K$12:$K$392,T_Graf.!S104)</f>
        <v>#VALUE!</v>
      </c>
      <c r="U104" s="151" t="e">
        <f t="shared" si="10"/>
        <v>#VALUE!</v>
      </c>
      <c r="V104" s="148"/>
      <c r="W104" s="155"/>
      <c r="X104" s="148"/>
      <c r="Y104" s="148"/>
      <c r="Z104" s="148" t="s">
        <v>556</v>
      </c>
      <c r="AA104" s="148" t="e">
        <f>COUNTIF('[1]Matriz CHO'!$K$12:$K$400,T_Graf.!Z104)</f>
        <v>#VALUE!</v>
      </c>
      <c r="AB104" s="151" t="e">
        <f t="shared" si="11"/>
        <v>#VALUE!</v>
      </c>
    </row>
    <row r="105" spans="1:28" ht="10.9" customHeight="1" x14ac:dyDescent="0.2">
      <c r="A105" s="155"/>
      <c r="B105" s="148"/>
      <c r="C105" s="148"/>
      <c r="D105" s="148" t="s">
        <v>562</v>
      </c>
      <c r="E105" s="148" t="e">
        <f>COUNTIF('[1]Matriz CAU'!$K$12:$K$381,T_Graf.!D105)</f>
        <v>#VALUE!</v>
      </c>
      <c r="F105" s="151" t="e">
        <f t="shared" si="8"/>
        <v>#VALUE!</v>
      </c>
      <c r="G105" s="148"/>
      <c r="H105" s="155"/>
      <c r="I105" s="148"/>
      <c r="J105" s="148"/>
      <c r="K105" s="340" t="s">
        <v>562</v>
      </c>
      <c r="L105" s="340"/>
      <c r="M105" s="148" t="e">
        <f>COUNTIF('[1]Matriz CTR'!$K$12:$K$326,T_Graf.!K105)</f>
        <v>#VALUE!</v>
      </c>
      <c r="N105" s="151" t="e">
        <f t="shared" si="9"/>
        <v>#VALUE!</v>
      </c>
      <c r="O105" s="148"/>
      <c r="P105" s="155"/>
      <c r="Q105" s="148"/>
      <c r="R105" s="148"/>
      <c r="S105" s="148" t="s">
        <v>562</v>
      </c>
      <c r="T105" s="148" t="e">
        <f>COUNTIF('[1]Matriz CES-GUAJ'!$K$12:$K$392,T_Graf.!S105)</f>
        <v>#VALUE!</v>
      </c>
      <c r="U105" s="151" t="e">
        <f t="shared" si="10"/>
        <v>#VALUE!</v>
      </c>
      <c r="V105" s="148"/>
      <c r="W105" s="155"/>
      <c r="X105" s="148"/>
      <c r="Y105" s="148"/>
      <c r="Z105" s="148" t="s">
        <v>562</v>
      </c>
      <c r="AA105" s="148" t="e">
        <f>COUNTIF('[1]Matriz CHO'!$K$12:$K$400,T_Graf.!Z105)</f>
        <v>#VALUE!</v>
      </c>
      <c r="AB105" s="151" t="e">
        <f t="shared" si="11"/>
        <v>#VALUE!</v>
      </c>
    </row>
    <row r="106" spans="1:28" ht="10.9" customHeight="1" x14ac:dyDescent="0.2">
      <c r="A106" s="155"/>
      <c r="B106" s="148"/>
      <c r="C106" s="148"/>
      <c r="D106" s="148" t="s">
        <v>568</v>
      </c>
      <c r="E106" s="148" t="e">
        <f>COUNTIF('[1]Matriz CAU'!$K$12:$K$381,T_Graf.!D106)</f>
        <v>#VALUE!</v>
      </c>
      <c r="F106" s="151" t="e">
        <f t="shared" si="8"/>
        <v>#VALUE!</v>
      </c>
      <c r="G106" s="148"/>
      <c r="H106" s="155"/>
      <c r="I106" s="148"/>
      <c r="J106" s="148"/>
      <c r="K106" s="340" t="s">
        <v>568</v>
      </c>
      <c r="L106" s="340"/>
      <c r="M106" s="148" t="e">
        <f>COUNTIF('[1]Matriz CTR'!$K$12:$K$326,T_Graf.!K106)</f>
        <v>#VALUE!</v>
      </c>
      <c r="N106" s="151" t="e">
        <f t="shared" si="9"/>
        <v>#VALUE!</v>
      </c>
      <c r="O106" s="148"/>
      <c r="P106" s="155"/>
      <c r="Q106" s="148"/>
      <c r="R106" s="148"/>
      <c r="S106" s="148" t="s">
        <v>568</v>
      </c>
      <c r="T106" s="148" t="e">
        <f>COUNTIF('[1]Matriz CES-GUAJ'!$K$12:$K$392,T_Graf.!S106)</f>
        <v>#VALUE!</v>
      </c>
      <c r="U106" s="151" t="e">
        <f t="shared" si="10"/>
        <v>#VALUE!</v>
      </c>
      <c r="V106" s="148"/>
      <c r="W106" s="155"/>
      <c r="X106" s="148"/>
      <c r="Y106" s="148"/>
      <c r="Z106" s="148" t="s">
        <v>568</v>
      </c>
      <c r="AA106" s="148" t="e">
        <f>COUNTIF('[1]Matriz CHO'!$K$12:$K$400,T_Graf.!Z106)</f>
        <v>#VALUE!</v>
      </c>
      <c r="AB106" s="151" t="e">
        <f t="shared" si="11"/>
        <v>#VALUE!</v>
      </c>
    </row>
    <row r="107" spans="1:28" ht="10.9" customHeight="1" x14ac:dyDescent="0.2">
      <c r="A107" s="155"/>
      <c r="B107" s="148"/>
      <c r="C107" s="148"/>
      <c r="D107" s="148" t="s">
        <v>574</v>
      </c>
      <c r="E107" s="148" t="e">
        <f>COUNTIF('[1]Matriz CAU'!$K$12:$K$381,T_Graf.!D107)</f>
        <v>#VALUE!</v>
      </c>
      <c r="F107" s="151" t="e">
        <f t="shared" si="8"/>
        <v>#VALUE!</v>
      </c>
      <c r="G107" s="148"/>
      <c r="H107" s="155"/>
      <c r="I107" s="148"/>
      <c r="J107" s="148"/>
      <c r="K107" s="340" t="s">
        <v>574</v>
      </c>
      <c r="L107" s="340"/>
      <c r="M107" s="148" t="e">
        <f>COUNTIF('[1]Matriz CTR'!$K$12:$K$326,T_Graf.!K107)</f>
        <v>#VALUE!</v>
      </c>
      <c r="N107" s="151" t="e">
        <f t="shared" si="9"/>
        <v>#VALUE!</v>
      </c>
      <c r="O107" s="148"/>
      <c r="P107" s="155"/>
      <c r="Q107" s="148"/>
      <c r="R107" s="148"/>
      <c r="S107" s="148" t="s">
        <v>574</v>
      </c>
      <c r="T107" s="148" t="e">
        <f>COUNTIF('[1]Matriz CES-GUAJ'!$K$12:$K$392,T_Graf.!S107)</f>
        <v>#VALUE!</v>
      </c>
      <c r="U107" s="151" t="e">
        <f t="shared" si="10"/>
        <v>#VALUE!</v>
      </c>
      <c r="V107" s="148"/>
      <c r="W107" s="155"/>
      <c r="X107" s="148"/>
      <c r="Y107" s="148"/>
      <c r="Z107" s="148" t="s">
        <v>574</v>
      </c>
      <c r="AA107" s="148" t="e">
        <f>COUNTIF('[1]Matriz CHO'!$K$12:$K$400,T_Graf.!Z107)</f>
        <v>#VALUE!</v>
      </c>
      <c r="AB107" s="151" t="e">
        <f t="shared" si="11"/>
        <v>#VALUE!</v>
      </c>
    </row>
    <row r="108" spans="1:28" ht="10.9" customHeight="1" x14ac:dyDescent="0.2">
      <c r="A108" s="155"/>
      <c r="B108" s="148"/>
      <c r="C108" s="148"/>
      <c r="D108" s="148" t="s">
        <v>579</v>
      </c>
      <c r="E108" s="148" t="e">
        <f>COUNTIF('[1]Matriz CAU'!$K$12:$K$381,T_Graf.!D108)</f>
        <v>#VALUE!</v>
      </c>
      <c r="F108" s="151" t="e">
        <f t="shared" si="8"/>
        <v>#VALUE!</v>
      </c>
      <c r="G108" s="148"/>
      <c r="H108" s="155"/>
      <c r="I108" s="148"/>
      <c r="J108" s="148"/>
      <c r="K108" s="340" t="s">
        <v>579</v>
      </c>
      <c r="L108" s="340"/>
      <c r="M108" s="148" t="e">
        <f>COUNTIF('[1]Matriz CTR'!$K$12:$K$326,T_Graf.!K108)</f>
        <v>#VALUE!</v>
      </c>
      <c r="N108" s="151" t="e">
        <f t="shared" si="9"/>
        <v>#VALUE!</v>
      </c>
      <c r="O108" s="148"/>
      <c r="P108" s="155"/>
      <c r="Q108" s="148"/>
      <c r="R108" s="148"/>
      <c r="S108" s="148" t="s">
        <v>579</v>
      </c>
      <c r="T108" s="148" t="e">
        <f>COUNTIF('[1]Matriz CES-GUAJ'!$K$12:$K$392,T_Graf.!S108)</f>
        <v>#VALUE!</v>
      </c>
      <c r="U108" s="151" t="e">
        <f t="shared" si="10"/>
        <v>#VALUE!</v>
      </c>
      <c r="V108" s="148"/>
      <c r="W108" s="155"/>
      <c r="X108" s="148"/>
      <c r="Y108" s="148"/>
      <c r="Z108" s="148" t="s">
        <v>579</v>
      </c>
      <c r="AA108" s="148" t="e">
        <f>COUNTIF('[1]Matriz CHO'!$K$12:$K$400,T_Graf.!Z108)</f>
        <v>#VALUE!</v>
      </c>
      <c r="AB108" s="151" t="e">
        <f t="shared" si="11"/>
        <v>#VALUE!</v>
      </c>
    </row>
    <row r="109" spans="1:28" ht="10.9" customHeight="1" x14ac:dyDescent="0.2">
      <c r="A109" s="155"/>
      <c r="B109" s="148"/>
      <c r="C109" s="148"/>
      <c r="D109" s="148" t="s">
        <v>584</v>
      </c>
      <c r="E109" s="148" t="e">
        <f>COUNTIF('[1]Matriz CAU'!$K$12:$K$381,T_Graf.!D109)</f>
        <v>#VALUE!</v>
      </c>
      <c r="F109" s="151" t="e">
        <f t="shared" si="8"/>
        <v>#VALUE!</v>
      </c>
      <c r="G109" s="148"/>
      <c r="H109" s="155"/>
      <c r="I109" s="148"/>
      <c r="J109" s="148"/>
      <c r="K109" s="340" t="s">
        <v>584</v>
      </c>
      <c r="L109" s="340"/>
      <c r="M109" s="148" t="e">
        <f>COUNTIF('[1]Matriz CTR'!$K$12:$K$326,T_Graf.!K109)</f>
        <v>#VALUE!</v>
      </c>
      <c r="N109" s="151" t="e">
        <f t="shared" si="9"/>
        <v>#VALUE!</v>
      </c>
      <c r="O109" s="148"/>
      <c r="P109" s="155"/>
      <c r="Q109" s="148"/>
      <c r="R109" s="148"/>
      <c r="S109" s="148" t="s">
        <v>584</v>
      </c>
      <c r="T109" s="148" t="e">
        <f>COUNTIF('[1]Matriz CES-GUAJ'!$K$12:$K$392,T_Graf.!S109)</f>
        <v>#VALUE!</v>
      </c>
      <c r="U109" s="151" t="e">
        <f t="shared" si="10"/>
        <v>#VALUE!</v>
      </c>
      <c r="V109" s="148"/>
      <c r="W109" s="155"/>
      <c r="X109" s="148"/>
      <c r="Y109" s="148"/>
      <c r="Z109" s="148" t="s">
        <v>584</v>
      </c>
      <c r="AA109" s="148" t="e">
        <f>COUNTIF('[1]Matriz CHO'!$K$12:$K$400,T_Graf.!Z109)</f>
        <v>#VALUE!</v>
      </c>
      <c r="AB109" s="151" t="e">
        <f t="shared" si="11"/>
        <v>#VALUE!</v>
      </c>
    </row>
    <row r="110" spans="1:28" ht="10.9" customHeight="1" x14ac:dyDescent="0.2">
      <c r="A110" s="155"/>
      <c r="B110" s="148"/>
      <c r="C110" s="148"/>
      <c r="D110" s="148" t="s">
        <v>589</v>
      </c>
      <c r="E110" s="148" t="e">
        <f>COUNTIF('[1]Matriz CAU'!$K$12:$K$381,T_Graf.!D110)</f>
        <v>#VALUE!</v>
      </c>
      <c r="F110" s="151" t="e">
        <f t="shared" si="8"/>
        <v>#VALUE!</v>
      </c>
      <c r="G110" s="148"/>
      <c r="H110" s="155"/>
      <c r="I110" s="148"/>
      <c r="J110" s="148"/>
      <c r="K110" s="340" t="s">
        <v>589</v>
      </c>
      <c r="L110" s="340"/>
      <c r="M110" s="148" t="e">
        <f>COUNTIF('[1]Matriz CTR'!$K$12:$K$326,T_Graf.!K110)</f>
        <v>#VALUE!</v>
      </c>
      <c r="N110" s="151" t="e">
        <f t="shared" si="9"/>
        <v>#VALUE!</v>
      </c>
      <c r="O110" s="148"/>
      <c r="P110" s="155"/>
      <c r="Q110" s="148"/>
      <c r="R110" s="148"/>
      <c r="S110" s="148" t="s">
        <v>589</v>
      </c>
      <c r="T110" s="148" t="e">
        <f>COUNTIF('[1]Matriz CES-GUAJ'!$K$12:$K$392,T_Graf.!S110)</f>
        <v>#VALUE!</v>
      </c>
      <c r="U110" s="151" t="e">
        <f t="shared" si="10"/>
        <v>#VALUE!</v>
      </c>
      <c r="V110" s="148"/>
      <c r="W110" s="155"/>
      <c r="X110" s="148"/>
      <c r="Y110" s="148"/>
      <c r="Z110" s="148" t="s">
        <v>589</v>
      </c>
      <c r="AA110" s="148" t="e">
        <f>COUNTIF('[1]Matriz CHO'!$K$12:$K$400,T_Graf.!Z110)</f>
        <v>#VALUE!</v>
      </c>
      <c r="AB110" s="151" t="e">
        <f t="shared" si="11"/>
        <v>#VALUE!</v>
      </c>
    </row>
    <row r="111" spans="1:28" ht="10.9" customHeight="1" x14ac:dyDescent="0.2">
      <c r="A111" s="155"/>
      <c r="B111" s="148"/>
      <c r="C111" s="148"/>
      <c r="D111" s="148" t="s">
        <v>593</v>
      </c>
      <c r="E111" s="148" t="e">
        <f>COUNTIF('[1]Matriz CAU'!$K$12:$K$381,T_Graf.!D111)</f>
        <v>#VALUE!</v>
      </c>
      <c r="F111" s="151" t="e">
        <f t="shared" si="8"/>
        <v>#VALUE!</v>
      </c>
      <c r="G111" s="148"/>
      <c r="H111" s="155"/>
      <c r="I111" s="148"/>
      <c r="J111" s="148"/>
      <c r="K111" s="340" t="s">
        <v>593</v>
      </c>
      <c r="L111" s="340"/>
      <c r="M111" s="148" t="e">
        <f>COUNTIF('[1]Matriz CTR'!$K$12:$K$326,T_Graf.!K111)</f>
        <v>#VALUE!</v>
      </c>
      <c r="N111" s="151" t="e">
        <f t="shared" si="9"/>
        <v>#VALUE!</v>
      </c>
      <c r="O111" s="148"/>
      <c r="P111" s="155"/>
      <c r="Q111" s="148"/>
      <c r="R111" s="148"/>
      <c r="S111" s="148" t="s">
        <v>593</v>
      </c>
      <c r="T111" s="148" t="e">
        <f>COUNTIF('[1]Matriz CES-GUAJ'!$K$12:$K$392,T_Graf.!S111)</f>
        <v>#VALUE!</v>
      </c>
      <c r="U111" s="151" t="e">
        <f t="shared" si="10"/>
        <v>#VALUE!</v>
      </c>
      <c r="V111" s="148"/>
      <c r="W111" s="155"/>
      <c r="X111" s="148"/>
      <c r="Y111" s="148"/>
      <c r="Z111" s="148" t="s">
        <v>593</v>
      </c>
      <c r="AA111" s="148" t="e">
        <f>COUNTIF('[1]Matriz CHO'!$K$12:$K$400,T_Graf.!Z111)</f>
        <v>#VALUE!</v>
      </c>
      <c r="AB111" s="151" t="e">
        <f t="shared" si="11"/>
        <v>#VALUE!</v>
      </c>
    </row>
    <row r="112" spans="1:28" ht="10.9" customHeight="1" x14ac:dyDescent="0.2">
      <c r="A112" s="155"/>
      <c r="B112" s="148"/>
      <c r="C112" s="148"/>
      <c r="D112" s="148" t="s">
        <v>597</v>
      </c>
      <c r="E112" s="148" t="e">
        <f>COUNTIF('[1]Matriz CAU'!$K$12:$K$381,T_Graf.!D112)</f>
        <v>#VALUE!</v>
      </c>
      <c r="F112" s="151" t="e">
        <f t="shared" si="8"/>
        <v>#VALUE!</v>
      </c>
      <c r="G112" s="148"/>
      <c r="H112" s="155"/>
      <c r="I112" s="148"/>
      <c r="J112" s="148"/>
      <c r="K112" s="340" t="s">
        <v>597</v>
      </c>
      <c r="L112" s="340"/>
      <c r="M112" s="148" t="e">
        <f>COUNTIF('[1]Matriz CTR'!$K$12:$K$326,T_Graf.!K112)</f>
        <v>#VALUE!</v>
      </c>
      <c r="N112" s="151" t="e">
        <f t="shared" si="9"/>
        <v>#VALUE!</v>
      </c>
      <c r="O112" s="148"/>
      <c r="P112" s="155"/>
      <c r="Q112" s="148"/>
      <c r="R112" s="148"/>
      <c r="S112" s="148" t="s">
        <v>597</v>
      </c>
      <c r="T112" s="148" t="e">
        <f>COUNTIF('[1]Matriz CES-GUAJ'!$K$12:$K$392,T_Graf.!S112)</f>
        <v>#VALUE!</v>
      </c>
      <c r="U112" s="151" t="e">
        <f t="shared" si="10"/>
        <v>#VALUE!</v>
      </c>
      <c r="V112" s="148"/>
      <c r="W112" s="155"/>
      <c r="X112" s="148"/>
      <c r="Y112" s="148"/>
      <c r="Z112" s="148" t="s">
        <v>597</v>
      </c>
      <c r="AA112" s="148" t="e">
        <f>COUNTIF('[1]Matriz CHO'!$K$12:$K$400,T_Graf.!Z112)</f>
        <v>#VALUE!</v>
      </c>
      <c r="AB112" s="151" t="e">
        <f t="shared" si="11"/>
        <v>#VALUE!</v>
      </c>
    </row>
    <row r="113" spans="1:28" ht="10.9" customHeight="1" x14ac:dyDescent="0.2">
      <c r="A113" s="155"/>
      <c r="B113" s="148"/>
      <c r="C113" s="148"/>
      <c r="D113" s="148" t="s">
        <v>601</v>
      </c>
      <c r="E113" s="148" t="e">
        <f>COUNTIF('[1]Matriz CAU'!$K$12:$K$381,T_Graf.!D113)</f>
        <v>#VALUE!</v>
      </c>
      <c r="F113" s="151" t="e">
        <f t="shared" si="8"/>
        <v>#VALUE!</v>
      </c>
      <c r="G113" s="148"/>
      <c r="H113" s="155"/>
      <c r="I113" s="148"/>
      <c r="J113" s="148"/>
      <c r="K113" s="340" t="s">
        <v>601</v>
      </c>
      <c r="L113" s="340"/>
      <c r="M113" s="148" t="e">
        <f>COUNTIF('[1]Matriz CTR'!$K$12:$K$326,T_Graf.!K113)</f>
        <v>#VALUE!</v>
      </c>
      <c r="N113" s="151" t="e">
        <f t="shared" si="9"/>
        <v>#VALUE!</v>
      </c>
      <c r="O113" s="148"/>
      <c r="P113" s="155"/>
      <c r="Q113" s="148"/>
      <c r="R113" s="148"/>
      <c r="S113" s="148" t="s">
        <v>601</v>
      </c>
      <c r="T113" s="148" t="e">
        <f>COUNTIF('[1]Matriz CES-GUAJ'!$K$12:$K$392,T_Graf.!S113)</f>
        <v>#VALUE!</v>
      </c>
      <c r="U113" s="151" t="e">
        <f t="shared" si="10"/>
        <v>#VALUE!</v>
      </c>
      <c r="V113" s="148"/>
      <c r="W113" s="155"/>
      <c r="X113" s="148"/>
      <c r="Y113" s="148"/>
      <c r="Z113" s="148" t="s">
        <v>601</v>
      </c>
      <c r="AA113" s="148" t="e">
        <f>COUNTIF('[1]Matriz CHO'!$K$12:$K$400,T_Graf.!Z113)</f>
        <v>#VALUE!</v>
      </c>
      <c r="AB113" s="151" t="e">
        <f t="shared" si="11"/>
        <v>#VALUE!</v>
      </c>
    </row>
    <row r="114" spans="1:28" ht="10.9" customHeight="1" x14ac:dyDescent="0.2">
      <c r="A114" s="155"/>
      <c r="B114" s="148"/>
      <c r="C114" s="148"/>
      <c r="D114" s="148" t="s">
        <v>605</v>
      </c>
      <c r="E114" s="148" t="e">
        <f>COUNTIF('[1]Matriz CAU'!$K$12:$K$381,T_Graf.!D114)</f>
        <v>#VALUE!</v>
      </c>
      <c r="F114" s="151" t="e">
        <f t="shared" si="8"/>
        <v>#VALUE!</v>
      </c>
      <c r="G114" s="148"/>
      <c r="H114" s="155"/>
      <c r="I114" s="148"/>
      <c r="J114" s="148"/>
      <c r="K114" s="340" t="s">
        <v>605</v>
      </c>
      <c r="L114" s="340"/>
      <c r="M114" s="148" t="e">
        <f>COUNTIF('[1]Matriz CTR'!$K$12:$K$326,T_Graf.!K114)</f>
        <v>#VALUE!</v>
      </c>
      <c r="N114" s="151" t="e">
        <f t="shared" si="9"/>
        <v>#VALUE!</v>
      </c>
      <c r="O114" s="148"/>
      <c r="P114" s="155"/>
      <c r="Q114" s="148"/>
      <c r="R114" s="148"/>
      <c r="S114" s="148" t="s">
        <v>605</v>
      </c>
      <c r="T114" s="148" t="e">
        <f>COUNTIF('[1]Matriz CES-GUAJ'!$K$12:$K$392,T_Graf.!S114)</f>
        <v>#VALUE!</v>
      </c>
      <c r="U114" s="151" t="e">
        <f t="shared" si="10"/>
        <v>#VALUE!</v>
      </c>
      <c r="V114" s="148"/>
      <c r="W114" s="155"/>
      <c r="X114" s="148"/>
      <c r="Y114" s="148"/>
      <c r="Z114" s="148" t="s">
        <v>605</v>
      </c>
      <c r="AA114" s="148" t="e">
        <f>COUNTIF('[1]Matriz CHO'!$K$12:$K$400,T_Graf.!Z114)</f>
        <v>#VALUE!</v>
      </c>
      <c r="AB114" s="151" t="e">
        <f t="shared" si="11"/>
        <v>#VALUE!</v>
      </c>
    </row>
    <row r="115" spans="1:28" ht="10.9" customHeight="1" x14ac:dyDescent="0.2">
      <c r="A115" s="155"/>
      <c r="B115" s="148"/>
      <c r="C115" s="148"/>
      <c r="D115" s="148" t="s">
        <v>609</v>
      </c>
      <c r="E115" s="148" t="e">
        <f>COUNTIF('[1]Matriz CAU'!$K$12:$K$381,T_Graf.!D115)</f>
        <v>#VALUE!</v>
      </c>
      <c r="F115" s="151" t="e">
        <f t="shared" si="8"/>
        <v>#VALUE!</v>
      </c>
      <c r="G115" s="148"/>
      <c r="H115" s="155"/>
      <c r="I115" s="148"/>
      <c r="J115" s="148"/>
      <c r="K115" s="340" t="s">
        <v>609</v>
      </c>
      <c r="L115" s="340"/>
      <c r="M115" s="148" t="e">
        <f>COUNTIF('[1]Matriz CTR'!$K$12:$K$326,T_Graf.!K115)</f>
        <v>#VALUE!</v>
      </c>
      <c r="N115" s="151" t="e">
        <f t="shared" si="9"/>
        <v>#VALUE!</v>
      </c>
      <c r="O115" s="148"/>
      <c r="P115" s="155"/>
      <c r="Q115" s="148"/>
      <c r="R115" s="148"/>
      <c r="S115" s="148" t="s">
        <v>609</v>
      </c>
      <c r="T115" s="148" t="e">
        <f>COUNTIF('[1]Matriz CES-GUAJ'!$K$12:$K$392,T_Graf.!S115)</f>
        <v>#VALUE!</v>
      </c>
      <c r="U115" s="151" t="e">
        <f t="shared" si="10"/>
        <v>#VALUE!</v>
      </c>
      <c r="V115" s="148"/>
      <c r="W115" s="155"/>
      <c r="X115" s="148"/>
      <c r="Y115" s="148"/>
      <c r="Z115" s="148" t="s">
        <v>609</v>
      </c>
      <c r="AA115" s="148" t="e">
        <f>COUNTIF('[1]Matriz CHO'!$K$12:$K$400,T_Graf.!Z115)</f>
        <v>#VALUE!</v>
      </c>
      <c r="AB115" s="151" t="e">
        <f t="shared" si="11"/>
        <v>#VALUE!</v>
      </c>
    </row>
    <row r="116" spans="1:28" ht="10.9" customHeight="1" x14ac:dyDescent="0.2">
      <c r="A116" s="155"/>
      <c r="B116" s="148"/>
      <c r="C116" s="148"/>
      <c r="D116" s="148" t="s">
        <v>613</v>
      </c>
      <c r="E116" s="148" t="e">
        <f>COUNTIF('[1]Matriz CAU'!$K$12:$K$381,T_Graf.!D116)</f>
        <v>#VALUE!</v>
      </c>
      <c r="F116" s="151" t="e">
        <f t="shared" si="8"/>
        <v>#VALUE!</v>
      </c>
      <c r="G116" s="148"/>
      <c r="H116" s="155"/>
      <c r="I116" s="148"/>
      <c r="J116" s="148"/>
      <c r="K116" s="340" t="s">
        <v>613</v>
      </c>
      <c r="L116" s="340"/>
      <c r="M116" s="148" t="e">
        <f>COUNTIF('[1]Matriz CTR'!$K$12:$K$326,T_Graf.!K116)</f>
        <v>#VALUE!</v>
      </c>
      <c r="N116" s="151" t="e">
        <f t="shared" si="9"/>
        <v>#VALUE!</v>
      </c>
      <c r="O116" s="148"/>
      <c r="P116" s="155"/>
      <c r="Q116" s="148"/>
      <c r="R116" s="148"/>
      <c r="S116" s="148" t="s">
        <v>613</v>
      </c>
      <c r="T116" s="148" t="e">
        <f>COUNTIF('[1]Matriz CES-GUAJ'!$K$12:$K$392,T_Graf.!S116)</f>
        <v>#VALUE!</v>
      </c>
      <c r="U116" s="151" t="e">
        <f t="shared" si="10"/>
        <v>#VALUE!</v>
      </c>
      <c r="V116" s="148"/>
      <c r="W116" s="155"/>
      <c r="X116" s="148"/>
      <c r="Y116" s="148"/>
      <c r="Z116" s="148" t="s">
        <v>613</v>
      </c>
      <c r="AA116" s="148" t="e">
        <f>COUNTIF('[1]Matriz CHO'!$K$12:$K$400,T_Graf.!Z116)</f>
        <v>#VALUE!</v>
      </c>
      <c r="AB116" s="151" t="e">
        <f t="shared" si="11"/>
        <v>#VALUE!</v>
      </c>
    </row>
    <row r="117" spans="1:28" ht="10.9" customHeight="1" x14ac:dyDescent="0.2">
      <c r="A117" s="155"/>
      <c r="B117" s="148"/>
      <c r="C117" s="148"/>
      <c r="D117" s="148" t="s">
        <v>617</v>
      </c>
      <c r="E117" s="148" t="e">
        <f>COUNTIF('[1]Matriz CAU'!$K$12:$K$381,T_Graf.!D117)</f>
        <v>#VALUE!</v>
      </c>
      <c r="F117" s="151" t="e">
        <f t="shared" si="8"/>
        <v>#VALUE!</v>
      </c>
      <c r="G117" s="148"/>
      <c r="H117" s="155"/>
      <c r="I117" s="148"/>
      <c r="J117" s="148"/>
      <c r="K117" s="340" t="s">
        <v>617</v>
      </c>
      <c r="L117" s="340"/>
      <c r="M117" s="148" t="e">
        <f>COUNTIF('[1]Matriz CTR'!$K$12:$K$326,T_Graf.!K117)</f>
        <v>#VALUE!</v>
      </c>
      <c r="N117" s="151" t="e">
        <f t="shared" si="9"/>
        <v>#VALUE!</v>
      </c>
      <c r="O117" s="148"/>
      <c r="P117" s="155"/>
      <c r="Q117" s="148"/>
      <c r="R117" s="148"/>
      <c r="S117" s="148" t="s">
        <v>617</v>
      </c>
      <c r="T117" s="148" t="e">
        <f>COUNTIF('[1]Matriz CES-GUAJ'!$K$12:$K$392,T_Graf.!S117)</f>
        <v>#VALUE!</v>
      </c>
      <c r="U117" s="151" t="e">
        <f t="shared" si="10"/>
        <v>#VALUE!</v>
      </c>
      <c r="V117" s="148"/>
      <c r="W117" s="155"/>
      <c r="X117" s="148"/>
      <c r="Y117" s="148"/>
      <c r="Z117" s="148" t="s">
        <v>617</v>
      </c>
      <c r="AA117" s="148" t="e">
        <f>COUNTIF('[1]Matriz CHO'!$K$12:$K$400,T_Graf.!Z117)</f>
        <v>#VALUE!</v>
      </c>
      <c r="AB117" s="151" t="e">
        <f t="shared" si="11"/>
        <v>#VALUE!</v>
      </c>
    </row>
    <row r="118" spans="1:28" ht="10.9" customHeight="1" x14ac:dyDescent="0.2">
      <c r="A118" s="155"/>
      <c r="B118" s="148"/>
      <c r="C118" s="148"/>
      <c r="D118" s="148" t="s">
        <v>621</v>
      </c>
      <c r="E118" s="148" t="e">
        <f>COUNTIF('[1]Matriz CAU'!$K$12:$K$381,T_Graf.!D118)</f>
        <v>#VALUE!</v>
      </c>
      <c r="F118" s="151" t="e">
        <f t="shared" si="8"/>
        <v>#VALUE!</v>
      </c>
      <c r="G118" s="148"/>
      <c r="H118" s="155"/>
      <c r="I118" s="148"/>
      <c r="J118" s="148"/>
      <c r="K118" s="340" t="s">
        <v>621</v>
      </c>
      <c r="L118" s="340"/>
      <c r="M118" s="148" t="e">
        <f>COUNTIF('[1]Matriz CTR'!$K$12:$K$326,T_Graf.!K118)</f>
        <v>#VALUE!</v>
      </c>
      <c r="N118" s="151" t="e">
        <f t="shared" si="9"/>
        <v>#VALUE!</v>
      </c>
      <c r="O118" s="148"/>
      <c r="P118" s="155"/>
      <c r="Q118" s="148"/>
      <c r="R118" s="148"/>
      <c r="S118" s="148" t="s">
        <v>621</v>
      </c>
      <c r="T118" s="148" t="e">
        <f>COUNTIF('[1]Matriz CES-GUAJ'!$K$12:$K$392,T_Graf.!S118)</f>
        <v>#VALUE!</v>
      </c>
      <c r="U118" s="151" t="e">
        <f t="shared" si="10"/>
        <v>#VALUE!</v>
      </c>
      <c r="V118" s="148"/>
      <c r="W118" s="155"/>
      <c r="X118" s="148"/>
      <c r="Y118" s="148"/>
      <c r="Z118" s="148" t="s">
        <v>621</v>
      </c>
      <c r="AA118" s="148" t="e">
        <f>COUNTIF('[1]Matriz CHO'!$K$12:$K$400,T_Graf.!Z118)</f>
        <v>#VALUE!</v>
      </c>
      <c r="AB118" s="151" t="e">
        <f t="shared" si="11"/>
        <v>#VALUE!</v>
      </c>
    </row>
    <row r="119" spans="1:28" ht="10.9" customHeight="1" x14ac:dyDescent="0.2">
      <c r="A119" s="155"/>
      <c r="B119" s="148"/>
      <c r="C119" s="148"/>
      <c r="D119" s="148" t="s">
        <v>625</v>
      </c>
      <c r="E119" s="148" t="e">
        <f>COUNTIF('[1]Matriz CAU'!$K$12:$K$381,T_Graf.!D119)</f>
        <v>#VALUE!</v>
      </c>
      <c r="F119" s="151" t="e">
        <f t="shared" si="8"/>
        <v>#VALUE!</v>
      </c>
      <c r="G119" s="148"/>
      <c r="H119" s="155"/>
      <c r="I119" s="148"/>
      <c r="J119" s="148"/>
      <c r="K119" s="340" t="s">
        <v>625</v>
      </c>
      <c r="L119" s="340"/>
      <c r="M119" s="148" t="e">
        <f>COUNTIF('[1]Matriz CTR'!$K$12:$K$326,T_Graf.!K119)</f>
        <v>#VALUE!</v>
      </c>
      <c r="N119" s="151" t="e">
        <f t="shared" si="9"/>
        <v>#VALUE!</v>
      </c>
      <c r="O119" s="148"/>
      <c r="P119" s="155"/>
      <c r="Q119" s="148"/>
      <c r="R119" s="148"/>
      <c r="S119" s="148" t="s">
        <v>625</v>
      </c>
      <c r="T119" s="148" t="e">
        <f>COUNTIF('[1]Matriz CES-GUAJ'!$K$12:$K$392,T_Graf.!S119)</f>
        <v>#VALUE!</v>
      </c>
      <c r="U119" s="151" t="e">
        <f t="shared" si="10"/>
        <v>#VALUE!</v>
      </c>
      <c r="V119" s="148"/>
      <c r="W119" s="155"/>
      <c r="X119" s="148"/>
      <c r="Y119" s="148"/>
      <c r="Z119" s="148" t="s">
        <v>625</v>
      </c>
      <c r="AA119" s="148" t="e">
        <f>COUNTIF('[1]Matriz CHO'!$K$12:$K$400,T_Graf.!Z119)</f>
        <v>#VALUE!</v>
      </c>
      <c r="AB119" s="151" t="e">
        <f t="shared" si="11"/>
        <v>#VALUE!</v>
      </c>
    </row>
    <row r="120" spans="1:28" ht="10.9" customHeight="1" x14ac:dyDescent="0.2">
      <c r="A120" s="155"/>
      <c r="B120" s="148"/>
      <c r="C120" s="148"/>
      <c r="D120" s="148" t="s">
        <v>629</v>
      </c>
      <c r="E120" s="148" t="e">
        <f>COUNTIF('[1]Matriz CAU'!$K$12:$K$381,T_Graf.!D120)</f>
        <v>#VALUE!</v>
      </c>
      <c r="F120" s="151" t="e">
        <f t="shared" si="8"/>
        <v>#VALUE!</v>
      </c>
      <c r="G120" s="148"/>
      <c r="H120" s="155"/>
      <c r="I120" s="148"/>
      <c r="J120" s="148"/>
      <c r="K120" s="340" t="s">
        <v>629</v>
      </c>
      <c r="L120" s="340"/>
      <c r="M120" s="148" t="e">
        <f>COUNTIF('[1]Matriz CTR'!$K$12:$K$326,T_Graf.!K120)</f>
        <v>#VALUE!</v>
      </c>
      <c r="N120" s="151" t="e">
        <f t="shared" si="9"/>
        <v>#VALUE!</v>
      </c>
      <c r="O120" s="148"/>
      <c r="P120" s="155"/>
      <c r="Q120" s="148"/>
      <c r="R120" s="148"/>
      <c r="S120" s="148" t="s">
        <v>629</v>
      </c>
      <c r="T120" s="148" t="e">
        <f>COUNTIF('[1]Matriz CES-GUAJ'!$K$12:$K$392,T_Graf.!S120)</f>
        <v>#VALUE!</v>
      </c>
      <c r="U120" s="151" t="e">
        <f t="shared" si="10"/>
        <v>#VALUE!</v>
      </c>
      <c r="V120" s="148"/>
      <c r="W120" s="155"/>
      <c r="X120" s="148"/>
      <c r="Y120" s="148"/>
      <c r="Z120" s="148" t="s">
        <v>629</v>
      </c>
      <c r="AA120" s="148" t="e">
        <f>COUNTIF('[1]Matriz CHO'!$K$12:$K$400,T_Graf.!Z120)</f>
        <v>#VALUE!</v>
      </c>
      <c r="AB120" s="151" t="e">
        <f t="shared" si="11"/>
        <v>#VALUE!</v>
      </c>
    </row>
    <row r="121" spans="1:28" ht="10.9" customHeight="1" x14ac:dyDescent="0.2">
      <c r="A121" s="155"/>
      <c r="B121" s="148"/>
      <c r="C121" s="148"/>
      <c r="D121" s="148" t="s">
        <v>633</v>
      </c>
      <c r="E121" s="148" t="e">
        <f>COUNTIF('[1]Matriz CAU'!$K$12:$K$381,T_Graf.!D121)</f>
        <v>#VALUE!</v>
      </c>
      <c r="F121" s="151" t="e">
        <f t="shared" si="8"/>
        <v>#VALUE!</v>
      </c>
      <c r="G121" s="148"/>
      <c r="H121" s="155"/>
      <c r="I121" s="148"/>
      <c r="J121" s="148"/>
      <c r="K121" s="340" t="s">
        <v>633</v>
      </c>
      <c r="L121" s="340"/>
      <c r="M121" s="148" t="e">
        <f>COUNTIF('[1]Matriz CTR'!$K$12:$K$326,T_Graf.!K121)</f>
        <v>#VALUE!</v>
      </c>
      <c r="N121" s="151" t="e">
        <f t="shared" si="9"/>
        <v>#VALUE!</v>
      </c>
      <c r="O121" s="148"/>
      <c r="P121" s="155"/>
      <c r="Q121" s="148"/>
      <c r="R121" s="148"/>
      <c r="S121" s="148" t="s">
        <v>633</v>
      </c>
      <c r="T121" s="148" t="e">
        <f>COUNTIF('[1]Matriz CES-GUAJ'!$K$12:$K$392,T_Graf.!S121)</f>
        <v>#VALUE!</v>
      </c>
      <c r="U121" s="151" t="e">
        <f t="shared" si="10"/>
        <v>#VALUE!</v>
      </c>
      <c r="V121" s="148"/>
      <c r="W121" s="155"/>
      <c r="X121" s="148"/>
      <c r="Y121" s="148"/>
      <c r="Z121" s="148" t="s">
        <v>633</v>
      </c>
      <c r="AA121" s="148" t="e">
        <f>COUNTIF('[1]Matriz CHO'!$K$12:$K$400,T_Graf.!Z121)</f>
        <v>#VALUE!</v>
      </c>
      <c r="AB121" s="151" t="e">
        <f t="shared" si="11"/>
        <v>#VALUE!</v>
      </c>
    </row>
    <row r="122" spans="1:28" ht="10.9" customHeight="1" x14ac:dyDescent="0.2">
      <c r="A122" s="155"/>
      <c r="B122" s="148"/>
      <c r="C122" s="148"/>
      <c r="D122" s="148" t="s">
        <v>637</v>
      </c>
      <c r="E122" s="148" t="e">
        <f>COUNTIF('[1]Matriz CAU'!$K$12:$K$381,T_Graf.!D122)</f>
        <v>#VALUE!</v>
      </c>
      <c r="F122" s="151" t="e">
        <f t="shared" si="8"/>
        <v>#VALUE!</v>
      </c>
      <c r="G122" s="148"/>
      <c r="H122" s="155"/>
      <c r="I122" s="148"/>
      <c r="J122" s="148"/>
      <c r="K122" s="340" t="s">
        <v>637</v>
      </c>
      <c r="L122" s="340"/>
      <c r="M122" s="148" t="e">
        <f>COUNTIF('[1]Matriz CTR'!$K$12:$K$326,T_Graf.!K122)</f>
        <v>#VALUE!</v>
      </c>
      <c r="N122" s="151" t="e">
        <f t="shared" si="9"/>
        <v>#VALUE!</v>
      </c>
      <c r="O122" s="148"/>
      <c r="P122" s="155"/>
      <c r="Q122" s="148"/>
      <c r="R122" s="148"/>
      <c r="S122" s="148" t="s">
        <v>637</v>
      </c>
      <c r="T122" s="148" t="e">
        <f>COUNTIF('[1]Matriz CES-GUAJ'!$K$12:$K$392,T_Graf.!S122)</f>
        <v>#VALUE!</v>
      </c>
      <c r="U122" s="151" t="e">
        <f t="shared" si="10"/>
        <v>#VALUE!</v>
      </c>
      <c r="V122" s="148"/>
      <c r="W122" s="155"/>
      <c r="X122" s="148"/>
      <c r="Y122" s="148"/>
      <c r="Z122" s="148" t="s">
        <v>637</v>
      </c>
      <c r="AA122" s="148" t="e">
        <f>COUNTIF('[1]Matriz CHO'!$K$12:$K$400,T_Graf.!Z122)</f>
        <v>#VALUE!</v>
      </c>
      <c r="AB122" s="151" t="e">
        <f t="shared" si="11"/>
        <v>#VALUE!</v>
      </c>
    </row>
    <row r="123" spans="1:28" ht="10.9" customHeight="1" x14ac:dyDescent="0.2">
      <c r="A123" s="155"/>
      <c r="B123" s="148"/>
      <c r="C123" s="148"/>
      <c r="D123" s="148" t="s">
        <v>641</v>
      </c>
      <c r="E123" s="148" t="e">
        <f>COUNTIF('[1]Matriz CAU'!$K$12:$K$381,T_Graf.!D123)</f>
        <v>#VALUE!</v>
      </c>
      <c r="F123" s="151" t="e">
        <f t="shared" si="8"/>
        <v>#VALUE!</v>
      </c>
      <c r="G123" s="148"/>
      <c r="H123" s="155"/>
      <c r="I123" s="148"/>
      <c r="J123" s="148"/>
      <c r="K123" s="340" t="s">
        <v>641</v>
      </c>
      <c r="L123" s="340"/>
      <c r="M123" s="148" t="e">
        <f>COUNTIF('[1]Matriz CTR'!$K$12:$K$326,T_Graf.!K123)</f>
        <v>#VALUE!</v>
      </c>
      <c r="N123" s="151" t="e">
        <f t="shared" si="9"/>
        <v>#VALUE!</v>
      </c>
      <c r="O123" s="148"/>
      <c r="P123" s="155"/>
      <c r="Q123" s="148"/>
      <c r="R123" s="148"/>
      <c r="S123" s="148" t="s">
        <v>641</v>
      </c>
      <c r="T123" s="148" t="e">
        <f>COUNTIF('[1]Matriz CES-GUAJ'!$K$12:$K$392,T_Graf.!S123)</f>
        <v>#VALUE!</v>
      </c>
      <c r="U123" s="151" t="e">
        <f t="shared" si="10"/>
        <v>#VALUE!</v>
      </c>
      <c r="V123" s="148"/>
      <c r="W123" s="155"/>
      <c r="X123" s="148"/>
      <c r="Y123" s="148"/>
      <c r="Z123" s="148" t="s">
        <v>641</v>
      </c>
      <c r="AA123" s="148" t="e">
        <f>COUNTIF('[1]Matriz CHO'!$K$12:$K$400,T_Graf.!Z123)</f>
        <v>#VALUE!</v>
      </c>
      <c r="AB123" s="151" t="e">
        <f t="shared" si="11"/>
        <v>#VALUE!</v>
      </c>
    </row>
    <row r="124" spans="1:28" ht="10.9" customHeight="1" x14ac:dyDescent="0.2">
      <c r="A124" s="155"/>
      <c r="B124" s="148"/>
      <c r="C124" s="148"/>
      <c r="D124" s="148" t="s">
        <v>644</v>
      </c>
      <c r="E124" s="148" t="e">
        <f>COUNTIF('[1]Matriz CAU'!$K$12:$K$381,T_Graf.!D124)</f>
        <v>#VALUE!</v>
      </c>
      <c r="F124" s="151" t="e">
        <f t="shared" si="8"/>
        <v>#VALUE!</v>
      </c>
      <c r="G124" s="148"/>
      <c r="H124" s="155"/>
      <c r="I124" s="148"/>
      <c r="J124" s="148"/>
      <c r="K124" s="340" t="s">
        <v>644</v>
      </c>
      <c r="L124" s="340"/>
      <c r="M124" s="148" t="e">
        <f>COUNTIF('[1]Matriz CTR'!$K$12:$K$326,T_Graf.!K124)</f>
        <v>#VALUE!</v>
      </c>
      <c r="N124" s="151" t="e">
        <f t="shared" si="9"/>
        <v>#VALUE!</v>
      </c>
      <c r="O124" s="148"/>
      <c r="P124" s="155"/>
      <c r="Q124" s="148"/>
      <c r="R124" s="148"/>
      <c r="S124" s="148" t="s">
        <v>644</v>
      </c>
      <c r="T124" s="148" t="e">
        <f>COUNTIF('[1]Matriz CES-GUAJ'!$K$12:$K$392,T_Graf.!S124)</f>
        <v>#VALUE!</v>
      </c>
      <c r="U124" s="151" t="e">
        <f t="shared" si="10"/>
        <v>#VALUE!</v>
      </c>
      <c r="V124" s="148"/>
      <c r="W124" s="155"/>
      <c r="X124" s="148"/>
      <c r="Y124" s="148"/>
      <c r="Z124" s="148" t="s">
        <v>644</v>
      </c>
      <c r="AA124" s="148" t="e">
        <f>COUNTIF('[1]Matriz CHO'!$K$12:$K$400,T_Graf.!Z124)</f>
        <v>#VALUE!</v>
      </c>
      <c r="AB124" s="151" t="e">
        <f t="shared" si="11"/>
        <v>#VALUE!</v>
      </c>
    </row>
    <row r="125" spans="1:28" ht="10.9" customHeight="1" x14ac:dyDescent="0.2">
      <c r="A125" s="155"/>
      <c r="B125" s="148"/>
      <c r="C125" s="148"/>
      <c r="D125" s="148" t="s">
        <v>647</v>
      </c>
      <c r="E125" s="148" t="e">
        <f>COUNTIF('[1]Matriz CAU'!$K$12:$K$381,T_Graf.!D125)</f>
        <v>#VALUE!</v>
      </c>
      <c r="F125" s="151" t="e">
        <f t="shared" si="8"/>
        <v>#VALUE!</v>
      </c>
      <c r="G125" s="148"/>
      <c r="H125" s="155"/>
      <c r="I125" s="148"/>
      <c r="J125" s="148"/>
      <c r="K125" s="340" t="s">
        <v>647</v>
      </c>
      <c r="L125" s="340"/>
      <c r="M125" s="148" t="e">
        <f>COUNTIF('[1]Matriz CTR'!$K$12:$K$326,T_Graf.!K125)</f>
        <v>#VALUE!</v>
      </c>
      <c r="N125" s="151" t="e">
        <f t="shared" si="9"/>
        <v>#VALUE!</v>
      </c>
      <c r="O125" s="148"/>
      <c r="P125" s="155"/>
      <c r="Q125" s="148"/>
      <c r="R125" s="148"/>
      <c r="S125" s="148" t="s">
        <v>647</v>
      </c>
      <c r="T125" s="148" t="e">
        <f>COUNTIF('[1]Matriz CES-GUAJ'!$K$12:$K$392,T_Graf.!S125)</f>
        <v>#VALUE!</v>
      </c>
      <c r="U125" s="151" t="e">
        <f t="shared" si="10"/>
        <v>#VALUE!</v>
      </c>
      <c r="V125" s="148"/>
      <c r="W125" s="155"/>
      <c r="X125" s="148"/>
      <c r="Y125" s="148"/>
      <c r="Z125" s="148" t="s">
        <v>647</v>
      </c>
      <c r="AA125" s="148" t="e">
        <f>COUNTIF('[1]Matriz CHO'!$K$12:$K$400,T_Graf.!Z125)</f>
        <v>#VALUE!</v>
      </c>
      <c r="AB125" s="151" t="e">
        <f t="shared" si="11"/>
        <v>#VALUE!</v>
      </c>
    </row>
    <row r="126" spans="1:28" ht="10.9" customHeight="1" x14ac:dyDescent="0.2">
      <c r="A126" s="155"/>
      <c r="B126" s="148"/>
      <c r="C126" s="148"/>
      <c r="D126" s="148" t="s">
        <v>650</v>
      </c>
      <c r="E126" s="148" t="e">
        <f>COUNTIF('[1]Matriz CAU'!$K$12:$K$381,T_Graf.!D126)</f>
        <v>#VALUE!</v>
      </c>
      <c r="F126" s="151" t="e">
        <f t="shared" si="8"/>
        <v>#VALUE!</v>
      </c>
      <c r="G126" s="148"/>
      <c r="H126" s="155"/>
      <c r="I126" s="148"/>
      <c r="J126" s="148"/>
      <c r="K126" s="340" t="s">
        <v>650</v>
      </c>
      <c r="L126" s="340"/>
      <c r="M126" s="148" t="e">
        <f>COUNTIF('[1]Matriz CTR'!$K$12:$K$326,T_Graf.!K126)</f>
        <v>#VALUE!</v>
      </c>
      <c r="N126" s="151" t="e">
        <f t="shared" si="9"/>
        <v>#VALUE!</v>
      </c>
      <c r="O126" s="148"/>
      <c r="P126" s="155"/>
      <c r="Q126" s="148"/>
      <c r="R126" s="148"/>
      <c r="S126" s="148" t="s">
        <v>650</v>
      </c>
      <c r="T126" s="148" t="e">
        <f>COUNTIF('[1]Matriz CES-GUAJ'!$K$12:$K$392,T_Graf.!S126)</f>
        <v>#VALUE!</v>
      </c>
      <c r="U126" s="151" t="e">
        <f t="shared" si="10"/>
        <v>#VALUE!</v>
      </c>
      <c r="V126" s="148"/>
      <c r="W126" s="155"/>
      <c r="X126" s="148"/>
      <c r="Y126" s="148"/>
      <c r="Z126" s="148" t="s">
        <v>650</v>
      </c>
      <c r="AA126" s="148" t="e">
        <f>COUNTIF('[1]Matriz CHO'!$K$12:$K$400,T_Graf.!Z126)</f>
        <v>#VALUE!</v>
      </c>
      <c r="AB126" s="151" t="e">
        <f t="shared" si="11"/>
        <v>#VALUE!</v>
      </c>
    </row>
    <row r="127" spans="1:28" ht="10.9" customHeight="1" x14ac:dyDescent="0.2">
      <c r="A127" s="155"/>
      <c r="B127" s="148"/>
      <c r="C127" s="148"/>
      <c r="D127" s="148" t="s">
        <v>653</v>
      </c>
      <c r="E127" s="148" t="e">
        <f>COUNTIF('[1]Matriz CAU'!$K$12:$K$381,T_Graf.!D127)</f>
        <v>#VALUE!</v>
      </c>
      <c r="F127" s="151" t="e">
        <f t="shared" si="8"/>
        <v>#VALUE!</v>
      </c>
      <c r="G127" s="148"/>
      <c r="H127" s="155"/>
      <c r="I127" s="148"/>
      <c r="J127" s="148"/>
      <c r="K127" s="340" t="s">
        <v>653</v>
      </c>
      <c r="L127" s="340"/>
      <c r="M127" s="148" t="e">
        <f>COUNTIF('[1]Matriz CTR'!$K$12:$K$326,T_Graf.!K127)</f>
        <v>#VALUE!</v>
      </c>
      <c r="N127" s="151" t="e">
        <f t="shared" si="9"/>
        <v>#VALUE!</v>
      </c>
      <c r="O127" s="148"/>
      <c r="P127" s="155"/>
      <c r="Q127" s="148"/>
      <c r="R127" s="148"/>
      <c r="S127" s="148" t="s">
        <v>653</v>
      </c>
      <c r="T127" s="148" t="e">
        <f>COUNTIF('[1]Matriz CES-GUAJ'!$K$12:$K$392,T_Graf.!S127)</f>
        <v>#VALUE!</v>
      </c>
      <c r="U127" s="151" t="e">
        <f t="shared" si="10"/>
        <v>#VALUE!</v>
      </c>
      <c r="V127" s="148"/>
      <c r="W127" s="155"/>
      <c r="X127" s="148"/>
      <c r="Y127" s="148"/>
      <c r="Z127" s="148" t="s">
        <v>653</v>
      </c>
      <c r="AA127" s="148" t="e">
        <f>COUNTIF('[1]Matriz CHO'!$K$12:$K$400,T_Graf.!Z127)</f>
        <v>#VALUE!</v>
      </c>
      <c r="AB127" s="151" t="e">
        <f t="shared" si="11"/>
        <v>#VALUE!</v>
      </c>
    </row>
    <row r="128" spans="1:28" ht="10.9" customHeight="1" x14ac:dyDescent="0.2">
      <c r="A128" s="155"/>
      <c r="B128" s="148"/>
      <c r="C128" s="148"/>
      <c r="D128" s="148" t="s">
        <v>656</v>
      </c>
      <c r="E128" s="148" t="e">
        <f>COUNTIF('[1]Matriz CAU'!$K$12:$K$381,T_Graf.!D128)</f>
        <v>#VALUE!</v>
      </c>
      <c r="F128" s="151" t="e">
        <f t="shared" si="8"/>
        <v>#VALUE!</v>
      </c>
      <c r="G128" s="148"/>
      <c r="H128" s="155"/>
      <c r="I128" s="148"/>
      <c r="J128" s="148"/>
      <c r="K128" s="340" t="s">
        <v>656</v>
      </c>
      <c r="L128" s="340"/>
      <c r="M128" s="148" t="e">
        <f>COUNTIF('[1]Matriz CTR'!$K$12:$K$326,T_Graf.!K128)</f>
        <v>#VALUE!</v>
      </c>
      <c r="N128" s="151" t="e">
        <f t="shared" si="9"/>
        <v>#VALUE!</v>
      </c>
      <c r="O128" s="148"/>
      <c r="P128" s="155"/>
      <c r="Q128" s="148"/>
      <c r="R128" s="148"/>
      <c r="S128" s="148" t="s">
        <v>656</v>
      </c>
      <c r="T128" s="148" t="e">
        <f>COUNTIF('[1]Matriz CES-GUAJ'!$K$12:$K$392,T_Graf.!S128)</f>
        <v>#VALUE!</v>
      </c>
      <c r="U128" s="151" t="e">
        <f t="shared" si="10"/>
        <v>#VALUE!</v>
      </c>
      <c r="V128" s="148"/>
      <c r="W128" s="155"/>
      <c r="X128" s="148"/>
      <c r="Y128" s="148"/>
      <c r="Z128" s="148" t="s">
        <v>656</v>
      </c>
      <c r="AA128" s="148" t="e">
        <f>COUNTIF('[1]Matriz CHO'!$K$12:$K$400,T_Graf.!Z128)</f>
        <v>#VALUE!</v>
      </c>
      <c r="AB128" s="151" t="e">
        <f t="shared" si="11"/>
        <v>#VALUE!</v>
      </c>
    </row>
    <row r="129" spans="1:28" ht="10.9" customHeight="1" x14ac:dyDescent="0.2">
      <c r="A129" s="155"/>
      <c r="B129" s="148"/>
      <c r="C129" s="148"/>
      <c r="D129" s="148" t="s">
        <v>659</v>
      </c>
      <c r="E129" s="148" t="e">
        <f>COUNTIF('[1]Matriz CAU'!$K$12:$K$381,T_Graf.!D129)</f>
        <v>#VALUE!</v>
      </c>
      <c r="F129" s="151" t="e">
        <f t="shared" si="8"/>
        <v>#VALUE!</v>
      </c>
      <c r="G129" s="148"/>
      <c r="H129" s="155"/>
      <c r="I129" s="148"/>
      <c r="J129" s="148"/>
      <c r="K129" s="340" t="s">
        <v>659</v>
      </c>
      <c r="L129" s="340"/>
      <c r="M129" s="148" t="e">
        <f>COUNTIF('[1]Matriz CTR'!$K$12:$K$326,T_Graf.!K129)</f>
        <v>#VALUE!</v>
      </c>
      <c r="N129" s="151" t="e">
        <f t="shared" si="9"/>
        <v>#VALUE!</v>
      </c>
      <c r="O129" s="148"/>
      <c r="P129" s="155"/>
      <c r="Q129" s="148"/>
      <c r="R129" s="148"/>
      <c r="S129" s="148" t="s">
        <v>659</v>
      </c>
      <c r="T129" s="148" t="e">
        <f>COUNTIF('[1]Matriz CES-GUAJ'!$K$12:$K$392,T_Graf.!S129)</f>
        <v>#VALUE!</v>
      </c>
      <c r="U129" s="151" t="e">
        <f t="shared" si="10"/>
        <v>#VALUE!</v>
      </c>
      <c r="V129" s="148"/>
      <c r="W129" s="155"/>
      <c r="X129" s="148"/>
      <c r="Y129" s="148"/>
      <c r="Z129" s="148" t="s">
        <v>659</v>
      </c>
      <c r="AA129" s="148" t="e">
        <f>COUNTIF('[1]Matriz CHO'!$K$12:$K$400,T_Graf.!Z129)</f>
        <v>#VALUE!</v>
      </c>
      <c r="AB129" s="151" t="e">
        <f t="shared" si="11"/>
        <v>#VALUE!</v>
      </c>
    </row>
    <row r="130" spans="1:28" ht="10.9" customHeight="1" x14ac:dyDescent="0.2">
      <c r="A130" s="155"/>
      <c r="B130" s="148"/>
      <c r="C130" s="148"/>
      <c r="D130" s="148" t="s">
        <v>662</v>
      </c>
      <c r="E130" s="148" t="e">
        <f>COUNTIF('[1]Matriz CAU'!$K$12:$K$381,T_Graf.!D130)</f>
        <v>#VALUE!</v>
      </c>
      <c r="F130" s="151" t="e">
        <f t="shared" si="8"/>
        <v>#VALUE!</v>
      </c>
      <c r="G130" s="148"/>
      <c r="H130" s="155"/>
      <c r="I130" s="148"/>
      <c r="J130" s="148"/>
      <c r="K130" s="340" t="s">
        <v>662</v>
      </c>
      <c r="L130" s="340"/>
      <c r="M130" s="148" t="e">
        <f>COUNTIF('[1]Matriz CTR'!$K$12:$K$326,T_Graf.!K130)</f>
        <v>#VALUE!</v>
      </c>
      <c r="N130" s="151" t="e">
        <f t="shared" si="9"/>
        <v>#VALUE!</v>
      </c>
      <c r="O130" s="148"/>
      <c r="P130" s="155"/>
      <c r="Q130" s="148"/>
      <c r="R130" s="148"/>
      <c r="S130" s="148" t="s">
        <v>662</v>
      </c>
      <c r="T130" s="148" t="e">
        <f>COUNTIF('[1]Matriz CES-GUAJ'!$K$12:$K$392,T_Graf.!S130)</f>
        <v>#VALUE!</v>
      </c>
      <c r="U130" s="151" t="e">
        <f t="shared" si="10"/>
        <v>#VALUE!</v>
      </c>
      <c r="V130" s="148"/>
      <c r="W130" s="155"/>
      <c r="X130" s="148"/>
      <c r="Y130" s="148"/>
      <c r="Z130" s="148" t="s">
        <v>662</v>
      </c>
      <c r="AA130" s="148" t="e">
        <f>COUNTIF('[1]Matriz CHO'!$K$12:$K$400,T_Graf.!Z130)</f>
        <v>#VALUE!</v>
      </c>
      <c r="AB130" s="151" t="e">
        <f t="shared" si="11"/>
        <v>#VALUE!</v>
      </c>
    </row>
    <row r="131" spans="1:28" ht="10.9" customHeight="1" x14ac:dyDescent="0.2">
      <c r="A131" s="155"/>
      <c r="B131" s="148"/>
      <c r="C131" s="148"/>
      <c r="D131" s="148" t="s">
        <v>257</v>
      </c>
      <c r="E131" s="148" t="e">
        <f>COUNTIF('[1]Matriz CAU'!$K$12:$K$381,T_Graf.!D131)</f>
        <v>#VALUE!</v>
      </c>
      <c r="F131" s="151" t="e">
        <f t="shared" si="8"/>
        <v>#VALUE!</v>
      </c>
      <c r="G131" s="148"/>
      <c r="H131" s="155"/>
      <c r="I131" s="148"/>
      <c r="J131" s="148"/>
      <c r="K131" s="340" t="s">
        <v>257</v>
      </c>
      <c r="L131" s="340"/>
      <c r="M131" s="148" t="e">
        <f>COUNTIF('[1]Matriz CTR'!$K$12:$K$326,T_Graf.!K131)</f>
        <v>#VALUE!</v>
      </c>
      <c r="N131" s="151" t="e">
        <f t="shared" si="9"/>
        <v>#VALUE!</v>
      </c>
      <c r="O131" s="148"/>
      <c r="P131" s="155"/>
      <c r="Q131" s="148"/>
      <c r="R131" s="148"/>
      <c r="S131" s="148" t="s">
        <v>257</v>
      </c>
      <c r="T131" s="148" t="e">
        <f>COUNTIF('[1]Matriz CES-GUAJ'!$K$12:$K$392,T_Graf.!S131)</f>
        <v>#VALUE!</v>
      </c>
      <c r="U131" s="151" t="e">
        <f t="shared" si="10"/>
        <v>#VALUE!</v>
      </c>
      <c r="V131" s="148"/>
      <c r="W131" s="155"/>
      <c r="X131" s="148"/>
      <c r="Y131" s="148"/>
      <c r="Z131" s="148" t="s">
        <v>257</v>
      </c>
      <c r="AA131" s="148" t="e">
        <f>COUNTIF('[1]Matriz CHO'!$K$12:$K$400,T_Graf.!Z131)</f>
        <v>#VALUE!</v>
      </c>
      <c r="AB131" s="151" t="e">
        <f t="shared" si="11"/>
        <v>#VALUE!</v>
      </c>
    </row>
    <row r="132" spans="1:28" ht="10.9" customHeight="1" x14ac:dyDescent="0.2">
      <c r="A132" s="155"/>
      <c r="B132" s="148"/>
      <c r="C132" s="148"/>
      <c r="D132" s="148" t="s">
        <v>520</v>
      </c>
      <c r="E132" s="148" t="e">
        <f>COUNTIF('[1]Matriz CAU'!$K$12:$K$381,T_Graf.!D132)</f>
        <v>#VALUE!</v>
      </c>
      <c r="F132" s="151" t="e">
        <f t="shared" si="8"/>
        <v>#VALUE!</v>
      </c>
      <c r="G132" s="148"/>
      <c r="H132" s="155"/>
      <c r="I132" s="148"/>
      <c r="J132" s="148"/>
      <c r="K132" s="340" t="s">
        <v>520</v>
      </c>
      <c r="L132" s="340"/>
      <c r="M132" s="148" t="e">
        <f>COUNTIF('[1]Matriz CTR'!$K$12:$K$326,T_Graf.!K132)</f>
        <v>#VALUE!</v>
      </c>
      <c r="N132" s="151" t="e">
        <f t="shared" si="9"/>
        <v>#VALUE!</v>
      </c>
      <c r="O132" s="148"/>
      <c r="P132" s="155"/>
      <c r="Q132" s="148"/>
      <c r="R132" s="148"/>
      <c r="S132" s="148" t="s">
        <v>520</v>
      </c>
      <c r="T132" s="148" t="e">
        <f>COUNTIF('[1]Matriz CES-GUAJ'!$K$12:$K$392,T_Graf.!S132)</f>
        <v>#VALUE!</v>
      </c>
      <c r="U132" s="151" t="e">
        <f t="shared" si="10"/>
        <v>#VALUE!</v>
      </c>
      <c r="V132" s="148"/>
      <c r="W132" s="155"/>
      <c r="X132" s="148"/>
      <c r="Y132" s="148"/>
      <c r="Z132" s="148" t="s">
        <v>520</v>
      </c>
      <c r="AA132" s="148" t="e">
        <f>COUNTIF('[1]Matriz CHO'!$K$12:$K$400,T_Graf.!Z132)</f>
        <v>#VALUE!</v>
      </c>
      <c r="AB132" s="151" t="e">
        <f t="shared" si="11"/>
        <v>#VALUE!</v>
      </c>
    </row>
    <row r="133" spans="1:28" ht="10.9" customHeight="1" x14ac:dyDescent="0.2">
      <c r="A133" s="155"/>
      <c r="B133" s="148"/>
      <c r="C133" s="148"/>
      <c r="D133" s="148" t="s">
        <v>668</v>
      </c>
      <c r="E133" s="148" t="e">
        <f>COUNTIF('[1]Matriz CAU'!$K$12:$K$381,T_Graf.!D133)</f>
        <v>#VALUE!</v>
      </c>
      <c r="F133" s="151" t="e">
        <f t="shared" si="8"/>
        <v>#VALUE!</v>
      </c>
      <c r="G133" s="148"/>
      <c r="H133" s="155"/>
      <c r="I133" s="148"/>
      <c r="J133" s="148"/>
      <c r="K133" s="340" t="s">
        <v>668</v>
      </c>
      <c r="L133" s="340"/>
      <c r="M133" s="148" t="e">
        <f>COUNTIF('[1]Matriz CTR'!$K$12:$K$326,T_Graf.!K133)</f>
        <v>#VALUE!</v>
      </c>
      <c r="N133" s="151" t="e">
        <f t="shared" si="9"/>
        <v>#VALUE!</v>
      </c>
      <c r="O133" s="148"/>
      <c r="P133" s="155"/>
      <c r="Q133" s="148"/>
      <c r="R133" s="148"/>
      <c r="S133" s="148" t="s">
        <v>668</v>
      </c>
      <c r="T133" s="148" t="e">
        <f>COUNTIF('[1]Matriz CES-GUAJ'!$K$12:$K$392,T_Graf.!S133)</f>
        <v>#VALUE!</v>
      </c>
      <c r="U133" s="151" t="e">
        <f t="shared" si="10"/>
        <v>#VALUE!</v>
      </c>
      <c r="V133" s="148"/>
      <c r="W133" s="155"/>
      <c r="X133" s="148"/>
      <c r="Y133" s="148"/>
      <c r="Z133" s="148" t="s">
        <v>668</v>
      </c>
      <c r="AA133" s="148" t="e">
        <f>COUNTIF('[1]Matriz CHO'!$K$12:$K$400,T_Graf.!Z133)</f>
        <v>#VALUE!</v>
      </c>
      <c r="AB133" s="151" t="e">
        <f t="shared" si="11"/>
        <v>#VALUE!</v>
      </c>
    </row>
    <row r="134" spans="1:28" ht="10.9" customHeight="1" x14ac:dyDescent="0.2">
      <c r="A134" s="155"/>
      <c r="B134" s="148"/>
      <c r="C134" s="148"/>
      <c r="D134" s="148" t="s">
        <v>671</v>
      </c>
      <c r="E134" s="148" t="e">
        <f>COUNTIF('[1]Matriz CAU'!$K$12:$K$381,T_Graf.!D134)</f>
        <v>#VALUE!</v>
      </c>
      <c r="F134" s="151" t="e">
        <f t="shared" si="8"/>
        <v>#VALUE!</v>
      </c>
      <c r="G134" s="148"/>
      <c r="H134" s="155"/>
      <c r="I134" s="148"/>
      <c r="J134" s="148"/>
      <c r="K134" s="340" t="s">
        <v>671</v>
      </c>
      <c r="L134" s="340"/>
      <c r="M134" s="148" t="e">
        <f>COUNTIF('[1]Matriz CTR'!$K$12:$K$326,T_Graf.!K134)</f>
        <v>#VALUE!</v>
      </c>
      <c r="N134" s="151" t="e">
        <f t="shared" si="9"/>
        <v>#VALUE!</v>
      </c>
      <c r="O134" s="148"/>
      <c r="P134" s="155"/>
      <c r="Q134" s="148"/>
      <c r="R134" s="148"/>
      <c r="S134" s="148" t="s">
        <v>671</v>
      </c>
      <c r="T134" s="148" t="e">
        <f>COUNTIF('[1]Matriz CES-GUAJ'!$K$12:$K$392,T_Graf.!S134)</f>
        <v>#VALUE!</v>
      </c>
      <c r="U134" s="151" t="e">
        <f t="shared" si="10"/>
        <v>#VALUE!</v>
      </c>
      <c r="V134" s="148"/>
      <c r="W134" s="155"/>
      <c r="X134" s="148"/>
      <c r="Y134" s="148"/>
      <c r="Z134" s="148" t="s">
        <v>671</v>
      </c>
      <c r="AA134" s="148" t="e">
        <f>COUNTIF('[1]Matriz CHO'!$K$12:$K$400,T_Graf.!Z134)</f>
        <v>#VALUE!</v>
      </c>
      <c r="AB134" s="151" t="e">
        <f t="shared" si="11"/>
        <v>#VALUE!</v>
      </c>
    </row>
    <row r="135" spans="1:28" ht="10.9" customHeight="1" x14ac:dyDescent="0.2">
      <c r="A135" s="155"/>
      <c r="B135" s="148"/>
      <c r="C135" s="148"/>
      <c r="D135" s="148" t="s">
        <v>674</v>
      </c>
      <c r="E135" s="148" t="e">
        <f>COUNTIF('[1]Matriz CAU'!$K$12:$K$381,T_Graf.!D135)</f>
        <v>#VALUE!</v>
      </c>
      <c r="F135" s="151" t="e">
        <f t="shared" si="8"/>
        <v>#VALUE!</v>
      </c>
      <c r="G135" s="148"/>
      <c r="H135" s="155"/>
      <c r="I135" s="148"/>
      <c r="J135" s="148"/>
      <c r="K135" s="340" t="s">
        <v>674</v>
      </c>
      <c r="L135" s="340"/>
      <c r="M135" s="148" t="e">
        <f>COUNTIF('[1]Matriz CTR'!$K$12:$K$326,T_Graf.!K135)</f>
        <v>#VALUE!</v>
      </c>
      <c r="N135" s="151" t="e">
        <f t="shared" si="9"/>
        <v>#VALUE!</v>
      </c>
      <c r="O135" s="148"/>
      <c r="P135" s="155"/>
      <c r="Q135" s="148"/>
      <c r="R135" s="148"/>
      <c r="S135" s="148" t="s">
        <v>674</v>
      </c>
      <c r="T135" s="148" t="e">
        <f>COUNTIF('[1]Matriz CES-GUAJ'!$K$12:$K$392,T_Graf.!S135)</f>
        <v>#VALUE!</v>
      </c>
      <c r="U135" s="151" t="e">
        <f t="shared" si="10"/>
        <v>#VALUE!</v>
      </c>
      <c r="V135" s="148"/>
      <c r="W135" s="155"/>
      <c r="X135" s="148"/>
      <c r="Y135" s="148"/>
      <c r="Z135" s="148" t="s">
        <v>674</v>
      </c>
      <c r="AA135" s="148" t="e">
        <f>COUNTIF('[1]Matriz CHO'!$K$12:$K$400,T_Graf.!Z135)</f>
        <v>#VALUE!</v>
      </c>
      <c r="AB135" s="151" t="e">
        <f t="shared" si="11"/>
        <v>#VALUE!</v>
      </c>
    </row>
    <row r="136" spans="1:28" ht="10.9" customHeight="1" x14ac:dyDescent="0.2">
      <c r="A136" s="155"/>
      <c r="B136" s="148"/>
      <c r="C136" s="148"/>
      <c r="D136" s="148" t="s">
        <v>677</v>
      </c>
      <c r="E136" s="148" t="e">
        <f>COUNTIF('[1]Matriz CAU'!$K$12:$K$381,T_Graf.!D136)</f>
        <v>#VALUE!</v>
      </c>
      <c r="F136" s="151" t="e">
        <f t="shared" si="8"/>
        <v>#VALUE!</v>
      </c>
      <c r="G136" s="148"/>
      <c r="H136" s="155"/>
      <c r="I136" s="148"/>
      <c r="J136" s="148"/>
      <c r="K136" s="340" t="s">
        <v>677</v>
      </c>
      <c r="L136" s="340"/>
      <c r="M136" s="148" t="e">
        <f>COUNTIF('[1]Matriz CTR'!$K$12:$K$326,T_Graf.!K136)</f>
        <v>#VALUE!</v>
      </c>
      <c r="N136" s="151" t="e">
        <f t="shared" si="9"/>
        <v>#VALUE!</v>
      </c>
      <c r="O136" s="148"/>
      <c r="P136" s="155"/>
      <c r="Q136" s="148"/>
      <c r="R136" s="148"/>
      <c r="S136" s="148" t="s">
        <v>677</v>
      </c>
      <c r="T136" s="148" t="e">
        <f>COUNTIF('[1]Matriz CES-GUAJ'!$K$12:$K$392,T_Graf.!S136)</f>
        <v>#VALUE!</v>
      </c>
      <c r="U136" s="151" t="e">
        <f t="shared" si="10"/>
        <v>#VALUE!</v>
      </c>
      <c r="V136" s="148"/>
      <c r="W136" s="155"/>
      <c r="X136" s="148"/>
      <c r="Y136" s="148"/>
      <c r="Z136" s="148" t="s">
        <v>677</v>
      </c>
      <c r="AA136" s="148" t="e">
        <f>COUNTIF('[1]Matriz CHO'!$K$12:$K$400,T_Graf.!Z136)</f>
        <v>#VALUE!</v>
      </c>
      <c r="AB136" s="151" t="e">
        <f t="shared" si="11"/>
        <v>#VALUE!</v>
      </c>
    </row>
    <row r="137" spans="1:28" ht="10.9" customHeight="1" x14ac:dyDescent="0.2">
      <c r="A137" s="155"/>
      <c r="B137" s="148"/>
      <c r="C137" s="148"/>
      <c r="D137" s="148" t="s">
        <v>679</v>
      </c>
      <c r="E137" s="148" t="e">
        <f>COUNTIF('[1]Matriz CAU'!$K$12:$K$381,T_Graf.!D137)</f>
        <v>#VALUE!</v>
      </c>
      <c r="F137" s="151" t="e">
        <f>IF(E137=0,NA(),E137)</f>
        <v>#VALUE!</v>
      </c>
      <c r="G137" s="148"/>
      <c r="H137" s="155"/>
      <c r="I137" s="148"/>
      <c r="J137" s="148"/>
      <c r="K137" s="340" t="s">
        <v>679</v>
      </c>
      <c r="L137" s="340"/>
      <c r="M137" s="148" t="e">
        <f>COUNTIF('[1]Matriz CTR'!$K$12:$K$326,T_Graf.!K137)</f>
        <v>#VALUE!</v>
      </c>
      <c r="N137" s="151" t="e">
        <f t="shared" ref="N137:N139" si="12">IF(M137=0,NA(),M137)</f>
        <v>#VALUE!</v>
      </c>
      <c r="O137" s="148"/>
      <c r="P137" s="155"/>
      <c r="Q137" s="148"/>
      <c r="R137" s="148"/>
      <c r="S137" s="148" t="s">
        <v>679</v>
      </c>
      <c r="T137" s="148" t="e">
        <f>COUNTIF('[1]Matriz CES-GUAJ'!$K$12:$K$392,T_Graf.!S137)</f>
        <v>#VALUE!</v>
      </c>
      <c r="U137" s="151" t="e">
        <f t="shared" ref="U137:U139" si="13">IF(T137=0,NA(),T137)</f>
        <v>#VALUE!</v>
      </c>
      <c r="V137" s="148"/>
      <c r="W137" s="155"/>
      <c r="X137" s="148"/>
      <c r="Y137" s="148"/>
      <c r="Z137" s="148" t="s">
        <v>679</v>
      </c>
      <c r="AA137" s="148" t="e">
        <f>COUNTIF('[1]Matriz CHO'!$K$12:$K$400,T_Graf.!Z137)</f>
        <v>#VALUE!</v>
      </c>
      <c r="AB137" s="151" t="e">
        <f t="shared" si="11"/>
        <v>#VALUE!</v>
      </c>
    </row>
    <row r="138" spans="1:28" ht="10.9" customHeight="1" x14ac:dyDescent="0.2">
      <c r="A138" s="155"/>
      <c r="B138" s="148"/>
      <c r="C138" s="148"/>
      <c r="D138" s="158" t="s">
        <v>688</v>
      </c>
      <c r="E138" s="148" t="e">
        <f>COUNTIF('[1]Matriz CAU'!$K$12:$K$381,T_Graf.!D138)</f>
        <v>#VALUE!</v>
      </c>
      <c r="F138" s="151" t="e">
        <f t="shared" ref="F138:F139" si="14">IF(E138=0,NA(),E138)</f>
        <v>#VALUE!</v>
      </c>
      <c r="G138" s="148"/>
      <c r="H138" s="155"/>
      <c r="I138" s="148"/>
      <c r="J138" s="148"/>
      <c r="K138" s="340" t="s">
        <v>688</v>
      </c>
      <c r="L138" s="340" t="s">
        <v>688</v>
      </c>
      <c r="M138" s="148" t="e">
        <f>COUNTIF('[1]Matriz CTR'!$K$12:$K$326,T_Graf.!K138)</f>
        <v>#VALUE!</v>
      </c>
      <c r="N138" s="151" t="e">
        <f t="shared" si="12"/>
        <v>#VALUE!</v>
      </c>
      <c r="O138" s="148"/>
      <c r="P138" s="155"/>
      <c r="Q138" s="148"/>
      <c r="R138" s="148"/>
      <c r="S138" s="158" t="s">
        <v>688</v>
      </c>
      <c r="T138" s="148" t="e">
        <f>COUNTIF('[1]Matriz CES-GUAJ'!$K$12:$K$392,T_Graf.!S138)</f>
        <v>#VALUE!</v>
      </c>
      <c r="U138" s="151" t="e">
        <f t="shared" si="13"/>
        <v>#VALUE!</v>
      </c>
      <c r="V138" s="148"/>
      <c r="W138" s="155"/>
      <c r="X138" s="148"/>
      <c r="Y138" s="148"/>
      <c r="Z138" s="158" t="s">
        <v>688</v>
      </c>
      <c r="AA138" s="148" t="e">
        <f>COUNTIF('[1]Matriz CHO'!$K$12:$K$400,T_Graf.!Z138)</f>
        <v>#VALUE!</v>
      </c>
      <c r="AB138" s="151" t="e">
        <f t="shared" ref="AB138:AB139" si="15">IF(AA138=0,NA(),AA138)</f>
        <v>#VALUE!</v>
      </c>
    </row>
    <row r="139" spans="1:28" ht="10.9" customHeight="1" x14ac:dyDescent="0.2">
      <c r="A139" s="155"/>
      <c r="B139" s="148"/>
      <c r="C139" s="148"/>
      <c r="D139" s="158" t="s">
        <v>691</v>
      </c>
      <c r="E139" s="148" t="e">
        <f>COUNTIF('[1]Matriz CAU'!$K$12:$K$381,T_Graf.!D139)</f>
        <v>#VALUE!</v>
      </c>
      <c r="F139" s="151" t="e">
        <f t="shared" si="14"/>
        <v>#VALUE!</v>
      </c>
      <c r="G139" s="148"/>
      <c r="H139" s="155"/>
      <c r="I139" s="148"/>
      <c r="J139" s="148"/>
      <c r="K139" s="340" t="s">
        <v>691</v>
      </c>
      <c r="L139" s="340"/>
      <c r="M139" s="148" t="e">
        <f>COUNTIF('[1]Matriz CTR'!$K$12:$K$326,T_Graf.!K139)</f>
        <v>#VALUE!</v>
      </c>
      <c r="N139" s="151" t="e">
        <f t="shared" si="12"/>
        <v>#VALUE!</v>
      </c>
      <c r="O139" s="148"/>
      <c r="P139" s="155"/>
      <c r="Q139" s="148"/>
      <c r="R139" s="148"/>
      <c r="S139" s="158" t="s">
        <v>691</v>
      </c>
      <c r="T139" s="148" t="e">
        <f>COUNTIF('[1]Matriz CES-GUAJ'!$K$12:$K$392,T_Graf.!S139)</f>
        <v>#VALUE!</v>
      </c>
      <c r="U139" s="151" t="e">
        <f t="shared" si="13"/>
        <v>#VALUE!</v>
      </c>
      <c r="V139" s="148"/>
      <c r="W139" s="155"/>
      <c r="X139" s="148"/>
      <c r="Y139" s="148"/>
      <c r="Z139" s="158" t="s">
        <v>691</v>
      </c>
      <c r="AA139" s="148" t="e">
        <f>COUNTIF('[1]Matriz CHO'!$K$12:$K$400,T_Graf.!Z139)</f>
        <v>#VALUE!</v>
      </c>
      <c r="AB139" s="151" t="e">
        <f t="shared" si="15"/>
        <v>#VALUE!</v>
      </c>
    </row>
    <row r="140" spans="1:28" ht="10.9" customHeight="1" thickBot="1" x14ac:dyDescent="0.25">
      <c r="A140" s="161"/>
      <c r="B140" s="162"/>
      <c r="C140" s="162"/>
      <c r="D140" s="163"/>
      <c r="E140" s="162"/>
      <c r="F140" s="164"/>
      <c r="G140" s="148"/>
      <c r="H140" s="161"/>
      <c r="I140" s="162"/>
      <c r="J140" s="162"/>
      <c r="K140" s="341"/>
      <c r="L140" s="341"/>
      <c r="M140" s="162"/>
      <c r="N140" s="164"/>
      <c r="O140" s="148"/>
      <c r="P140" s="161"/>
      <c r="Q140" s="162"/>
      <c r="R140" s="162"/>
      <c r="S140" s="163"/>
      <c r="T140" s="162"/>
      <c r="U140" s="164"/>
      <c r="V140" s="148"/>
      <c r="W140" s="161"/>
      <c r="X140" s="162"/>
      <c r="Y140" s="162"/>
      <c r="Z140" s="163"/>
      <c r="AA140" s="162"/>
      <c r="AB140" s="164"/>
    </row>
    <row r="141" spans="1:28" ht="10.9" customHeight="1" x14ac:dyDescent="0.2">
      <c r="A141" s="148"/>
      <c r="B141" s="148"/>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c r="AA141" s="148"/>
      <c r="AB141" s="148"/>
    </row>
    <row r="142" spans="1:28" ht="10.9" customHeight="1" thickBot="1" x14ac:dyDescent="0.25">
      <c r="A142" s="148"/>
      <c r="B142" s="148"/>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c r="AA142" s="148"/>
      <c r="AB142" s="148"/>
    </row>
    <row r="143" spans="1:28" ht="10.9" customHeight="1" thickBot="1" x14ac:dyDescent="0.25">
      <c r="A143" s="336" t="s">
        <v>770</v>
      </c>
      <c r="B143" s="337"/>
      <c r="C143" s="337"/>
      <c r="D143" s="337"/>
      <c r="E143" s="337"/>
      <c r="F143" s="338"/>
      <c r="G143" s="148"/>
      <c r="H143" s="336" t="s">
        <v>771</v>
      </c>
      <c r="I143" s="337"/>
      <c r="J143" s="337"/>
      <c r="K143" s="337"/>
      <c r="L143" s="337"/>
      <c r="M143" s="337"/>
      <c r="N143" s="338"/>
      <c r="O143" s="148"/>
      <c r="P143" s="336" t="s">
        <v>772</v>
      </c>
      <c r="Q143" s="337"/>
      <c r="R143" s="337"/>
      <c r="S143" s="337"/>
      <c r="T143" s="337"/>
      <c r="U143" s="338"/>
      <c r="V143" s="148"/>
      <c r="W143" s="336" t="s">
        <v>773</v>
      </c>
      <c r="X143" s="337"/>
      <c r="Y143" s="337"/>
      <c r="Z143" s="337"/>
      <c r="AA143" s="337"/>
      <c r="AB143" s="338"/>
    </row>
    <row r="144" spans="1:28" ht="10.9" customHeight="1" x14ac:dyDescent="0.2">
      <c r="A144" s="152" t="s">
        <v>757</v>
      </c>
      <c r="B144" s="153"/>
      <c r="C144" s="153"/>
      <c r="D144" s="153" t="s">
        <v>169</v>
      </c>
      <c r="E144" s="153" t="e">
        <f>COUNTIF('[1]Matriz COR'!$K$12:$K$387,T_Graf.!D144)</f>
        <v>#VALUE!</v>
      </c>
      <c r="F144" s="154" t="e">
        <f t="shared" ref="F144:F207" si="16">IF(E144=0,NA(),E144)</f>
        <v>#VALUE!</v>
      </c>
      <c r="G144" s="148"/>
      <c r="H144" s="152" t="s">
        <v>757</v>
      </c>
      <c r="I144" s="153"/>
      <c r="J144" s="153"/>
      <c r="K144" s="339" t="s">
        <v>169</v>
      </c>
      <c r="L144" s="339"/>
      <c r="M144" s="153" t="e">
        <f>COUNTIF('[1]Matriz E.CAF'!$K$12:$K$411,T_Graf.!K144)</f>
        <v>#VALUE!</v>
      </c>
      <c r="N144" s="154" t="e">
        <f t="shared" ref="N144:N207" si="17">IF(M144=0,NA(),M144)</f>
        <v>#VALUE!</v>
      </c>
      <c r="O144" s="148"/>
      <c r="P144" s="152" t="s">
        <v>757</v>
      </c>
      <c r="Q144" s="153"/>
      <c r="R144" s="153"/>
      <c r="S144" s="153" t="s">
        <v>169</v>
      </c>
      <c r="T144" s="153" t="e">
        <f>COUNTIF('[1]Matriz MAG'!$K$12:$K$378,T_Graf.!S144)</f>
        <v>#VALUE!</v>
      </c>
      <c r="U144" s="154" t="e">
        <f t="shared" ref="U144:U207" si="18">IF(T144=0,NA(),T144)</f>
        <v>#VALUE!</v>
      </c>
      <c r="V144" s="148"/>
      <c r="W144" s="152" t="s">
        <v>757</v>
      </c>
      <c r="X144" s="153"/>
      <c r="Y144" s="153"/>
      <c r="Z144" s="153" t="s">
        <v>169</v>
      </c>
      <c r="AA144" s="153" t="e">
        <f>COUNTIF('[1]Matriz MGM'!$K$12:$K$375,T_Graf.!Z144)</f>
        <v>#VALUE!</v>
      </c>
      <c r="AB144" s="154" t="e">
        <f t="shared" ref="AB144:AB207" si="19">IF(AA144=0,NA(),AA144)</f>
        <v>#VALUE!</v>
      </c>
    </row>
    <row r="145" spans="1:28" ht="10.9" customHeight="1" x14ac:dyDescent="0.2">
      <c r="A145" s="155" t="s">
        <v>758</v>
      </c>
      <c r="B145" s="148" t="e">
        <f>COUNTIF('[1]Matriz COR'!$BA$12:$BA$387,"SIN IMPACTO")</f>
        <v>#VALUE!</v>
      </c>
      <c r="C145" s="148"/>
      <c r="D145" s="148" t="s">
        <v>216</v>
      </c>
      <c r="E145" s="148" t="e">
        <f>COUNTIF('[1]Matriz COR'!$K$12:$K$387,T_Graf.!D145)</f>
        <v>#VALUE!</v>
      </c>
      <c r="F145" s="151" t="e">
        <f t="shared" si="16"/>
        <v>#VALUE!</v>
      </c>
      <c r="G145" s="148"/>
      <c r="H145" s="155" t="s">
        <v>758</v>
      </c>
      <c r="I145" s="148" t="e">
        <f>COUNTIF('[1]Matriz E.CAF'!$BA$12:$BA$411,"SIN IMPACTO")</f>
        <v>#VALUE!</v>
      </c>
      <c r="J145" s="148"/>
      <c r="K145" s="340" t="s">
        <v>216</v>
      </c>
      <c r="L145" s="340"/>
      <c r="M145" s="148" t="e">
        <f>COUNTIF('[1]Matriz E.CAF'!$K$12:$K$411,T_Graf.!K145)</f>
        <v>#VALUE!</v>
      </c>
      <c r="N145" s="151" t="e">
        <f t="shared" si="17"/>
        <v>#VALUE!</v>
      </c>
      <c r="O145" s="148"/>
      <c r="P145" s="155" t="s">
        <v>758</v>
      </c>
      <c r="Q145" s="166" t="e">
        <f>COUNTIF('[1]Matriz MAG'!$BA$12:$BA$378,"SIN IMPACTO")</f>
        <v>#VALUE!</v>
      </c>
      <c r="R145" s="148"/>
      <c r="S145" s="148" t="s">
        <v>216</v>
      </c>
      <c r="T145" s="148" t="e">
        <f>COUNTIF('[1]Matriz MAG'!$K$12:$K$378,T_Graf.!S145)</f>
        <v>#VALUE!</v>
      </c>
      <c r="U145" s="151" t="e">
        <f t="shared" si="18"/>
        <v>#VALUE!</v>
      </c>
      <c r="V145" s="148"/>
      <c r="W145" s="155" t="s">
        <v>758</v>
      </c>
      <c r="X145" s="166" t="e">
        <f>COUNTIF('[1]Matriz MGM'!$BA$12:$BA$375,"SIN IMPACTO")</f>
        <v>#VALUE!</v>
      </c>
      <c r="Y145" s="148"/>
      <c r="Z145" s="148" t="s">
        <v>216</v>
      </c>
      <c r="AA145" s="148" t="e">
        <f>COUNTIF('[1]Matriz MGM'!$K$12:$K$375,T_Graf.!Z145)</f>
        <v>#VALUE!</v>
      </c>
      <c r="AB145" s="151" t="e">
        <f t="shared" si="19"/>
        <v>#VALUE!</v>
      </c>
    </row>
    <row r="146" spans="1:28" ht="10.9" customHeight="1" x14ac:dyDescent="0.2">
      <c r="A146" s="155" t="s">
        <v>759</v>
      </c>
      <c r="B146" s="148" t="e">
        <f>COUNTIF('[1]Matriz COR'!$BA$12:$BA$387,"POSITIVO")</f>
        <v>#VALUE!</v>
      </c>
      <c r="C146" s="148"/>
      <c r="D146" s="148" t="s">
        <v>255</v>
      </c>
      <c r="E146" s="148" t="e">
        <f>COUNTIF('[1]Matriz COR'!$K$12:$K$387,T_Graf.!D146)</f>
        <v>#VALUE!</v>
      </c>
      <c r="F146" s="151" t="e">
        <f t="shared" si="16"/>
        <v>#VALUE!</v>
      </c>
      <c r="G146" s="148"/>
      <c r="H146" s="155" t="s">
        <v>759</v>
      </c>
      <c r="I146" s="148" t="e">
        <f>COUNTIF('[1]Matriz E.CAF'!$BA$12:$BA$411,"POSITIVO")</f>
        <v>#VALUE!</v>
      </c>
      <c r="J146" s="148"/>
      <c r="K146" s="340" t="s">
        <v>255</v>
      </c>
      <c r="L146" s="340"/>
      <c r="M146" s="148" t="e">
        <f>COUNTIF('[1]Matriz E.CAF'!$K$12:$K$411,T_Graf.!K146)</f>
        <v>#VALUE!</v>
      </c>
      <c r="N146" s="151" t="e">
        <f t="shared" si="17"/>
        <v>#VALUE!</v>
      </c>
      <c r="O146" s="148"/>
      <c r="P146" s="155" t="s">
        <v>759</v>
      </c>
      <c r="Q146" s="166" t="e">
        <f>COUNTIF('[1]Matriz MAG'!$BA$12:$BA$378,"POSITIVO")</f>
        <v>#VALUE!</v>
      </c>
      <c r="R146" s="148"/>
      <c r="S146" s="148" t="s">
        <v>255</v>
      </c>
      <c r="T146" s="148" t="e">
        <f>COUNTIF('[1]Matriz MAG'!$K$12:$K$378,T_Graf.!S146)</f>
        <v>#VALUE!</v>
      </c>
      <c r="U146" s="151" t="e">
        <f t="shared" si="18"/>
        <v>#VALUE!</v>
      </c>
      <c r="V146" s="148"/>
      <c r="W146" s="155" t="s">
        <v>759</v>
      </c>
      <c r="X146" s="166" t="e">
        <f>COUNTIF('[1]Matriz MGM'!$BA$12:$BA$375,"POSITIVO")</f>
        <v>#VALUE!</v>
      </c>
      <c r="Y146" s="148"/>
      <c r="Z146" s="148" t="s">
        <v>255</v>
      </c>
      <c r="AA146" s="148" t="e">
        <f>COUNTIF('[1]Matriz MGM'!$K$12:$K$375,T_Graf.!Z146)</f>
        <v>#VALUE!</v>
      </c>
      <c r="AB146" s="151" t="e">
        <f t="shared" si="19"/>
        <v>#VALUE!</v>
      </c>
    </row>
    <row r="147" spans="1:28" ht="10.9" customHeight="1" x14ac:dyDescent="0.2">
      <c r="A147" s="155" t="s">
        <v>760</v>
      </c>
      <c r="B147" s="148" t="e">
        <f>COUNTIF('[1]Matriz COR'!$BA$12:$BA$387,"Negativo BAJO")</f>
        <v>#VALUE!</v>
      </c>
      <c r="C147" s="148"/>
      <c r="D147" s="148" t="s">
        <v>290</v>
      </c>
      <c r="E147" s="148" t="e">
        <f>COUNTIF('[1]Matriz COR'!$K$12:$K$387,T_Graf.!D147)</f>
        <v>#VALUE!</v>
      </c>
      <c r="F147" s="151" t="e">
        <f t="shared" si="16"/>
        <v>#VALUE!</v>
      </c>
      <c r="G147" s="148"/>
      <c r="H147" s="155" t="s">
        <v>760</v>
      </c>
      <c r="I147" s="148" t="e">
        <f>COUNTIF('[1]Matriz E.CAF'!$BA$12:$BA$411,"Negativo BAJO")</f>
        <v>#VALUE!</v>
      </c>
      <c r="J147" s="148"/>
      <c r="K147" s="340" t="s">
        <v>290</v>
      </c>
      <c r="L147" s="340"/>
      <c r="M147" s="148" t="e">
        <f>COUNTIF('[1]Matriz E.CAF'!$K$12:$K$411,T_Graf.!K147)</f>
        <v>#VALUE!</v>
      </c>
      <c r="N147" s="151" t="e">
        <f t="shared" si="17"/>
        <v>#VALUE!</v>
      </c>
      <c r="O147" s="148"/>
      <c r="P147" s="155" t="s">
        <v>760</v>
      </c>
      <c r="Q147" s="166" t="e">
        <f>COUNTIF('[1]Matriz MAG'!$BA$12:$BA$378,"Negativo BAJO")</f>
        <v>#VALUE!</v>
      </c>
      <c r="R147" s="148"/>
      <c r="S147" s="148" t="s">
        <v>290</v>
      </c>
      <c r="T147" s="148" t="e">
        <f>COUNTIF('[1]Matriz MAG'!$K$12:$K$378,T_Graf.!S147)</f>
        <v>#VALUE!</v>
      </c>
      <c r="U147" s="151" t="e">
        <f t="shared" si="18"/>
        <v>#VALUE!</v>
      </c>
      <c r="V147" s="148"/>
      <c r="W147" s="155" t="s">
        <v>760</v>
      </c>
      <c r="X147" s="166" t="e">
        <f>COUNTIF('[1]Matriz MGM'!$BA$12:$BA$375,"Negativo BAJO")</f>
        <v>#VALUE!</v>
      </c>
      <c r="Y147" s="148"/>
      <c r="Z147" s="148" t="s">
        <v>290</v>
      </c>
      <c r="AA147" s="148" t="e">
        <f>COUNTIF('[1]Matriz MGM'!$K$12:$K$375,T_Graf.!Z147)</f>
        <v>#VALUE!</v>
      </c>
      <c r="AB147" s="151" t="e">
        <f t="shared" si="19"/>
        <v>#VALUE!</v>
      </c>
    </row>
    <row r="148" spans="1:28" ht="10.9" customHeight="1" x14ac:dyDescent="0.2">
      <c r="A148" s="155" t="s">
        <v>761</v>
      </c>
      <c r="B148" s="148" t="e">
        <f>COUNTIF('[1]Matriz COR'!$BA$12:$BA$387,"Negativo MODERADO")</f>
        <v>#VALUE!</v>
      </c>
      <c r="C148" s="148"/>
      <c r="D148" s="148" t="s">
        <v>317</v>
      </c>
      <c r="E148" s="148" t="e">
        <f>COUNTIF('[1]Matriz COR'!$K$12:$K$387,T_Graf.!D148)</f>
        <v>#VALUE!</v>
      </c>
      <c r="F148" s="151" t="e">
        <f t="shared" si="16"/>
        <v>#VALUE!</v>
      </c>
      <c r="G148" s="148"/>
      <c r="H148" s="155" t="s">
        <v>761</v>
      </c>
      <c r="I148" s="148" t="e">
        <f>COUNTIF('[1]Matriz E.CAF'!$BA$12:$BA$411,"Negativo MODERADO")</f>
        <v>#VALUE!</v>
      </c>
      <c r="J148" s="148"/>
      <c r="K148" s="340" t="s">
        <v>317</v>
      </c>
      <c r="L148" s="340"/>
      <c r="M148" s="148" t="e">
        <f>COUNTIF('[1]Matriz E.CAF'!$K$12:$K$411,T_Graf.!K148)</f>
        <v>#VALUE!</v>
      </c>
      <c r="N148" s="151" t="e">
        <f t="shared" si="17"/>
        <v>#VALUE!</v>
      </c>
      <c r="O148" s="148"/>
      <c r="P148" s="155" t="s">
        <v>761</v>
      </c>
      <c r="Q148" s="166" t="e">
        <f>COUNTIF('[1]Matriz MAG'!$BA$12:$BA$378,"Negativo MODERADO")</f>
        <v>#VALUE!</v>
      </c>
      <c r="R148" s="148"/>
      <c r="S148" s="148" t="s">
        <v>317</v>
      </c>
      <c r="T148" s="148" t="e">
        <f>COUNTIF('[1]Matriz MAG'!$K$12:$K$378,T_Graf.!S148)</f>
        <v>#VALUE!</v>
      </c>
      <c r="U148" s="151" t="e">
        <f t="shared" si="18"/>
        <v>#VALUE!</v>
      </c>
      <c r="V148" s="148"/>
      <c r="W148" s="155" t="s">
        <v>761</v>
      </c>
      <c r="X148" s="166" t="e">
        <f>COUNTIF('[1]Matriz MGM'!$BA$12:$BA$375,"Negativo MODERADO")</f>
        <v>#VALUE!</v>
      </c>
      <c r="Y148" s="148"/>
      <c r="Z148" s="148" t="s">
        <v>317</v>
      </c>
      <c r="AA148" s="148" t="e">
        <f>COUNTIF('[1]Matriz MGM'!$K$12:$K$375,T_Graf.!Z148)</f>
        <v>#VALUE!</v>
      </c>
      <c r="AB148" s="151" t="e">
        <f t="shared" si="19"/>
        <v>#VALUE!</v>
      </c>
    </row>
    <row r="149" spans="1:28" ht="10.9" customHeight="1" x14ac:dyDescent="0.2">
      <c r="A149" s="155" t="s">
        <v>762</v>
      </c>
      <c r="B149" s="148" t="e">
        <f>COUNTIF('[1]Matriz COR'!$BA$12:$BA$387,"Negativo ALTO")</f>
        <v>#VALUE!</v>
      </c>
      <c r="C149" s="148"/>
      <c r="D149" s="148" t="s">
        <v>338</v>
      </c>
      <c r="E149" s="148" t="e">
        <f>COUNTIF('[1]Matriz COR'!$K$12:$K$387,T_Graf.!D149)</f>
        <v>#VALUE!</v>
      </c>
      <c r="F149" s="151" t="e">
        <f t="shared" si="16"/>
        <v>#VALUE!</v>
      </c>
      <c r="G149" s="148"/>
      <c r="H149" s="155" t="s">
        <v>762</v>
      </c>
      <c r="I149" s="148" t="e">
        <f>COUNTIF('[1]Matriz E.CAF'!$BA$12:$BA$411,"Negativo ALTO")</f>
        <v>#VALUE!</v>
      </c>
      <c r="J149" s="148"/>
      <c r="K149" s="340" t="s">
        <v>338</v>
      </c>
      <c r="L149" s="340"/>
      <c r="M149" s="148" t="e">
        <f>COUNTIF('[1]Matriz E.CAF'!$K$12:$K$411,T_Graf.!K149)</f>
        <v>#VALUE!</v>
      </c>
      <c r="N149" s="151" t="e">
        <f t="shared" si="17"/>
        <v>#VALUE!</v>
      </c>
      <c r="O149" s="148"/>
      <c r="P149" s="155" t="s">
        <v>762</v>
      </c>
      <c r="Q149" s="166" t="e">
        <f>COUNTIF('[1]Matriz MAG'!$BA$12:$BA$378,"Negativo ALTO")</f>
        <v>#VALUE!</v>
      </c>
      <c r="R149" s="148"/>
      <c r="S149" s="148" t="s">
        <v>338</v>
      </c>
      <c r="T149" s="148" t="e">
        <f>COUNTIF('[1]Matriz MAG'!$K$12:$K$378,T_Graf.!S149)</f>
        <v>#VALUE!</v>
      </c>
      <c r="U149" s="151" t="e">
        <f t="shared" si="18"/>
        <v>#VALUE!</v>
      </c>
      <c r="V149" s="148"/>
      <c r="W149" s="155" t="s">
        <v>762</v>
      </c>
      <c r="X149" s="166" t="e">
        <f>COUNTIF('[1]Matriz MGM'!$BA$12:$BA$375,"Negativo ALTO")</f>
        <v>#VALUE!</v>
      </c>
      <c r="Y149" s="148"/>
      <c r="Z149" s="148" t="s">
        <v>338</v>
      </c>
      <c r="AA149" s="148" t="e">
        <f>COUNTIF('[1]Matriz MGM'!$K$12:$K$375,T_Graf.!Z149)</f>
        <v>#VALUE!</v>
      </c>
      <c r="AB149" s="151" t="e">
        <f t="shared" si="19"/>
        <v>#VALUE!</v>
      </c>
    </row>
    <row r="150" spans="1:28" ht="10.9" customHeight="1" x14ac:dyDescent="0.2">
      <c r="A150" s="155" t="s">
        <v>763</v>
      </c>
      <c r="B150" s="148" t="e">
        <f>SUM(B145:B149)</f>
        <v>#VALUE!</v>
      </c>
      <c r="C150" s="148"/>
      <c r="D150" s="148" t="s">
        <v>358</v>
      </c>
      <c r="E150" s="148" t="e">
        <f>COUNTIF('[1]Matriz COR'!$K$12:$K$387,T_Graf.!D150)</f>
        <v>#VALUE!</v>
      </c>
      <c r="F150" s="151" t="e">
        <f t="shared" si="16"/>
        <v>#VALUE!</v>
      </c>
      <c r="G150" s="148"/>
      <c r="H150" s="155" t="s">
        <v>763</v>
      </c>
      <c r="I150" s="148" t="e">
        <f>SUM(I145:I149)</f>
        <v>#VALUE!</v>
      </c>
      <c r="J150" s="148"/>
      <c r="K150" s="340" t="s">
        <v>358</v>
      </c>
      <c r="L150" s="340"/>
      <c r="M150" s="148" t="e">
        <f>COUNTIF('[1]Matriz E.CAF'!$K$12:$K$411,T_Graf.!K150)</f>
        <v>#VALUE!</v>
      </c>
      <c r="N150" s="151" t="e">
        <f t="shared" si="17"/>
        <v>#VALUE!</v>
      </c>
      <c r="O150" s="148"/>
      <c r="P150" s="155" t="s">
        <v>763</v>
      </c>
      <c r="Q150" s="148" t="e">
        <f>SUM(Q145:Q149)</f>
        <v>#VALUE!</v>
      </c>
      <c r="R150" s="148"/>
      <c r="S150" s="148" t="s">
        <v>358</v>
      </c>
      <c r="T150" s="148" t="e">
        <f>COUNTIF('[1]Matriz MAG'!$K$12:$K$378,T_Graf.!S150)</f>
        <v>#VALUE!</v>
      </c>
      <c r="U150" s="151" t="e">
        <f t="shared" si="18"/>
        <v>#VALUE!</v>
      </c>
      <c r="V150" s="148"/>
      <c r="W150" s="155" t="s">
        <v>763</v>
      </c>
      <c r="X150" s="148" t="e">
        <f>SUM(X145:X149)</f>
        <v>#VALUE!</v>
      </c>
      <c r="Y150" s="148"/>
      <c r="Z150" s="148" t="s">
        <v>358</v>
      </c>
      <c r="AA150" s="148" t="e">
        <f>COUNTIF('[1]Matriz MGM'!$K$12:$K$375,T_Graf.!Z150)</f>
        <v>#VALUE!</v>
      </c>
      <c r="AB150" s="151" t="e">
        <f t="shared" si="19"/>
        <v>#VALUE!</v>
      </c>
    </row>
    <row r="151" spans="1:28" ht="10.9" customHeight="1" x14ac:dyDescent="0.2">
      <c r="A151" s="155"/>
      <c r="B151" s="148"/>
      <c r="C151" s="148"/>
      <c r="D151" s="148" t="s">
        <v>375</v>
      </c>
      <c r="E151" s="148" t="e">
        <f>COUNTIF('[1]Matriz COR'!$K$12:$K$387,T_Graf.!D151)</f>
        <v>#VALUE!</v>
      </c>
      <c r="F151" s="151" t="e">
        <f t="shared" si="16"/>
        <v>#VALUE!</v>
      </c>
      <c r="G151" s="148"/>
      <c r="H151" s="155"/>
      <c r="I151" s="148"/>
      <c r="J151" s="148"/>
      <c r="K151" s="340" t="s">
        <v>375</v>
      </c>
      <c r="L151" s="340"/>
      <c r="M151" s="148" t="e">
        <f>COUNTIF('[1]Matriz E.CAF'!$K$12:$K$411,T_Graf.!K151)</f>
        <v>#VALUE!</v>
      </c>
      <c r="N151" s="151" t="e">
        <f t="shared" si="17"/>
        <v>#VALUE!</v>
      </c>
      <c r="O151" s="148"/>
      <c r="P151" s="155"/>
      <c r="Q151" s="148"/>
      <c r="R151" s="148"/>
      <c r="S151" s="148" t="s">
        <v>375</v>
      </c>
      <c r="T151" s="148" t="e">
        <f>COUNTIF('[1]Matriz MAG'!$K$12:$K$378,T_Graf.!S151)</f>
        <v>#VALUE!</v>
      </c>
      <c r="U151" s="151" t="e">
        <f t="shared" si="18"/>
        <v>#VALUE!</v>
      </c>
      <c r="V151" s="148"/>
      <c r="W151" s="155"/>
      <c r="X151" s="148"/>
      <c r="Y151" s="148"/>
      <c r="Z151" s="148" t="s">
        <v>375</v>
      </c>
      <c r="AA151" s="148" t="e">
        <f>COUNTIF('[1]Matriz MGM'!$K$12:$K$375,T_Graf.!Z151)</f>
        <v>#VALUE!</v>
      </c>
      <c r="AB151" s="151" t="e">
        <f t="shared" si="19"/>
        <v>#VALUE!</v>
      </c>
    </row>
    <row r="152" spans="1:28" ht="10.9" customHeight="1" x14ac:dyDescent="0.2">
      <c r="A152" s="155"/>
      <c r="B152" s="148"/>
      <c r="C152" s="148"/>
      <c r="D152" s="148" t="s">
        <v>390</v>
      </c>
      <c r="E152" s="148" t="e">
        <f>COUNTIF('[1]Matriz COR'!$K$12:$K$387,T_Graf.!D152)</f>
        <v>#VALUE!</v>
      </c>
      <c r="F152" s="151" t="e">
        <f t="shared" si="16"/>
        <v>#VALUE!</v>
      </c>
      <c r="G152" s="148"/>
      <c r="H152" s="155"/>
      <c r="I152" s="148"/>
      <c r="J152" s="148"/>
      <c r="K152" s="340" t="s">
        <v>390</v>
      </c>
      <c r="L152" s="340"/>
      <c r="M152" s="148" t="e">
        <f>COUNTIF('[1]Matriz E.CAF'!$K$12:$K$411,T_Graf.!K152)</f>
        <v>#VALUE!</v>
      </c>
      <c r="N152" s="151" t="e">
        <f t="shared" si="17"/>
        <v>#VALUE!</v>
      </c>
      <c r="O152" s="148"/>
      <c r="P152" s="155"/>
      <c r="Q152" s="148"/>
      <c r="R152" s="148"/>
      <c r="S152" s="148" t="s">
        <v>390</v>
      </c>
      <c r="T152" s="148" t="e">
        <f>COUNTIF('[1]Matriz MAG'!$K$12:$K$378,T_Graf.!S152)</f>
        <v>#VALUE!</v>
      </c>
      <c r="U152" s="151" t="e">
        <f t="shared" si="18"/>
        <v>#VALUE!</v>
      </c>
      <c r="V152" s="148"/>
      <c r="W152" s="155"/>
      <c r="X152" s="148"/>
      <c r="Y152" s="148"/>
      <c r="Z152" s="148" t="s">
        <v>390</v>
      </c>
      <c r="AA152" s="148" t="e">
        <f>COUNTIF('[1]Matriz MGM'!$K$12:$K$375,T_Graf.!Z152)</f>
        <v>#VALUE!</v>
      </c>
      <c r="AB152" s="151" t="e">
        <f t="shared" si="19"/>
        <v>#VALUE!</v>
      </c>
    </row>
    <row r="153" spans="1:28" ht="10.9" customHeight="1" x14ac:dyDescent="0.2">
      <c r="A153" s="150" t="s">
        <v>764</v>
      </c>
      <c r="B153" s="148"/>
      <c r="C153" s="148"/>
      <c r="D153" s="148" t="s">
        <v>402</v>
      </c>
      <c r="E153" s="148" t="e">
        <f>COUNTIF('[1]Matriz COR'!$K$12:$K$387,T_Graf.!D153)</f>
        <v>#VALUE!</v>
      </c>
      <c r="F153" s="151" t="e">
        <f t="shared" si="16"/>
        <v>#VALUE!</v>
      </c>
      <c r="G153" s="148"/>
      <c r="H153" s="150" t="s">
        <v>764</v>
      </c>
      <c r="I153" s="148"/>
      <c r="J153" s="148"/>
      <c r="K153" s="340" t="s">
        <v>402</v>
      </c>
      <c r="L153" s="340"/>
      <c r="M153" s="148" t="e">
        <f>COUNTIF('[1]Matriz E.CAF'!$K$12:$K$411,T_Graf.!K153)</f>
        <v>#VALUE!</v>
      </c>
      <c r="N153" s="151" t="e">
        <f t="shared" si="17"/>
        <v>#VALUE!</v>
      </c>
      <c r="O153" s="148"/>
      <c r="P153" s="150" t="s">
        <v>764</v>
      </c>
      <c r="Q153" s="148"/>
      <c r="R153" s="148"/>
      <c r="S153" s="148" t="s">
        <v>402</v>
      </c>
      <c r="T153" s="148" t="e">
        <f>COUNTIF('[1]Matriz MAG'!$K$12:$K$378,T_Graf.!S153)</f>
        <v>#VALUE!</v>
      </c>
      <c r="U153" s="151" t="e">
        <f t="shared" si="18"/>
        <v>#VALUE!</v>
      </c>
      <c r="V153" s="148"/>
      <c r="W153" s="150" t="s">
        <v>764</v>
      </c>
      <c r="X153" s="148"/>
      <c r="Y153" s="148"/>
      <c r="Z153" s="148" t="s">
        <v>402</v>
      </c>
      <c r="AA153" s="148" t="e">
        <f>COUNTIF('[1]Matriz MGM'!$K$12:$K$375,T_Graf.!Z153)</f>
        <v>#VALUE!</v>
      </c>
      <c r="AB153" s="151" t="e">
        <f t="shared" si="19"/>
        <v>#VALUE!</v>
      </c>
    </row>
    <row r="154" spans="1:28" ht="10.9" customHeight="1" x14ac:dyDescent="0.2">
      <c r="A154" s="155" t="s">
        <v>758</v>
      </c>
      <c r="B154" s="148" t="e">
        <f>COUNTIF('[1]Matriz COR'!$AB$12:$AB$387,"SIN IMPACTO")</f>
        <v>#VALUE!</v>
      </c>
      <c r="C154" s="148"/>
      <c r="D154" s="148" t="s">
        <v>415</v>
      </c>
      <c r="E154" s="148" t="e">
        <f>COUNTIF('[1]Matriz COR'!$K$12:$K$387,T_Graf.!D154)</f>
        <v>#VALUE!</v>
      </c>
      <c r="F154" s="151" t="e">
        <f t="shared" si="16"/>
        <v>#VALUE!</v>
      </c>
      <c r="G154" s="148"/>
      <c r="H154" s="155" t="s">
        <v>758</v>
      </c>
      <c r="I154" s="148" t="e">
        <f>COUNTIF('[1]Matriz E.CAF'!$AB$12:$AB$411,"SIN IMPACTO")</f>
        <v>#VALUE!</v>
      </c>
      <c r="J154" s="148"/>
      <c r="K154" s="340" t="s">
        <v>415</v>
      </c>
      <c r="L154" s="340"/>
      <c r="M154" s="148" t="e">
        <f>COUNTIF('[1]Matriz E.CAF'!$K$12:$K$411,T_Graf.!K154)</f>
        <v>#VALUE!</v>
      </c>
      <c r="N154" s="151" t="e">
        <f t="shared" si="17"/>
        <v>#VALUE!</v>
      </c>
      <c r="O154" s="148"/>
      <c r="P154" s="155" t="s">
        <v>758</v>
      </c>
      <c r="Q154" s="148" t="e">
        <f>COUNTIF('[1]Matriz MAG'!$AB$12:$AB$378,"SIN IMPACTO")</f>
        <v>#VALUE!</v>
      </c>
      <c r="R154" s="148"/>
      <c r="S154" s="148" t="s">
        <v>415</v>
      </c>
      <c r="T154" s="148" t="e">
        <f>COUNTIF('[1]Matriz MAG'!$K$12:$K$378,T_Graf.!S154)</f>
        <v>#VALUE!</v>
      </c>
      <c r="U154" s="151" t="e">
        <f t="shared" si="18"/>
        <v>#VALUE!</v>
      </c>
      <c r="V154" s="148"/>
      <c r="W154" s="155" t="s">
        <v>758</v>
      </c>
      <c r="X154" s="148" t="e">
        <f>COUNTIF('[1]Matriz MGM'!$AB$12:$AB$375,"SIN IMPACTO")</f>
        <v>#VALUE!</v>
      </c>
      <c r="Y154" s="148"/>
      <c r="Z154" s="148" t="s">
        <v>415</v>
      </c>
      <c r="AA154" s="148" t="e">
        <f>COUNTIF('[1]Matriz MGM'!$K$12:$K$375,T_Graf.!Z154)</f>
        <v>#VALUE!</v>
      </c>
      <c r="AB154" s="151" t="e">
        <f t="shared" si="19"/>
        <v>#VALUE!</v>
      </c>
    </row>
    <row r="155" spans="1:28" ht="10.9" customHeight="1" x14ac:dyDescent="0.2">
      <c r="A155" s="155" t="s">
        <v>759</v>
      </c>
      <c r="B155" s="148" t="e">
        <f>COUNTIF('[1]Matriz COR'!$AB$12:$AB$387,"POSITIVO")</f>
        <v>#VALUE!</v>
      </c>
      <c r="C155" s="148"/>
      <c r="D155" s="148" t="s">
        <v>425</v>
      </c>
      <c r="E155" s="148" t="e">
        <f>COUNTIF('[1]Matriz COR'!$K$12:$K$387,T_Graf.!D155)</f>
        <v>#VALUE!</v>
      </c>
      <c r="F155" s="151" t="e">
        <f t="shared" si="16"/>
        <v>#VALUE!</v>
      </c>
      <c r="G155" s="148"/>
      <c r="H155" s="155" t="s">
        <v>759</v>
      </c>
      <c r="I155" s="148" t="e">
        <f>COUNTIF('[1]Matriz E.CAF'!$AB$12:$AB$411,"POSITIVO")</f>
        <v>#VALUE!</v>
      </c>
      <c r="J155" s="148"/>
      <c r="K155" s="340" t="s">
        <v>425</v>
      </c>
      <c r="L155" s="340"/>
      <c r="M155" s="148" t="e">
        <f>COUNTIF('[1]Matriz E.CAF'!$K$12:$K$411,T_Graf.!K155)</f>
        <v>#VALUE!</v>
      </c>
      <c r="N155" s="151" t="e">
        <f t="shared" si="17"/>
        <v>#VALUE!</v>
      </c>
      <c r="O155" s="148"/>
      <c r="P155" s="155" t="s">
        <v>759</v>
      </c>
      <c r="Q155" s="148" t="e">
        <f>COUNTIF('[1]Matriz MAG'!$AB$12:$AB$378,"POSITIVO")</f>
        <v>#VALUE!</v>
      </c>
      <c r="R155" s="148"/>
      <c r="S155" s="148" t="s">
        <v>425</v>
      </c>
      <c r="T155" s="148" t="e">
        <f>COUNTIF('[1]Matriz MAG'!$K$12:$K$378,T_Graf.!S155)</f>
        <v>#VALUE!</v>
      </c>
      <c r="U155" s="151" t="e">
        <f t="shared" si="18"/>
        <v>#VALUE!</v>
      </c>
      <c r="V155" s="148"/>
      <c r="W155" s="155" t="s">
        <v>759</v>
      </c>
      <c r="X155" s="148" t="e">
        <f>COUNTIF('[1]Matriz MGM'!$AB$12:$AB$375,"POSITIVO")</f>
        <v>#VALUE!</v>
      </c>
      <c r="Y155" s="148"/>
      <c r="Z155" s="148" t="s">
        <v>425</v>
      </c>
      <c r="AA155" s="148" t="e">
        <f>COUNTIF('[1]Matriz MGM'!$K$12:$K$375,T_Graf.!Z155)</f>
        <v>#VALUE!</v>
      </c>
      <c r="AB155" s="151" t="e">
        <f t="shared" si="19"/>
        <v>#VALUE!</v>
      </c>
    </row>
    <row r="156" spans="1:28" ht="10.9" customHeight="1" x14ac:dyDescent="0.2">
      <c r="A156" s="155" t="s">
        <v>760</v>
      </c>
      <c r="B156" s="148" t="e">
        <f>COUNTIF('[1]Matriz COR'!$AB$12:$AB$387,"Negativo BAJO")</f>
        <v>#VALUE!</v>
      </c>
      <c r="C156" s="148"/>
      <c r="D156" s="148" t="s">
        <v>434</v>
      </c>
      <c r="E156" s="148" t="e">
        <f>COUNTIF('[1]Matriz COR'!$K$12:$K$387,T_Graf.!D156)</f>
        <v>#VALUE!</v>
      </c>
      <c r="F156" s="151" t="e">
        <f t="shared" si="16"/>
        <v>#VALUE!</v>
      </c>
      <c r="G156" s="148"/>
      <c r="H156" s="155" t="s">
        <v>760</v>
      </c>
      <c r="I156" s="148" t="e">
        <f>COUNTIF('[1]Matriz E.CAF'!$AB$12:$AB$411,"Negativo BAJO")</f>
        <v>#VALUE!</v>
      </c>
      <c r="J156" s="148"/>
      <c r="K156" s="340" t="s">
        <v>434</v>
      </c>
      <c r="L156" s="340"/>
      <c r="M156" s="148" t="e">
        <f>COUNTIF('[1]Matriz E.CAF'!$K$12:$K$411,T_Graf.!K156)</f>
        <v>#VALUE!</v>
      </c>
      <c r="N156" s="151" t="e">
        <f t="shared" si="17"/>
        <v>#VALUE!</v>
      </c>
      <c r="O156" s="148"/>
      <c r="P156" s="155" t="s">
        <v>760</v>
      </c>
      <c r="Q156" s="148" t="e">
        <f>COUNTIF('[1]Matriz MAG'!$AB$12:$AB$378,"Negativo BAJO")</f>
        <v>#VALUE!</v>
      </c>
      <c r="R156" s="148"/>
      <c r="S156" s="148" t="s">
        <v>434</v>
      </c>
      <c r="T156" s="148" t="e">
        <f>COUNTIF('[1]Matriz MAG'!$K$12:$K$378,T_Graf.!S156)</f>
        <v>#VALUE!</v>
      </c>
      <c r="U156" s="151" t="e">
        <f t="shared" si="18"/>
        <v>#VALUE!</v>
      </c>
      <c r="V156" s="148"/>
      <c r="W156" s="155" t="s">
        <v>760</v>
      </c>
      <c r="X156" s="148" t="e">
        <f>COUNTIF('[1]Matriz MGM'!$AB$12:$AB$375,"Negativo BAJO")</f>
        <v>#VALUE!</v>
      </c>
      <c r="Y156" s="148"/>
      <c r="Z156" s="148" t="s">
        <v>434</v>
      </c>
      <c r="AA156" s="148" t="e">
        <f>COUNTIF('[1]Matriz MGM'!$K$12:$K$375,T_Graf.!Z156)</f>
        <v>#VALUE!</v>
      </c>
      <c r="AB156" s="151" t="e">
        <f t="shared" si="19"/>
        <v>#VALUE!</v>
      </c>
    </row>
    <row r="157" spans="1:28" ht="10.9" customHeight="1" x14ac:dyDescent="0.2">
      <c r="A157" s="155" t="s">
        <v>761</v>
      </c>
      <c r="B157" s="148" t="e">
        <f>COUNTIF('[1]Matriz COR'!$AB$12:$AB$387,"Negativo MODERADO")</f>
        <v>#VALUE!</v>
      </c>
      <c r="C157" s="148"/>
      <c r="D157" s="148" t="s">
        <v>442</v>
      </c>
      <c r="E157" s="148" t="e">
        <f>COUNTIF('[1]Matriz COR'!$K$12:$K$387,T_Graf.!D157)</f>
        <v>#VALUE!</v>
      </c>
      <c r="F157" s="151" t="e">
        <f t="shared" si="16"/>
        <v>#VALUE!</v>
      </c>
      <c r="G157" s="148"/>
      <c r="H157" s="155" t="s">
        <v>761</v>
      </c>
      <c r="I157" s="148" t="e">
        <f>COUNTIF('[1]Matriz E.CAF'!$AB$12:$AB$411,"Negativo MODERADO")</f>
        <v>#VALUE!</v>
      </c>
      <c r="J157" s="148"/>
      <c r="K157" s="340" t="s">
        <v>442</v>
      </c>
      <c r="L157" s="340"/>
      <c r="M157" s="148" t="e">
        <f>COUNTIF('[1]Matriz E.CAF'!$K$12:$K$411,T_Graf.!K157)</f>
        <v>#VALUE!</v>
      </c>
      <c r="N157" s="151" t="e">
        <f t="shared" si="17"/>
        <v>#VALUE!</v>
      </c>
      <c r="O157" s="148"/>
      <c r="P157" s="155" t="s">
        <v>761</v>
      </c>
      <c r="Q157" s="148" t="e">
        <f>COUNTIF('[1]Matriz MAG'!$AB$12:$AB$378,"Negativo MODERADO")</f>
        <v>#VALUE!</v>
      </c>
      <c r="R157" s="148"/>
      <c r="S157" s="148" t="s">
        <v>442</v>
      </c>
      <c r="T157" s="148" t="e">
        <f>COUNTIF('[1]Matriz MAG'!$K$12:$K$378,T_Graf.!S157)</f>
        <v>#VALUE!</v>
      </c>
      <c r="U157" s="151" t="e">
        <f t="shared" si="18"/>
        <v>#VALUE!</v>
      </c>
      <c r="V157" s="148"/>
      <c r="W157" s="155" t="s">
        <v>761</v>
      </c>
      <c r="X157" s="148" t="e">
        <f>COUNTIF('[1]Matriz MGM'!$AB$12:$AB$375,"Negativo MODERADO")</f>
        <v>#VALUE!</v>
      </c>
      <c r="Y157" s="148"/>
      <c r="Z157" s="148" t="s">
        <v>442</v>
      </c>
      <c r="AA157" s="148" t="e">
        <f>COUNTIF('[1]Matriz MGM'!$K$12:$K$375,T_Graf.!Z157)</f>
        <v>#VALUE!</v>
      </c>
      <c r="AB157" s="151" t="e">
        <f t="shared" si="19"/>
        <v>#VALUE!</v>
      </c>
    </row>
    <row r="158" spans="1:28" ht="10.9" customHeight="1" x14ac:dyDescent="0.2">
      <c r="A158" s="155" t="s">
        <v>762</v>
      </c>
      <c r="B158" s="148" t="e">
        <f>COUNTIF('[1]Matriz COR'!$AB$12:$AB$387,"Negativo ALTO")</f>
        <v>#VALUE!</v>
      </c>
      <c r="C158" s="148"/>
      <c r="D158" s="148" t="s">
        <v>450</v>
      </c>
      <c r="E158" s="148" t="e">
        <f>COUNTIF('[1]Matriz COR'!$K$12:$K$387,T_Graf.!D158)</f>
        <v>#VALUE!</v>
      </c>
      <c r="F158" s="151" t="e">
        <f t="shared" si="16"/>
        <v>#VALUE!</v>
      </c>
      <c r="G158" s="148"/>
      <c r="H158" s="155" t="s">
        <v>762</v>
      </c>
      <c r="I158" s="148" t="e">
        <f>COUNTIF('[1]Matriz E.CAF'!$AB$12:$AB$411,"Negativo ALTO")</f>
        <v>#VALUE!</v>
      </c>
      <c r="J158" s="148"/>
      <c r="K158" s="340" t="s">
        <v>450</v>
      </c>
      <c r="L158" s="340"/>
      <c r="M158" s="148" t="e">
        <f>COUNTIF('[1]Matriz E.CAF'!$K$12:$K$411,T_Graf.!K158)</f>
        <v>#VALUE!</v>
      </c>
      <c r="N158" s="151" t="e">
        <f t="shared" si="17"/>
        <v>#VALUE!</v>
      </c>
      <c r="O158" s="148"/>
      <c r="P158" s="155" t="s">
        <v>762</v>
      </c>
      <c r="Q158" s="148" t="e">
        <f>COUNTIF('[1]Matriz MAG'!$AB$12:$AB$378,"Negativo ALTO")</f>
        <v>#VALUE!</v>
      </c>
      <c r="R158" s="148"/>
      <c r="S158" s="148" t="s">
        <v>450</v>
      </c>
      <c r="T158" s="148" t="e">
        <f>COUNTIF('[1]Matriz MAG'!$K$12:$K$378,T_Graf.!S158)</f>
        <v>#VALUE!</v>
      </c>
      <c r="U158" s="151" t="e">
        <f t="shared" si="18"/>
        <v>#VALUE!</v>
      </c>
      <c r="V158" s="148"/>
      <c r="W158" s="155" t="s">
        <v>762</v>
      </c>
      <c r="X158" s="148" t="e">
        <f>COUNTIF('[1]Matriz MGM'!$AB$12:$AB$375,"Negativo ALTO")</f>
        <v>#VALUE!</v>
      </c>
      <c r="Y158" s="148"/>
      <c r="Z158" s="148" t="s">
        <v>450</v>
      </c>
      <c r="AA158" s="148" t="e">
        <f>COUNTIF('[1]Matriz MGM'!$K$12:$K$375,T_Graf.!Z158)</f>
        <v>#VALUE!</v>
      </c>
      <c r="AB158" s="151" t="e">
        <f t="shared" si="19"/>
        <v>#VALUE!</v>
      </c>
    </row>
    <row r="159" spans="1:28" ht="10.9" customHeight="1" x14ac:dyDescent="0.2">
      <c r="A159" s="155" t="s">
        <v>763</v>
      </c>
      <c r="B159" s="148" t="e">
        <f>SUM(B154:B158)</f>
        <v>#VALUE!</v>
      </c>
      <c r="C159" s="148"/>
      <c r="D159" s="148" t="s">
        <v>458</v>
      </c>
      <c r="E159" s="148" t="e">
        <f>COUNTIF('[1]Matriz COR'!$K$12:$K$387,T_Graf.!D159)</f>
        <v>#VALUE!</v>
      </c>
      <c r="F159" s="151" t="e">
        <f t="shared" si="16"/>
        <v>#VALUE!</v>
      </c>
      <c r="G159" s="148"/>
      <c r="H159" s="155" t="s">
        <v>763</v>
      </c>
      <c r="I159" s="148" t="e">
        <f>SUM(I154:I158)</f>
        <v>#VALUE!</v>
      </c>
      <c r="J159" s="148"/>
      <c r="K159" s="340" t="s">
        <v>458</v>
      </c>
      <c r="L159" s="340"/>
      <c r="M159" s="148" t="e">
        <f>COUNTIF('[1]Matriz E.CAF'!$K$12:$K$411,T_Graf.!K159)</f>
        <v>#VALUE!</v>
      </c>
      <c r="N159" s="151" t="e">
        <f t="shared" si="17"/>
        <v>#VALUE!</v>
      </c>
      <c r="O159" s="148"/>
      <c r="P159" s="155" t="s">
        <v>763</v>
      </c>
      <c r="Q159" s="148" t="e">
        <f>SUM(Q154:Q158)</f>
        <v>#VALUE!</v>
      </c>
      <c r="R159" s="148"/>
      <c r="S159" s="148" t="s">
        <v>458</v>
      </c>
      <c r="T159" s="148" t="e">
        <f>COUNTIF('[1]Matriz MAG'!$K$12:$K$378,T_Graf.!S159)</f>
        <v>#VALUE!</v>
      </c>
      <c r="U159" s="151" t="e">
        <f t="shared" si="18"/>
        <v>#VALUE!</v>
      </c>
      <c r="V159" s="148"/>
      <c r="W159" s="155" t="s">
        <v>763</v>
      </c>
      <c r="X159" s="148" t="e">
        <f>SUM(X154:X158)</f>
        <v>#VALUE!</v>
      </c>
      <c r="Y159" s="148"/>
      <c r="Z159" s="148" t="s">
        <v>458</v>
      </c>
      <c r="AA159" s="148" t="e">
        <f>COUNTIF('[1]Matriz MGM'!$K$12:$K$375,T_Graf.!Z159)</f>
        <v>#VALUE!</v>
      </c>
      <c r="AB159" s="151" t="e">
        <f t="shared" si="19"/>
        <v>#VALUE!</v>
      </c>
    </row>
    <row r="160" spans="1:28" ht="10.9" customHeight="1" x14ac:dyDescent="0.2">
      <c r="A160" s="155"/>
      <c r="B160" s="148"/>
      <c r="C160" s="148"/>
      <c r="D160" s="148" t="s">
        <v>465</v>
      </c>
      <c r="E160" s="148" t="e">
        <f>COUNTIF('[1]Matriz COR'!$K$12:$K$387,T_Graf.!D160)</f>
        <v>#VALUE!</v>
      </c>
      <c r="F160" s="151" t="e">
        <f t="shared" si="16"/>
        <v>#VALUE!</v>
      </c>
      <c r="G160" s="148"/>
      <c r="H160" s="155"/>
      <c r="I160" s="148"/>
      <c r="J160" s="148"/>
      <c r="K160" s="340" t="s">
        <v>465</v>
      </c>
      <c r="L160" s="340"/>
      <c r="M160" s="148" t="e">
        <f>COUNTIF('[1]Matriz E.CAF'!$K$12:$K$411,T_Graf.!K160)</f>
        <v>#VALUE!</v>
      </c>
      <c r="N160" s="151" t="e">
        <f t="shared" si="17"/>
        <v>#VALUE!</v>
      </c>
      <c r="O160" s="148"/>
      <c r="P160" s="155"/>
      <c r="Q160" s="148"/>
      <c r="R160" s="148"/>
      <c r="S160" s="148" t="s">
        <v>465</v>
      </c>
      <c r="T160" s="148" t="e">
        <f>COUNTIF('[1]Matriz MAG'!$K$12:$K$378,T_Graf.!S160)</f>
        <v>#VALUE!</v>
      </c>
      <c r="U160" s="151" t="e">
        <f t="shared" si="18"/>
        <v>#VALUE!</v>
      </c>
      <c r="V160" s="148"/>
      <c r="W160" s="155"/>
      <c r="X160" s="148"/>
      <c r="Y160" s="148"/>
      <c r="Z160" s="148" t="s">
        <v>465</v>
      </c>
      <c r="AA160" s="148" t="e">
        <f>COUNTIF('[1]Matriz MGM'!$K$12:$K$375,T_Graf.!Z160)</f>
        <v>#VALUE!</v>
      </c>
      <c r="AB160" s="151" t="e">
        <f t="shared" si="19"/>
        <v>#VALUE!</v>
      </c>
    </row>
    <row r="161" spans="1:28" ht="10.9" customHeight="1" x14ac:dyDescent="0.2">
      <c r="A161" s="150" t="s">
        <v>765</v>
      </c>
      <c r="B161" s="148"/>
      <c r="C161" s="148"/>
      <c r="D161" s="148" t="s">
        <v>472</v>
      </c>
      <c r="E161" s="148" t="e">
        <f>COUNTIF('[1]Matriz COR'!$K$12:$K$387,T_Graf.!D161)</f>
        <v>#VALUE!</v>
      </c>
      <c r="F161" s="151" t="e">
        <f t="shared" si="16"/>
        <v>#VALUE!</v>
      </c>
      <c r="G161" s="148"/>
      <c r="H161" s="150" t="s">
        <v>765</v>
      </c>
      <c r="I161" s="148"/>
      <c r="J161" s="148"/>
      <c r="K161" s="340" t="s">
        <v>472</v>
      </c>
      <c r="L161" s="340"/>
      <c r="M161" s="148" t="e">
        <f>COUNTIF('[1]Matriz E.CAF'!$K$12:$K$411,T_Graf.!K161)</f>
        <v>#VALUE!</v>
      </c>
      <c r="N161" s="151" t="e">
        <f t="shared" si="17"/>
        <v>#VALUE!</v>
      </c>
      <c r="O161" s="148"/>
      <c r="P161" s="150" t="s">
        <v>765</v>
      </c>
      <c r="Q161" s="148"/>
      <c r="R161" s="148"/>
      <c r="S161" s="148" t="s">
        <v>472</v>
      </c>
      <c r="T161" s="148" t="e">
        <f>COUNTIF('[1]Matriz MAG'!$K$12:$K$378,T_Graf.!S161)</f>
        <v>#VALUE!</v>
      </c>
      <c r="U161" s="151" t="e">
        <f t="shared" si="18"/>
        <v>#VALUE!</v>
      </c>
      <c r="V161" s="148"/>
      <c r="W161" s="150" t="s">
        <v>765</v>
      </c>
      <c r="X161" s="148"/>
      <c r="Y161" s="148"/>
      <c r="Z161" s="148" t="s">
        <v>472</v>
      </c>
      <c r="AA161" s="148" t="e">
        <f>COUNTIF('[1]Matriz MGM'!$K$12:$K$375,T_Graf.!Z161)</f>
        <v>#VALUE!</v>
      </c>
      <c r="AB161" s="151" t="e">
        <f t="shared" si="19"/>
        <v>#VALUE!</v>
      </c>
    </row>
    <row r="162" spans="1:28" ht="10.9" customHeight="1" x14ac:dyDescent="0.2">
      <c r="A162" s="156" t="e">
        <f>(B148/B157)-1</f>
        <v>#VALUE!</v>
      </c>
      <c r="B162" s="148"/>
      <c r="C162" s="148"/>
      <c r="D162" s="148" t="s">
        <v>479</v>
      </c>
      <c r="E162" s="148" t="e">
        <f>COUNTIF('[1]Matriz COR'!$K$12:$K$387,T_Graf.!D162)</f>
        <v>#VALUE!</v>
      </c>
      <c r="F162" s="151" t="e">
        <f t="shared" si="16"/>
        <v>#VALUE!</v>
      </c>
      <c r="G162" s="148"/>
      <c r="H162" s="156" t="e">
        <f>(I148/I157)-1</f>
        <v>#VALUE!</v>
      </c>
      <c r="I162" s="148"/>
      <c r="J162" s="148"/>
      <c r="K162" s="340" t="s">
        <v>479</v>
      </c>
      <c r="L162" s="340"/>
      <c r="M162" s="148" t="e">
        <f>COUNTIF('[1]Matriz E.CAF'!$K$12:$K$411,T_Graf.!K162)</f>
        <v>#VALUE!</v>
      </c>
      <c r="N162" s="151" t="e">
        <f t="shared" si="17"/>
        <v>#VALUE!</v>
      </c>
      <c r="O162" s="148"/>
      <c r="P162" s="156" t="e">
        <f>(Q148/Q157)-1</f>
        <v>#VALUE!</v>
      </c>
      <c r="Q162" s="148"/>
      <c r="R162" s="148"/>
      <c r="S162" s="148" t="s">
        <v>479</v>
      </c>
      <c r="T162" s="148" t="e">
        <f>COUNTIF('[1]Matriz MAG'!$K$12:$K$378,T_Graf.!S162)</f>
        <v>#VALUE!</v>
      </c>
      <c r="U162" s="151" t="e">
        <f t="shared" si="18"/>
        <v>#VALUE!</v>
      </c>
      <c r="V162" s="148"/>
      <c r="W162" s="156" t="e">
        <f>(X148/X157)-1</f>
        <v>#VALUE!</v>
      </c>
      <c r="X162" s="148"/>
      <c r="Y162" s="148"/>
      <c r="Z162" s="148" t="s">
        <v>479</v>
      </c>
      <c r="AA162" s="148" t="e">
        <f>COUNTIF('[1]Matriz MGM'!$K$12:$K$375,T_Graf.!Z162)</f>
        <v>#VALUE!</v>
      </c>
      <c r="AB162" s="151" t="e">
        <f t="shared" si="19"/>
        <v>#VALUE!</v>
      </c>
    </row>
    <row r="163" spans="1:28" ht="10.9" customHeight="1" x14ac:dyDescent="0.2">
      <c r="A163" s="156" t="e">
        <f>A162*-1</f>
        <v>#VALUE!</v>
      </c>
      <c r="B163" s="148"/>
      <c r="C163" s="148"/>
      <c r="D163" s="148" t="s">
        <v>486</v>
      </c>
      <c r="E163" s="148" t="e">
        <f>COUNTIF('[1]Matriz COR'!$K$12:$K$387,T_Graf.!D163)</f>
        <v>#VALUE!</v>
      </c>
      <c r="F163" s="151" t="e">
        <f t="shared" si="16"/>
        <v>#VALUE!</v>
      </c>
      <c r="G163" s="148"/>
      <c r="H163" s="156" t="e">
        <f>H162*-1</f>
        <v>#VALUE!</v>
      </c>
      <c r="I163" s="148"/>
      <c r="J163" s="148"/>
      <c r="K163" s="340" t="s">
        <v>486</v>
      </c>
      <c r="L163" s="340"/>
      <c r="M163" s="148" t="e">
        <f>COUNTIF('[1]Matriz E.CAF'!$K$12:$K$411,T_Graf.!K163)</f>
        <v>#VALUE!</v>
      </c>
      <c r="N163" s="151" t="e">
        <f t="shared" si="17"/>
        <v>#VALUE!</v>
      </c>
      <c r="O163" s="148"/>
      <c r="P163" s="156" t="e">
        <f>P162*-1</f>
        <v>#VALUE!</v>
      </c>
      <c r="Q163" s="148"/>
      <c r="R163" s="148"/>
      <c r="S163" s="148" t="s">
        <v>486</v>
      </c>
      <c r="T163" s="148" t="e">
        <f>COUNTIF('[1]Matriz MAG'!$K$12:$K$378,T_Graf.!S163)</f>
        <v>#VALUE!</v>
      </c>
      <c r="U163" s="151" t="e">
        <f t="shared" si="18"/>
        <v>#VALUE!</v>
      </c>
      <c r="V163" s="148"/>
      <c r="W163" s="156" t="e">
        <f>W162*-1</f>
        <v>#VALUE!</v>
      </c>
      <c r="X163" s="148"/>
      <c r="Y163" s="148"/>
      <c r="Z163" s="148" t="s">
        <v>486</v>
      </c>
      <c r="AA163" s="148" t="e">
        <f>COUNTIF('[1]Matriz MGM'!$K$12:$K$375,T_Graf.!Z163)</f>
        <v>#VALUE!</v>
      </c>
      <c r="AB163" s="151" t="e">
        <f t="shared" si="19"/>
        <v>#VALUE!</v>
      </c>
    </row>
    <row r="164" spans="1:28" ht="10.9" customHeight="1" x14ac:dyDescent="0.2">
      <c r="A164" s="155"/>
      <c r="B164" s="148"/>
      <c r="C164" s="148"/>
      <c r="D164" s="148" t="s">
        <v>493</v>
      </c>
      <c r="E164" s="148" t="e">
        <f>COUNTIF('[1]Matriz COR'!$K$12:$K$387,T_Graf.!D164)</f>
        <v>#VALUE!</v>
      </c>
      <c r="F164" s="151" t="e">
        <f t="shared" si="16"/>
        <v>#VALUE!</v>
      </c>
      <c r="G164" s="148"/>
      <c r="H164" s="155"/>
      <c r="I164" s="148"/>
      <c r="J164" s="148"/>
      <c r="K164" s="340" t="s">
        <v>493</v>
      </c>
      <c r="L164" s="340"/>
      <c r="M164" s="148" t="e">
        <f>COUNTIF('[1]Matriz E.CAF'!$K$12:$K$411,T_Graf.!K164)</f>
        <v>#VALUE!</v>
      </c>
      <c r="N164" s="151" t="e">
        <f t="shared" si="17"/>
        <v>#VALUE!</v>
      </c>
      <c r="O164" s="148"/>
      <c r="P164" s="155"/>
      <c r="Q164" s="148"/>
      <c r="R164" s="148"/>
      <c r="S164" s="148" t="s">
        <v>493</v>
      </c>
      <c r="T164" s="148" t="e">
        <f>COUNTIF('[1]Matriz MAG'!$K$12:$K$378,T_Graf.!S164)</f>
        <v>#VALUE!</v>
      </c>
      <c r="U164" s="151" t="e">
        <f t="shared" si="18"/>
        <v>#VALUE!</v>
      </c>
      <c r="V164" s="148"/>
      <c r="W164" s="155"/>
      <c r="X164" s="148"/>
      <c r="Y164" s="148"/>
      <c r="Z164" s="148" t="s">
        <v>493</v>
      </c>
      <c r="AA164" s="148" t="e">
        <f>COUNTIF('[1]Matriz MGM'!$K$12:$K$375,T_Graf.!Z164)</f>
        <v>#VALUE!</v>
      </c>
      <c r="AB164" s="151" t="e">
        <f t="shared" si="19"/>
        <v>#VALUE!</v>
      </c>
    </row>
    <row r="165" spans="1:28" ht="10.9" customHeight="1" x14ac:dyDescent="0.2">
      <c r="A165" s="155"/>
      <c r="B165" s="148"/>
      <c r="C165" s="148"/>
      <c r="D165" s="148" t="s">
        <v>499</v>
      </c>
      <c r="E165" s="148" t="e">
        <f>COUNTIF('[1]Matriz COR'!$K$12:$K$387,T_Graf.!D165)</f>
        <v>#VALUE!</v>
      </c>
      <c r="F165" s="151" t="e">
        <f t="shared" si="16"/>
        <v>#VALUE!</v>
      </c>
      <c r="G165" s="148"/>
      <c r="H165" s="155"/>
      <c r="I165" s="148"/>
      <c r="J165" s="148"/>
      <c r="K165" s="340" t="s">
        <v>499</v>
      </c>
      <c r="L165" s="340"/>
      <c r="M165" s="148" t="e">
        <f>COUNTIF('[1]Matriz E.CAF'!$K$12:$K$411,T_Graf.!K165)</f>
        <v>#VALUE!</v>
      </c>
      <c r="N165" s="151" t="e">
        <f t="shared" si="17"/>
        <v>#VALUE!</v>
      </c>
      <c r="O165" s="148"/>
      <c r="P165" s="155"/>
      <c r="Q165" s="148"/>
      <c r="R165" s="148"/>
      <c r="S165" s="148" t="s">
        <v>499</v>
      </c>
      <c r="T165" s="148" t="e">
        <f>COUNTIF('[1]Matriz MAG'!$K$12:$K$378,T_Graf.!S165)</f>
        <v>#VALUE!</v>
      </c>
      <c r="U165" s="151" t="e">
        <f t="shared" si="18"/>
        <v>#VALUE!</v>
      </c>
      <c r="V165" s="148"/>
      <c r="W165" s="155"/>
      <c r="X165" s="148"/>
      <c r="Y165" s="148"/>
      <c r="Z165" s="148" t="s">
        <v>499</v>
      </c>
      <c r="AA165" s="148" t="e">
        <f>COUNTIF('[1]Matriz MGM'!$K$12:$K$375,T_Graf.!Z165)</f>
        <v>#VALUE!</v>
      </c>
      <c r="AB165" s="151" t="e">
        <f t="shared" si="19"/>
        <v>#VALUE!</v>
      </c>
    </row>
    <row r="166" spans="1:28" ht="10.9" customHeight="1" x14ac:dyDescent="0.2">
      <c r="A166" s="155"/>
      <c r="B166" s="148"/>
      <c r="C166" s="148"/>
      <c r="D166" s="148" t="s">
        <v>504</v>
      </c>
      <c r="E166" s="148" t="e">
        <f>COUNTIF('[1]Matriz COR'!$K$12:$K$387,T_Graf.!D166)</f>
        <v>#VALUE!</v>
      </c>
      <c r="F166" s="151" t="e">
        <f t="shared" si="16"/>
        <v>#VALUE!</v>
      </c>
      <c r="G166" s="148"/>
      <c r="H166" s="155"/>
      <c r="I166" s="148"/>
      <c r="J166" s="148"/>
      <c r="K166" s="340" t="s">
        <v>504</v>
      </c>
      <c r="L166" s="340"/>
      <c r="M166" s="148" t="e">
        <f>COUNTIF('[1]Matriz E.CAF'!$K$12:$K$411,T_Graf.!K166)</f>
        <v>#VALUE!</v>
      </c>
      <c r="N166" s="151" t="e">
        <f t="shared" si="17"/>
        <v>#VALUE!</v>
      </c>
      <c r="O166" s="148"/>
      <c r="P166" s="155"/>
      <c r="Q166" s="148"/>
      <c r="R166" s="148"/>
      <c r="S166" s="148" t="s">
        <v>504</v>
      </c>
      <c r="T166" s="148" t="e">
        <f>COUNTIF('[1]Matriz MAG'!$K$12:$K$378,T_Graf.!S166)</f>
        <v>#VALUE!</v>
      </c>
      <c r="U166" s="151" t="e">
        <f t="shared" si="18"/>
        <v>#VALUE!</v>
      </c>
      <c r="V166" s="148"/>
      <c r="W166" s="155"/>
      <c r="X166" s="148"/>
      <c r="Y166" s="148"/>
      <c r="Z166" s="148" t="s">
        <v>504</v>
      </c>
      <c r="AA166" s="148" t="e">
        <f>COUNTIF('[1]Matriz MGM'!$K$12:$K$375,T_Graf.!Z166)</f>
        <v>#VALUE!</v>
      </c>
      <c r="AB166" s="151" t="e">
        <f t="shared" si="19"/>
        <v>#VALUE!</v>
      </c>
    </row>
    <row r="167" spans="1:28" ht="10.9" customHeight="1" x14ac:dyDescent="0.2">
      <c r="A167" s="155"/>
      <c r="B167" s="148"/>
      <c r="C167" s="148"/>
      <c r="D167" s="157" t="s">
        <v>510</v>
      </c>
      <c r="E167" s="148" t="e">
        <f>COUNTIF('[1]Matriz COR'!$K$12:$K$387,T_Graf.!D167)</f>
        <v>#VALUE!</v>
      </c>
      <c r="F167" s="151" t="e">
        <f t="shared" si="16"/>
        <v>#VALUE!</v>
      </c>
      <c r="G167" s="148"/>
      <c r="H167" s="155"/>
      <c r="I167" s="148"/>
      <c r="J167" s="148"/>
      <c r="K167" s="340" t="s">
        <v>510</v>
      </c>
      <c r="L167" s="340"/>
      <c r="M167" s="148" t="e">
        <f>COUNTIF('[1]Matriz E.CAF'!$K$12:$K$411,T_Graf.!K167)</f>
        <v>#VALUE!</v>
      </c>
      <c r="N167" s="151" t="e">
        <f t="shared" si="17"/>
        <v>#VALUE!</v>
      </c>
      <c r="O167" s="148"/>
      <c r="P167" s="155"/>
      <c r="Q167" s="148"/>
      <c r="R167" s="148"/>
      <c r="S167" s="157" t="s">
        <v>510</v>
      </c>
      <c r="T167" s="148" t="e">
        <f>COUNTIF('[1]Matriz MAG'!$K$12:$K$378,T_Graf.!S167)</f>
        <v>#VALUE!</v>
      </c>
      <c r="U167" s="151" t="e">
        <f t="shared" si="18"/>
        <v>#VALUE!</v>
      </c>
      <c r="V167" s="148"/>
      <c r="W167" s="155"/>
      <c r="X167" s="148"/>
      <c r="Y167" s="148"/>
      <c r="Z167" s="157" t="s">
        <v>510</v>
      </c>
      <c r="AA167" s="148" t="e">
        <f>COUNTIF('[1]Matriz MGM'!$K$12:$K$375,T_Graf.!Z167)</f>
        <v>#VALUE!</v>
      </c>
      <c r="AB167" s="151" t="e">
        <f t="shared" si="19"/>
        <v>#VALUE!</v>
      </c>
    </row>
    <row r="168" spans="1:28" ht="10.9" customHeight="1" x14ac:dyDescent="0.2">
      <c r="A168" s="155"/>
      <c r="B168" s="148"/>
      <c r="C168" s="148"/>
      <c r="D168" s="148" t="s">
        <v>516</v>
      </c>
      <c r="E168" s="148" t="e">
        <f>COUNTIF('[1]Matriz COR'!$K$12:$K$387,T_Graf.!D168)</f>
        <v>#VALUE!</v>
      </c>
      <c r="F168" s="151" t="e">
        <f t="shared" si="16"/>
        <v>#VALUE!</v>
      </c>
      <c r="G168" s="148"/>
      <c r="H168" s="155"/>
      <c r="I168" s="148"/>
      <c r="J168" s="148"/>
      <c r="K168" s="340" t="s">
        <v>516</v>
      </c>
      <c r="L168" s="340"/>
      <c r="M168" s="148" t="e">
        <f>COUNTIF('[1]Matriz E.CAF'!$K$12:$K$411,T_Graf.!K168)</f>
        <v>#VALUE!</v>
      </c>
      <c r="N168" s="151" t="e">
        <f t="shared" si="17"/>
        <v>#VALUE!</v>
      </c>
      <c r="O168" s="148"/>
      <c r="P168" s="155"/>
      <c r="Q168" s="148"/>
      <c r="R168" s="148"/>
      <c r="S168" s="148" t="s">
        <v>516</v>
      </c>
      <c r="T168" s="148" t="e">
        <f>COUNTIF('[1]Matriz MAG'!$K$12:$K$378,T_Graf.!S168)</f>
        <v>#VALUE!</v>
      </c>
      <c r="U168" s="151" t="e">
        <f t="shared" si="18"/>
        <v>#VALUE!</v>
      </c>
      <c r="V168" s="148"/>
      <c r="W168" s="155"/>
      <c r="X168" s="148"/>
      <c r="Y168" s="148"/>
      <c r="Z168" s="148" t="s">
        <v>516</v>
      </c>
      <c r="AA168" s="148" t="e">
        <f>COUNTIF('[1]Matriz MGM'!$K$12:$K$375,T_Graf.!Z168)</f>
        <v>#VALUE!</v>
      </c>
      <c r="AB168" s="151" t="e">
        <f t="shared" si="19"/>
        <v>#VALUE!</v>
      </c>
    </row>
    <row r="169" spans="1:28" ht="10.9" customHeight="1" x14ac:dyDescent="0.2">
      <c r="A169" s="155"/>
      <c r="B169" s="148"/>
      <c r="C169" s="148"/>
      <c r="D169" s="148" t="s">
        <v>522</v>
      </c>
      <c r="E169" s="148" t="e">
        <f>COUNTIF('[1]Matriz COR'!$K$12:$K$387,T_Graf.!D169)</f>
        <v>#VALUE!</v>
      </c>
      <c r="F169" s="151" t="e">
        <f t="shared" si="16"/>
        <v>#VALUE!</v>
      </c>
      <c r="G169" s="148"/>
      <c r="H169" s="155"/>
      <c r="I169" s="148"/>
      <c r="J169" s="148"/>
      <c r="K169" s="340" t="s">
        <v>522</v>
      </c>
      <c r="L169" s="340"/>
      <c r="M169" s="148" t="e">
        <f>COUNTIF('[1]Matriz E.CAF'!$K$12:$K$411,T_Graf.!K169)</f>
        <v>#VALUE!</v>
      </c>
      <c r="N169" s="151" t="e">
        <f t="shared" si="17"/>
        <v>#VALUE!</v>
      </c>
      <c r="O169" s="148"/>
      <c r="P169" s="155"/>
      <c r="Q169" s="148"/>
      <c r="R169" s="148"/>
      <c r="S169" s="148" t="s">
        <v>522</v>
      </c>
      <c r="T169" s="148" t="e">
        <f>COUNTIF('[1]Matriz MAG'!$K$12:$K$378,T_Graf.!S169)</f>
        <v>#VALUE!</v>
      </c>
      <c r="U169" s="151" t="e">
        <f t="shared" si="18"/>
        <v>#VALUE!</v>
      </c>
      <c r="V169" s="148"/>
      <c r="W169" s="155"/>
      <c r="X169" s="148"/>
      <c r="Y169" s="148"/>
      <c r="Z169" s="148" t="s">
        <v>522</v>
      </c>
      <c r="AA169" s="148" t="e">
        <f>COUNTIF('[1]Matriz MGM'!$K$12:$K$375,T_Graf.!Z169)</f>
        <v>#VALUE!</v>
      </c>
      <c r="AB169" s="151" t="e">
        <f t="shared" si="19"/>
        <v>#VALUE!</v>
      </c>
    </row>
    <row r="170" spans="1:28" ht="10.9" customHeight="1" x14ac:dyDescent="0.2">
      <c r="A170" s="155"/>
      <c r="B170" s="148"/>
      <c r="C170" s="148"/>
      <c r="D170" s="148" t="s">
        <v>528</v>
      </c>
      <c r="E170" s="148" t="e">
        <f>COUNTIF('[1]Matriz COR'!$K$12:$K$387,T_Graf.!D170)</f>
        <v>#VALUE!</v>
      </c>
      <c r="F170" s="151" t="e">
        <f t="shared" si="16"/>
        <v>#VALUE!</v>
      </c>
      <c r="G170" s="148"/>
      <c r="H170" s="155"/>
      <c r="I170" s="148"/>
      <c r="J170" s="148"/>
      <c r="K170" s="340" t="s">
        <v>528</v>
      </c>
      <c r="L170" s="340"/>
      <c r="M170" s="148" t="e">
        <f>COUNTIF('[1]Matriz E.CAF'!$K$12:$K$411,T_Graf.!K170)</f>
        <v>#VALUE!</v>
      </c>
      <c r="N170" s="151" t="e">
        <f t="shared" si="17"/>
        <v>#VALUE!</v>
      </c>
      <c r="O170" s="148"/>
      <c r="P170" s="155"/>
      <c r="Q170" s="148"/>
      <c r="R170" s="148"/>
      <c r="S170" s="148" t="s">
        <v>528</v>
      </c>
      <c r="T170" s="148" t="e">
        <f>COUNTIF('[1]Matriz MAG'!$K$12:$K$378,T_Graf.!S170)</f>
        <v>#VALUE!</v>
      </c>
      <c r="U170" s="151" t="e">
        <f t="shared" si="18"/>
        <v>#VALUE!</v>
      </c>
      <c r="V170" s="148"/>
      <c r="W170" s="155"/>
      <c r="X170" s="148"/>
      <c r="Y170" s="148"/>
      <c r="Z170" s="148" t="s">
        <v>528</v>
      </c>
      <c r="AA170" s="148" t="e">
        <f>COUNTIF('[1]Matriz MGM'!$K$12:$K$375,T_Graf.!Z170)</f>
        <v>#VALUE!</v>
      </c>
      <c r="AB170" s="151" t="e">
        <f t="shared" si="19"/>
        <v>#VALUE!</v>
      </c>
    </row>
    <row r="171" spans="1:28" ht="10.9" customHeight="1" x14ac:dyDescent="0.2">
      <c r="A171" s="155"/>
      <c r="B171" s="148"/>
      <c r="C171" s="148"/>
      <c r="D171" s="148" t="s">
        <v>534</v>
      </c>
      <c r="E171" s="148" t="e">
        <f>COUNTIF('[1]Matriz COR'!$K$12:$K$387,T_Graf.!D171)</f>
        <v>#VALUE!</v>
      </c>
      <c r="F171" s="151" t="e">
        <f t="shared" si="16"/>
        <v>#VALUE!</v>
      </c>
      <c r="G171" s="148"/>
      <c r="H171" s="155"/>
      <c r="I171" s="148"/>
      <c r="J171" s="148"/>
      <c r="K171" s="340" t="s">
        <v>534</v>
      </c>
      <c r="L171" s="340"/>
      <c r="M171" s="148" t="e">
        <f>COUNTIF('[1]Matriz E.CAF'!$K$12:$K$411,T_Graf.!K171)</f>
        <v>#VALUE!</v>
      </c>
      <c r="N171" s="151" t="e">
        <f t="shared" si="17"/>
        <v>#VALUE!</v>
      </c>
      <c r="O171" s="148"/>
      <c r="P171" s="155"/>
      <c r="Q171" s="148"/>
      <c r="R171" s="148"/>
      <c r="S171" s="148" t="s">
        <v>534</v>
      </c>
      <c r="T171" s="148" t="e">
        <f>COUNTIF('[1]Matriz MAG'!$K$12:$K$378,T_Graf.!S171)</f>
        <v>#VALUE!</v>
      </c>
      <c r="U171" s="151" t="e">
        <f t="shared" si="18"/>
        <v>#VALUE!</v>
      </c>
      <c r="V171" s="148"/>
      <c r="W171" s="155"/>
      <c r="X171" s="148"/>
      <c r="Y171" s="148"/>
      <c r="Z171" s="148" t="s">
        <v>534</v>
      </c>
      <c r="AA171" s="148" t="e">
        <f>COUNTIF('[1]Matriz MGM'!$K$12:$K$375,T_Graf.!Z171)</f>
        <v>#VALUE!</v>
      </c>
      <c r="AB171" s="151" t="e">
        <f t="shared" si="19"/>
        <v>#VALUE!</v>
      </c>
    </row>
    <row r="172" spans="1:28" ht="10.9" customHeight="1" x14ac:dyDescent="0.2">
      <c r="A172" s="155"/>
      <c r="B172" s="148"/>
      <c r="C172" s="148"/>
      <c r="D172" s="148" t="s">
        <v>540</v>
      </c>
      <c r="E172" s="148" t="e">
        <f>COUNTIF('[1]Matriz COR'!$K$12:$K$387,T_Graf.!D172)</f>
        <v>#VALUE!</v>
      </c>
      <c r="F172" s="151" t="e">
        <f t="shared" si="16"/>
        <v>#VALUE!</v>
      </c>
      <c r="G172" s="148"/>
      <c r="H172" s="155"/>
      <c r="I172" s="148"/>
      <c r="J172" s="148"/>
      <c r="K172" s="340" t="s">
        <v>540</v>
      </c>
      <c r="L172" s="340"/>
      <c r="M172" s="148" t="e">
        <f>COUNTIF('[1]Matriz E.CAF'!$K$12:$K$411,T_Graf.!K172)</f>
        <v>#VALUE!</v>
      </c>
      <c r="N172" s="151" t="e">
        <f t="shared" si="17"/>
        <v>#VALUE!</v>
      </c>
      <c r="O172" s="148"/>
      <c r="P172" s="155"/>
      <c r="Q172" s="148"/>
      <c r="R172" s="148"/>
      <c r="S172" s="148" t="s">
        <v>540</v>
      </c>
      <c r="T172" s="148" t="e">
        <f>COUNTIF('[1]Matriz MAG'!$K$12:$K$378,T_Graf.!S172)</f>
        <v>#VALUE!</v>
      </c>
      <c r="U172" s="151" t="e">
        <f t="shared" si="18"/>
        <v>#VALUE!</v>
      </c>
      <c r="V172" s="148"/>
      <c r="W172" s="155"/>
      <c r="X172" s="148"/>
      <c r="Y172" s="148"/>
      <c r="Z172" s="148" t="s">
        <v>540</v>
      </c>
      <c r="AA172" s="148" t="e">
        <f>COUNTIF('[1]Matriz MGM'!$K$12:$K$375,T_Graf.!Z172)</f>
        <v>#VALUE!</v>
      </c>
      <c r="AB172" s="151" t="e">
        <f t="shared" si="19"/>
        <v>#VALUE!</v>
      </c>
    </row>
    <row r="173" spans="1:28" ht="10.9" customHeight="1" x14ac:dyDescent="0.2">
      <c r="A173" s="155"/>
      <c r="B173" s="148"/>
      <c r="C173" s="148"/>
      <c r="D173" s="148" t="s">
        <v>545</v>
      </c>
      <c r="E173" s="148" t="e">
        <f>COUNTIF('[1]Matriz COR'!$K$12:$K$387,T_Graf.!D173)</f>
        <v>#VALUE!</v>
      </c>
      <c r="F173" s="151" t="e">
        <f t="shared" si="16"/>
        <v>#VALUE!</v>
      </c>
      <c r="G173" s="148"/>
      <c r="H173" s="155"/>
      <c r="I173" s="148"/>
      <c r="J173" s="148"/>
      <c r="K173" s="340" t="s">
        <v>545</v>
      </c>
      <c r="L173" s="340"/>
      <c r="M173" s="148" t="e">
        <f>COUNTIF('[1]Matriz E.CAF'!$K$12:$K$411,T_Graf.!K173)</f>
        <v>#VALUE!</v>
      </c>
      <c r="N173" s="151" t="e">
        <f t="shared" si="17"/>
        <v>#VALUE!</v>
      </c>
      <c r="O173" s="148"/>
      <c r="P173" s="155"/>
      <c r="Q173" s="148"/>
      <c r="R173" s="148"/>
      <c r="S173" s="148" t="s">
        <v>545</v>
      </c>
      <c r="T173" s="148" t="e">
        <f>COUNTIF('[1]Matriz MAG'!$K$12:$K$378,T_Graf.!S173)</f>
        <v>#VALUE!</v>
      </c>
      <c r="U173" s="151" t="e">
        <f t="shared" si="18"/>
        <v>#VALUE!</v>
      </c>
      <c r="V173" s="148"/>
      <c r="W173" s="155"/>
      <c r="X173" s="148"/>
      <c r="Y173" s="148"/>
      <c r="Z173" s="148" t="s">
        <v>545</v>
      </c>
      <c r="AA173" s="148" t="e">
        <f>COUNTIF('[1]Matriz MGM'!$K$12:$K$375,T_Graf.!Z173)</f>
        <v>#VALUE!</v>
      </c>
      <c r="AB173" s="151" t="e">
        <f t="shared" si="19"/>
        <v>#VALUE!</v>
      </c>
    </row>
    <row r="174" spans="1:28" ht="10.9" customHeight="1" x14ac:dyDescent="0.2">
      <c r="A174" s="155"/>
      <c r="B174" s="148"/>
      <c r="C174" s="148"/>
      <c r="D174" s="148" t="s">
        <v>550</v>
      </c>
      <c r="E174" s="148" t="e">
        <f>COUNTIF('[1]Matriz COR'!$K$12:$K$387,T_Graf.!D174)</f>
        <v>#VALUE!</v>
      </c>
      <c r="F174" s="151" t="e">
        <f t="shared" si="16"/>
        <v>#VALUE!</v>
      </c>
      <c r="G174" s="148"/>
      <c r="H174" s="155"/>
      <c r="I174" s="148"/>
      <c r="J174" s="148"/>
      <c r="K174" s="340" t="s">
        <v>550</v>
      </c>
      <c r="L174" s="340"/>
      <c r="M174" s="148" t="e">
        <f>COUNTIF('[1]Matriz E.CAF'!$K$12:$K$411,T_Graf.!K174)</f>
        <v>#VALUE!</v>
      </c>
      <c r="N174" s="151" t="e">
        <f t="shared" si="17"/>
        <v>#VALUE!</v>
      </c>
      <c r="O174" s="148"/>
      <c r="P174" s="155"/>
      <c r="Q174" s="148"/>
      <c r="R174" s="148"/>
      <c r="S174" s="148" t="s">
        <v>550</v>
      </c>
      <c r="T174" s="148" t="e">
        <f>COUNTIF('[1]Matriz MAG'!$K$12:$K$378,T_Graf.!S174)</f>
        <v>#VALUE!</v>
      </c>
      <c r="U174" s="151" t="e">
        <f t="shared" si="18"/>
        <v>#VALUE!</v>
      </c>
      <c r="V174" s="148"/>
      <c r="W174" s="155"/>
      <c r="X174" s="148"/>
      <c r="Y174" s="148"/>
      <c r="Z174" s="148" t="s">
        <v>550</v>
      </c>
      <c r="AA174" s="148" t="e">
        <f>COUNTIF('[1]Matriz MGM'!$K$12:$K$375,T_Graf.!Z174)</f>
        <v>#VALUE!</v>
      </c>
      <c r="AB174" s="151" t="e">
        <f t="shared" si="19"/>
        <v>#VALUE!</v>
      </c>
    </row>
    <row r="175" spans="1:28" ht="10.9" customHeight="1" x14ac:dyDescent="0.2">
      <c r="A175" s="155"/>
      <c r="B175" s="148"/>
      <c r="C175" s="148"/>
      <c r="D175" s="148" t="s">
        <v>556</v>
      </c>
      <c r="E175" s="148" t="e">
        <f>COUNTIF('[1]Matriz COR'!$K$12:$K$387,T_Graf.!D175)</f>
        <v>#VALUE!</v>
      </c>
      <c r="F175" s="151" t="e">
        <f t="shared" si="16"/>
        <v>#VALUE!</v>
      </c>
      <c r="G175" s="148"/>
      <c r="H175" s="155"/>
      <c r="I175" s="148"/>
      <c r="J175" s="148"/>
      <c r="K175" s="340" t="s">
        <v>556</v>
      </c>
      <c r="L175" s="340"/>
      <c r="M175" s="148" t="e">
        <f>COUNTIF('[1]Matriz E.CAF'!$K$12:$K$411,T_Graf.!K175)</f>
        <v>#VALUE!</v>
      </c>
      <c r="N175" s="151" t="e">
        <f t="shared" si="17"/>
        <v>#VALUE!</v>
      </c>
      <c r="O175" s="148"/>
      <c r="P175" s="155"/>
      <c r="Q175" s="148"/>
      <c r="R175" s="148"/>
      <c r="S175" s="148" t="s">
        <v>556</v>
      </c>
      <c r="T175" s="148" t="e">
        <f>COUNTIF('[1]Matriz MAG'!$K$12:$K$378,T_Graf.!S175)</f>
        <v>#VALUE!</v>
      </c>
      <c r="U175" s="151" t="e">
        <f t="shared" si="18"/>
        <v>#VALUE!</v>
      </c>
      <c r="V175" s="148"/>
      <c r="W175" s="155"/>
      <c r="X175" s="148"/>
      <c r="Y175" s="148"/>
      <c r="Z175" s="148" t="s">
        <v>556</v>
      </c>
      <c r="AA175" s="148" t="e">
        <f>COUNTIF('[1]Matriz MGM'!$K$12:$K$375,T_Graf.!Z175)</f>
        <v>#VALUE!</v>
      </c>
      <c r="AB175" s="151" t="e">
        <f t="shared" si="19"/>
        <v>#VALUE!</v>
      </c>
    </row>
    <row r="176" spans="1:28" ht="10.9" customHeight="1" x14ac:dyDescent="0.2">
      <c r="A176" s="155"/>
      <c r="B176" s="148"/>
      <c r="C176" s="148"/>
      <c r="D176" s="148" t="s">
        <v>562</v>
      </c>
      <c r="E176" s="148" t="e">
        <f>COUNTIF('[1]Matriz COR'!$K$12:$K$387,T_Graf.!D176)</f>
        <v>#VALUE!</v>
      </c>
      <c r="F176" s="151" t="e">
        <f t="shared" si="16"/>
        <v>#VALUE!</v>
      </c>
      <c r="G176" s="148"/>
      <c r="H176" s="155"/>
      <c r="I176" s="148"/>
      <c r="J176" s="148"/>
      <c r="K176" s="340" t="s">
        <v>562</v>
      </c>
      <c r="L176" s="340"/>
      <c r="M176" s="148" t="e">
        <f>COUNTIF('[1]Matriz E.CAF'!$K$12:$K$411,T_Graf.!K176)</f>
        <v>#VALUE!</v>
      </c>
      <c r="N176" s="151" t="e">
        <f t="shared" si="17"/>
        <v>#VALUE!</v>
      </c>
      <c r="O176" s="148"/>
      <c r="P176" s="155"/>
      <c r="Q176" s="148"/>
      <c r="R176" s="148"/>
      <c r="S176" s="148" t="s">
        <v>562</v>
      </c>
      <c r="T176" s="148" t="e">
        <f>COUNTIF('[1]Matriz MAG'!$K$12:$K$378,T_Graf.!S176)</f>
        <v>#VALUE!</v>
      </c>
      <c r="U176" s="151" t="e">
        <f t="shared" si="18"/>
        <v>#VALUE!</v>
      </c>
      <c r="V176" s="148"/>
      <c r="W176" s="155"/>
      <c r="X176" s="148"/>
      <c r="Y176" s="148"/>
      <c r="Z176" s="148" t="s">
        <v>562</v>
      </c>
      <c r="AA176" s="148" t="e">
        <f>COUNTIF('[1]Matriz MGM'!$K$12:$K$375,T_Graf.!Z176)</f>
        <v>#VALUE!</v>
      </c>
      <c r="AB176" s="151" t="e">
        <f t="shared" si="19"/>
        <v>#VALUE!</v>
      </c>
    </row>
    <row r="177" spans="1:28" ht="10.9" customHeight="1" x14ac:dyDescent="0.2">
      <c r="A177" s="155"/>
      <c r="B177" s="148"/>
      <c r="C177" s="148"/>
      <c r="D177" s="148" t="s">
        <v>568</v>
      </c>
      <c r="E177" s="148" t="e">
        <f>COUNTIF('[1]Matriz COR'!$K$12:$K$387,T_Graf.!D177)</f>
        <v>#VALUE!</v>
      </c>
      <c r="F177" s="151" t="e">
        <f t="shared" si="16"/>
        <v>#VALUE!</v>
      </c>
      <c r="G177" s="148"/>
      <c r="H177" s="155"/>
      <c r="I177" s="148"/>
      <c r="J177" s="148"/>
      <c r="K177" s="340" t="s">
        <v>568</v>
      </c>
      <c r="L177" s="340"/>
      <c r="M177" s="148" t="e">
        <f>COUNTIF('[1]Matriz E.CAF'!$K$12:$K$411,T_Graf.!K177)</f>
        <v>#VALUE!</v>
      </c>
      <c r="N177" s="151" t="e">
        <f t="shared" si="17"/>
        <v>#VALUE!</v>
      </c>
      <c r="O177" s="148"/>
      <c r="P177" s="155"/>
      <c r="Q177" s="148"/>
      <c r="R177" s="148"/>
      <c r="S177" s="148" t="s">
        <v>568</v>
      </c>
      <c r="T177" s="148" t="e">
        <f>COUNTIF('[1]Matriz MAG'!$K$12:$K$378,T_Graf.!S177)</f>
        <v>#VALUE!</v>
      </c>
      <c r="U177" s="151" t="e">
        <f t="shared" si="18"/>
        <v>#VALUE!</v>
      </c>
      <c r="V177" s="148"/>
      <c r="W177" s="155"/>
      <c r="X177" s="148"/>
      <c r="Y177" s="148"/>
      <c r="Z177" s="148" t="s">
        <v>568</v>
      </c>
      <c r="AA177" s="148" t="e">
        <f>COUNTIF('[1]Matriz MGM'!$K$12:$K$375,T_Graf.!Z177)</f>
        <v>#VALUE!</v>
      </c>
      <c r="AB177" s="151" t="e">
        <f t="shared" si="19"/>
        <v>#VALUE!</v>
      </c>
    </row>
    <row r="178" spans="1:28" ht="10.9" customHeight="1" x14ac:dyDescent="0.2">
      <c r="A178" s="155"/>
      <c r="B178" s="148"/>
      <c r="C178" s="148"/>
      <c r="D178" s="148" t="s">
        <v>574</v>
      </c>
      <c r="E178" s="148" t="e">
        <f>COUNTIF('[1]Matriz COR'!$K$12:$K$387,T_Graf.!D178)</f>
        <v>#VALUE!</v>
      </c>
      <c r="F178" s="151" t="e">
        <f t="shared" si="16"/>
        <v>#VALUE!</v>
      </c>
      <c r="G178" s="148"/>
      <c r="H178" s="155"/>
      <c r="I178" s="148"/>
      <c r="J178" s="148"/>
      <c r="K178" s="340" t="s">
        <v>574</v>
      </c>
      <c r="L178" s="340"/>
      <c r="M178" s="148" t="e">
        <f>COUNTIF('[1]Matriz E.CAF'!$K$12:$K$411,T_Graf.!K178)</f>
        <v>#VALUE!</v>
      </c>
      <c r="N178" s="151" t="e">
        <f t="shared" si="17"/>
        <v>#VALUE!</v>
      </c>
      <c r="O178" s="148"/>
      <c r="P178" s="155"/>
      <c r="Q178" s="148"/>
      <c r="R178" s="148"/>
      <c r="S178" s="148" t="s">
        <v>574</v>
      </c>
      <c r="T178" s="148" t="e">
        <f>COUNTIF('[1]Matriz MAG'!$K$12:$K$378,T_Graf.!S178)</f>
        <v>#VALUE!</v>
      </c>
      <c r="U178" s="151" t="e">
        <f t="shared" si="18"/>
        <v>#VALUE!</v>
      </c>
      <c r="V178" s="148"/>
      <c r="W178" s="155"/>
      <c r="X178" s="148"/>
      <c r="Y178" s="148"/>
      <c r="Z178" s="148" t="s">
        <v>574</v>
      </c>
      <c r="AA178" s="148" t="e">
        <f>COUNTIF('[1]Matriz MGM'!$K$12:$K$375,T_Graf.!Z178)</f>
        <v>#VALUE!</v>
      </c>
      <c r="AB178" s="151" t="e">
        <f t="shared" si="19"/>
        <v>#VALUE!</v>
      </c>
    </row>
    <row r="179" spans="1:28" ht="10.9" customHeight="1" x14ac:dyDescent="0.2">
      <c r="A179" s="155"/>
      <c r="B179" s="148"/>
      <c r="C179" s="148"/>
      <c r="D179" s="148" t="s">
        <v>579</v>
      </c>
      <c r="E179" s="148" t="e">
        <f>COUNTIF('[1]Matriz COR'!$K$12:$K$387,T_Graf.!D179)</f>
        <v>#VALUE!</v>
      </c>
      <c r="F179" s="151" t="e">
        <f t="shared" si="16"/>
        <v>#VALUE!</v>
      </c>
      <c r="G179" s="148"/>
      <c r="H179" s="155"/>
      <c r="I179" s="148"/>
      <c r="J179" s="148"/>
      <c r="K179" s="340" t="s">
        <v>579</v>
      </c>
      <c r="L179" s="340"/>
      <c r="M179" s="148" t="e">
        <f>COUNTIF('[1]Matriz E.CAF'!$K$12:$K$411,T_Graf.!K179)</f>
        <v>#VALUE!</v>
      </c>
      <c r="N179" s="151" t="e">
        <f t="shared" si="17"/>
        <v>#VALUE!</v>
      </c>
      <c r="O179" s="148"/>
      <c r="P179" s="155"/>
      <c r="Q179" s="148"/>
      <c r="R179" s="148"/>
      <c r="S179" s="148" t="s">
        <v>579</v>
      </c>
      <c r="T179" s="148" t="e">
        <f>COUNTIF('[1]Matriz MAG'!$K$12:$K$378,T_Graf.!S179)</f>
        <v>#VALUE!</v>
      </c>
      <c r="U179" s="151" t="e">
        <f t="shared" si="18"/>
        <v>#VALUE!</v>
      </c>
      <c r="V179" s="148"/>
      <c r="W179" s="155"/>
      <c r="X179" s="148"/>
      <c r="Y179" s="148"/>
      <c r="Z179" s="148" t="s">
        <v>579</v>
      </c>
      <c r="AA179" s="148" t="e">
        <f>COUNTIF('[1]Matriz MGM'!$K$12:$K$375,T_Graf.!Z179)</f>
        <v>#VALUE!</v>
      </c>
      <c r="AB179" s="151" t="e">
        <f t="shared" si="19"/>
        <v>#VALUE!</v>
      </c>
    </row>
    <row r="180" spans="1:28" ht="10.9" customHeight="1" x14ac:dyDescent="0.2">
      <c r="A180" s="155"/>
      <c r="B180" s="148"/>
      <c r="C180" s="148"/>
      <c r="D180" s="148" t="s">
        <v>584</v>
      </c>
      <c r="E180" s="148" t="e">
        <f>COUNTIF('[1]Matriz COR'!$K$12:$K$387,T_Graf.!D180)</f>
        <v>#VALUE!</v>
      </c>
      <c r="F180" s="151" t="e">
        <f t="shared" si="16"/>
        <v>#VALUE!</v>
      </c>
      <c r="G180" s="148"/>
      <c r="H180" s="155"/>
      <c r="I180" s="148"/>
      <c r="J180" s="148"/>
      <c r="K180" s="340" t="s">
        <v>584</v>
      </c>
      <c r="L180" s="340"/>
      <c r="M180" s="148" t="e">
        <f>COUNTIF('[1]Matriz E.CAF'!$K$12:$K$411,T_Graf.!K180)</f>
        <v>#VALUE!</v>
      </c>
      <c r="N180" s="151" t="e">
        <f t="shared" si="17"/>
        <v>#VALUE!</v>
      </c>
      <c r="O180" s="148"/>
      <c r="P180" s="155"/>
      <c r="Q180" s="148"/>
      <c r="R180" s="148"/>
      <c r="S180" s="148" t="s">
        <v>584</v>
      </c>
      <c r="T180" s="148" t="e">
        <f>COUNTIF('[1]Matriz MAG'!$K$12:$K$378,T_Graf.!S180)</f>
        <v>#VALUE!</v>
      </c>
      <c r="U180" s="151" t="e">
        <f t="shared" si="18"/>
        <v>#VALUE!</v>
      </c>
      <c r="V180" s="148"/>
      <c r="W180" s="155"/>
      <c r="X180" s="148"/>
      <c r="Y180" s="148"/>
      <c r="Z180" s="148" t="s">
        <v>584</v>
      </c>
      <c r="AA180" s="148" t="e">
        <f>COUNTIF('[1]Matriz MGM'!$K$12:$K$375,T_Graf.!Z180)</f>
        <v>#VALUE!</v>
      </c>
      <c r="AB180" s="151" t="e">
        <f t="shared" si="19"/>
        <v>#VALUE!</v>
      </c>
    </row>
    <row r="181" spans="1:28" ht="10.9" customHeight="1" x14ac:dyDescent="0.2">
      <c r="A181" s="155"/>
      <c r="B181" s="148"/>
      <c r="C181" s="148"/>
      <c r="D181" s="148" t="s">
        <v>589</v>
      </c>
      <c r="E181" s="148" t="e">
        <f>COUNTIF('[1]Matriz COR'!$K$12:$K$387,T_Graf.!D181)</f>
        <v>#VALUE!</v>
      </c>
      <c r="F181" s="151" t="e">
        <f t="shared" si="16"/>
        <v>#VALUE!</v>
      </c>
      <c r="G181" s="148"/>
      <c r="H181" s="155"/>
      <c r="I181" s="148"/>
      <c r="J181" s="148"/>
      <c r="K181" s="340" t="s">
        <v>589</v>
      </c>
      <c r="L181" s="340"/>
      <c r="M181" s="148" t="e">
        <f>COUNTIF('[1]Matriz E.CAF'!$K$12:$K$411,T_Graf.!K181)</f>
        <v>#VALUE!</v>
      </c>
      <c r="N181" s="151" t="e">
        <f t="shared" si="17"/>
        <v>#VALUE!</v>
      </c>
      <c r="O181" s="148"/>
      <c r="P181" s="155"/>
      <c r="Q181" s="148"/>
      <c r="R181" s="148"/>
      <c r="S181" s="148" t="s">
        <v>589</v>
      </c>
      <c r="T181" s="148" t="e">
        <f>COUNTIF('[1]Matriz MAG'!$K$12:$K$378,T_Graf.!S181)</f>
        <v>#VALUE!</v>
      </c>
      <c r="U181" s="151" t="e">
        <f t="shared" si="18"/>
        <v>#VALUE!</v>
      </c>
      <c r="V181" s="148"/>
      <c r="W181" s="155"/>
      <c r="X181" s="148"/>
      <c r="Y181" s="148"/>
      <c r="Z181" s="148" t="s">
        <v>589</v>
      </c>
      <c r="AA181" s="148" t="e">
        <f>COUNTIF('[1]Matriz MGM'!$K$12:$K$375,T_Graf.!Z181)</f>
        <v>#VALUE!</v>
      </c>
      <c r="AB181" s="151" t="e">
        <f t="shared" si="19"/>
        <v>#VALUE!</v>
      </c>
    </row>
    <row r="182" spans="1:28" ht="10.9" customHeight="1" x14ac:dyDescent="0.2">
      <c r="A182" s="155"/>
      <c r="B182" s="148"/>
      <c r="C182" s="148"/>
      <c r="D182" s="148" t="s">
        <v>593</v>
      </c>
      <c r="E182" s="148" t="e">
        <f>COUNTIF('[1]Matriz COR'!$K$12:$K$387,T_Graf.!D182)</f>
        <v>#VALUE!</v>
      </c>
      <c r="F182" s="151" t="e">
        <f t="shared" si="16"/>
        <v>#VALUE!</v>
      </c>
      <c r="G182" s="148"/>
      <c r="H182" s="155"/>
      <c r="I182" s="148"/>
      <c r="J182" s="148"/>
      <c r="K182" s="340" t="s">
        <v>593</v>
      </c>
      <c r="L182" s="340"/>
      <c r="M182" s="148" t="e">
        <f>COUNTIF('[1]Matriz E.CAF'!$K$12:$K$411,T_Graf.!K182)</f>
        <v>#VALUE!</v>
      </c>
      <c r="N182" s="151" t="e">
        <f t="shared" si="17"/>
        <v>#VALUE!</v>
      </c>
      <c r="O182" s="148"/>
      <c r="P182" s="155"/>
      <c r="Q182" s="148"/>
      <c r="R182" s="148"/>
      <c r="S182" s="148" t="s">
        <v>593</v>
      </c>
      <c r="T182" s="148" t="e">
        <f>COUNTIF('[1]Matriz MAG'!$K$12:$K$378,T_Graf.!S182)</f>
        <v>#VALUE!</v>
      </c>
      <c r="U182" s="151" t="e">
        <f t="shared" si="18"/>
        <v>#VALUE!</v>
      </c>
      <c r="V182" s="148"/>
      <c r="W182" s="155"/>
      <c r="X182" s="148"/>
      <c r="Y182" s="148"/>
      <c r="Z182" s="148" t="s">
        <v>593</v>
      </c>
      <c r="AA182" s="148" t="e">
        <f>COUNTIF('[1]Matriz MGM'!$K$12:$K$375,T_Graf.!Z182)</f>
        <v>#VALUE!</v>
      </c>
      <c r="AB182" s="151" t="e">
        <f t="shared" si="19"/>
        <v>#VALUE!</v>
      </c>
    </row>
    <row r="183" spans="1:28" ht="10.9" customHeight="1" x14ac:dyDescent="0.2">
      <c r="A183" s="155"/>
      <c r="B183" s="148"/>
      <c r="C183" s="148"/>
      <c r="D183" s="148" t="s">
        <v>597</v>
      </c>
      <c r="E183" s="148" t="e">
        <f>COUNTIF('[1]Matriz COR'!$K$12:$K$387,T_Graf.!D183)</f>
        <v>#VALUE!</v>
      </c>
      <c r="F183" s="151" t="e">
        <f t="shared" si="16"/>
        <v>#VALUE!</v>
      </c>
      <c r="G183" s="148"/>
      <c r="H183" s="155"/>
      <c r="I183" s="148"/>
      <c r="J183" s="148"/>
      <c r="K183" s="340" t="s">
        <v>597</v>
      </c>
      <c r="L183" s="340"/>
      <c r="M183" s="148" t="e">
        <f>COUNTIF('[1]Matriz E.CAF'!$K$12:$K$411,T_Graf.!K183)</f>
        <v>#VALUE!</v>
      </c>
      <c r="N183" s="151" t="e">
        <f t="shared" si="17"/>
        <v>#VALUE!</v>
      </c>
      <c r="O183" s="148"/>
      <c r="P183" s="155"/>
      <c r="Q183" s="148"/>
      <c r="R183" s="148"/>
      <c r="S183" s="148" t="s">
        <v>597</v>
      </c>
      <c r="T183" s="148" t="e">
        <f>COUNTIF('[1]Matriz MAG'!$K$12:$K$378,T_Graf.!S183)</f>
        <v>#VALUE!</v>
      </c>
      <c r="U183" s="151" t="e">
        <f t="shared" si="18"/>
        <v>#VALUE!</v>
      </c>
      <c r="V183" s="148"/>
      <c r="W183" s="155"/>
      <c r="X183" s="148"/>
      <c r="Y183" s="148"/>
      <c r="Z183" s="148" t="s">
        <v>597</v>
      </c>
      <c r="AA183" s="148" t="e">
        <f>COUNTIF('[1]Matriz MGM'!$K$12:$K$375,T_Graf.!Z183)</f>
        <v>#VALUE!</v>
      </c>
      <c r="AB183" s="151" t="e">
        <f t="shared" si="19"/>
        <v>#VALUE!</v>
      </c>
    </row>
    <row r="184" spans="1:28" ht="10.9" customHeight="1" x14ac:dyDescent="0.2">
      <c r="A184" s="155"/>
      <c r="B184" s="148"/>
      <c r="C184" s="148"/>
      <c r="D184" s="148" t="s">
        <v>601</v>
      </c>
      <c r="E184" s="148" t="e">
        <f>COUNTIF('[1]Matriz COR'!$K$12:$K$387,T_Graf.!D184)</f>
        <v>#VALUE!</v>
      </c>
      <c r="F184" s="151" t="e">
        <f t="shared" si="16"/>
        <v>#VALUE!</v>
      </c>
      <c r="G184" s="148"/>
      <c r="H184" s="155"/>
      <c r="I184" s="148"/>
      <c r="J184" s="148"/>
      <c r="K184" s="340" t="s">
        <v>601</v>
      </c>
      <c r="L184" s="340"/>
      <c r="M184" s="148" t="e">
        <f>COUNTIF('[1]Matriz E.CAF'!$K$12:$K$411,T_Graf.!K184)</f>
        <v>#VALUE!</v>
      </c>
      <c r="N184" s="151" t="e">
        <f t="shared" si="17"/>
        <v>#VALUE!</v>
      </c>
      <c r="O184" s="148"/>
      <c r="P184" s="155"/>
      <c r="Q184" s="148"/>
      <c r="R184" s="148"/>
      <c r="S184" s="148" t="s">
        <v>601</v>
      </c>
      <c r="T184" s="148" t="e">
        <f>COUNTIF('[1]Matriz MAG'!$K$12:$K$378,T_Graf.!S184)</f>
        <v>#VALUE!</v>
      </c>
      <c r="U184" s="151" t="e">
        <f t="shared" si="18"/>
        <v>#VALUE!</v>
      </c>
      <c r="V184" s="148"/>
      <c r="W184" s="155"/>
      <c r="X184" s="148"/>
      <c r="Y184" s="148"/>
      <c r="Z184" s="148" t="s">
        <v>601</v>
      </c>
      <c r="AA184" s="148" t="e">
        <f>COUNTIF('[1]Matriz MGM'!$K$12:$K$375,T_Graf.!Z184)</f>
        <v>#VALUE!</v>
      </c>
      <c r="AB184" s="151" t="e">
        <f t="shared" si="19"/>
        <v>#VALUE!</v>
      </c>
    </row>
    <row r="185" spans="1:28" ht="10.9" customHeight="1" x14ac:dyDescent="0.2">
      <c r="A185" s="155"/>
      <c r="B185" s="148"/>
      <c r="C185" s="148"/>
      <c r="D185" s="148" t="s">
        <v>605</v>
      </c>
      <c r="E185" s="148" t="e">
        <f>COUNTIF('[1]Matriz COR'!$K$12:$K$387,T_Graf.!D185)</f>
        <v>#VALUE!</v>
      </c>
      <c r="F185" s="151" t="e">
        <f t="shared" si="16"/>
        <v>#VALUE!</v>
      </c>
      <c r="G185" s="148"/>
      <c r="H185" s="155"/>
      <c r="I185" s="148"/>
      <c r="J185" s="148"/>
      <c r="K185" s="340" t="s">
        <v>605</v>
      </c>
      <c r="L185" s="340"/>
      <c r="M185" s="148" t="e">
        <f>COUNTIF('[1]Matriz E.CAF'!$K$12:$K$411,T_Graf.!K185)</f>
        <v>#VALUE!</v>
      </c>
      <c r="N185" s="151" t="e">
        <f t="shared" si="17"/>
        <v>#VALUE!</v>
      </c>
      <c r="O185" s="148"/>
      <c r="P185" s="155"/>
      <c r="Q185" s="148"/>
      <c r="R185" s="148"/>
      <c r="S185" s="148" t="s">
        <v>605</v>
      </c>
      <c r="T185" s="148" t="e">
        <f>COUNTIF('[1]Matriz MAG'!$K$12:$K$378,T_Graf.!S185)</f>
        <v>#VALUE!</v>
      </c>
      <c r="U185" s="151" t="e">
        <f t="shared" si="18"/>
        <v>#VALUE!</v>
      </c>
      <c r="V185" s="148"/>
      <c r="W185" s="155"/>
      <c r="X185" s="148"/>
      <c r="Y185" s="148"/>
      <c r="Z185" s="148" t="s">
        <v>605</v>
      </c>
      <c r="AA185" s="148" t="e">
        <f>COUNTIF('[1]Matriz MGM'!$K$12:$K$375,T_Graf.!Z185)</f>
        <v>#VALUE!</v>
      </c>
      <c r="AB185" s="151" t="e">
        <f t="shared" si="19"/>
        <v>#VALUE!</v>
      </c>
    </row>
    <row r="186" spans="1:28" ht="10.9" customHeight="1" x14ac:dyDescent="0.2">
      <c r="A186" s="155"/>
      <c r="B186" s="148"/>
      <c r="C186" s="148"/>
      <c r="D186" s="148" t="s">
        <v>609</v>
      </c>
      <c r="E186" s="148" t="e">
        <f>COUNTIF('[1]Matriz COR'!$K$12:$K$387,T_Graf.!D186)</f>
        <v>#VALUE!</v>
      </c>
      <c r="F186" s="151" t="e">
        <f t="shared" si="16"/>
        <v>#VALUE!</v>
      </c>
      <c r="G186" s="148"/>
      <c r="H186" s="155"/>
      <c r="I186" s="148"/>
      <c r="J186" s="148"/>
      <c r="K186" s="340" t="s">
        <v>609</v>
      </c>
      <c r="L186" s="340"/>
      <c r="M186" s="148" t="e">
        <f>COUNTIF('[1]Matriz E.CAF'!$K$12:$K$411,T_Graf.!K186)</f>
        <v>#VALUE!</v>
      </c>
      <c r="N186" s="151" t="e">
        <f t="shared" si="17"/>
        <v>#VALUE!</v>
      </c>
      <c r="O186" s="148"/>
      <c r="P186" s="155"/>
      <c r="Q186" s="148"/>
      <c r="R186" s="148"/>
      <c r="S186" s="148" t="s">
        <v>609</v>
      </c>
      <c r="T186" s="148" t="e">
        <f>COUNTIF('[1]Matriz MAG'!$K$12:$K$378,T_Graf.!S186)</f>
        <v>#VALUE!</v>
      </c>
      <c r="U186" s="151" t="e">
        <f t="shared" si="18"/>
        <v>#VALUE!</v>
      </c>
      <c r="V186" s="148"/>
      <c r="W186" s="155"/>
      <c r="X186" s="148"/>
      <c r="Y186" s="148"/>
      <c r="Z186" s="148" t="s">
        <v>609</v>
      </c>
      <c r="AA186" s="148" t="e">
        <f>COUNTIF('[1]Matriz MGM'!$K$12:$K$375,T_Graf.!Z186)</f>
        <v>#VALUE!</v>
      </c>
      <c r="AB186" s="151" t="e">
        <f t="shared" si="19"/>
        <v>#VALUE!</v>
      </c>
    </row>
    <row r="187" spans="1:28" ht="10.9" customHeight="1" x14ac:dyDescent="0.2">
      <c r="A187" s="155"/>
      <c r="B187" s="148"/>
      <c r="C187" s="148"/>
      <c r="D187" s="148" t="s">
        <v>613</v>
      </c>
      <c r="E187" s="148" t="e">
        <f>COUNTIF('[1]Matriz COR'!$K$12:$K$387,T_Graf.!D187)</f>
        <v>#VALUE!</v>
      </c>
      <c r="F187" s="151" t="e">
        <f t="shared" si="16"/>
        <v>#VALUE!</v>
      </c>
      <c r="G187" s="148"/>
      <c r="H187" s="155"/>
      <c r="I187" s="148"/>
      <c r="J187" s="148"/>
      <c r="K187" s="340" t="s">
        <v>613</v>
      </c>
      <c r="L187" s="340"/>
      <c r="M187" s="148" t="e">
        <f>COUNTIF('[1]Matriz E.CAF'!$K$12:$K$411,T_Graf.!K187)</f>
        <v>#VALUE!</v>
      </c>
      <c r="N187" s="151" t="e">
        <f t="shared" si="17"/>
        <v>#VALUE!</v>
      </c>
      <c r="O187" s="148"/>
      <c r="P187" s="155"/>
      <c r="Q187" s="148"/>
      <c r="R187" s="148"/>
      <c r="S187" s="148" t="s">
        <v>613</v>
      </c>
      <c r="T187" s="148" t="e">
        <f>COUNTIF('[1]Matriz MAG'!$K$12:$K$378,T_Graf.!S187)</f>
        <v>#VALUE!</v>
      </c>
      <c r="U187" s="151" t="e">
        <f t="shared" si="18"/>
        <v>#VALUE!</v>
      </c>
      <c r="V187" s="148"/>
      <c r="W187" s="155"/>
      <c r="X187" s="148"/>
      <c r="Y187" s="148"/>
      <c r="Z187" s="148" t="s">
        <v>613</v>
      </c>
      <c r="AA187" s="148" t="e">
        <f>COUNTIF('[1]Matriz MGM'!$K$12:$K$375,T_Graf.!Z187)</f>
        <v>#VALUE!</v>
      </c>
      <c r="AB187" s="151" t="e">
        <f t="shared" si="19"/>
        <v>#VALUE!</v>
      </c>
    </row>
    <row r="188" spans="1:28" ht="10.9" customHeight="1" x14ac:dyDescent="0.2">
      <c r="A188" s="155"/>
      <c r="B188" s="148"/>
      <c r="C188" s="148"/>
      <c r="D188" s="148" t="s">
        <v>617</v>
      </c>
      <c r="E188" s="148" t="e">
        <f>COUNTIF('[1]Matriz COR'!$K$12:$K$387,T_Graf.!D188)</f>
        <v>#VALUE!</v>
      </c>
      <c r="F188" s="151" t="e">
        <f t="shared" si="16"/>
        <v>#VALUE!</v>
      </c>
      <c r="G188" s="148"/>
      <c r="H188" s="155"/>
      <c r="I188" s="148"/>
      <c r="J188" s="148"/>
      <c r="K188" s="340" t="s">
        <v>617</v>
      </c>
      <c r="L188" s="340"/>
      <c r="M188" s="148" t="e">
        <f>COUNTIF('[1]Matriz E.CAF'!$K$12:$K$411,T_Graf.!K188)</f>
        <v>#VALUE!</v>
      </c>
      <c r="N188" s="151" t="e">
        <f t="shared" si="17"/>
        <v>#VALUE!</v>
      </c>
      <c r="O188" s="148"/>
      <c r="P188" s="155"/>
      <c r="Q188" s="148"/>
      <c r="R188" s="148"/>
      <c r="S188" s="148" t="s">
        <v>617</v>
      </c>
      <c r="T188" s="148" t="e">
        <f>COUNTIF('[1]Matriz MAG'!$K$12:$K$378,T_Graf.!S188)</f>
        <v>#VALUE!</v>
      </c>
      <c r="U188" s="151" t="e">
        <f t="shared" si="18"/>
        <v>#VALUE!</v>
      </c>
      <c r="V188" s="148"/>
      <c r="W188" s="155"/>
      <c r="X188" s="148"/>
      <c r="Y188" s="148"/>
      <c r="Z188" s="148" t="s">
        <v>617</v>
      </c>
      <c r="AA188" s="148" t="e">
        <f>COUNTIF('[1]Matriz MGM'!$K$12:$K$375,T_Graf.!Z188)</f>
        <v>#VALUE!</v>
      </c>
      <c r="AB188" s="151" t="e">
        <f t="shared" si="19"/>
        <v>#VALUE!</v>
      </c>
    </row>
    <row r="189" spans="1:28" ht="10.9" customHeight="1" x14ac:dyDescent="0.2">
      <c r="A189" s="155"/>
      <c r="B189" s="148"/>
      <c r="C189" s="148"/>
      <c r="D189" s="148" t="s">
        <v>621</v>
      </c>
      <c r="E189" s="148" t="e">
        <f>COUNTIF('[1]Matriz COR'!$K$12:$K$387,T_Graf.!D189)</f>
        <v>#VALUE!</v>
      </c>
      <c r="F189" s="151" t="e">
        <f t="shared" si="16"/>
        <v>#VALUE!</v>
      </c>
      <c r="G189" s="148"/>
      <c r="H189" s="155"/>
      <c r="I189" s="148"/>
      <c r="J189" s="148"/>
      <c r="K189" s="340" t="s">
        <v>621</v>
      </c>
      <c r="L189" s="340"/>
      <c r="M189" s="148" t="e">
        <f>COUNTIF('[1]Matriz E.CAF'!$K$12:$K$411,T_Graf.!K189)</f>
        <v>#VALUE!</v>
      </c>
      <c r="N189" s="151" t="e">
        <f t="shared" si="17"/>
        <v>#VALUE!</v>
      </c>
      <c r="O189" s="148"/>
      <c r="P189" s="155"/>
      <c r="Q189" s="148"/>
      <c r="R189" s="148"/>
      <c r="S189" s="148" t="s">
        <v>621</v>
      </c>
      <c r="T189" s="148" t="e">
        <f>COUNTIF('[1]Matriz MAG'!$K$12:$K$378,T_Graf.!S189)</f>
        <v>#VALUE!</v>
      </c>
      <c r="U189" s="151" t="e">
        <f t="shared" si="18"/>
        <v>#VALUE!</v>
      </c>
      <c r="V189" s="148"/>
      <c r="W189" s="155"/>
      <c r="X189" s="148"/>
      <c r="Y189" s="148"/>
      <c r="Z189" s="148" t="s">
        <v>621</v>
      </c>
      <c r="AA189" s="148" t="e">
        <f>COUNTIF('[1]Matriz MGM'!$K$12:$K$375,T_Graf.!Z189)</f>
        <v>#VALUE!</v>
      </c>
      <c r="AB189" s="151" t="e">
        <f t="shared" si="19"/>
        <v>#VALUE!</v>
      </c>
    </row>
    <row r="190" spans="1:28" ht="10.9" customHeight="1" x14ac:dyDescent="0.2">
      <c r="A190" s="155"/>
      <c r="B190" s="148"/>
      <c r="C190" s="148"/>
      <c r="D190" s="148" t="s">
        <v>625</v>
      </c>
      <c r="E190" s="148" t="e">
        <f>COUNTIF('[1]Matriz COR'!$K$12:$K$387,T_Graf.!D190)</f>
        <v>#VALUE!</v>
      </c>
      <c r="F190" s="151" t="e">
        <f t="shared" si="16"/>
        <v>#VALUE!</v>
      </c>
      <c r="G190" s="148"/>
      <c r="H190" s="155"/>
      <c r="I190" s="148"/>
      <c r="J190" s="148"/>
      <c r="K190" s="340" t="s">
        <v>625</v>
      </c>
      <c r="L190" s="340"/>
      <c r="M190" s="148" t="e">
        <f>COUNTIF('[1]Matriz E.CAF'!$K$12:$K$411,T_Graf.!K190)</f>
        <v>#VALUE!</v>
      </c>
      <c r="N190" s="151" t="e">
        <f t="shared" si="17"/>
        <v>#VALUE!</v>
      </c>
      <c r="O190" s="148"/>
      <c r="P190" s="155"/>
      <c r="Q190" s="148"/>
      <c r="R190" s="148"/>
      <c r="S190" s="148" t="s">
        <v>625</v>
      </c>
      <c r="T190" s="148" t="e">
        <f>COUNTIF('[1]Matriz MAG'!$K$12:$K$378,T_Graf.!S190)</f>
        <v>#VALUE!</v>
      </c>
      <c r="U190" s="151" t="e">
        <f t="shared" si="18"/>
        <v>#VALUE!</v>
      </c>
      <c r="V190" s="148"/>
      <c r="W190" s="155"/>
      <c r="X190" s="148"/>
      <c r="Y190" s="148"/>
      <c r="Z190" s="148" t="s">
        <v>625</v>
      </c>
      <c r="AA190" s="148" t="e">
        <f>COUNTIF('[1]Matriz MGM'!$K$12:$K$375,T_Graf.!Z190)</f>
        <v>#VALUE!</v>
      </c>
      <c r="AB190" s="151" t="e">
        <f t="shared" si="19"/>
        <v>#VALUE!</v>
      </c>
    </row>
    <row r="191" spans="1:28" ht="10.9" customHeight="1" x14ac:dyDescent="0.2">
      <c r="A191" s="155"/>
      <c r="B191" s="148"/>
      <c r="C191" s="148"/>
      <c r="D191" s="148" t="s">
        <v>629</v>
      </c>
      <c r="E191" s="148" t="e">
        <f>COUNTIF('[1]Matriz COR'!$K$12:$K$387,T_Graf.!D191)</f>
        <v>#VALUE!</v>
      </c>
      <c r="F191" s="151" t="e">
        <f t="shared" si="16"/>
        <v>#VALUE!</v>
      </c>
      <c r="G191" s="148"/>
      <c r="H191" s="155"/>
      <c r="I191" s="148"/>
      <c r="J191" s="148"/>
      <c r="K191" s="340" t="s">
        <v>629</v>
      </c>
      <c r="L191" s="340"/>
      <c r="M191" s="148" t="e">
        <f>COUNTIF('[1]Matriz E.CAF'!$K$12:$K$411,T_Graf.!K191)</f>
        <v>#VALUE!</v>
      </c>
      <c r="N191" s="151" t="e">
        <f t="shared" si="17"/>
        <v>#VALUE!</v>
      </c>
      <c r="O191" s="148"/>
      <c r="P191" s="155"/>
      <c r="Q191" s="148"/>
      <c r="R191" s="148"/>
      <c r="S191" s="148" t="s">
        <v>629</v>
      </c>
      <c r="T191" s="148" t="e">
        <f>COUNTIF('[1]Matriz MAG'!$K$12:$K$378,T_Graf.!S191)</f>
        <v>#VALUE!</v>
      </c>
      <c r="U191" s="151" t="e">
        <f t="shared" si="18"/>
        <v>#VALUE!</v>
      </c>
      <c r="V191" s="148"/>
      <c r="W191" s="155"/>
      <c r="X191" s="148"/>
      <c r="Y191" s="148"/>
      <c r="Z191" s="148" t="s">
        <v>629</v>
      </c>
      <c r="AA191" s="148" t="e">
        <f>COUNTIF('[1]Matriz MGM'!$K$12:$K$375,T_Graf.!Z191)</f>
        <v>#VALUE!</v>
      </c>
      <c r="AB191" s="151" t="e">
        <f t="shared" si="19"/>
        <v>#VALUE!</v>
      </c>
    </row>
    <row r="192" spans="1:28" ht="10.9" customHeight="1" x14ac:dyDescent="0.2">
      <c r="A192" s="155"/>
      <c r="B192" s="148"/>
      <c r="C192" s="148"/>
      <c r="D192" s="148" t="s">
        <v>633</v>
      </c>
      <c r="E192" s="148" t="e">
        <f>COUNTIF('[1]Matriz COR'!$K$12:$K$387,T_Graf.!D192)</f>
        <v>#VALUE!</v>
      </c>
      <c r="F192" s="151" t="e">
        <f t="shared" si="16"/>
        <v>#VALUE!</v>
      </c>
      <c r="G192" s="148"/>
      <c r="H192" s="155"/>
      <c r="I192" s="148"/>
      <c r="J192" s="148"/>
      <c r="K192" s="340" t="s">
        <v>633</v>
      </c>
      <c r="L192" s="340"/>
      <c r="M192" s="148" t="e">
        <f>COUNTIF('[1]Matriz E.CAF'!$K$12:$K$411,T_Graf.!K192)</f>
        <v>#VALUE!</v>
      </c>
      <c r="N192" s="151" t="e">
        <f t="shared" si="17"/>
        <v>#VALUE!</v>
      </c>
      <c r="O192" s="148"/>
      <c r="P192" s="155"/>
      <c r="Q192" s="148"/>
      <c r="R192" s="148"/>
      <c r="S192" s="148" t="s">
        <v>633</v>
      </c>
      <c r="T192" s="148" t="e">
        <f>COUNTIF('[1]Matriz MAG'!$K$12:$K$378,T_Graf.!S192)</f>
        <v>#VALUE!</v>
      </c>
      <c r="U192" s="151" t="e">
        <f t="shared" si="18"/>
        <v>#VALUE!</v>
      </c>
      <c r="V192" s="148"/>
      <c r="W192" s="155"/>
      <c r="X192" s="148"/>
      <c r="Y192" s="148"/>
      <c r="Z192" s="148" t="s">
        <v>633</v>
      </c>
      <c r="AA192" s="148" t="e">
        <f>COUNTIF('[1]Matriz MGM'!$K$12:$K$375,T_Graf.!Z192)</f>
        <v>#VALUE!</v>
      </c>
      <c r="AB192" s="151" t="e">
        <f t="shared" si="19"/>
        <v>#VALUE!</v>
      </c>
    </row>
    <row r="193" spans="1:28" ht="10.9" customHeight="1" x14ac:dyDescent="0.2">
      <c r="A193" s="155"/>
      <c r="B193" s="148"/>
      <c r="C193" s="148"/>
      <c r="D193" s="148" t="s">
        <v>637</v>
      </c>
      <c r="E193" s="148" t="e">
        <f>COUNTIF('[1]Matriz COR'!$K$12:$K$387,T_Graf.!D193)</f>
        <v>#VALUE!</v>
      </c>
      <c r="F193" s="151" t="e">
        <f t="shared" si="16"/>
        <v>#VALUE!</v>
      </c>
      <c r="G193" s="148"/>
      <c r="H193" s="155"/>
      <c r="I193" s="148"/>
      <c r="J193" s="148"/>
      <c r="K193" s="340" t="s">
        <v>637</v>
      </c>
      <c r="L193" s="340"/>
      <c r="M193" s="148" t="e">
        <f>COUNTIF('[1]Matriz E.CAF'!$K$12:$K$411,T_Graf.!K193)</f>
        <v>#VALUE!</v>
      </c>
      <c r="N193" s="151" t="e">
        <f t="shared" si="17"/>
        <v>#VALUE!</v>
      </c>
      <c r="O193" s="148"/>
      <c r="P193" s="155"/>
      <c r="Q193" s="148"/>
      <c r="R193" s="148"/>
      <c r="S193" s="148" t="s">
        <v>637</v>
      </c>
      <c r="T193" s="148" t="e">
        <f>COUNTIF('[1]Matriz MAG'!$K$12:$K$378,T_Graf.!S193)</f>
        <v>#VALUE!</v>
      </c>
      <c r="U193" s="151" t="e">
        <f t="shared" si="18"/>
        <v>#VALUE!</v>
      </c>
      <c r="V193" s="148"/>
      <c r="W193" s="155"/>
      <c r="X193" s="148"/>
      <c r="Y193" s="148"/>
      <c r="Z193" s="148" t="s">
        <v>637</v>
      </c>
      <c r="AA193" s="148" t="e">
        <f>COUNTIF('[1]Matriz MGM'!$K$12:$K$375,T_Graf.!Z193)</f>
        <v>#VALUE!</v>
      </c>
      <c r="AB193" s="151" t="e">
        <f t="shared" si="19"/>
        <v>#VALUE!</v>
      </c>
    </row>
    <row r="194" spans="1:28" ht="10.9" customHeight="1" x14ac:dyDescent="0.2">
      <c r="A194" s="155"/>
      <c r="B194" s="148"/>
      <c r="C194" s="148"/>
      <c r="D194" s="148" t="s">
        <v>641</v>
      </c>
      <c r="E194" s="148" t="e">
        <f>COUNTIF('[1]Matriz COR'!$K$12:$K$387,T_Graf.!D194)</f>
        <v>#VALUE!</v>
      </c>
      <c r="F194" s="151" t="e">
        <f t="shared" si="16"/>
        <v>#VALUE!</v>
      </c>
      <c r="G194" s="148"/>
      <c r="H194" s="155"/>
      <c r="I194" s="148"/>
      <c r="J194" s="148"/>
      <c r="K194" s="340" t="s">
        <v>641</v>
      </c>
      <c r="L194" s="340"/>
      <c r="M194" s="148" t="e">
        <f>COUNTIF('[1]Matriz E.CAF'!$K$12:$K$411,T_Graf.!K194)</f>
        <v>#VALUE!</v>
      </c>
      <c r="N194" s="151" t="e">
        <f t="shared" si="17"/>
        <v>#VALUE!</v>
      </c>
      <c r="O194" s="148"/>
      <c r="P194" s="155"/>
      <c r="Q194" s="148"/>
      <c r="R194" s="148"/>
      <c r="S194" s="148" t="s">
        <v>641</v>
      </c>
      <c r="T194" s="148" t="e">
        <f>COUNTIF('[1]Matriz MAG'!$K$12:$K$378,T_Graf.!S194)</f>
        <v>#VALUE!</v>
      </c>
      <c r="U194" s="151" t="e">
        <f t="shared" si="18"/>
        <v>#VALUE!</v>
      </c>
      <c r="V194" s="148"/>
      <c r="W194" s="155"/>
      <c r="X194" s="148"/>
      <c r="Y194" s="148"/>
      <c r="Z194" s="148" t="s">
        <v>641</v>
      </c>
      <c r="AA194" s="148" t="e">
        <f>COUNTIF('[1]Matriz MGM'!$K$12:$K$375,T_Graf.!Z194)</f>
        <v>#VALUE!</v>
      </c>
      <c r="AB194" s="151" t="e">
        <f t="shared" si="19"/>
        <v>#VALUE!</v>
      </c>
    </row>
    <row r="195" spans="1:28" ht="10.9" customHeight="1" x14ac:dyDescent="0.2">
      <c r="A195" s="155"/>
      <c r="B195" s="148"/>
      <c r="C195" s="148"/>
      <c r="D195" s="148" t="s">
        <v>644</v>
      </c>
      <c r="E195" s="148" t="e">
        <f>COUNTIF('[1]Matriz COR'!$K$12:$K$387,T_Graf.!D195)</f>
        <v>#VALUE!</v>
      </c>
      <c r="F195" s="151" t="e">
        <f t="shared" si="16"/>
        <v>#VALUE!</v>
      </c>
      <c r="G195" s="148"/>
      <c r="H195" s="155"/>
      <c r="I195" s="148"/>
      <c r="J195" s="148"/>
      <c r="K195" s="340" t="s">
        <v>644</v>
      </c>
      <c r="L195" s="340"/>
      <c r="M195" s="148" t="e">
        <f>COUNTIF('[1]Matriz E.CAF'!$K$12:$K$411,T_Graf.!K195)</f>
        <v>#VALUE!</v>
      </c>
      <c r="N195" s="151" t="e">
        <f t="shared" si="17"/>
        <v>#VALUE!</v>
      </c>
      <c r="O195" s="148"/>
      <c r="P195" s="155"/>
      <c r="Q195" s="148"/>
      <c r="R195" s="148"/>
      <c r="S195" s="148" t="s">
        <v>644</v>
      </c>
      <c r="T195" s="148" t="e">
        <f>COUNTIF('[1]Matriz MAG'!$K$12:$K$378,T_Graf.!S195)</f>
        <v>#VALUE!</v>
      </c>
      <c r="U195" s="151" t="e">
        <f t="shared" si="18"/>
        <v>#VALUE!</v>
      </c>
      <c r="V195" s="148"/>
      <c r="W195" s="155"/>
      <c r="X195" s="148"/>
      <c r="Y195" s="148"/>
      <c r="Z195" s="148" t="s">
        <v>644</v>
      </c>
      <c r="AA195" s="148" t="e">
        <f>COUNTIF('[1]Matriz MGM'!$K$12:$K$375,T_Graf.!Z195)</f>
        <v>#VALUE!</v>
      </c>
      <c r="AB195" s="151" t="e">
        <f t="shared" si="19"/>
        <v>#VALUE!</v>
      </c>
    </row>
    <row r="196" spans="1:28" ht="10.9" customHeight="1" x14ac:dyDescent="0.2">
      <c r="A196" s="155"/>
      <c r="B196" s="148"/>
      <c r="C196" s="148"/>
      <c r="D196" s="148" t="s">
        <v>647</v>
      </c>
      <c r="E196" s="148" t="e">
        <f>COUNTIF('[1]Matriz COR'!$K$12:$K$387,T_Graf.!D196)</f>
        <v>#VALUE!</v>
      </c>
      <c r="F196" s="151" t="e">
        <f t="shared" si="16"/>
        <v>#VALUE!</v>
      </c>
      <c r="G196" s="148"/>
      <c r="H196" s="155"/>
      <c r="I196" s="148"/>
      <c r="J196" s="148"/>
      <c r="K196" s="340" t="s">
        <v>647</v>
      </c>
      <c r="L196" s="340"/>
      <c r="M196" s="148" t="e">
        <f>COUNTIF('[1]Matriz E.CAF'!$K$12:$K$411,T_Graf.!K196)</f>
        <v>#VALUE!</v>
      </c>
      <c r="N196" s="151" t="e">
        <f t="shared" si="17"/>
        <v>#VALUE!</v>
      </c>
      <c r="O196" s="148"/>
      <c r="P196" s="155"/>
      <c r="Q196" s="148"/>
      <c r="R196" s="148"/>
      <c r="S196" s="148" t="s">
        <v>647</v>
      </c>
      <c r="T196" s="148" t="e">
        <f>COUNTIF('[1]Matriz MAG'!$K$12:$K$378,T_Graf.!S196)</f>
        <v>#VALUE!</v>
      </c>
      <c r="U196" s="151" t="e">
        <f t="shared" si="18"/>
        <v>#VALUE!</v>
      </c>
      <c r="V196" s="148"/>
      <c r="W196" s="155"/>
      <c r="X196" s="148"/>
      <c r="Y196" s="148"/>
      <c r="Z196" s="148" t="s">
        <v>647</v>
      </c>
      <c r="AA196" s="148" t="e">
        <f>COUNTIF('[1]Matriz MGM'!$K$12:$K$375,T_Graf.!Z196)</f>
        <v>#VALUE!</v>
      </c>
      <c r="AB196" s="151" t="e">
        <f t="shared" si="19"/>
        <v>#VALUE!</v>
      </c>
    </row>
    <row r="197" spans="1:28" ht="10.9" customHeight="1" x14ac:dyDescent="0.2">
      <c r="A197" s="155"/>
      <c r="B197" s="148"/>
      <c r="C197" s="148"/>
      <c r="D197" s="148" t="s">
        <v>650</v>
      </c>
      <c r="E197" s="148" t="e">
        <f>COUNTIF('[1]Matriz COR'!$K$12:$K$387,T_Graf.!D197)</f>
        <v>#VALUE!</v>
      </c>
      <c r="F197" s="151" t="e">
        <f t="shared" si="16"/>
        <v>#VALUE!</v>
      </c>
      <c r="G197" s="148"/>
      <c r="H197" s="155"/>
      <c r="I197" s="148"/>
      <c r="J197" s="148"/>
      <c r="K197" s="340" t="s">
        <v>650</v>
      </c>
      <c r="L197" s="340"/>
      <c r="M197" s="148" t="e">
        <f>COUNTIF('[1]Matriz E.CAF'!$K$12:$K$411,T_Graf.!K197)</f>
        <v>#VALUE!</v>
      </c>
      <c r="N197" s="151" t="e">
        <f t="shared" si="17"/>
        <v>#VALUE!</v>
      </c>
      <c r="O197" s="148"/>
      <c r="P197" s="155"/>
      <c r="Q197" s="148"/>
      <c r="R197" s="148"/>
      <c r="S197" s="148" t="s">
        <v>650</v>
      </c>
      <c r="T197" s="148" t="e">
        <f>COUNTIF('[1]Matriz MAG'!$K$12:$K$378,T_Graf.!S197)</f>
        <v>#VALUE!</v>
      </c>
      <c r="U197" s="151" t="e">
        <f t="shared" si="18"/>
        <v>#VALUE!</v>
      </c>
      <c r="V197" s="148"/>
      <c r="W197" s="155"/>
      <c r="X197" s="148"/>
      <c r="Y197" s="148"/>
      <c r="Z197" s="148" t="s">
        <v>650</v>
      </c>
      <c r="AA197" s="148" t="e">
        <f>COUNTIF('[1]Matriz MGM'!$K$12:$K$375,T_Graf.!Z197)</f>
        <v>#VALUE!</v>
      </c>
      <c r="AB197" s="151" t="e">
        <f t="shared" si="19"/>
        <v>#VALUE!</v>
      </c>
    </row>
    <row r="198" spans="1:28" ht="10.9" customHeight="1" x14ac:dyDescent="0.2">
      <c r="A198" s="155"/>
      <c r="B198" s="148"/>
      <c r="C198" s="148"/>
      <c r="D198" s="148" t="s">
        <v>653</v>
      </c>
      <c r="E198" s="148" t="e">
        <f>COUNTIF('[1]Matriz COR'!$K$12:$K$387,T_Graf.!D198)</f>
        <v>#VALUE!</v>
      </c>
      <c r="F198" s="151" t="e">
        <f t="shared" si="16"/>
        <v>#VALUE!</v>
      </c>
      <c r="G198" s="148"/>
      <c r="H198" s="155"/>
      <c r="I198" s="148"/>
      <c r="J198" s="148"/>
      <c r="K198" s="340" t="s">
        <v>653</v>
      </c>
      <c r="L198" s="340"/>
      <c r="M198" s="148" t="e">
        <f>COUNTIF('[1]Matriz E.CAF'!$K$12:$K$411,T_Graf.!K198)</f>
        <v>#VALUE!</v>
      </c>
      <c r="N198" s="151" t="e">
        <f t="shared" si="17"/>
        <v>#VALUE!</v>
      </c>
      <c r="O198" s="148"/>
      <c r="P198" s="155"/>
      <c r="Q198" s="148"/>
      <c r="R198" s="148"/>
      <c r="S198" s="148" t="s">
        <v>653</v>
      </c>
      <c r="T198" s="148" t="e">
        <f>COUNTIF('[1]Matriz MAG'!$K$12:$K$378,T_Graf.!S198)</f>
        <v>#VALUE!</v>
      </c>
      <c r="U198" s="151" t="e">
        <f t="shared" si="18"/>
        <v>#VALUE!</v>
      </c>
      <c r="V198" s="148"/>
      <c r="W198" s="155"/>
      <c r="X198" s="148"/>
      <c r="Y198" s="148"/>
      <c r="Z198" s="148" t="s">
        <v>653</v>
      </c>
      <c r="AA198" s="148" t="e">
        <f>COUNTIF('[1]Matriz MGM'!$K$12:$K$375,T_Graf.!Z198)</f>
        <v>#VALUE!</v>
      </c>
      <c r="AB198" s="151" t="e">
        <f t="shared" si="19"/>
        <v>#VALUE!</v>
      </c>
    </row>
    <row r="199" spans="1:28" ht="10.9" customHeight="1" x14ac:dyDescent="0.2">
      <c r="A199" s="155"/>
      <c r="B199" s="148"/>
      <c r="C199" s="148"/>
      <c r="D199" s="148" t="s">
        <v>656</v>
      </c>
      <c r="E199" s="148" t="e">
        <f>COUNTIF('[1]Matriz COR'!$K$12:$K$387,T_Graf.!D199)</f>
        <v>#VALUE!</v>
      </c>
      <c r="F199" s="151" t="e">
        <f t="shared" si="16"/>
        <v>#VALUE!</v>
      </c>
      <c r="G199" s="148"/>
      <c r="H199" s="155"/>
      <c r="I199" s="148"/>
      <c r="J199" s="148"/>
      <c r="K199" s="340" t="s">
        <v>656</v>
      </c>
      <c r="L199" s="340"/>
      <c r="M199" s="148" t="e">
        <f>COUNTIF('[1]Matriz E.CAF'!$K$12:$K$411,T_Graf.!K199)</f>
        <v>#VALUE!</v>
      </c>
      <c r="N199" s="151" t="e">
        <f t="shared" si="17"/>
        <v>#VALUE!</v>
      </c>
      <c r="O199" s="148"/>
      <c r="P199" s="155"/>
      <c r="Q199" s="148"/>
      <c r="R199" s="148"/>
      <c r="S199" s="148" t="s">
        <v>656</v>
      </c>
      <c r="T199" s="148" t="e">
        <f>COUNTIF('[1]Matriz MAG'!$K$12:$K$378,T_Graf.!S199)</f>
        <v>#VALUE!</v>
      </c>
      <c r="U199" s="151" t="e">
        <f t="shared" si="18"/>
        <v>#VALUE!</v>
      </c>
      <c r="V199" s="148"/>
      <c r="W199" s="155"/>
      <c r="X199" s="148"/>
      <c r="Y199" s="148"/>
      <c r="Z199" s="148" t="s">
        <v>656</v>
      </c>
      <c r="AA199" s="148" t="e">
        <f>COUNTIF('[1]Matriz MGM'!$K$12:$K$375,T_Graf.!Z199)</f>
        <v>#VALUE!</v>
      </c>
      <c r="AB199" s="151" t="e">
        <f t="shared" si="19"/>
        <v>#VALUE!</v>
      </c>
    </row>
    <row r="200" spans="1:28" ht="10.9" customHeight="1" x14ac:dyDescent="0.2">
      <c r="A200" s="155"/>
      <c r="B200" s="148"/>
      <c r="C200" s="148"/>
      <c r="D200" s="148" t="s">
        <v>659</v>
      </c>
      <c r="E200" s="148" t="e">
        <f>COUNTIF('[1]Matriz COR'!$K$12:$K$387,T_Graf.!D200)</f>
        <v>#VALUE!</v>
      </c>
      <c r="F200" s="151" t="e">
        <f t="shared" si="16"/>
        <v>#VALUE!</v>
      </c>
      <c r="G200" s="148"/>
      <c r="H200" s="155"/>
      <c r="I200" s="148"/>
      <c r="J200" s="148"/>
      <c r="K200" s="340" t="s">
        <v>659</v>
      </c>
      <c r="L200" s="340"/>
      <c r="M200" s="148" t="e">
        <f>COUNTIF('[1]Matriz E.CAF'!$K$12:$K$411,T_Graf.!K200)</f>
        <v>#VALUE!</v>
      </c>
      <c r="N200" s="151" t="e">
        <f t="shared" si="17"/>
        <v>#VALUE!</v>
      </c>
      <c r="O200" s="148"/>
      <c r="P200" s="155"/>
      <c r="Q200" s="148"/>
      <c r="R200" s="148"/>
      <c r="S200" s="148" t="s">
        <v>659</v>
      </c>
      <c r="T200" s="148" t="e">
        <f>COUNTIF('[1]Matriz MAG'!$K$12:$K$378,T_Graf.!S200)</f>
        <v>#VALUE!</v>
      </c>
      <c r="U200" s="151" t="e">
        <f t="shared" si="18"/>
        <v>#VALUE!</v>
      </c>
      <c r="V200" s="148"/>
      <c r="W200" s="155"/>
      <c r="X200" s="148"/>
      <c r="Y200" s="148"/>
      <c r="Z200" s="148" t="s">
        <v>659</v>
      </c>
      <c r="AA200" s="148" t="e">
        <f>COUNTIF('[1]Matriz MGM'!$K$12:$K$375,T_Graf.!Z200)</f>
        <v>#VALUE!</v>
      </c>
      <c r="AB200" s="151" t="e">
        <f t="shared" si="19"/>
        <v>#VALUE!</v>
      </c>
    </row>
    <row r="201" spans="1:28" ht="10.9" customHeight="1" x14ac:dyDescent="0.2">
      <c r="A201" s="155"/>
      <c r="B201" s="148"/>
      <c r="C201" s="148"/>
      <c r="D201" s="148" t="s">
        <v>662</v>
      </c>
      <c r="E201" s="148" t="e">
        <f>COUNTIF('[1]Matriz COR'!$K$12:$K$387,T_Graf.!D201)</f>
        <v>#VALUE!</v>
      </c>
      <c r="F201" s="151" t="e">
        <f t="shared" si="16"/>
        <v>#VALUE!</v>
      </c>
      <c r="G201" s="148"/>
      <c r="H201" s="155"/>
      <c r="I201" s="148"/>
      <c r="J201" s="148"/>
      <c r="K201" s="340" t="s">
        <v>662</v>
      </c>
      <c r="L201" s="340"/>
      <c r="M201" s="148" t="e">
        <f>COUNTIF('[1]Matriz E.CAF'!$K$12:$K$411,T_Graf.!K201)</f>
        <v>#VALUE!</v>
      </c>
      <c r="N201" s="151" t="e">
        <f t="shared" si="17"/>
        <v>#VALUE!</v>
      </c>
      <c r="O201" s="148"/>
      <c r="P201" s="155"/>
      <c r="Q201" s="148"/>
      <c r="R201" s="148"/>
      <c r="S201" s="148" t="s">
        <v>662</v>
      </c>
      <c r="T201" s="148" t="e">
        <f>COUNTIF('[1]Matriz MAG'!$K$12:$K$378,T_Graf.!S201)</f>
        <v>#VALUE!</v>
      </c>
      <c r="U201" s="151" t="e">
        <f t="shared" si="18"/>
        <v>#VALUE!</v>
      </c>
      <c r="V201" s="148"/>
      <c r="W201" s="155"/>
      <c r="X201" s="148"/>
      <c r="Y201" s="148"/>
      <c r="Z201" s="148" t="s">
        <v>662</v>
      </c>
      <c r="AA201" s="148" t="e">
        <f>COUNTIF('[1]Matriz MGM'!$K$12:$K$375,T_Graf.!Z201)</f>
        <v>#VALUE!</v>
      </c>
      <c r="AB201" s="151" t="e">
        <f t="shared" si="19"/>
        <v>#VALUE!</v>
      </c>
    </row>
    <row r="202" spans="1:28" ht="10.9" customHeight="1" x14ac:dyDescent="0.2">
      <c r="A202" s="155"/>
      <c r="B202" s="148"/>
      <c r="C202" s="148"/>
      <c r="D202" s="148" t="s">
        <v>257</v>
      </c>
      <c r="E202" s="148" t="e">
        <f>COUNTIF('[1]Matriz COR'!$K$12:$K$387,T_Graf.!D202)</f>
        <v>#VALUE!</v>
      </c>
      <c r="F202" s="151" t="e">
        <f t="shared" si="16"/>
        <v>#VALUE!</v>
      </c>
      <c r="G202" s="148"/>
      <c r="H202" s="155"/>
      <c r="I202" s="148"/>
      <c r="J202" s="148"/>
      <c r="K202" s="340" t="s">
        <v>257</v>
      </c>
      <c r="L202" s="340"/>
      <c r="M202" s="148" t="e">
        <f>COUNTIF('[1]Matriz E.CAF'!$K$12:$K$411,T_Graf.!K202)</f>
        <v>#VALUE!</v>
      </c>
      <c r="N202" s="151" t="e">
        <f t="shared" si="17"/>
        <v>#VALUE!</v>
      </c>
      <c r="O202" s="148"/>
      <c r="P202" s="155"/>
      <c r="Q202" s="148"/>
      <c r="R202" s="148"/>
      <c r="S202" s="148" t="s">
        <v>257</v>
      </c>
      <c r="T202" s="148" t="e">
        <f>COUNTIF('[1]Matriz MAG'!$K$12:$K$378,T_Graf.!S202)</f>
        <v>#VALUE!</v>
      </c>
      <c r="U202" s="151" t="e">
        <f t="shared" si="18"/>
        <v>#VALUE!</v>
      </c>
      <c r="V202" s="148"/>
      <c r="W202" s="155"/>
      <c r="X202" s="148"/>
      <c r="Y202" s="148"/>
      <c r="Z202" s="148" t="s">
        <v>257</v>
      </c>
      <c r="AA202" s="148" t="e">
        <f>COUNTIF('[1]Matriz MGM'!$K$12:$K$375,T_Graf.!Z202)</f>
        <v>#VALUE!</v>
      </c>
      <c r="AB202" s="151" t="e">
        <f t="shared" si="19"/>
        <v>#VALUE!</v>
      </c>
    </row>
    <row r="203" spans="1:28" ht="10.9" customHeight="1" x14ac:dyDescent="0.2">
      <c r="A203" s="155"/>
      <c r="B203" s="148"/>
      <c r="C203" s="148"/>
      <c r="D203" s="148" t="s">
        <v>520</v>
      </c>
      <c r="E203" s="148" t="e">
        <f>COUNTIF('[1]Matriz COR'!$K$12:$K$387,T_Graf.!D203)</f>
        <v>#VALUE!</v>
      </c>
      <c r="F203" s="151" t="e">
        <f t="shared" si="16"/>
        <v>#VALUE!</v>
      </c>
      <c r="G203" s="148"/>
      <c r="H203" s="155"/>
      <c r="I203" s="148"/>
      <c r="J203" s="148"/>
      <c r="K203" s="340" t="s">
        <v>520</v>
      </c>
      <c r="L203" s="340"/>
      <c r="M203" s="148" t="e">
        <f>COUNTIF('[1]Matriz E.CAF'!$K$12:$K$411,T_Graf.!K203)</f>
        <v>#VALUE!</v>
      </c>
      <c r="N203" s="151" t="e">
        <f t="shared" si="17"/>
        <v>#VALUE!</v>
      </c>
      <c r="O203" s="148"/>
      <c r="P203" s="155"/>
      <c r="Q203" s="148"/>
      <c r="R203" s="148"/>
      <c r="S203" s="148" t="s">
        <v>520</v>
      </c>
      <c r="T203" s="148" t="e">
        <f>COUNTIF('[1]Matriz MAG'!$K$12:$K$378,T_Graf.!S203)</f>
        <v>#VALUE!</v>
      </c>
      <c r="U203" s="151" t="e">
        <f t="shared" si="18"/>
        <v>#VALUE!</v>
      </c>
      <c r="V203" s="148"/>
      <c r="W203" s="155"/>
      <c r="X203" s="148"/>
      <c r="Y203" s="148"/>
      <c r="Z203" s="148" t="s">
        <v>520</v>
      </c>
      <c r="AA203" s="148" t="e">
        <f>COUNTIF('[1]Matriz MGM'!$K$12:$K$375,T_Graf.!Z203)</f>
        <v>#VALUE!</v>
      </c>
      <c r="AB203" s="151" t="e">
        <f t="shared" si="19"/>
        <v>#VALUE!</v>
      </c>
    </row>
    <row r="204" spans="1:28" ht="10.9" customHeight="1" x14ac:dyDescent="0.2">
      <c r="A204" s="155"/>
      <c r="B204" s="148"/>
      <c r="C204" s="148"/>
      <c r="D204" s="148" t="s">
        <v>668</v>
      </c>
      <c r="E204" s="148" t="e">
        <f>COUNTIF('[1]Matriz COR'!$K$12:$K$387,T_Graf.!D204)</f>
        <v>#VALUE!</v>
      </c>
      <c r="F204" s="151" t="e">
        <f t="shared" si="16"/>
        <v>#VALUE!</v>
      </c>
      <c r="G204" s="148"/>
      <c r="H204" s="155"/>
      <c r="I204" s="148"/>
      <c r="J204" s="148"/>
      <c r="K204" s="340" t="s">
        <v>668</v>
      </c>
      <c r="L204" s="340"/>
      <c r="M204" s="148" t="e">
        <f>COUNTIF('[1]Matriz E.CAF'!$K$12:$K$411,T_Graf.!K204)</f>
        <v>#VALUE!</v>
      </c>
      <c r="N204" s="151" t="e">
        <f t="shared" si="17"/>
        <v>#VALUE!</v>
      </c>
      <c r="O204" s="148"/>
      <c r="P204" s="155"/>
      <c r="Q204" s="148"/>
      <c r="R204" s="148"/>
      <c r="S204" s="148" t="s">
        <v>668</v>
      </c>
      <c r="T204" s="148" t="e">
        <f>COUNTIF('[1]Matriz MAG'!$K$12:$K$378,T_Graf.!S204)</f>
        <v>#VALUE!</v>
      </c>
      <c r="U204" s="151" t="e">
        <f t="shared" si="18"/>
        <v>#VALUE!</v>
      </c>
      <c r="V204" s="148"/>
      <c r="W204" s="155"/>
      <c r="X204" s="148"/>
      <c r="Y204" s="148"/>
      <c r="Z204" s="148" t="s">
        <v>668</v>
      </c>
      <c r="AA204" s="148" t="e">
        <f>COUNTIF('[1]Matriz MGM'!$K$12:$K$375,T_Graf.!Z204)</f>
        <v>#VALUE!</v>
      </c>
      <c r="AB204" s="151" t="e">
        <f t="shared" si="19"/>
        <v>#VALUE!</v>
      </c>
    </row>
    <row r="205" spans="1:28" ht="10.9" customHeight="1" x14ac:dyDescent="0.2">
      <c r="A205" s="155"/>
      <c r="B205" s="148"/>
      <c r="C205" s="148"/>
      <c r="D205" s="148" t="s">
        <v>671</v>
      </c>
      <c r="E205" s="148" t="e">
        <f>COUNTIF('[1]Matriz COR'!$K$12:$K$387,T_Graf.!D205)</f>
        <v>#VALUE!</v>
      </c>
      <c r="F205" s="151" t="e">
        <f t="shared" si="16"/>
        <v>#VALUE!</v>
      </c>
      <c r="G205" s="148"/>
      <c r="H205" s="155"/>
      <c r="I205" s="148"/>
      <c r="J205" s="148"/>
      <c r="K205" s="340" t="s">
        <v>671</v>
      </c>
      <c r="L205" s="340"/>
      <c r="M205" s="148" t="e">
        <f>COUNTIF('[1]Matriz E.CAF'!$K$12:$K$411,T_Graf.!K205)</f>
        <v>#VALUE!</v>
      </c>
      <c r="N205" s="151" t="e">
        <f t="shared" si="17"/>
        <v>#VALUE!</v>
      </c>
      <c r="O205" s="148"/>
      <c r="P205" s="155"/>
      <c r="Q205" s="148"/>
      <c r="R205" s="148"/>
      <c r="S205" s="148" t="s">
        <v>671</v>
      </c>
      <c r="T205" s="148" t="e">
        <f>COUNTIF('[1]Matriz MAG'!$K$12:$K$378,T_Graf.!S205)</f>
        <v>#VALUE!</v>
      </c>
      <c r="U205" s="151" t="e">
        <f t="shared" si="18"/>
        <v>#VALUE!</v>
      </c>
      <c r="V205" s="148"/>
      <c r="W205" s="155"/>
      <c r="X205" s="148"/>
      <c r="Y205" s="148"/>
      <c r="Z205" s="148" t="s">
        <v>671</v>
      </c>
      <c r="AA205" s="148" t="e">
        <f>COUNTIF('[1]Matriz MGM'!$K$12:$K$375,T_Graf.!Z205)</f>
        <v>#VALUE!</v>
      </c>
      <c r="AB205" s="151" t="e">
        <f t="shared" si="19"/>
        <v>#VALUE!</v>
      </c>
    </row>
    <row r="206" spans="1:28" ht="10.9" customHeight="1" x14ac:dyDescent="0.2">
      <c r="A206" s="155"/>
      <c r="B206" s="148"/>
      <c r="C206" s="148"/>
      <c r="D206" s="148" t="s">
        <v>674</v>
      </c>
      <c r="E206" s="148" t="e">
        <f>COUNTIF('[1]Matriz COR'!$K$12:$K$387,T_Graf.!D206)</f>
        <v>#VALUE!</v>
      </c>
      <c r="F206" s="151" t="e">
        <f t="shared" si="16"/>
        <v>#VALUE!</v>
      </c>
      <c r="G206" s="148"/>
      <c r="H206" s="155"/>
      <c r="I206" s="148"/>
      <c r="J206" s="148"/>
      <c r="K206" s="340" t="s">
        <v>674</v>
      </c>
      <c r="L206" s="340"/>
      <c r="M206" s="148" t="e">
        <f>COUNTIF('[1]Matriz E.CAF'!$K$12:$K$411,T_Graf.!K206)</f>
        <v>#VALUE!</v>
      </c>
      <c r="N206" s="151" t="e">
        <f t="shared" si="17"/>
        <v>#VALUE!</v>
      </c>
      <c r="O206" s="148"/>
      <c r="P206" s="155"/>
      <c r="Q206" s="148"/>
      <c r="R206" s="148"/>
      <c r="S206" s="148" t="s">
        <v>674</v>
      </c>
      <c r="T206" s="148" t="e">
        <f>COUNTIF('[1]Matriz MAG'!$K$12:$K$378,T_Graf.!S206)</f>
        <v>#VALUE!</v>
      </c>
      <c r="U206" s="151" t="e">
        <f t="shared" si="18"/>
        <v>#VALUE!</v>
      </c>
      <c r="V206" s="148"/>
      <c r="W206" s="155"/>
      <c r="X206" s="148"/>
      <c r="Y206" s="148"/>
      <c r="Z206" s="148" t="s">
        <v>674</v>
      </c>
      <c r="AA206" s="148" t="e">
        <f>COUNTIF('[1]Matriz MGM'!$K$12:$K$375,T_Graf.!Z206)</f>
        <v>#VALUE!</v>
      </c>
      <c r="AB206" s="151" t="e">
        <f t="shared" si="19"/>
        <v>#VALUE!</v>
      </c>
    </row>
    <row r="207" spans="1:28" ht="10.9" customHeight="1" x14ac:dyDescent="0.2">
      <c r="A207" s="155"/>
      <c r="B207" s="148"/>
      <c r="C207" s="148"/>
      <c r="D207" s="148" t="s">
        <v>677</v>
      </c>
      <c r="E207" s="148" t="e">
        <f>COUNTIF('[1]Matriz COR'!$K$12:$K$387,T_Graf.!D207)</f>
        <v>#VALUE!</v>
      </c>
      <c r="F207" s="151" t="e">
        <f t="shared" si="16"/>
        <v>#VALUE!</v>
      </c>
      <c r="G207" s="148"/>
      <c r="H207" s="155"/>
      <c r="I207" s="148"/>
      <c r="J207" s="148"/>
      <c r="K207" s="340" t="s">
        <v>677</v>
      </c>
      <c r="L207" s="340"/>
      <c r="M207" s="148" t="e">
        <f>COUNTIF('[1]Matriz E.CAF'!$K$12:$K$411,T_Graf.!K207)</f>
        <v>#VALUE!</v>
      </c>
      <c r="N207" s="151" t="e">
        <f t="shared" si="17"/>
        <v>#VALUE!</v>
      </c>
      <c r="O207" s="148"/>
      <c r="P207" s="155"/>
      <c r="Q207" s="148"/>
      <c r="R207" s="148"/>
      <c r="S207" s="148" t="s">
        <v>677</v>
      </c>
      <c r="T207" s="148" t="e">
        <f>COUNTIF('[1]Matriz MAG'!$K$12:$K$378,T_Graf.!S207)</f>
        <v>#VALUE!</v>
      </c>
      <c r="U207" s="151" t="e">
        <f t="shared" si="18"/>
        <v>#VALUE!</v>
      </c>
      <c r="V207" s="148"/>
      <c r="W207" s="155"/>
      <c r="X207" s="148"/>
      <c r="Y207" s="148"/>
      <c r="Z207" s="148" t="s">
        <v>677</v>
      </c>
      <c r="AA207" s="148" t="e">
        <f>COUNTIF('[1]Matriz MGM'!$K$12:$K$375,T_Graf.!Z207)</f>
        <v>#VALUE!</v>
      </c>
      <c r="AB207" s="151" t="e">
        <f t="shared" si="19"/>
        <v>#VALUE!</v>
      </c>
    </row>
    <row r="208" spans="1:28" ht="10.9" customHeight="1" x14ac:dyDescent="0.2">
      <c r="A208" s="155"/>
      <c r="B208" s="148"/>
      <c r="C208" s="148"/>
      <c r="D208" s="148" t="s">
        <v>679</v>
      </c>
      <c r="E208" s="148" t="e">
        <f>COUNTIF('[1]Matriz COR'!$K$12:$K$387,T_Graf.!D208)</f>
        <v>#VALUE!</v>
      </c>
      <c r="F208" s="151" t="e">
        <f t="shared" ref="F208:F210" si="20">IF(E208=0,NA(),E208)</f>
        <v>#VALUE!</v>
      </c>
      <c r="G208" s="148"/>
      <c r="H208" s="155"/>
      <c r="I208" s="148"/>
      <c r="J208" s="148"/>
      <c r="K208" s="340" t="s">
        <v>679</v>
      </c>
      <c r="L208" s="340"/>
      <c r="M208" s="148" t="e">
        <f>COUNTIF('[1]Matriz E.CAF'!$K$12:$K$411,T_Graf.!K208)</f>
        <v>#VALUE!</v>
      </c>
      <c r="N208" s="151" t="e">
        <f t="shared" ref="N208:N210" si="21">IF(M208=0,NA(),M208)</f>
        <v>#VALUE!</v>
      </c>
      <c r="O208" s="148"/>
      <c r="P208" s="155"/>
      <c r="Q208" s="148"/>
      <c r="R208" s="148"/>
      <c r="S208" s="148" t="s">
        <v>679</v>
      </c>
      <c r="T208" s="148" t="e">
        <f>COUNTIF('[1]Matriz MAG'!$K$12:$K$378,T_Graf.!S208)</f>
        <v>#VALUE!</v>
      </c>
      <c r="U208" s="151" t="e">
        <f t="shared" ref="U208:U210" si="22">IF(T208=0,NA(),T208)</f>
        <v>#VALUE!</v>
      </c>
      <c r="V208" s="148"/>
      <c r="W208" s="155"/>
      <c r="X208" s="148"/>
      <c r="Y208" s="148"/>
      <c r="Z208" s="148" t="s">
        <v>679</v>
      </c>
      <c r="AA208" s="148" t="e">
        <f>COUNTIF('[1]Matriz MGM'!$K$12:$K$375,T_Graf.!Z208)</f>
        <v>#VALUE!</v>
      </c>
      <c r="AB208" s="151" t="e">
        <f t="shared" ref="AB208:AB210" si="23">IF(AA208=0,NA(),AA208)</f>
        <v>#VALUE!</v>
      </c>
    </row>
    <row r="209" spans="1:28" ht="10.9" customHeight="1" x14ac:dyDescent="0.2">
      <c r="A209" s="155"/>
      <c r="B209" s="148"/>
      <c r="C209" s="148"/>
      <c r="D209" s="158" t="s">
        <v>688</v>
      </c>
      <c r="E209" s="148" t="e">
        <f>COUNTIF('[1]Matriz COR'!$K$12:$K$387,T_Graf.!D209)</f>
        <v>#VALUE!</v>
      </c>
      <c r="F209" s="151" t="e">
        <f t="shared" si="20"/>
        <v>#VALUE!</v>
      </c>
      <c r="G209" s="148"/>
      <c r="H209" s="155"/>
      <c r="I209" s="148"/>
      <c r="J209" s="148"/>
      <c r="K209" s="340" t="s">
        <v>688</v>
      </c>
      <c r="L209" s="340" t="s">
        <v>688</v>
      </c>
      <c r="M209" s="148" t="e">
        <f>COUNTIF('[1]Matriz E.CAF'!$K$12:$K$411,T_Graf.!K209)</f>
        <v>#VALUE!</v>
      </c>
      <c r="N209" s="151" t="e">
        <f t="shared" si="21"/>
        <v>#VALUE!</v>
      </c>
      <c r="O209" s="148"/>
      <c r="P209" s="155"/>
      <c r="Q209" s="148"/>
      <c r="R209" s="148"/>
      <c r="S209" s="158" t="s">
        <v>688</v>
      </c>
      <c r="T209" s="148" t="e">
        <f>COUNTIF('[1]Matriz MAG'!$K$12:$K$378,T_Graf.!S209)</f>
        <v>#VALUE!</v>
      </c>
      <c r="U209" s="151" t="e">
        <f t="shared" si="22"/>
        <v>#VALUE!</v>
      </c>
      <c r="V209" s="148"/>
      <c r="W209" s="155"/>
      <c r="X209" s="148"/>
      <c r="Y209" s="148"/>
      <c r="Z209" s="158" t="s">
        <v>688</v>
      </c>
      <c r="AA209" s="148" t="e">
        <f>COUNTIF('[1]Matriz MGM'!$K$12:$K$375,T_Graf.!Z209)</f>
        <v>#VALUE!</v>
      </c>
      <c r="AB209" s="151" t="e">
        <f t="shared" si="23"/>
        <v>#VALUE!</v>
      </c>
    </row>
    <row r="210" spans="1:28" ht="10.9" customHeight="1" x14ac:dyDescent="0.2">
      <c r="A210" s="155"/>
      <c r="B210" s="148"/>
      <c r="C210" s="148"/>
      <c r="D210" s="158" t="s">
        <v>691</v>
      </c>
      <c r="E210" s="148" t="e">
        <f>COUNTIF('[1]Matriz COR'!$K$12:$K$387,T_Graf.!D210)</f>
        <v>#VALUE!</v>
      </c>
      <c r="F210" s="151" t="e">
        <f t="shared" si="20"/>
        <v>#VALUE!</v>
      </c>
      <c r="G210" s="148"/>
      <c r="H210" s="155"/>
      <c r="I210" s="148"/>
      <c r="J210" s="148"/>
      <c r="K210" s="340" t="s">
        <v>691</v>
      </c>
      <c r="L210" s="340"/>
      <c r="M210" s="148" t="e">
        <f>COUNTIF('[1]Matriz E.CAF'!$K$12:$K$411,T_Graf.!K210)</f>
        <v>#VALUE!</v>
      </c>
      <c r="N210" s="151" t="e">
        <f t="shared" si="21"/>
        <v>#VALUE!</v>
      </c>
      <c r="O210" s="148"/>
      <c r="P210" s="155"/>
      <c r="Q210" s="148"/>
      <c r="R210" s="148"/>
      <c r="S210" s="158" t="s">
        <v>691</v>
      </c>
      <c r="T210" s="148" t="e">
        <f>COUNTIF('[1]Matriz MAG'!$K$12:$K$378,T_Graf.!S210)</f>
        <v>#VALUE!</v>
      </c>
      <c r="U210" s="151" t="e">
        <f t="shared" si="22"/>
        <v>#VALUE!</v>
      </c>
      <c r="V210" s="148"/>
      <c r="W210" s="155"/>
      <c r="X210" s="148"/>
      <c r="Y210" s="148"/>
      <c r="Z210" s="158" t="s">
        <v>691</v>
      </c>
      <c r="AA210" s="148" t="e">
        <f>COUNTIF('[1]Matriz MGM'!$K$12:$K$375,T_Graf.!Z210)</f>
        <v>#VALUE!</v>
      </c>
      <c r="AB210" s="151" t="e">
        <f t="shared" si="23"/>
        <v>#VALUE!</v>
      </c>
    </row>
    <row r="211" spans="1:28" ht="10.9" customHeight="1" thickBot="1" x14ac:dyDescent="0.25">
      <c r="A211" s="161"/>
      <c r="B211" s="162"/>
      <c r="C211" s="162"/>
      <c r="D211" s="163"/>
      <c r="E211" s="162"/>
      <c r="F211" s="164"/>
      <c r="G211" s="148"/>
      <c r="H211" s="161"/>
      <c r="I211" s="162"/>
      <c r="J211" s="162"/>
      <c r="K211" s="341"/>
      <c r="L211" s="341"/>
      <c r="M211" s="162"/>
      <c r="N211" s="164"/>
      <c r="O211" s="148"/>
      <c r="P211" s="161"/>
      <c r="Q211" s="162"/>
      <c r="R211" s="162"/>
      <c r="S211" s="163"/>
      <c r="T211" s="162"/>
      <c r="U211" s="164"/>
      <c r="V211" s="148"/>
      <c r="W211" s="161"/>
      <c r="X211" s="162"/>
      <c r="Y211" s="162"/>
      <c r="Z211" s="163"/>
      <c r="AA211" s="162"/>
      <c r="AB211" s="164"/>
    </row>
    <row r="212" spans="1:28" ht="10.9" customHeight="1" x14ac:dyDescent="0.2">
      <c r="A212" s="148"/>
      <c r="B212" s="148"/>
      <c r="C212" s="148"/>
      <c r="D212" s="148"/>
      <c r="E212" s="148"/>
      <c r="F212" s="148"/>
      <c r="G212" s="148"/>
      <c r="H212" s="148"/>
      <c r="I212" s="148"/>
      <c r="J212" s="148"/>
      <c r="K212" s="148"/>
      <c r="L212" s="148"/>
      <c r="M212" s="148"/>
      <c r="N212" s="148"/>
      <c r="O212" s="148"/>
      <c r="P212" s="148"/>
      <c r="Q212" s="148"/>
      <c r="R212" s="148"/>
      <c r="S212" s="148"/>
      <c r="T212" s="148"/>
      <c r="U212" s="148"/>
      <c r="V212" s="148"/>
      <c r="W212" s="148"/>
      <c r="X212" s="148"/>
      <c r="Y212" s="148"/>
      <c r="Z212" s="148"/>
      <c r="AA212" s="148"/>
      <c r="AB212" s="148"/>
    </row>
    <row r="213" spans="1:28" ht="10.9" customHeight="1" thickBot="1" x14ac:dyDescent="0.25">
      <c r="A213" s="148"/>
      <c r="B213" s="148"/>
      <c r="C213" s="148"/>
      <c r="D213" s="148"/>
      <c r="E213" s="148"/>
      <c r="F213" s="148"/>
      <c r="G213" s="148"/>
      <c r="H213" s="148"/>
      <c r="I213" s="148"/>
      <c r="J213" s="148"/>
      <c r="K213" s="148"/>
      <c r="L213" s="148"/>
      <c r="M213" s="148"/>
      <c r="N213" s="148"/>
      <c r="O213" s="148"/>
      <c r="P213" s="148"/>
      <c r="Q213" s="148"/>
      <c r="R213" s="148"/>
      <c r="S213" s="148"/>
      <c r="T213" s="148"/>
      <c r="U213" s="148"/>
      <c r="V213" s="148"/>
      <c r="W213" s="148"/>
      <c r="X213" s="148"/>
      <c r="Y213" s="148"/>
      <c r="Z213" s="148"/>
      <c r="AA213" s="148"/>
      <c r="AB213" s="148"/>
    </row>
    <row r="214" spans="1:28" ht="10.9" customHeight="1" thickBot="1" x14ac:dyDescent="0.25">
      <c r="A214" s="336" t="s">
        <v>774</v>
      </c>
      <c r="B214" s="337"/>
      <c r="C214" s="337"/>
      <c r="D214" s="337"/>
      <c r="E214" s="337"/>
      <c r="F214" s="338"/>
      <c r="G214" s="148"/>
      <c r="H214" s="336" t="s">
        <v>775</v>
      </c>
      <c r="I214" s="337"/>
      <c r="J214" s="337"/>
      <c r="K214" s="337"/>
      <c r="L214" s="337"/>
      <c r="M214" s="337"/>
      <c r="N214" s="338"/>
      <c r="O214" s="148"/>
      <c r="P214" s="336" t="s">
        <v>776</v>
      </c>
      <c r="Q214" s="337"/>
      <c r="R214" s="337"/>
      <c r="S214" s="337"/>
      <c r="T214" s="337"/>
      <c r="U214" s="338"/>
      <c r="V214" s="148"/>
      <c r="W214" s="336" t="s">
        <v>777</v>
      </c>
      <c r="X214" s="337"/>
      <c r="Y214" s="337"/>
      <c r="Z214" s="337"/>
      <c r="AA214" s="337"/>
      <c r="AB214" s="338"/>
    </row>
    <row r="215" spans="1:28" ht="10.9" customHeight="1" x14ac:dyDescent="0.2">
      <c r="A215" s="152" t="s">
        <v>757</v>
      </c>
      <c r="B215" s="153"/>
      <c r="C215" s="153"/>
      <c r="D215" s="153" t="s">
        <v>169</v>
      </c>
      <c r="E215" s="153" t="e">
        <f>COUNTIF('[1]Matriz MET'!$K$12:$K$508,T_Graf.!D215)</f>
        <v>#VALUE!</v>
      </c>
      <c r="F215" s="154" t="e">
        <f t="shared" ref="F215:F278" si="24">IF(E215=0,NA(),E215)</f>
        <v>#VALUE!</v>
      </c>
      <c r="G215" s="148"/>
      <c r="H215" s="152" t="s">
        <v>757</v>
      </c>
      <c r="I215" s="153"/>
      <c r="J215" s="153"/>
      <c r="K215" s="339" t="s">
        <v>169</v>
      </c>
      <c r="L215" s="339"/>
      <c r="M215" s="153" t="e">
        <f>COUNTIF('[1]Matriz NAR'!$K$12:$K$383,T_Graf.!K215)</f>
        <v>#VALUE!</v>
      </c>
      <c r="N215" s="154" t="e">
        <f t="shared" ref="N215:N278" si="25">IF(M215=0,NA(),M215)</f>
        <v>#VALUE!</v>
      </c>
      <c r="O215" s="148"/>
      <c r="P215" s="152" t="s">
        <v>757</v>
      </c>
      <c r="Q215" s="153"/>
      <c r="R215" s="153"/>
      <c r="S215" s="153" t="s">
        <v>169</v>
      </c>
      <c r="T215" s="153" t="e">
        <f>COUNTIF('[1]Matriz NSA'!$K$12:$K$390,T_Graf.!S215)</f>
        <v>#VALUE!</v>
      </c>
      <c r="U215" s="154" t="e">
        <f t="shared" ref="U215:U278" si="26">IF(T215=0,NA(),T215)</f>
        <v>#VALUE!</v>
      </c>
      <c r="V215" s="148"/>
      <c r="W215" s="152" t="s">
        <v>757</v>
      </c>
      <c r="X215" s="153"/>
      <c r="Y215" s="153"/>
      <c r="Z215" s="153" t="s">
        <v>169</v>
      </c>
      <c r="AA215" s="153" t="e">
        <f>COUNTIF('[1]Matriz PUT'!$K$12:$K$353,T_Graf.!Z215)</f>
        <v>#VALUE!</v>
      </c>
      <c r="AB215" s="154" t="e">
        <f t="shared" ref="AB215:AB274" si="27">IF(AA215=0,NA(),AA215)</f>
        <v>#VALUE!</v>
      </c>
    </row>
    <row r="216" spans="1:28" ht="10.9" customHeight="1" x14ac:dyDescent="0.2">
      <c r="A216" s="155" t="s">
        <v>758</v>
      </c>
      <c r="B216" s="148" t="e">
        <f>COUNTIF('[1]Matriz MET'!$BA$12:$BA$508,"SIN IMPACTO")</f>
        <v>#VALUE!</v>
      </c>
      <c r="C216" s="148"/>
      <c r="D216" s="148" t="s">
        <v>216</v>
      </c>
      <c r="E216" s="148" t="e">
        <f>COUNTIF('[1]Matriz MET'!$K$12:$K$508,T_Graf.!D216)</f>
        <v>#VALUE!</v>
      </c>
      <c r="F216" s="151" t="e">
        <f t="shared" si="24"/>
        <v>#VALUE!</v>
      </c>
      <c r="G216" s="148"/>
      <c r="H216" s="155" t="s">
        <v>758</v>
      </c>
      <c r="I216" s="148" t="e">
        <f>COUNTIF('[1]Matriz NAR'!$BA$12:$BA$383,"SIN IMPACTO")</f>
        <v>#VALUE!</v>
      </c>
      <c r="J216" s="148"/>
      <c r="K216" s="340" t="s">
        <v>216</v>
      </c>
      <c r="L216" s="340"/>
      <c r="M216" s="148" t="e">
        <f>COUNTIF('[1]Matriz NAR'!$K$12:$K$383,T_Graf.!K216)</f>
        <v>#VALUE!</v>
      </c>
      <c r="N216" s="151" t="e">
        <f t="shared" si="25"/>
        <v>#VALUE!</v>
      </c>
      <c r="O216" s="148"/>
      <c r="P216" s="155" t="s">
        <v>758</v>
      </c>
      <c r="Q216" s="148" t="e">
        <f>COUNTIF('[1]Matriz NSA'!$BA$12:$BA$390,"SIN IMPACTO")</f>
        <v>#VALUE!</v>
      </c>
      <c r="R216" s="148"/>
      <c r="S216" s="148" t="s">
        <v>216</v>
      </c>
      <c r="T216" s="148" t="e">
        <f>COUNTIF('[1]Matriz NSA'!$K$12:$K$390,T_Graf.!S216)</f>
        <v>#VALUE!</v>
      </c>
      <c r="U216" s="151" t="e">
        <f t="shared" si="26"/>
        <v>#VALUE!</v>
      </c>
      <c r="V216" s="148"/>
      <c r="W216" s="155" t="s">
        <v>758</v>
      </c>
      <c r="X216" s="148" t="e">
        <f>COUNTIF('[1]Matriz PUT'!$BA$12:$BA$353,"SIN IMPACTO")</f>
        <v>#VALUE!</v>
      </c>
      <c r="Y216" s="148"/>
      <c r="Z216" s="148" t="s">
        <v>216</v>
      </c>
      <c r="AA216" s="148" t="e">
        <f>COUNTIF('[1]Matriz PUT'!$K$12:$K$353,T_Graf.!Z216)</f>
        <v>#VALUE!</v>
      </c>
      <c r="AB216" s="151" t="e">
        <f t="shared" si="27"/>
        <v>#VALUE!</v>
      </c>
    </row>
    <row r="217" spans="1:28" ht="10.9" customHeight="1" x14ac:dyDescent="0.2">
      <c r="A217" s="155" t="s">
        <v>759</v>
      </c>
      <c r="B217" s="148" t="e">
        <f>COUNTIF('[1]Matriz MET'!$BA$12:$BA$508,"POSITIVO")</f>
        <v>#VALUE!</v>
      </c>
      <c r="C217" s="148"/>
      <c r="D217" s="148" t="s">
        <v>255</v>
      </c>
      <c r="E217" s="148" t="e">
        <f>COUNTIF('[1]Matriz MET'!$K$12:$K$508,T_Graf.!D217)</f>
        <v>#VALUE!</v>
      </c>
      <c r="F217" s="151" t="e">
        <f t="shared" si="24"/>
        <v>#VALUE!</v>
      </c>
      <c r="G217" s="148"/>
      <c r="H217" s="155" t="s">
        <v>759</v>
      </c>
      <c r="I217" s="148" t="e">
        <f>COUNTIF('[1]Matriz NAR'!$BA$12:$BA$383,"POSITIVO")</f>
        <v>#VALUE!</v>
      </c>
      <c r="J217" s="148"/>
      <c r="K217" s="340" t="s">
        <v>255</v>
      </c>
      <c r="L217" s="340"/>
      <c r="M217" s="148" t="e">
        <f>COUNTIF('[1]Matriz NAR'!$K$12:$K$383,T_Graf.!K217)</f>
        <v>#VALUE!</v>
      </c>
      <c r="N217" s="151" t="e">
        <f t="shared" si="25"/>
        <v>#VALUE!</v>
      </c>
      <c r="O217" s="148"/>
      <c r="P217" s="155" t="s">
        <v>759</v>
      </c>
      <c r="Q217" s="148" t="e">
        <f>COUNTIF('[1]Matriz NSA'!$BA$12:$BA$390,"POSITIVO")</f>
        <v>#VALUE!</v>
      </c>
      <c r="R217" s="148"/>
      <c r="S217" s="148" t="s">
        <v>255</v>
      </c>
      <c r="T217" s="148" t="e">
        <f>COUNTIF('[1]Matriz NSA'!$K$12:$K$390,T_Graf.!S217)</f>
        <v>#VALUE!</v>
      </c>
      <c r="U217" s="151" t="e">
        <f t="shared" si="26"/>
        <v>#VALUE!</v>
      </c>
      <c r="V217" s="148"/>
      <c r="W217" s="155" t="s">
        <v>759</v>
      </c>
      <c r="X217" s="148" t="e">
        <f>COUNTIF('[1]Matriz PUT'!$BA$12:$BA$353,"POSITIVO")</f>
        <v>#VALUE!</v>
      </c>
      <c r="Y217" s="148"/>
      <c r="Z217" s="148" t="s">
        <v>255</v>
      </c>
      <c r="AA217" s="148" t="e">
        <f>COUNTIF('[1]Matriz PUT'!$K$12:$K$353,T_Graf.!Z217)</f>
        <v>#VALUE!</v>
      </c>
      <c r="AB217" s="151" t="e">
        <f t="shared" si="27"/>
        <v>#VALUE!</v>
      </c>
    </row>
    <row r="218" spans="1:28" ht="10.9" customHeight="1" x14ac:dyDescent="0.2">
      <c r="A218" s="155" t="s">
        <v>760</v>
      </c>
      <c r="B218" s="148" t="e">
        <f>COUNTIF('[1]Matriz MET'!$BA$12:$BA$508,"Negativo BAJO")</f>
        <v>#VALUE!</v>
      </c>
      <c r="C218" s="148"/>
      <c r="D218" s="148" t="s">
        <v>290</v>
      </c>
      <c r="E218" s="148" t="e">
        <f>COUNTIF('[1]Matriz MET'!$K$12:$K$508,T_Graf.!D218)</f>
        <v>#VALUE!</v>
      </c>
      <c r="F218" s="151" t="e">
        <f t="shared" si="24"/>
        <v>#VALUE!</v>
      </c>
      <c r="G218" s="148"/>
      <c r="H218" s="155" t="s">
        <v>760</v>
      </c>
      <c r="I218" s="148" t="e">
        <f>COUNTIF('[1]Matriz NAR'!$BA$12:$BA$383,"Negativo BAJO")</f>
        <v>#VALUE!</v>
      </c>
      <c r="J218" s="148"/>
      <c r="K218" s="340" t="s">
        <v>290</v>
      </c>
      <c r="L218" s="340"/>
      <c r="M218" s="148" t="e">
        <f>COUNTIF('[1]Matriz NAR'!$K$12:$K$383,T_Graf.!K218)</f>
        <v>#VALUE!</v>
      </c>
      <c r="N218" s="151" t="e">
        <f t="shared" si="25"/>
        <v>#VALUE!</v>
      </c>
      <c r="O218" s="148"/>
      <c r="P218" s="155" t="s">
        <v>760</v>
      </c>
      <c r="Q218" s="148" t="e">
        <f>COUNTIF('[1]Matriz NSA'!$BA$12:$BA$390,"Negativo BAJO")</f>
        <v>#VALUE!</v>
      </c>
      <c r="R218" s="148"/>
      <c r="S218" s="148" t="s">
        <v>290</v>
      </c>
      <c r="T218" s="148" t="e">
        <f>COUNTIF('[1]Matriz NSA'!$K$12:$K$390,T_Graf.!S218)</f>
        <v>#VALUE!</v>
      </c>
      <c r="U218" s="151" t="e">
        <f t="shared" si="26"/>
        <v>#VALUE!</v>
      </c>
      <c r="V218" s="148"/>
      <c r="W218" s="155" t="s">
        <v>760</v>
      </c>
      <c r="X218" s="148" t="e">
        <f>COUNTIF('[1]Matriz PUT'!$BA$12:$BA$353,"Negativo BAJO")</f>
        <v>#VALUE!</v>
      </c>
      <c r="Y218" s="148"/>
      <c r="Z218" s="148" t="s">
        <v>290</v>
      </c>
      <c r="AA218" s="148" t="e">
        <f>COUNTIF('[1]Matriz PUT'!$K$12:$K$353,T_Graf.!Z218)</f>
        <v>#VALUE!</v>
      </c>
      <c r="AB218" s="151" t="e">
        <f t="shared" si="27"/>
        <v>#VALUE!</v>
      </c>
    </row>
    <row r="219" spans="1:28" ht="10.9" customHeight="1" x14ac:dyDescent="0.2">
      <c r="A219" s="155" t="s">
        <v>761</v>
      </c>
      <c r="B219" s="148" t="e">
        <f>COUNTIF('[1]Matriz MET'!$BA$12:$BA$508,"Negativo MODERADO")</f>
        <v>#VALUE!</v>
      </c>
      <c r="C219" s="148"/>
      <c r="D219" s="148" t="s">
        <v>317</v>
      </c>
      <c r="E219" s="148" t="e">
        <f>COUNTIF('[1]Matriz MET'!$K$12:$K$508,T_Graf.!D219)</f>
        <v>#VALUE!</v>
      </c>
      <c r="F219" s="151" t="e">
        <f t="shared" si="24"/>
        <v>#VALUE!</v>
      </c>
      <c r="G219" s="148"/>
      <c r="H219" s="155" t="s">
        <v>761</v>
      </c>
      <c r="I219" s="148" t="e">
        <f>COUNTIF('[1]Matriz NAR'!$BA$12:$BA$383,"Negativo MODERADO")</f>
        <v>#VALUE!</v>
      </c>
      <c r="J219" s="148"/>
      <c r="K219" s="340" t="s">
        <v>317</v>
      </c>
      <c r="L219" s="340"/>
      <c r="M219" s="148" t="e">
        <f>COUNTIF('[1]Matriz NAR'!$K$12:$K$383,T_Graf.!K219)</f>
        <v>#VALUE!</v>
      </c>
      <c r="N219" s="151" t="e">
        <f t="shared" si="25"/>
        <v>#VALUE!</v>
      </c>
      <c r="O219" s="148"/>
      <c r="P219" s="155" t="s">
        <v>761</v>
      </c>
      <c r="Q219" s="148" t="e">
        <f>COUNTIF('[1]Matriz NSA'!$BA$12:$BA$390,"Negativo MODERADO")</f>
        <v>#VALUE!</v>
      </c>
      <c r="R219" s="148"/>
      <c r="S219" s="148" t="s">
        <v>317</v>
      </c>
      <c r="T219" s="148" t="e">
        <f>COUNTIF('[1]Matriz NSA'!$K$12:$K$390,T_Graf.!S219)</f>
        <v>#VALUE!</v>
      </c>
      <c r="U219" s="151" t="e">
        <f t="shared" si="26"/>
        <v>#VALUE!</v>
      </c>
      <c r="V219" s="148"/>
      <c r="W219" s="155" t="s">
        <v>761</v>
      </c>
      <c r="X219" s="148" t="e">
        <f>COUNTIF('[1]Matriz PUT'!$BA$12:$BA$353,"Negativo MODERADO")</f>
        <v>#VALUE!</v>
      </c>
      <c r="Y219" s="148"/>
      <c r="Z219" s="148" t="s">
        <v>317</v>
      </c>
      <c r="AA219" s="148" t="e">
        <f>COUNTIF('[1]Matriz PUT'!$K$12:$K$353,T_Graf.!Z219)</f>
        <v>#VALUE!</v>
      </c>
      <c r="AB219" s="151" t="e">
        <f t="shared" si="27"/>
        <v>#VALUE!</v>
      </c>
    </row>
    <row r="220" spans="1:28" ht="10.9" customHeight="1" x14ac:dyDescent="0.2">
      <c r="A220" s="155" t="s">
        <v>762</v>
      </c>
      <c r="B220" s="148" t="e">
        <f>COUNTIF('[1]Matriz MET'!$BA$12:$BA$508,"Negativo ALTO")</f>
        <v>#VALUE!</v>
      </c>
      <c r="C220" s="148"/>
      <c r="D220" s="148" t="s">
        <v>338</v>
      </c>
      <c r="E220" s="148" t="e">
        <f>COUNTIF('[1]Matriz MET'!$K$12:$K$508,T_Graf.!D220)</f>
        <v>#VALUE!</v>
      </c>
      <c r="F220" s="151" t="e">
        <f t="shared" si="24"/>
        <v>#VALUE!</v>
      </c>
      <c r="G220" s="148"/>
      <c r="H220" s="155" t="s">
        <v>762</v>
      </c>
      <c r="I220" s="148" t="e">
        <f>COUNTIF('[1]Matriz NAR'!$BA$12:$BA$383,"Negativo ALTO")</f>
        <v>#VALUE!</v>
      </c>
      <c r="J220" s="148"/>
      <c r="K220" s="340" t="s">
        <v>338</v>
      </c>
      <c r="L220" s="340"/>
      <c r="M220" s="148" t="e">
        <f>COUNTIF('[1]Matriz NAR'!$K$12:$K$383,T_Graf.!K220)</f>
        <v>#VALUE!</v>
      </c>
      <c r="N220" s="151" t="e">
        <f t="shared" si="25"/>
        <v>#VALUE!</v>
      </c>
      <c r="O220" s="148"/>
      <c r="P220" s="155" t="s">
        <v>762</v>
      </c>
      <c r="Q220" s="148" t="e">
        <f>COUNTIF('[1]Matriz NSA'!$BA$12:$BA$390,"Negativo ALTO")</f>
        <v>#VALUE!</v>
      </c>
      <c r="R220" s="148"/>
      <c r="S220" s="148" t="s">
        <v>338</v>
      </c>
      <c r="T220" s="148" t="e">
        <f>COUNTIF('[1]Matriz NSA'!$K$12:$K$390,T_Graf.!S220)</f>
        <v>#VALUE!</v>
      </c>
      <c r="U220" s="151" t="e">
        <f t="shared" si="26"/>
        <v>#VALUE!</v>
      </c>
      <c r="V220" s="148"/>
      <c r="W220" s="155" t="s">
        <v>762</v>
      </c>
      <c r="X220" s="148" t="e">
        <f>COUNTIF('[1]Matriz PUT'!$BA$12:$BA$353,"Negativo ALTO")</f>
        <v>#VALUE!</v>
      </c>
      <c r="Y220" s="148"/>
      <c r="Z220" s="148" t="s">
        <v>338</v>
      </c>
      <c r="AA220" s="148" t="e">
        <f>COUNTIF('[1]Matriz PUT'!$K$12:$K$353,T_Graf.!Z220)</f>
        <v>#VALUE!</v>
      </c>
      <c r="AB220" s="151" t="e">
        <f t="shared" si="27"/>
        <v>#VALUE!</v>
      </c>
    </row>
    <row r="221" spans="1:28" ht="10.9" customHeight="1" x14ac:dyDescent="0.2">
      <c r="A221" s="155" t="s">
        <v>763</v>
      </c>
      <c r="B221" s="148" t="e">
        <f>SUM(B216:B220)</f>
        <v>#VALUE!</v>
      </c>
      <c r="C221" s="148"/>
      <c r="D221" s="148" t="s">
        <v>358</v>
      </c>
      <c r="E221" s="148" t="e">
        <f>COUNTIF('[1]Matriz MET'!$K$12:$K$508,T_Graf.!D221)</f>
        <v>#VALUE!</v>
      </c>
      <c r="F221" s="151" t="e">
        <f t="shared" si="24"/>
        <v>#VALUE!</v>
      </c>
      <c r="G221" s="148"/>
      <c r="H221" s="155" t="s">
        <v>763</v>
      </c>
      <c r="I221" s="148" t="e">
        <f>SUM(I216:I220)</f>
        <v>#VALUE!</v>
      </c>
      <c r="J221" s="148"/>
      <c r="K221" s="340" t="s">
        <v>358</v>
      </c>
      <c r="L221" s="340"/>
      <c r="M221" s="148" t="e">
        <f>COUNTIF('[1]Matriz NAR'!$K$12:$K$383,T_Graf.!K221)</f>
        <v>#VALUE!</v>
      </c>
      <c r="N221" s="151" t="e">
        <f t="shared" si="25"/>
        <v>#VALUE!</v>
      </c>
      <c r="O221" s="148"/>
      <c r="P221" s="155" t="s">
        <v>763</v>
      </c>
      <c r="Q221" s="148" t="e">
        <f>SUM(Q216:Q220)</f>
        <v>#VALUE!</v>
      </c>
      <c r="R221" s="148"/>
      <c r="S221" s="148" t="s">
        <v>358</v>
      </c>
      <c r="T221" s="148" t="e">
        <f>COUNTIF('[1]Matriz NSA'!$K$12:$K$390,T_Graf.!S221)</f>
        <v>#VALUE!</v>
      </c>
      <c r="U221" s="151" t="e">
        <f t="shared" si="26"/>
        <v>#VALUE!</v>
      </c>
      <c r="V221" s="148"/>
      <c r="W221" s="155" t="s">
        <v>763</v>
      </c>
      <c r="X221" s="148" t="e">
        <f>SUM(X216:X220)</f>
        <v>#VALUE!</v>
      </c>
      <c r="Y221" s="148"/>
      <c r="Z221" s="148" t="s">
        <v>358</v>
      </c>
      <c r="AA221" s="148" t="e">
        <f>COUNTIF('[1]Matriz PUT'!$K$12:$K$353,T_Graf.!Z221)</f>
        <v>#VALUE!</v>
      </c>
      <c r="AB221" s="151" t="e">
        <f t="shared" si="27"/>
        <v>#VALUE!</v>
      </c>
    </row>
    <row r="222" spans="1:28" ht="10.9" customHeight="1" x14ac:dyDescent="0.2">
      <c r="A222" s="155"/>
      <c r="B222" s="148"/>
      <c r="C222" s="148"/>
      <c r="D222" s="148" t="s">
        <v>375</v>
      </c>
      <c r="E222" s="148" t="e">
        <f>COUNTIF('[1]Matriz MET'!$K$12:$K$508,T_Graf.!D222)</f>
        <v>#VALUE!</v>
      </c>
      <c r="F222" s="151" t="e">
        <f t="shared" si="24"/>
        <v>#VALUE!</v>
      </c>
      <c r="G222" s="148"/>
      <c r="H222" s="155"/>
      <c r="I222" s="148"/>
      <c r="J222" s="148"/>
      <c r="K222" s="340" t="s">
        <v>375</v>
      </c>
      <c r="L222" s="340"/>
      <c r="M222" s="148" t="e">
        <f>COUNTIF('[1]Matriz NAR'!$K$12:$K$383,T_Graf.!K222)</f>
        <v>#VALUE!</v>
      </c>
      <c r="N222" s="151" t="e">
        <f t="shared" si="25"/>
        <v>#VALUE!</v>
      </c>
      <c r="O222" s="148"/>
      <c r="P222" s="155"/>
      <c r="Q222" s="148"/>
      <c r="R222" s="148"/>
      <c r="S222" s="148" t="s">
        <v>375</v>
      </c>
      <c r="T222" s="148" t="e">
        <f>COUNTIF('[1]Matriz NSA'!$K$12:$K$390,T_Graf.!S222)</f>
        <v>#VALUE!</v>
      </c>
      <c r="U222" s="151" t="e">
        <f t="shared" si="26"/>
        <v>#VALUE!</v>
      </c>
      <c r="V222" s="148"/>
      <c r="W222" s="155"/>
      <c r="X222" s="148"/>
      <c r="Y222" s="148"/>
      <c r="Z222" s="148" t="s">
        <v>375</v>
      </c>
      <c r="AA222" s="148" t="e">
        <f>COUNTIF('[1]Matriz PUT'!$K$12:$K$353,T_Graf.!Z222)</f>
        <v>#VALUE!</v>
      </c>
      <c r="AB222" s="151" t="e">
        <f t="shared" si="27"/>
        <v>#VALUE!</v>
      </c>
    </row>
    <row r="223" spans="1:28" ht="10.9" customHeight="1" x14ac:dyDescent="0.2">
      <c r="A223" s="155"/>
      <c r="B223" s="148"/>
      <c r="C223" s="148"/>
      <c r="D223" s="148" t="s">
        <v>390</v>
      </c>
      <c r="E223" s="148" t="e">
        <f>COUNTIF('[1]Matriz MET'!$K$12:$K$508,T_Graf.!D223)</f>
        <v>#VALUE!</v>
      </c>
      <c r="F223" s="151" t="e">
        <f t="shared" si="24"/>
        <v>#VALUE!</v>
      </c>
      <c r="G223" s="148"/>
      <c r="H223" s="155"/>
      <c r="I223" s="148"/>
      <c r="J223" s="148"/>
      <c r="K223" s="340" t="s">
        <v>390</v>
      </c>
      <c r="L223" s="340"/>
      <c r="M223" s="148" t="e">
        <f>COUNTIF('[1]Matriz NAR'!$K$12:$K$383,T_Graf.!K223)</f>
        <v>#VALUE!</v>
      </c>
      <c r="N223" s="151" t="e">
        <f t="shared" si="25"/>
        <v>#VALUE!</v>
      </c>
      <c r="O223" s="148"/>
      <c r="P223" s="155"/>
      <c r="Q223" s="148"/>
      <c r="R223" s="148"/>
      <c r="S223" s="148" t="s">
        <v>390</v>
      </c>
      <c r="T223" s="148" t="e">
        <f>COUNTIF('[1]Matriz NSA'!$K$12:$K$390,T_Graf.!S223)</f>
        <v>#VALUE!</v>
      </c>
      <c r="U223" s="151" t="e">
        <f t="shared" si="26"/>
        <v>#VALUE!</v>
      </c>
      <c r="V223" s="148"/>
      <c r="W223" s="155"/>
      <c r="X223" s="148"/>
      <c r="Y223" s="148"/>
      <c r="Z223" s="148" t="s">
        <v>390</v>
      </c>
      <c r="AA223" s="148" t="e">
        <f>COUNTIF('[1]Matriz PUT'!$K$12:$K$353,T_Graf.!Z223)</f>
        <v>#VALUE!</v>
      </c>
      <c r="AB223" s="151" t="e">
        <f t="shared" si="27"/>
        <v>#VALUE!</v>
      </c>
    </row>
    <row r="224" spans="1:28" ht="10.9" customHeight="1" x14ac:dyDescent="0.2">
      <c r="A224" s="150" t="s">
        <v>764</v>
      </c>
      <c r="B224" s="148"/>
      <c r="C224" s="148"/>
      <c r="D224" s="148" t="s">
        <v>402</v>
      </c>
      <c r="E224" s="148" t="e">
        <f>COUNTIF('[1]Matriz MET'!$K$12:$K$508,T_Graf.!D224)</f>
        <v>#VALUE!</v>
      </c>
      <c r="F224" s="151" t="e">
        <f t="shared" si="24"/>
        <v>#VALUE!</v>
      </c>
      <c r="G224" s="148"/>
      <c r="H224" s="150" t="s">
        <v>764</v>
      </c>
      <c r="I224" s="148"/>
      <c r="J224" s="148"/>
      <c r="K224" s="340" t="s">
        <v>402</v>
      </c>
      <c r="L224" s="340"/>
      <c r="M224" s="148" t="e">
        <f>COUNTIF('[1]Matriz NAR'!$K$12:$K$383,T_Graf.!K224)</f>
        <v>#VALUE!</v>
      </c>
      <c r="N224" s="151" t="e">
        <f t="shared" si="25"/>
        <v>#VALUE!</v>
      </c>
      <c r="O224" s="148"/>
      <c r="P224" s="150" t="s">
        <v>764</v>
      </c>
      <c r="Q224" s="148"/>
      <c r="R224" s="148"/>
      <c r="S224" s="148" t="s">
        <v>402</v>
      </c>
      <c r="T224" s="148" t="e">
        <f>COUNTIF('[1]Matriz NSA'!$K$12:$K$390,T_Graf.!S224)</f>
        <v>#VALUE!</v>
      </c>
      <c r="U224" s="151" t="e">
        <f t="shared" si="26"/>
        <v>#VALUE!</v>
      </c>
      <c r="V224" s="148"/>
      <c r="W224" s="150" t="s">
        <v>764</v>
      </c>
      <c r="X224" s="148"/>
      <c r="Y224" s="148"/>
      <c r="Z224" s="148" t="s">
        <v>402</v>
      </c>
      <c r="AA224" s="148" t="e">
        <f>COUNTIF('[1]Matriz PUT'!$K$12:$K$353,T_Graf.!Z224)</f>
        <v>#VALUE!</v>
      </c>
      <c r="AB224" s="151" t="e">
        <f t="shared" si="27"/>
        <v>#VALUE!</v>
      </c>
    </row>
    <row r="225" spans="1:28" ht="10.9" customHeight="1" x14ac:dyDescent="0.2">
      <c r="A225" s="155" t="s">
        <v>758</v>
      </c>
      <c r="B225" s="148" t="e">
        <f>COUNTIF('[1]Matriz MET'!$AB$12:$AB$508,"SIN IMPACTO")</f>
        <v>#VALUE!</v>
      </c>
      <c r="C225" s="148"/>
      <c r="D225" s="148" t="s">
        <v>415</v>
      </c>
      <c r="E225" s="148" t="e">
        <f>COUNTIF('[1]Matriz MET'!$K$12:$K$508,T_Graf.!D225)</f>
        <v>#VALUE!</v>
      </c>
      <c r="F225" s="151" t="e">
        <f t="shared" si="24"/>
        <v>#VALUE!</v>
      </c>
      <c r="G225" s="148"/>
      <c r="H225" s="155" t="s">
        <v>758</v>
      </c>
      <c r="I225" s="148" t="e">
        <f>COUNTIF('[1]Matriz NAR'!$AB$12:$AB$383,"SIN IMPACTO")</f>
        <v>#VALUE!</v>
      </c>
      <c r="J225" s="148"/>
      <c r="K225" s="340" t="s">
        <v>415</v>
      </c>
      <c r="L225" s="340"/>
      <c r="M225" s="148" t="e">
        <f>COUNTIF('[1]Matriz NAR'!$K$12:$K$383,T_Graf.!K225)</f>
        <v>#VALUE!</v>
      </c>
      <c r="N225" s="151" t="e">
        <f t="shared" si="25"/>
        <v>#VALUE!</v>
      </c>
      <c r="O225" s="148"/>
      <c r="P225" s="155" t="s">
        <v>758</v>
      </c>
      <c r="Q225" s="148" t="e">
        <f>COUNTIF('[1]Matriz NSA'!$AB$12:$AB$390,"SIN IMPACTO")</f>
        <v>#VALUE!</v>
      </c>
      <c r="R225" s="148"/>
      <c r="S225" s="148" t="s">
        <v>415</v>
      </c>
      <c r="T225" s="148" t="e">
        <f>COUNTIF('[1]Matriz NSA'!$K$12:$K$390,T_Graf.!S225)</f>
        <v>#VALUE!</v>
      </c>
      <c r="U225" s="151" t="e">
        <f t="shared" si="26"/>
        <v>#VALUE!</v>
      </c>
      <c r="V225" s="148"/>
      <c r="W225" s="155" t="s">
        <v>758</v>
      </c>
      <c r="X225" s="148" t="e">
        <f>COUNTIF('[1]Matriz PUT'!$AB$12:$AB$353,"SIN IMPACTO")</f>
        <v>#VALUE!</v>
      </c>
      <c r="Y225" s="148"/>
      <c r="Z225" s="148" t="s">
        <v>415</v>
      </c>
      <c r="AA225" s="148" t="e">
        <f>COUNTIF('[1]Matriz PUT'!$K$12:$K$353,T_Graf.!Z225)</f>
        <v>#VALUE!</v>
      </c>
      <c r="AB225" s="151" t="e">
        <f t="shared" si="27"/>
        <v>#VALUE!</v>
      </c>
    </row>
    <row r="226" spans="1:28" ht="10.9" customHeight="1" x14ac:dyDescent="0.2">
      <c r="A226" s="155" t="s">
        <v>759</v>
      </c>
      <c r="B226" s="148" t="e">
        <f>COUNTIF('[1]Matriz MET'!$AB$12:$AB$508,"POSITIVO")</f>
        <v>#VALUE!</v>
      </c>
      <c r="C226" s="148"/>
      <c r="D226" s="148" t="s">
        <v>425</v>
      </c>
      <c r="E226" s="148" t="e">
        <f>COUNTIF('[1]Matriz MET'!$K$12:$K$508,T_Graf.!D226)</f>
        <v>#VALUE!</v>
      </c>
      <c r="F226" s="151" t="e">
        <f t="shared" si="24"/>
        <v>#VALUE!</v>
      </c>
      <c r="G226" s="148"/>
      <c r="H226" s="155" t="s">
        <v>759</v>
      </c>
      <c r="I226" s="148" t="e">
        <f>COUNTIF('[1]Matriz NAR'!$AB$12:$AB$383,"POSITIVO")</f>
        <v>#VALUE!</v>
      </c>
      <c r="J226" s="148"/>
      <c r="K226" s="340" t="s">
        <v>425</v>
      </c>
      <c r="L226" s="340"/>
      <c r="M226" s="148" t="e">
        <f>COUNTIF('[1]Matriz NAR'!$K$12:$K$383,T_Graf.!K226)</f>
        <v>#VALUE!</v>
      </c>
      <c r="N226" s="151" t="e">
        <f t="shared" si="25"/>
        <v>#VALUE!</v>
      </c>
      <c r="O226" s="148"/>
      <c r="P226" s="155" t="s">
        <v>759</v>
      </c>
      <c r="Q226" s="148" t="e">
        <f>COUNTIF('[1]Matriz NSA'!$AB$12:$AB$390,"POSITIVO")</f>
        <v>#VALUE!</v>
      </c>
      <c r="R226" s="148"/>
      <c r="S226" s="148" t="s">
        <v>425</v>
      </c>
      <c r="T226" s="148" t="e">
        <f>COUNTIF('[1]Matriz NSA'!$K$12:$K$390,T_Graf.!S226)</f>
        <v>#VALUE!</v>
      </c>
      <c r="U226" s="151" t="e">
        <f t="shared" si="26"/>
        <v>#VALUE!</v>
      </c>
      <c r="V226" s="148"/>
      <c r="W226" s="155" t="s">
        <v>759</v>
      </c>
      <c r="X226" s="148" t="e">
        <f>COUNTIF('[1]Matriz PUT'!$AB$12:$AB$353,"POSITIVO")</f>
        <v>#VALUE!</v>
      </c>
      <c r="Y226" s="148"/>
      <c r="Z226" s="148" t="s">
        <v>425</v>
      </c>
      <c r="AA226" s="148" t="e">
        <f>COUNTIF('[1]Matriz PUT'!$K$12:$K$353,T_Graf.!Z226)</f>
        <v>#VALUE!</v>
      </c>
      <c r="AB226" s="151" t="e">
        <f t="shared" si="27"/>
        <v>#VALUE!</v>
      </c>
    </row>
    <row r="227" spans="1:28" ht="10.9" customHeight="1" x14ac:dyDescent="0.2">
      <c r="A227" s="155" t="s">
        <v>760</v>
      </c>
      <c r="B227" s="148" t="e">
        <f>COUNTIF('[1]Matriz MET'!$AB$12:$AB$508,"Negativo BAJO")</f>
        <v>#VALUE!</v>
      </c>
      <c r="C227" s="148"/>
      <c r="D227" s="148" t="s">
        <v>434</v>
      </c>
      <c r="E227" s="148" t="e">
        <f>COUNTIF('[1]Matriz MET'!$K$12:$K$508,T_Graf.!D227)</f>
        <v>#VALUE!</v>
      </c>
      <c r="F227" s="151" t="e">
        <f t="shared" si="24"/>
        <v>#VALUE!</v>
      </c>
      <c r="G227" s="148"/>
      <c r="H227" s="155" t="s">
        <v>760</v>
      </c>
      <c r="I227" s="148" t="e">
        <f>COUNTIF('[1]Matriz NAR'!$AB$12:$AB$383,"Negativo BAJO")</f>
        <v>#VALUE!</v>
      </c>
      <c r="J227" s="148"/>
      <c r="K227" s="340" t="s">
        <v>434</v>
      </c>
      <c r="L227" s="340"/>
      <c r="M227" s="148" t="e">
        <f>COUNTIF('[1]Matriz NAR'!$K$12:$K$383,T_Graf.!K227)</f>
        <v>#VALUE!</v>
      </c>
      <c r="N227" s="151" t="e">
        <f t="shared" si="25"/>
        <v>#VALUE!</v>
      </c>
      <c r="O227" s="148"/>
      <c r="P227" s="155" t="s">
        <v>760</v>
      </c>
      <c r="Q227" s="148" t="e">
        <f>COUNTIF('[1]Matriz NSA'!$AB$12:$AB$390,"Negativo BAJO")</f>
        <v>#VALUE!</v>
      </c>
      <c r="R227" s="148"/>
      <c r="S227" s="148" t="s">
        <v>434</v>
      </c>
      <c r="T227" s="148" t="e">
        <f>COUNTIF('[1]Matriz NSA'!$K$12:$K$390,T_Graf.!S227)</f>
        <v>#VALUE!</v>
      </c>
      <c r="U227" s="151" t="e">
        <f t="shared" si="26"/>
        <v>#VALUE!</v>
      </c>
      <c r="V227" s="148"/>
      <c r="W227" s="155" t="s">
        <v>760</v>
      </c>
      <c r="X227" s="148" t="e">
        <f>COUNTIF('[1]Matriz PUT'!$AB$12:$AB$353,"Negativo BAJO")</f>
        <v>#VALUE!</v>
      </c>
      <c r="Y227" s="148"/>
      <c r="Z227" s="148" t="s">
        <v>434</v>
      </c>
      <c r="AA227" s="148" t="e">
        <f>COUNTIF('[1]Matriz PUT'!$K$12:$K$353,T_Graf.!Z227)</f>
        <v>#VALUE!</v>
      </c>
      <c r="AB227" s="151" t="e">
        <f t="shared" si="27"/>
        <v>#VALUE!</v>
      </c>
    </row>
    <row r="228" spans="1:28" ht="10.9" customHeight="1" x14ac:dyDescent="0.2">
      <c r="A228" s="155" t="s">
        <v>761</v>
      </c>
      <c r="B228" s="148" t="e">
        <f>COUNTIF('[1]Matriz MET'!$AB$12:$AB$508,"Negativo MODERADO")</f>
        <v>#VALUE!</v>
      </c>
      <c r="C228" s="148"/>
      <c r="D228" s="148" t="s">
        <v>442</v>
      </c>
      <c r="E228" s="148" t="e">
        <f>COUNTIF('[1]Matriz MET'!$K$12:$K$508,T_Graf.!D228)</f>
        <v>#VALUE!</v>
      </c>
      <c r="F228" s="151" t="e">
        <f t="shared" si="24"/>
        <v>#VALUE!</v>
      </c>
      <c r="G228" s="148"/>
      <c r="H228" s="155" t="s">
        <v>761</v>
      </c>
      <c r="I228" s="148" t="e">
        <f>COUNTIF('[1]Matriz NAR'!$AB$12:$AB$383,"Negativo MODERADO")</f>
        <v>#VALUE!</v>
      </c>
      <c r="J228" s="148"/>
      <c r="K228" s="340" t="s">
        <v>442</v>
      </c>
      <c r="L228" s="340"/>
      <c r="M228" s="148" t="e">
        <f>COUNTIF('[1]Matriz NAR'!$K$12:$K$383,T_Graf.!K228)</f>
        <v>#VALUE!</v>
      </c>
      <c r="N228" s="151" t="e">
        <f t="shared" si="25"/>
        <v>#VALUE!</v>
      </c>
      <c r="O228" s="148"/>
      <c r="P228" s="155" t="s">
        <v>761</v>
      </c>
      <c r="Q228" s="148" t="e">
        <f>COUNTIF('[1]Matriz NSA'!$AB$12:$AB$390,"Negativo MODERADO")</f>
        <v>#VALUE!</v>
      </c>
      <c r="R228" s="148"/>
      <c r="S228" s="148" t="s">
        <v>442</v>
      </c>
      <c r="T228" s="148" t="e">
        <f>COUNTIF('[1]Matriz NSA'!$K$12:$K$390,T_Graf.!S228)</f>
        <v>#VALUE!</v>
      </c>
      <c r="U228" s="151" t="e">
        <f t="shared" si="26"/>
        <v>#VALUE!</v>
      </c>
      <c r="V228" s="148"/>
      <c r="W228" s="155" t="s">
        <v>761</v>
      </c>
      <c r="X228" s="148" t="e">
        <f>COUNTIF('[1]Matriz PUT'!$AB$12:$AB$353,"Negativo MODERADO")</f>
        <v>#VALUE!</v>
      </c>
      <c r="Y228" s="148"/>
      <c r="Z228" s="148" t="s">
        <v>442</v>
      </c>
      <c r="AA228" s="148" t="e">
        <f>COUNTIF('[1]Matriz PUT'!$K$12:$K$353,T_Graf.!Z228)</f>
        <v>#VALUE!</v>
      </c>
      <c r="AB228" s="151" t="e">
        <f t="shared" si="27"/>
        <v>#VALUE!</v>
      </c>
    </row>
    <row r="229" spans="1:28" ht="10.9" customHeight="1" x14ac:dyDescent="0.2">
      <c r="A229" s="155" t="s">
        <v>762</v>
      </c>
      <c r="B229" s="148" t="e">
        <f>COUNTIF('[1]Matriz MET'!$AB$12:$AB$508,"Negativo ALTO")</f>
        <v>#VALUE!</v>
      </c>
      <c r="C229" s="148"/>
      <c r="D229" s="148" t="s">
        <v>450</v>
      </c>
      <c r="E229" s="148" t="e">
        <f>COUNTIF('[1]Matriz MET'!$K$12:$K$508,T_Graf.!D229)</f>
        <v>#VALUE!</v>
      </c>
      <c r="F229" s="151" t="e">
        <f t="shared" si="24"/>
        <v>#VALUE!</v>
      </c>
      <c r="G229" s="148"/>
      <c r="H229" s="155" t="s">
        <v>762</v>
      </c>
      <c r="I229" s="148" t="e">
        <f>COUNTIF('[1]Matriz NAR'!$AB$12:$AB$383,"Negativo ALTO")</f>
        <v>#VALUE!</v>
      </c>
      <c r="J229" s="148"/>
      <c r="K229" s="340" t="s">
        <v>450</v>
      </c>
      <c r="L229" s="340"/>
      <c r="M229" s="148" t="e">
        <f>COUNTIF('[1]Matriz NAR'!$K$12:$K$383,T_Graf.!K229)</f>
        <v>#VALUE!</v>
      </c>
      <c r="N229" s="151" t="e">
        <f t="shared" si="25"/>
        <v>#VALUE!</v>
      </c>
      <c r="O229" s="148"/>
      <c r="P229" s="155" t="s">
        <v>762</v>
      </c>
      <c r="Q229" s="148" t="e">
        <f>COUNTIF('[1]Matriz NSA'!$AB$12:$AB$390,"Negativo ALTO")</f>
        <v>#VALUE!</v>
      </c>
      <c r="R229" s="148"/>
      <c r="S229" s="148" t="s">
        <v>450</v>
      </c>
      <c r="T229" s="148" t="e">
        <f>COUNTIF('[1]Matriz NSA'!$K$12:$K$390,T_Graf.!S229)</f>
        <v>#VALUE!</v>
      </c>
      <c r="U229" s="151" t="e">
        <f t="shared" si="26"/>
        <v>#VALUE!</v>
      </c>
      <c r="V229" s="148"/>
      <c r="W229" s="155" t="s">
        <v>762</v>
      </c>
      <c r="X229" s="148" t="e">
        <f>COUNTIF('[1]Matriz PUT'!$AB$12:$AB$353,"Negativo ALTO")</f>
        <v>#VALUE!</v>
      </c>
      <c r="Y229" s="148"/>
      <c r="Z229" s="148" t="s">
        <v>450</v>
      </c>
      <c r="AA229" s="148" t="e">
        <f>COUNTIF('[1]Matriz PUT'!$K$12:$K$353,T_Graf.!Z229)</f>
        <v>#VALUE!</v>
      </c>
      <c r="AB229" s="151" t="e">
        <f t="shared" si="27"/>
        <v>#VALUE!</v>
      </c>
    </row>
    <row r="230" spans="1:28" ht="10.9" customHeight="1" x14ac:dyDescent="0.2">
      <c r="A230" s="155" t="s">
        <v>763</v>
      </c>
      <c r="B230" s="148" t="e">
        <f>SUM(B225:B229)</f>
        <v>#VALUE!</v>
      </c>
      <c r="C230" s="148"/>
      <c r="D230" s="148" t="s">
        <v>458</v>
      </c>
      <c r="E230" s="148" t="e">
        <f>COUNTIF('[1]Matriz MET'!$K$12:$K$508,T_Graf.!D230)</f>
        <v>#VALUE!</v>
      </c>
      <c r="F230" s="151" t="e">
        <f t="shared" si="24"/>
        <v>#VALUE!</v>
      </c>
      <c r="G230" s="148"/>
      <c r="H230" s="155" t="s">
        <v>763</v>
      </c>
      <c r="I230" s="148" t="e">
        <f>SUM(I225:I229)</f>
        <v>#VALUE!</v>
      </c>
      <c r="J230" s="148"/>
      <c r="K230" s="340" t="s">
        <v>458</v>
      </c>
      <c r="L230" s="340"/>
      <c r="M230" s="148" t="e">
        <f>COUNTIF('[1]Matriz NAR'!$K$12:$K$383,T_Graf.!K230)</f>
        <v>#VALUE!</v>
      </c>
      <c r="N230" s="151" t="e">
        <f t="shared" si="25"/>
        <v>#VALUE!</v>
      </c>
      <c r="O230" s="148"/>
      <c r="P230" s="155" t="s">
        <v>763</v>
      </c>
      <c r="Q230" s="148" t="e">
        <f>SUM(Q225:Q229)</f>
        <v>#VALUE!</v>
      </c>
      <c r="R230" s="148"/>
      <c r="S230" s="148" t="s">
        <v>458</v>
      </c>
      <c r="T230" s="148" t="e">
        <f>COUNTIF('[1]Matriz NSA'!$K$12:$K$390,T_Graf.!S230)</f>
        <v>#VALUE!</v>
      </c>
      <c r="U230" s="151" t="e">
        <f t="shared" si="26"/>
        <v>#VALUE!</v>
      </c>
      <c r="V230" s="148"/>
      <c r="W230" s="155" t="s">
        <v>763</v>
      </c>
      <c r="X230" s="148" t="e">
        <f>SUM(X225:X229)</f>
        <v>#VALUE!</v>
      </c>
      <c r="Y230" s="148"/>
      <c r="Z230" s="148" t="s">
        <v>458</v>
      </c>
      <c r="AA230" s="148" t="e">
        <f>COUNTIF('[1]Matriz PUT'!$K$12:$K$353,T_Graf.!Z230)</f>
        <v>#VALUE!</v>
      </c>
      <c r="AB230" s="151" t="e">
        <f t="shared" si="27"/>
        <v>#VALUE!</v>
      </c>
    </row>
    <row r="231" spans="1:28" ht="10.9" customHeight="1" x14ac:dyDescent="0.2">
      <c r="A231" s="155"/>
      <c r="B231" s="148"/>
      <c r="C231" s="148"/>
      <c r="D231" s="148" t="s">
        <v>465</v>
      </c>
      <c r="E231" s="148" t="e">
        <f>COUNTIF('[1]Matriz MET'!$K$12:$K$508,T_Graf.!D231)</f>
        <v>#VALUE!</v>
      </c>
      <c r="F231" s="151" t="e">
        <f t="shared" si="24"/>
        <v>#VALUE!</v>
      </c>
      <c r="G231" s="148"/>
      <c r="H231" s="155"/>
      <c r="I231" s="148"/>
      <c r="J231" s="148"/>
      <c r="K231" s="340" t="s">
        <v>465</v>
      </c>
      <c r="L231" s="340"/>
      <c r="M231" s="148" t="e">
        <f>COUNTIF('[1]Matriz NAR'!$K$12:$K$383,T_Graf.!K231)</f>
        <v>#VALUE!</v>
      </c>
      <c r="N231" s="151" t="e">
        <f t="shared" si="25"/>
        <v>#VALUE!</v>
      </c>
      <c r="O231" s="148"/>
      <c r="P231" s="155"/>
      <c r="Q231" s="148"/>
      <c r="R231" s="148"/>
      <c r="S231" s="148" t="s">
        <v>465</v>
      </c>
      <c r="T231" s="148" t="e">
        <f>COUNTIF('[1]Matriz NSA'!$K$12:$K$390,T_Graf.!S231)</f>
        <v>#VALUE!</v>
      </c>
      <c r="U231" s="151" t="e">
        <f t="shared" si="26"/>
        <v>#VALUE!</v>
      </c>
      <c r="V231" s="148"/>
      <c r="W231" s="155"/>
      <c r="X231" s="148"/>
      <c r="Y231" s="148"/>
      <c r="Z231" s="148" t="s">
        <v>465</v>
      </c>
      <c r="AA231" s="148" t="e">
        <f>COUNTIF('[1]Matriz PUT'!$K$12:$K$353,T_Graf.!Z231)</f>
        <v>#VALUE!</v>
      </c>
      <c r="AB231" s="151" t="e">
        <f t="shared" si="27"/>
        <v>#VALUE!</v>
      </c>
    </row>
    <row r="232" spans="1:28" ht="10.9" customHeight="1" x14ac:dyDescent="0.2">
      <c r="A232" s="150" t="s">
        <v>765</v>
      </c>
      <c r="B232" s="148"/>
      <c r="C232" s="148"/>
      <c r="D232" s="148" t="s">
        <v>472</v>
      </c>
      <c r="E232" s="148" t="e">
        <f>COUNTIF('[1]Matriz MET'!$K$12:$K$508,T_Graf.!D232)</f>
        <v>#VALUE!</v>
      </c>
      <c r="F232" s="151" t="e">
        <f t="shared" si="24"/>
        <v>#VALUE!</v>
      </c>
      <c r="G232" s="148"/>
      <c r="H232" s="150" t="s">
        <v>765</v>
      </c>
      <c r="I232" s="148"/>
      <c r="J232" s="148"/>
      <c r="K232" s="340" t="s">
        <v>472</v>
      </c>
      <c r="L232" s="340"/>
      <c r="M232" s="148" t="e">
        <f>COUNTIF('[1]Matriz NAR'!$K$12:$K$383,T_Graf.!K232)</f>
        <v>#VALUE!</v>
      </c>
      <c r="N232" s="151" t="e">
        <f t="shared" si="25"/>
        <v>#VALUE!</v>
      </c>
      <c r="O232" s="148"/>
      <c r="P232" s="150" t="s">
        <v>765</v>
      </c>
      <c r="Q232" s="148"/>
      <c r="R232" s="148"/>
      <c r="S232" s="148" t="s">
        <v>472</v>
      </c>
      <c r="T232" s="148" t="e">
        <f>COUNTIF('[1]Matriz NSA'!$K$12:$K$390,T_Graf.!S232)</f>
        <v>#VALUE!</v>
      </c>
      <c r="U232" s="151" t="e">
        <f t="shared" si="26"/>
        <v>#VALUE!</v>
      </c>
      <c r="V232" s="148"/>
      <c r="W232" s="150" t="s">
        <v>765</v>
      </c>
      <c r="X232" s="148"/>
      <c r="Y232" s="148"/>
      <c r="Z232" s="148" t="s">
        <v>472</v>
      </c>
      <c r="AA232" s="148" t="e">
        <f>COUNTIF('[1]Matriz PUT'!$K$12:$K$353,T_Graf.!Z232)</f>
        <v>#VALUE!</v>
      </c>
      <c r="AB232" s="151" t="e">
        <f t="shared" si="27"/>
        <v>#VALUE!</v>
      </c>
    </row>
    <row r="233" spans="1:28" ht="10.9" customHeight="1" x14ac:dyDescent="0.2">
      <c r="A233" s="156" t="e">
        <f>(B219/B228)-1</f>
        <v>#VALUE!</v>
      </c>
      <c r="B233" s="148"/>
      <c r="C233" s="148"/>
      <c r="D233" s="148" t="s">
        <v>479</v>
      </c>
      <c r="E233" s="148" t="e">
        <f>COUNTIF('[1]Matriz MET'!$K$12:$K$508,T_Graf.!D233)</f>
        <v>#VALUE!</v>
      </c>
      <c r="F233" s="151" t="e">
        <f t="shared" si="24"/>
        <v>#VALUE!</v>
      </c>
      <c r="G233" s="148"/>
      <c r="H233" s="156" t="e">
        <f>(I219/I228)-1</f>
        <v>#VALUE!</v>
      </c>
      <c r="I233" s="148"/>
      <c r="J233" s="148"/>
      <c r="K233" s="340" t="s">
        <v>479</v>
      </c>
      <c r="L233" s="340"/>
      <c r="M233" s="148" t="e">
        <f>COUNTIF('[1]Matriz NAR'!$K$12:$K$383,T_Graf.!K233)</f>
        <v>#VALUE!</v>
      </c>
      <c r="N233" s="151" t="e">
        <f t="shared" si="25"/>
        <v>#VALUE!</v>
      </c>
      <c r="O233" s="148"/>
      <c r="P233" s="156" t="e">
        <f>(Q219/Q228)-1</f>
        <v>#VALUE!</v>
      </c>
      <c r="Q233" s="148"/>
      <c r="R233" s="148"/>
      <c r="S233" s="148" t="s">
        <v>479</v>
      </c>
      <c r="T233" s="148" t="e">
        <f>COUNTIF('[1]Matriz NSA'!$K$12:$K$390,T_Graf.!S233)</f>
        <v>#VALUE!</v>
      </c>
      <c r="U233" s="151" t="e">
        <f t="shared" si="26"/>
        <v>#VALUE!</v>
      </c>
      <c r="V233" s="148"/>
      <c r="W233" s="156" t="e">
        <f>(X219/X228)-1</f>
        <v>#VALUE!</v>
      </c>
      <c r="X233" s="148"/>
      <c r="Y233" s="148"/>
      <c r="Z233" s="148" t="s">
        <v>479</v>
      </c>
      <c r="AA233" s="148" t="e">
        <f>COUNTIF('[1]Matriz PUT'!$K$12:$K$353,T_Graf.!Z233)</f>
        <v>#VALUE!</v>
      </c>
      <c r="AB233" s="151" t="e">
        <f t="shared" si="27"/>
        <v>#VALUE!</v>
      </c>
    </row>
    <row r="234" spans="1:28" ht="10.9" customHeight="1" x14ac:dyDescent="0.2">
      <c r="A234" s="156" t="e">
        <f>A233*-1</f>
        <v>#VALUE!</v>
      </c>
      <c r="B234" s="148"/>
      <c r="C234" s="148"/>
      <c r="D234" s="148" t="s">
        <v>486</v>
      </c>
      <c r="E234" s="148" t="e">
        <f>COUNTIF('[1]Matriz MET'!$K$12:$K$508,T_Graf.!D234)</f>
        <v>#VALUE!</v>
      </c>
      <c r="F234" s="151" t="e">
        <f t="shared" si="24"/>
        <v>#VALUE!</v>
      </c>
      <c r="G234" s="148"/>
      <c r="H234" s="156" t="e">
        <f>H233*-1</f>
        <v>#VALUE!</v>
      </c>
      <c r="I234" s="148"/>
      <c r="J234" s="148"/>
      <c r="K234" s="340" t="s">
        <v>486</v>
      </c>
      <c r="L234" s="340"/>
      <c r="M234" s="148" t="e">
        <f>COUNTIF('[1]Matriz NAR'!$K$12:$K$383,T_Graf.!K234)</f>
        <v>#VALUE!</v>
      </c>
      <c r="N234" s="151" t="e">
        <f t="shared" si="25"/>
        <v>#VALUE!</v>
      </c>
      <c r="O234" s="148"/>
      <c r="P234" s="156" t="e">
        <f>P233*-1</f>
        <v>#VALUE!</v>
      </c>
      <c r="Q234" s="148"/>
      <c r="R234" s="148"/>
      <c r="S234" s="148" t="s">
        <v>486</v>
      </c>
      <c r="T234" s="148" t="e">
        <f>COUNTIF('[1]Matriz NSA'!$K$12:$K$390,T_Graf.!S234)</f>
        <v>#VALUE!</v>
      </c>
      <c r="U234" s="151" t="e">
        <f t="shared" si="26"/>
        <v>#VALUE!</v>
      </c>
      <c r="V234" s="148"/>
      <c r="W234" s="156" t="e">
        <f>W233*-1</f>
        <v>#VALUE!</v>
      </c>
      <c r="X234" s="148"/>
      <c r="Y234" s="148"/>
      <c r="Z234" s="148" t="s">
        <v>486</v>
      </c>
      <c r="AA234" s="148" t="e">
        <f>COUNTIF('[1]Matriz PUT'!$K$12:$K$353,T_Graf.!Z234)</f>
        <v>#VALUE!</v>
      </c>
      <c r="AB234" s="151" t="e">
        <f t="shared" si="27"/>
        <v>#VALUE!</v>
      </c>
    </row>
    <row r="235" spans="1:28" ht="10.9" customHeight="1" x14ac:dyDescent="0.2">
      <c r="A235" s="155"/>
      <c r="B235" s="148"/>
      <c r="C235" s="148"/>
      <c r="D235" s="148" t="s">
        <v>493</v>
      </c>
      <c r="E235" s="148" t="e">
        <f>COUNTIF('[1]Matriz MET'!$K$12:$K$508,T_Graf.!D235)</f>
        <v>#VALUE!</v>
      </c>
      <c r="F235" s="151" t="e">
        <f t="shared" si="24"/>
        <v>#VALUE!</v>
      </c>
      <c r="G235" s="148"/>
      <c r="H235" s="155"/>
      <c r="I235" s="148"/>
      <c r="J235" s="148"/>
      <c r="K235" s="340" t="s">
        <v>493</v>
      </c>
      <c r="L235" s="340"/>
      <c r="M235" s="148" t="e">
        <f>COUNTIF('[1]Matriz NAR'!$K$12:$K$383,T_Graf.!K235)</f>
        <v>#VALUE!</v>
      </c>
      <c r="N235" s="151" t="e">
        <f t="shared" si="25"/>
        <v>#VALUE!</v>
      </c>
      <c r="O235" s="148"/>
      <c r="P235" s="155"/>
      <c r="Q235" s="148"/>
      <c r="R235" s="148"/>
      <c r="S235" s="148" t="s">
        <v>493</v>
      </c>
      <c r="T235" s="148" t="e">
        <f>COUNTIF('[1]Matriz NSA'!$K$12:$K$390,T_Graf.!S235)</f>
        <v>#VALUE!</v>
      </c>
      <c r="U235" s="151" t="e">
        <f t="shared" si="26"/>
        <v>#VALUE!</v>
      </c>
      <c r="V235" s="148"/>
      <c r="W235" s="155"/>
      <c r="X235" s="148"/>
      <c r="Y235" s="148"/>
      <c r="Z235" s="148" t="s">
        <v>493</v>
      </c>
      <c r="AA235" s="148" t="e">
        <f>COUNTIF('[1]Matriz PUT'!$K$12:$K$353,T_Graf.!Z235)</f>
        <v>#VALUE!</v>
      </c>
      <c r="AB235" s="151" t="e">
        <f t="shared" si="27"/>
        <v>#VALUE!</v>
      </c>
    </row>
    <row r="236" spans="1:28" ht="10.9" customHeight="1" x14ac:dyDescent="0.2">
      <c r="A236" s="155"/>
      <c r="B236" s="148"/>
      <c r="C236" s="148"/>
      <c r="D236" s="148" t="s">
        <v>499</v>
      </c>
      <c r="E236" s="148" t="e">
        <f>COUNTIF('[1]Matriz MET'!$K$12:$K$508,T_Graf.!D236)</f>
        <v>#VALUE!</v>
      </c>
      <c r="F236" s="151" t="e">
        <f t="shared" si="24"/>
        <v>#VALUE!</v>
      </c>
      <c r="G236" s="148"/>
      <c r="H236" s="155"/>
      <c r="I236" s="148"/>
      <c r="J236" s="148"/>
      <c r="K236" s="340" t="s">
        <v>499</v>
      </c>
      <c r="L236" s="340"/>
      <c r="M236" s="148" t="e">
        <f>COUNTIF('[1]Matriz NAR'!$K$12:$K$383,T_Graf.!K236)</f>
        <v>#VALUE!</v>
      </c>
      <c r="N236" s="151" t="e">
        <f t="shared" si="25"/>
        <v>#VALUE!</v>
      </c>
      <c r="O236" s="148"/>
      <c r="P236" s="155"/>
      <c r="Q236" s="148"/>
      <c r="R236" s="148"/>
      <c r="S236" s="148" t="s">
        <v>499</v>
      </c>
      <c r="T236" s="148" t="e">
        <f>COUNTIF('[1]Matriz NSA'!$K$12:$K$390,T_Graf.!S236)</f>
        <v>#VALUE!</v>
      </c>
      <c r="U236" s="151" t="e">
        <f t="shared" si="26"/>
        <v>#VALUE!</v>
      </c>
      <c r="V236" s="148"/>
      <c r="W236" s="155"/>
      <c r="X236" s="148"/>
      <c r="Y236" s="148"/>
      <c r="Z236" s="148" t="s">
        <v>499</v>
      </c>
      <c r="AA236" s="148" t="e">
        <f>COUNTIF('[1]Matriz PUT'!$K$12:$K$353,T_Graf.!Z236)</f>
        <v>#VALUE!</v>
      </c>
      <c r="AB236" s="151" t="e">
        <f t="shared" si="27"/>
        <v>#VALUE!</v>
      </c>
    </row>
    <row r="237" spans="1:28" ht="10.9" customHeight="1" x14ac:dyDescent="0.2">
      <c r="A237" s="155"/>
      <c r="B237" s="148"/>
      <c r="C237" s="148"/>
      <c r="D237" s="148" t="s">
        <v>504</v>
      </c>
      <c r="E237" s="148" t="e">
        <f>COUNTIF('[1]Matriz MET'!$K$12:$K$508,T_Graf.!D237)</f>
        <v>#VALUE!</v>
      </c>
      <c r="F237" s="151" t="e">
        <f t="shared" si="24"/>
        <v>#VALUE!</v>
      </c>
      <c r="G237" s="148"/>
      <c r="H237" s="155"/>
      <c r="I237" s="148"/>
      <c r="J237" s="148"/>
      <c r="K237" s="340" t="s">
        <v>504</v>
      </c>
      <c r="L237" s="340"/>
      <c r="M237" s="148" t="e">
        <f>COUNTIF('[1]Matriz NAR'!$K$12:$K$383,T_Graf.!K237)</f>
        <v>#VALUE!</v>
      </c>
      <c r="N237" s="151" t="e">
        <f t="shared" si="25"/>
        <v>#VALUE!</v>
      </c>
      <c r="O237" s="148"/>
      <c r="P237" s="155"/>
      <c r="Q237" s="148"/>
      <c r="R237" s="148"/>
      <c r="S237" s="148" t="s">
        <v>504</v>
      </c>
      <c r="T237" s="148" t="e">
        <f>COUNTIF('[1]Matriz NSA'!$K$12:$K$390,T_Graf.!S237)</f>
        <v>#VALUE!</v>
      </c>
      <c r="U237" s="151" t="e">
        <f t="shared" si="26"/>
        <v>#VALUE!</v>
      </c>
      <c r="V237" s="148"/>
      <c r="W237" s="155"/>
      <c r="X237" s="148"/>
      <c r="Y237" s="148"/>
      <c r="Z237" s="148" t="s">
        <v>504</v>
      </c>
      <c r="AA237" s="148" t="e">
        <f>COUNTIF('[1]Matriz PUT'!$K$12:$K$353,T_Graf.!Z237)</f>
        <v>#VALUE!</v>
      </c>
      <c r="AB237" s="151" t="e">
        <f t="shared" si="27"/>
        <v>#VALUE!</v>
      </c>
    </row>
    <row r="238" spans="1:28" ht="10.9" customHeight="1" x14ac:dyDescent="0.2">
      <c r="A238" s="155"/>
      <c r="B238" s="148"/>
      <c r="C238" s="148"/>
      <c r="D238" s="157" t="s">
        <v>510</v>
      </c>
      <c r="E238" s="148" t="e">
        <f>COUNTIF('[1]Matriz MET'!$K$12:$K$508,T_Graf.!D238)</f>
        <v>#VALUE!</v>
      </c>
      <c r="F238" s="151" t="e">
        <f t="shared" si="24"/>
        <v>#VALUE!</v>
      </c>
      <c r="G238" s="148"/>
      <c r="H238" s="155"/>
      <c r="I238" s="148"/>
      <c r="J238" s="148"/>
      <c r="K238" s="340" t="s">
        <v>510</v>
      </c>
      <c r="L238" s="340"/>
      <c r="M238" s="148" t="e">
        <f>COUNTIF('[1]Matriz NAR'!$K$12:$K$383,T_Graf.!K238)</f>
        <v>#VALUE!</v>
      </c>
      <c r="N238" s="151" t="e">
        <f t="shared" si="25"/>
        <v>#VALUE!</v>
      </c>
      <c r="O238" s="148"/>
      <c r="P238" s="155"/>
      <c r="Q238" s="148"/>
      <c r="R238" s="148"/>
      <c r="S238" s="157" t="s">
        <v>510</v>
      </c>
      <c r="T238" s="148" t="e">
        <f>COUNTIF('[1]Matriz NSA'!$K$12:$K$390,T_Graf.!S238)</f>
        <v>#VALUE!</v>
      </c>
      <c r="U238" s="151" t="e">
        <f t="shared" si="26"/>
        <v>#VALUE!</v>
      </c>
      <c r="V238" s="148"/>
      <c r="W238" s="155"/>
      <c r="X238" s="148"/>
      <c r="Y238" s="148"/>
      <c r="Z238" s="157" t="s">
        <v>510</v>
      </c>
      <c r="AA238" s="148" t="e">
        <f>COUNTIF('[1]Matriz PUT'!$K$12:$K$353,T_Graf.!Z238)</f>
        <v>#VALUE!</v>
      </c>
      <c r="AB238" s="151" t="e">
        <f t="shared" si="27"/>
        <v>#VALUE!</v>
      </c>
    </row>
    <row r="239" spans="1:28" ht="10.9" customHeight="1" x14ac:dyDescent="0.2">
      <c r="A239" s="155"/>
      <c r="B239" s="148"/>
      <c r="C239" s="148"/>
      <c r="D239" s="148" t="s">
        <v>516</v>
      </c>
      <c r="E239" s="148" t="e">
        <f>COUNTIF('[1]Matriz MET'!$K$12:$K$508,T_Graf.!D239)</f>
        <v>#VALUE!</v>
      </c>
      <c r="F239" s="151" t="e">
        <f t="shared" si="24"/>
        <v>#VALUE!</v>
      </c>
      <c r="G239" s="148"/>
      <c r="H239" s="155"/>
      <c r="I239" s="148"/>
      <c r="J239" s="148"/>
      <c r="K239" s="340" t="s">
        <v>516</v>
      </c>
      <c r="L239" s="340"/>
      <c r="M239" s="148" t="e">
        <f>COUNTIF('[1]Matriz NAR'!$K$12:$K$383,T_Graf.!K239)</f>
        <v>#VALUE!</v>
      </c>
      <c r="N239" s="151" t="e">
        <f t="shared" si="25"/>
        <v>#VALUE!</v>
      </c>
      <c r="O239" s="148"/>
      <c r="P239" s="155"/>
      <c r="Q239" s="148"/>
      <c r="R239" s="148"/>
      <c r="S239" s="148" t="s">
        <v>516</v>
      </c>
      <c r="T239" s="148" t="e">
        <f>COUNTIF('[1]Matriz NSA'!$K$12:$K$390,T_Graf.!S239)</f>
        <v>#VALUE!</v>
      </c>
      <c r="U239" s="151" t="e">
        <f t="shared" si="26"/>
        <v>#VALUE!</v>
      </c>
      <c r="V239" s="148"/>
      <c r="W239" s="155"/>
      <c r="X239" s="148"/>
      <c r="Y239" s="148"/>
      <c r="Z239" s="148" t="s">
        <v>516</v>
      </c>
      <c r="AA239" s="148" t="e">
        <f>COUNTIF('[1]Matriz PUT'!$K$12:$K$353,T_Graf.!Z239)</f>
        <v>#VALUE!</v>
      </c>
      <c r="AB239" s="151" t="e">
        <f t="shared" si="27"/>
        <v>#VALUE!</v>
      </c>
    </row>
    <row r="240" spans="1:28" ht="10.9" customHeight="1" x14ac:dyDescent="0.2">
      <c r="A240" s="155"/>
      <c r="B240" s="148"/>
      <c r="C240" s="148"/>
      <c r="D240" s="148" t="s">
        <v>522</v>
      </c>
      <c r="E240" s="148" t="e">
        <f>COUNTIF('[1]Matriz MET'!$K$12:$K$508,T_Graf.!D240)</f>
        <v>#VALUE!</v>
      </c>
      <c r="F240" s="151" t="e">
        <f t="shared" si="24"/>
        <v>#VALUE!</v>
      </c>
      <c r="G240" s="148"/>
      <c r="H240" s="155"/>
      <c r="I240" s="148"/>
      <c r="J240" s="148"/>
      <c r="K240" s="340" t="s">
        <v>522</v>
      </c>
      <c r="L240" s="340"/>
      <c r="M240" s="148" t="e">
        <f>COUNTIF('[1]Matriz NAR'!$K$12:$K$383,T_Graf.!K240)</f>
        <v>#VALUE!</v>
      </c>
      <c r="N240" s="151" t="e">
        <f t="shared" si="25"/>
        <v>#VALUE!</v>
      </c>
      <c r="O240" s="148"/>
      <c r="P240" s="155"/>
      <c r="Q240" s="148"/>
      <c r="R240" s="148"/>
      <c r="S240" s="148" t="s">
        <v>522</v>
      </c>
      <c r="T240" s="148" t="e">
        <f>COUNTIF('[1]Matriz NSA'!$K$12:$K$390,T_Graf.!S240)</f>
        <v>#VALUE!</v>
      </c>
      <c r="U240" s="151" t="e">
        <f t="shared" si="26"/>
        <v>#VALUE!</v>
      </c>
      <c r="V240" s="148"/>
      <c r="W240" s="155"/>
      <c r="X240" s="148"/>
      <c r="Y240" s="148"/>
      <c r="Z240" s="148" t="s">
        <v>522</v>
      </c>
      <c r="AA240" s="148" t="e">
        <f>COUNTIF('[1]Matriz PUT'!$K$12:$K$353,T_Graf.!Z240)</f>
        <v>#VALUE!</v>
      </c>
      <c r="AB240" s="151" t="e">
        <f t="shared" si="27"/>
        <v>#VALUE!</v>
      </c>
    </row>
    <row r="241" spans="1:28" ht="10.9" customHeight="1" x14ac:dyDescent="0.2">
      <c r="A241" s="155"/>
      <c r="B241" s="148"/>
      <c r="C241" s="148"/>
      <c r="D241" s="148" t="s">
        <v>528</v>
      </c>
      <c r="E241" s="148" t="e">
        <f>COUNTIF('[1]Matriz MET'!$K$12:$K$508,T_Graf.!D241)</f>
        <v>#VALUE!</v>
      </c>
      <c r="F241" s="151" t="e">
        <f t="shared" si="24"/>
        <v>#VALUE!</v>
      </c>
      <c r="G241" s="148"/>
      <c r="H241" s="155"/>
      <c r="I241" s="148"/>
      <c r="J241" s="148"/>
      <c r="K241" s="340" t="s">
        <v>528</v>
      </c>
      <c r="L241" s="340"/>
      <c r="M241" s="148" t="e">
        <f>COUNTIF('[1]Matriz NAR'!$K$12:$K$383,T_Graf.!K241)</f>
        <v>#VALUE!</v>
      </c>
      <c r="N241" s="151" t="e">
        <f t="shared" si="25"/>
        <v>#VALUE!</v>
      </c>
      <c r="O241" s="148"/>
      <c r="P241" s="155"/>
      <c r="Q241" s="148"/>
      <c r="R241" s="148"/>
      <c r="S241" s="148" t="s">
        <v>528</v>
      </c>
      <c r="T241" s="148" t="e">
        <f>COUNTIF('[1]Matriz NSA'!$K$12:$K$390,T_Graf.!S241)</f>
        <v>#VALUE!</v>
      </c>
      <c r="U241" s="151" t="e">
        <f t="shared" si="26"/>
        <v>#VALUE!</v>
      </c>
      <c r="V241" s="148"/>
      <c r="W241" s="155"/>
      <c r="X241" s="148"/>
      <c r="Y241" s="148"/>
      <c r="Z241" s="148" t="s">
        <v>528</v>
      </c>
      <c r="AA241" s="148" t="e">
        <f>COUNTIF('[1]Matriz PUT'!$K$12:$K$353,T_Graf.!Z241)</f>
        <v>#VALUE!</v>
      </c>
      <c r="AB241" s="151" t="e">
        <f t="shared" si="27"/>
        <v>#VALUE!</v>
      </c>
    </row>
    <row r="242" spans="1:28" ht="10.9" customHeight="1" x14ac:dyDescent="0.2">
      <c r="A242" s="155"/>
      <c r="B242" s="148"/>
      <c r="C242" s="148"/>
      <c r="D242" s="148" t="s">
        <v>534</v>
      </c>
      <c r="E242" s="148" t="e">
        <f>COUNTIF('[1]Matriz MET'!$K$12:$K$508,T_Graf.!D242)</f>
        <v>#VALUE!</v>
      </c>
      <c r="F242" s="151" t="e">
        <f t="shared" si="24"/>
        <v>#VALUE!</v>
      </c>
      <c r="G242" s="148"/>
      <c r="H242" s="155"/>
      <c r="I242" s="148"/>
      <c r="J242" s="148"/>
      <c r="K242" s="340" t="s">
        <v>534</v>
      </c>
      <c r="L242" s="340"/>
      <c r="M242" s="148" t="e">
        <f>COUNTIF('[1]Matriz NAR'!$K$12:$K$383,T_Graf.!K242)</f>
        <v>#VALUE!</v>
      </c>
      <c r="N242" s="151" t="e">
        <f t="shared" si="25"/>
        <v>#VALUE!</v>
      </c>
      <c r="O242" s="148"/>
      <c r="P242" s="155"/>
      <c r="Q242" s="148"/>
      <c r="R242" s="148"/>
      <c r="S242" s="148" t="s">
        <v>534</v>
      </c>
      <c r="T242" s="148" t="e">
        <f>COUNTIF('[1]Matriz NSA'!$K$12:$K$390,T_Graf.!S242)</f>
        <v>#VALUE!</v>
      </c>
      <c r="U242" s="151" t="e">
        <f t="shared" si="26"/>
        <v>#VALUE!</v>
      </c>
      <c r="V242" s="148"/>
      <c r="W242" s="155"/>
      <c r="X242" s="148"/>
      <c r="Y242" s="148"/>
      <c r="Z242" s="148" t="s">
        <v>534</v>
      </c>
      <c r="AA242" s="148" t="e">
        <f>COUNTIF('[1]Matriz PUT'!$K$12:$K$353,T_Graf.!Z242)</f>
        <v>#VALUE!</v>
      </c>
      <c r="AB242" s="151" t="e">
        <f t="shared" si="27"/>
        <v>#VALUE!</v>
      </c>
    </row>
    <row r="243" spans="1:28" ht="10.9" customHeight="1" x14ac:dyDescent="0.2">
      <c r="A243" s="155"/>
      <c r="B243" s="148"/>
      <c r="C243" s="148"/>
      <c r="D243" s="148" t="s">
        <v>540</v>
      </c>
      <c r="E243" s="148" t="e">
        <f>COUNTIF('[1]Matriz MET'!$K$12:$K$508,T_Graf.!D243)</f>
        <v>#VALUE!</v>
      </c>
      <c r="F243" s="151" t="e">
        <f t="shared" si="24"/>
        <v>#VALUE!</v>
      </c>
      <c r="G243" s="148"/>
      <c r="H243" s="155"/>
      <c r="I243" s="148"/>
      <c r="J243" s="148"/>
      <c r="K243" s="340" t="s">
        <v>540</v>
      </c>
      <c r="L243" s="340"/>
      <c r="M243" s="148" t="e">
        <f>COUNTIF('[1]Matriz NAR'!$K$12:$K$383,T_Graf.!K243)</f>
        <v>#VALUE!</v>
      </c>
      <c r="N243" s="151" t="e">
        <f t="shared" si="25"/>
        <v>#VALUE!</v>
      </c>
      <c r="O243" s="148"/>
      <c r="P243" s="155"/>
      <c r="Q243" s="148"/>
      <c r="R243" s="148"/>
      <c r="S243" s="148" t="s">
        <v>540</v>
      </c>
      <c r="T243" s="148" t="e">
        <f>COUNTIF('[1]Matriz NSA'!$K$12:$K$390,T_Graf.!S243)</f>
        <v>#VALUE!</v>
      </c>
      <c r="U243" s="151" t="e">
        <f t="shared" si="26"/>
        <v>#VALUE!</v>
      </c>
      <c r="V243" s="148"/>
      <c r="W243" s="155"/>
      <c r="X243" s="148"/>
      <c r="Y243" s="148"/>
      <c r="Z243" s="148" t="s">
        <v>540</v>
      </c>
      <c r="AA243" s="148" t="e">
        <f>COUNTIF('[1]Matriz PUT'!$K$12:$K$353,T_Graf.!Z243)</f>
        <v>#VALUE!</v>
      </c>
      <c r="AB243" s="151" t="e">
        <f t="shared" si="27"/>
        <v>#VALUE!</v>
      </c>
    </row>
    <row r="244" spans="1:28" ht="10.9" customHeight="1" x14ac:dyDescent="0.2">
      <c r="A244" s="155"/>
      <c r="B244" s="148"/>
      <c r="C244" s="148"/>
      <c r="D244" s="148" t="s">
        <v>545</v>
      </c>
      <c r="E244" s="148" t="e">
        <f>COUNTIF('[1]Matriz MET'!$K$12:$K$508,T_Graf.!D244)</f>
        <v>#VALUE!</v>
      </c>
      <c r="F244" s="151" t="e">
        <f t="shared" si="24"/>
        <v>#VALUE!</v>
      </c>
      <c r="G244" s="148"/>
      <c r="H244" s="155"/>
      <c r="I244" s="148"/>
      <c r="J244" s="148"/>
      <c r="K244" s="340" t="s">
        <v>545</v>
      </c>
      <c r="L244" s="340"/>
      <c r="M244" s="148" t="e">
        <f>COUNTIF('[1]Matriz NAR'!$K$12:$K$383,T_Graf.!K244)</f>
        <v>#VALUE!</v>
      </c>
      <c r="N244" s="151" t="e">
        <f t="shared" si="25"/>
        <v>#VALUE!</v>
      </c>
      <c r="O244" s="148"/>
      <c r="P244" s="155"/>
      <c r="Q244" s="148"/>
      <c r="R244" s="148"/>
      <c r="S244" s="148" t="s">
        <v>545</v>
      </c>
      <c r="T244" s="148" t="e">
        <f>COUNTIF('[1]Matriz NSA'!$K$12:$K$390,T_Graf.!S244)</f>
        <v>#VALUE!</v>
      </c>
      <c r="U244" s="151" t="e">
        <f t="shared" si="26"/>
        <v>#VALUE!</v>
      </c>
      <c r="V244" s="148"/>
      <c r="W244" s="155"/>
      <c r="X244" s="148"/>
      <c r="Y244" s="148"/>
      <c r="Z244" s="148" t="s">
        <v>545</v>
      </c>
      <c r="AA244" s="148" t="e">
        <f>COUNTIF('[1]Matriz PUT'!$K$12:$K$353,T_Graf.!Z244)</f>
        <v>#VALUE!</v>
      </c>
      <c r="AB244" s="151" t="e">
        <f t="shared" si="27"/>
        <v>#VALUE!</v>
      </c>
    </row>
    <row r="245" spans="1:28" ht="10.9" customHeight="1" x14ac:dyDescent="0.2">
      <c r="A245" s="155"/>
      <c r="B245" s="148"/>
      <c r="C245" s="148"/>
      <c r="D245" s="148" t="s">
        <v>550</v>
      </c>
      <c r="E245" s="148" t="e">
        <f>COUNTIF('[1]Matriz MET'!$K$12:$K$508,T_Graf.!D245)</f>
        <v>#VALUE!</v>
      </c>
      <c r="F245" s="151" t="e">
        <f t="shared" si="24"/>
        <v>#VALUE!</v>
      </c>
      <c r="G245" s="148"/>
      <c r="H245" s="155"/>
      <c r="I245" s="148"/>
      <c r="J245" s="148"/>
      <c r="K245" s="340" t="s">
        <v>550</v>
      </c>
      <c r="L245" s="340"/>
      <c r="M245" s="148" t="e">
        <f>COUNTIF('[1]Matriz NAR'!$K$12:$K$383,T_Graf.!K245)</f>
        <v>#VALUE!</v>
      </c>
      <c r="N245" s="151" t="e">
        <f t="shared" si="25"/>
        <v>#VALUE!</v>
      </c>
      <c r="O245" s="148"/>
      <c r="P245" s="155"/>
      <c r="Q245" s="148"/>
      <c r="R245" s="148"/>
      <c r="S245" s="148" t="s">
        <v>550</v>
      </c>
      <c r="T245" s="148" t="e">
        <f>COUNTIF('[1]Matriz NSA'!$K$12:$K$390,T_Graf.!S245)</f>
        <v>#VALUE!</v>
      </c>
      <c r="U245" s="151" t="e">
        <f t="shared" si="26"/>
        <v>#VALUE!</v>
      </c>
      <c r="V245" s="148"/>
      <c r="W245" s="155"/>
      <c r="X245" s="148"/>
      <c r="Y245" s="148"/>
      <c r="Z245" s="148" t="s">
        <v>550</v>
      </c>
      <c r="AA245" s="148" t="e">
        <f>COUNTIF('[1]Matriz PUT'!$K$12:$K$353,T_Graf.!Z245)</f>
        <v>#VALUE!</v>
      </c>
      <c r="AB245" s="151" t="e">
        <f t="shared" si="27"/>
        <v>#VALUE!</v>
      </c>
    </row>
    <row r="246" spans="1:28" ht="10.9" customHeight="1" x14ac:dyDescent="0.2">
      <c r="A246" s="155"/>
      <c r="B246" s="148"/>
      <c r="C246" s="148"/>
      <c r="D246" s="148" t="s">
        <v>556</v>
      </c>
      <c r="E246" s="148" t="e">
        <f>COUNTIF('[1]Matriz MET'!$K$12:$K$508,T_Graf.!D246)</f>
        <v>#VALUE!</v>
      </c>
      <c r="F246" s="151" t="e">
        <f t="shared" si="24"/>
        <v>#VALUE!</v>
      </c>
      <c r="G246" s="148"/>
      <c r="H246" s="155"/>
      <c r="I246" s="148"/>
      <c r="J246" s="148"/>
      <c r="K246" s="340" t="s">
        <v>556</v>
      </c>
      <c r="L246" s="340"/>
      <c r="M246" s="148" t="e">
        <f>COUNTIF('[1]Matriz NAR'!$K$12:$K$383,T_Graf.!K246)</f>
        <v>#VALUE!</v>
      </c>
      <c r="N246" s="151" t="e">
        <f t="shared" si="25"/>
        <v>#VALUE!</v>
      </c>
      <c r="O246" s="148"/>
      <c r="P246" s="155"/>
      <c r="Q246" s="148"/>
      <c r="R246" s="148"/>
      <c r="S246" s="148" t="s">
        <v>556</v>
      </c>
      <c r="T246" s="148" t="e">
        <f>COUNTIF('[1]Matriz NSA'!$K$12:$K$390,T_Graf.!S246)</f>
        <v>#VALUE!</v>
      </c>
      <c r="U246" s="151" t="e">
        <f t="shared" si="26"/>
        <v>#VALUE!</v>
      </c>
      <c r="V246" s="148"/>
      <c r="W246" s="155"/>
      <c r="X246" s="148"/>
      <c r="Y246" s="148"/>
      <c r="Z246" s="148" t="s">
        <v>556</v>
      </c>
      <c r="AA246" s="148" t="e">
        <f>COUNTIF('[1]Matriz PUT'!$K$12:$K$353,T_Graf.!Z246)</f>
        <v>#VALUE!</v>
      </c>
      <c r="AB246" s="151" t="e">
        <f t="shared" si="27"/>
        <v>#VALUE!</v>
      </c>
    </row>
    <row r="247" spans="1:28" ht="10.9" customHeight="1" x14ac:dyDescent="0.2">
      <c r="A247" s="155"/>
      <c r="B247" s="148"/>
      <c r="C247" s="148"/>
      <c r="D247" s="148" t="s">
        <v>562</v>
      </c>
      <c r="E247" s="148" t="e">
        <f>COUNTIF('[1]Matriz MET'!$K$12:$K$508,T_Graf.!D247)</f>
        <v>#VALUE!</v>
      </c>
      <c r="F247" s="151" t="e">
        <f t="shared" si="24"/>
        <v>#VALUE!</v>
      </c>
      <c r="G247" s="148"/>
      <c r="H247" s="155"/>
      <c r="I247" s="148"/>
      <c r="J247" s="148"/>
      <c r="K247" s="340" t="s">
        <v>562</v>
      </c>
      <c r="L247" s="340"/>
      <c r="M247" s="148" t="e">
        <f>COUNTIF('[1]Matriz NAR'!$K$12:$K$383,T_Graf.!K247)</f>
        <v>#VALUE!</v>
      </c>
      <c r="N247" s="151" t="e">
        <f t="shared" si="25"/>
        <v>#VALUE!</v>
      </c>
      <c r="O247" s="148"/>
      <c r="P247" s="155"/>
      <c r="Q247" s="148"/>
      <c r="R247" s="148"/>
      <c r="S247" s="148" t="s">
        <v>562</v>
      </c>
      <c r="T247" s="148" t="e">
        <f>COUNTIF('[1]Matriz NSA'!$K$12:$K$390,T_Graf.!S247)</f>
        <v>#VALUE!</v>
      </c>
      <c r="U247" s="151" t="e">
        <f t="shared" si="26"/>
        <v>#VALUE!</v>
      </c>
      <c r="V247" s="148"/>
      <c r="W247" s="155"/>
      <c r="X247" s="148"/>
      <c r="Y247" s="148"/>
      <c r="Z247" s="148" t="s">
        <v>562</v>
      </c>
      <c r="AA247" s="148" t="e">
        <f>COUNTIF('[1]Matriz PUT'!$K$12:$K$353,T_Graf.!Z247)</f>
        <v>#VALUE!</v>
      </c>
      <c r="AB247" s="151" t="e">
        <f t="shared" si="27"/>
        <v>#VALUE!</v>
      </c>
    </row>
    <row r="248" spans="1:28" ht="10.9" customHeight="1" x14ac:dyDescent="0.2">
      <c r="A248" s="155"/>
      <c r="B248" s="148"/>
      <c r="C248" s="148"/>
      <c r="D248" s="148" t="s">
        <v>568</v>
      </c>
      <c r="E248" s="148" t="e">
        <f>COUNTIF('[1]Matriz MET'!$K$12:$K$508,T_Graf.!D248)</f>
        <v>#VALUE!</v>
      </c>
      <c r="F248" s="151" t="e">
        <f t="shared" si="24"/>
        <v>#VALUE!</v>
      </c>
      <c r="G248" s="148"/>
      <c r="H248" s="155"/>
      <c r="I248" s="148"/>
      <c r="J248" s="148"/>
      <c r="K248" s="340" t="s">
        <v>568</v>
      </c>
      <c r="L248" s="340"/>
      <c r="M248" s="148" t="e">
        <f>COUNTIF('[1]Matriz NAR'!$K$12:$K$383,T_Graf.!K248)</f>
        <v>#VALUE!</v>
      </c>
      <c r="N248" s="151" t="e">
        <f t="shared" si="25"/>
        <v>#VALUE!</v>
      </c>
      <c r="O248" s="148"/>
      <c r="P248" s="155"/>
      <c r="Q248" s="148"/>
      <c r="R248" s="148"/>
      <c r="S248" s="148" t="s">
        <v>568</v>
      </c>
      <c r="T248" s="148" t="e">
        <f>COUNTIF('[1]Matriz NSA'!$K$12:$K$390,T_Graf.!S248)</f>
        <v>#VALUE!</v>
      </c>
      <c r="U248" s="151" t="e">
        <f t="shared" si="26"/>
        <v>#VALUE!</v>
      </c>
      <c r="V248" s="148"/>
      <c r="W248" s="155"/>
      <c r="X248" s="148"/>
      <c r="Y248" s="148"/>
      <c r="Z248" s="148" t="s">
        <v>568</v>
      </c>
      <c r="AA248" s="148" t="e">
        <f>COUNTIF('[1]Matriz PUT'!$K$12:$K$353,T_Graf.!Z248)</f>
        <v>#VALUE!</v>
      </c>
      <c r="AB248" s="151" t="e">
        <f t="shared" si="27"/>
        <v>#VALUE!</v>
      </c>
    </row>
    <row r="249" spans="1:28" ht="10.9" customHeight="1" x14ac:dyDescent="0.2">
      <c r="A249" s="155"/>
      <c r="B249" s="148"/>
      <c r="C249" s="148"/>
      <c r="D249" s="148" t="s">
        <v>574</v>
      </c>
      <c r="E249" s="148" t="e">
        <f>COUNTIF('[1]Matriz MET'!$K$12:$K$508,T_Graf.!D249)</f>
        <v>#VALUE!</v>
      </c>
      <c r="F249" s="151" t="e">
        <f t="shared" si="24"/>
        <v>#VALUE!</v>
      </c>
      <c r="G249" s="148"/>
      <c r="H249" s="155"/>
      <c r="I249" s="148"/>
      <c r="J249" s="148"/>
      <c r="K249" s="340" t="s">
        <v>574</v>
      </c>
      <c r="L249" s="340"/>
      <c r="M249" s="148" t="e">
        <f>COUNTIF('[1]Matriz NAR'!$K$12:$K$383,T_Graf.!K249)</f>
        <v>#VALUE!</v>
      </c>
      <c r="N249" s="151" t="e">
        <f t="shared" si="25"/>
        <v>#VALUE!</v>
      </c>
      <c r="O249" s="148"/>
      <c r="P249" s="155"/>
      <c r="Q249" s="148"/>
      <c r="R249" s="148"/>
      <c r="S249" s="148" t="s">
        <v>574</v>
      </c>
      <c r="T249" s="148" t="e">
        <f>COUNTIF('[1]Matriz NSA'!$K$12:$K$390,T_Graf.!S249)</f>
        <v>#VALUE!</v>
      </c>
      <c r="U249" s="151" t="e">
        <f t="shared" si="26"/>
        <v>#VALUE!</v>
      </c>
      <c r="V249" s="148"/>
      <c r="W249" s="155"/>
      <c r="X249" s="148"/>
      <c r="Y249" s="148"/>
      <c r="Z249" s="148" t="s">
        <v>574</v>
      </c>
      <c r="AA249" s="148" t="e">
        <f>COUNTIF('[1]Matriz PUT'!$K$12:$K$353,T_Graf.!Z249)</f>
        <v>#VALUE!</v>
      </c>
      <c r="AB249" s="151" t="e">
        <f t="shared" si="27"/>
        <v>#VALUE!</v>
      </c>
    </row>
    <row r="250" spans="1:28" ht="10.9" customHeight="1" x14ac:dyDescent="0.2">
      <c r="A250" s="155"/>
      <c r="B250" s="148"/>
      <c r="C250" s="148"/>
      <c r="D250" s="148" t="s">
        <v>579</v>
      </c>
      <c r="E250" s="148" t="e">
        <f>COUNTIF('[1]Matriz MET'!$K$12:$K$508,T_Graf.!D250)</f>
        <v>#VALUE!</v>
      </c>
      <c r="F250" s="151" t="e">
        <f t="shared" si="24"/>
        <v>#VALUE!</v>
      </c>
      <c r="G250" s="148"/>
      <c r="H250" s="155"/>
      <c r="I250" s="148"/>
      <c r="J250" s="148"/>
      <c r="K250" s="340" t="s">
        <v>579</v>
      </c>
      <c r="L250" s="340"/>
      <c r="M250" s="148" t="e">
        <f>COUNTIF('[1]Matriz NAR'!$K$12:$K$383,T_Graf.!K250)</f>
        <v>#VALUE!</v>
      </c>
      <c r="N250" s="151" t="e">
        <f t="shared" si="25"/>
        <v>#VALUE!</v>
      </c>
      <c r="O250" s="148"/>
      <c r="P250" s="155"/>
      <c r="Q250" s="148"/>
      <c r="R250" s="148"/>
      <c r="S250" s="148" t="s">
        <v>579</v>
      </c>
      <c r="T250" s="148" t="e">
        <f>COUNTIF('[1]Matriz NSA'!$K$12:$K$390,T_Graf.!S250)</f>
        <v>#VALUE!</v>
      </c>
      <c r="U250" s="151" t="e">
        <f t="shared" si="26"/>
        <v>#VALUE!</v>
      </c>
      <c r="V250" s="148"/>
      <c r="W250" s="155"/>
      <c r="X250" s="148"/>
      <c r="Y250" s="148"/>
      <c r="Z250" s="148" t="s">
        <v>579</v>
      </c>
      <c r="AA250" s="148" t="e">
        <f>COUNTIF('[1]Matriz PUT'!$K$12:$K$353,T_Graf.!Z250)</f>
        <v>#VALUE!</v>
      </c>
      <c r="AB250" s="151" t="e">
        <f t="shared" si="27"/>
        <v>#VALUE!</v>
      </c>
    </row>
    <row r="251" spans="1:28" ht="10.9" customHeight="1" x14ac:dyDescent="0.2">
      <c r="A251" s="155"/>
      <c r="B251" s="148"/>
      <c r="C251" s="148"/>
      <c r="D251" s="148" t="s">
        <v>584</v>
      </c>
      <c r="E251" s="148" t="e">
        <f>COUNTIF('[1]Matriz MET'!$K$12:$K$508,T_Graf.!D251)</f>
        <v>#VALUE!</v>
      </c>
      <c r="F251" s="151" t="e">
        <f t="shared" si="24"/>
        <v>#VALUE!</v>
      </c>
      <c r="G251" s="148"/>
      <c r="H251" s="155"/>
      <c r="I251" s="148"/>
      <c r="J251" s="148"/>
      <c r="K251" s="340" t="s">
        <v>584</v>
      </c>
      <c r="L251" s="340"/>
      <c r="M251" s="148" t="e">
        <f>COUNTIF('[1]Matriz NAR'!$K$12:$K$383,T_Graf.!K251)</f>
        <v>#VALUE!</v>
      </c>
      <c r="N251" s="151" t="e">
        <f t="shared" si="25"/>
        <v>#VALUE!</v>
      </c>
      <c r="O251" s="148"/>
      <c r="P251" s="155"/>
      <c r="Q251" s="148"/>
      <c r="R251" s="148"/>
      <c r="S251" s="148" t="s">
        <v>584</v>
      </c>
      <c r="T251" s="148" t="e">
        <f>COUNTIF('[1]Matriz NSA'!$K$12:$K$390,T_Graf.!S251)</f>
        <v>#VALUE!</v>
      </c>
      <c r="U251" s="151" t="e">
        <f t="shared" si="26"/>
        <v>#VALUE!</v>
      </c>
      <c r="V251" s="148"/>
      <c r="W251" s="155"/>
      <c r="X251" s="148"/>
      <c r="Y251" s="148"/>
      <c r="Z251" s="148" t="s">
        <v>584</v>
      </c>
      <c r="AA251" s="148" t="e">
        <f>COUNTIF('[1]Matriz PUT'!$K$12:$K$353,T_Graf.!Z251)</f>
        <v>#VALUE!</v>
      </c>
      <c r="AB251" s="151" t="e">
        <f t="shared" si="27"/>
        <v>#VALUE!</v>
      </c>
    </row>
    <row r="252" spans="1:28" ht="10.9" customHeight="1" x14ac:dyDescent="0.2">
      <c r="A252" s="155"/>
      <c r="B252" s="148"/>
      <c r="C252" s="148"/>
      <c r="D252" s="148" t="s">
        <v>589</v>
      </c>
      <c r="E252" s="148" t="e">
        <f>COUNTIF('[1]Matriz MET'!$K$12:$K$508,T_Graf.!D252)</f>
        <v>#VALUE!</v>
      </c>
      <c r="F252" s="151" t="e">
        <f t="shared" si="24"/>
        <v>#VALUE!</v>
      </c>
      <c r="G252" s="148"/>
      <c r="H252" s="155"/>
      <c r="I252" s="148"/>
      <c r="J252" s="148"/>
      <c r="K252" s="340" t="s">
        <v>589</v>
      </c>
      <c r="L252" s="340"/>
      <c r="M252" s="148" t="e">
        <f>COUNTIF('[1]Matriz NAR'!$K$12:$K$383,T_Graf.!K252)</f>
        <v>#VALUE!</v>
      </c>
      <c r="N252" s="151" t="e">
        <f t="shared" si="25"/>
        <v>#VALUE!</v>
      </c>
      <c r="O252" s="148"/>
      <c r="P252" s="155"/>
      <c r="Q252" s="148"/>
      <c r="R252" s="148"/>
      <c r="S252" s="148" t="s">
        <v>589</v>
      </c>
      <c r="T252" s="148" t="e">
        <f>COUNTIF('[1]Matriz NSA'!$K$12:$K$390,T_Graf.!S252)</f>
        <v>#VALUE!</v>
      </c>
      <c r="U252" s="151" t="e">
        <f t="shared" si="26"/>
        <v>#VALUE!</v>
      </c>
      <c r="V252" s="148"/>
      <c r="W252" s="155"/>
      <c r="X252" s="148"/>
      <c r="Y252" s="148"/>
      <c r="Z252" s="148" t="s">
        <v>589</v>
      </c>
      <c r="AA252" s="148" t="e">
        <f>COUNTIF('[1]Matriz PUT'!$K$12:$K$353,T_Graf.!Z252)</f>
        <v>#VALUE!</v>
      </c>
      <c r="AB252" s="151" t="e">
        <f t="shared" si="27"/>
        <v>#VALUE!</v>
      </c>
    </row>
    <row r="253" spans="1:28" ht="10.9" customHeight="1" x14ac:dyDescent="0.2">
      <c r="A253" s="155"/>
      <c r="B253" s="148"/>
      <c r="C253" s="148"/>
      <c r="D253" s="148" t="s">
        <v>593</v>
      </c>
      <c r="E253" s="148" t="e">
        <f>COUNTIF('[1]Matriz MET'!$K$12:$K$508,T_Graf.!D253)</f>
        <v>#VALUE!</v>
      </c>
      <c r="F253" s="151" t="e">
        <f t="shared" si="24"/>
        <v>#VALUE!</v>
      </c>
      <c r="G253" s="148"/>
      <c r="H253" s="155"/>
      <c r="I253" s="148"/>
      <c r="J253" s="148"/>
      <c r="K253" s="340" t="s">
        <v>593</v>
      </c>
      <c r="L253" s="340"/>
      <c r="M253" s="148" t="e">
        <f>COUNTIF('[1]Matriz NAR'!$K$12:$K$383,T_Graf.!K253)</f>
        <v>#VALUE!</v>
      </c>
      <c r="N253" s="151" t="e">
        <f t="shared" si="25"/>
        <v>#VALUE!</v>
      </c>
      <c r="O253" s="148"/>
      <c r="P253" s="155"/>
      <c r="Q253" s="148"/>
      <c r="R253" s="148"/>
      <c r="S253" s="148" t="s">
        <v>593</v>
      </c>
      <c r="T253" s="148" t="e">
        <f>COUNTIF('[1]Matriz NSA'!$K$12:$K$390,T_Graf.!S253)</f>
        <v>#VALUE!</v>
      </c>
      <c r="U253" s="151" t="e">
        <f t="shared" si="26"/>
        <v>#VALUE!</v>
      </c>
      <c r="V253" s="148"/>
      <c r="W253" s="155"/>
      <c r="X253" s="148"/>
      <c r="Y253" s="148"/>
      <c r="Z253" s="148" t="s">
        <v>593</v>
      </c>
      <c r="AA253" s="148" t="e">
        <f>COUNTIF('[1]Matriz PUT'!$K$12:$K$353,T_Graf.!Z253)</f>
        <v>#VALUE!</v>
      </c>
      <c r="AB253" s="151" t="e">
        <f t="shared" si="27"/>
        <v>#VALUE!</v>
      </c>
    </row>
    <row r="254" spans="1:28" ht="10.9" customHeight="1" x14ac:dyDescent="0.2">
      <c r="A254" s="155"/>
      <c r="B254" s="148"/>
      <c r="C254" s="148"/>
      <c r="D254" s="148" t="s">
        <v>597</v>
      </c>
      <c r="E254" s="148" t="e">
        <f>COUNTIF('[1]Matriz MET'!$K$12:$K$508,T_Graf.!D254)</f>
        <v>#VALUE!</v>
      </c>
      <c r="F254" s="151" t="e">
        <f t="shared" si="24"/>
        <v>#VALUE!</v>
      </c>
      <c r="G254" s="148"/>
      <c r="H254" s="155"/>
      <c r="I254" s="148"/>
      <c r="J254" s="148"/>
      <c r="K254" s="340" t="s">
        <v>597</v>
      </c>
      <c r="L254" s="340"/>
      <c r="M254" s="148" t="e">
        <f>COUNTIF('[1]Matriz NAR'!$K$12:$K$383,T_Graf.!K254)</f>
        <v>#VALUE!</v>
      </c>
      <c r="N254" s="151" t="e">
        <f t="shared" si="25"/>
        <v>#VALUE!</v>
      </c>
      <c r="O254" s="148"/>
      <c r="P254" s="155"/>
      <c r="Q254" s="148"/>
      <c r="R254" s="148"/>
      <c r="S254" s="148" t="s">
        <v>597</v>
      </c>
      <c r="T254" s="148" t="e">
        <f>COUNTIF('[1]Matriz NSA'!$K$12:$K$390,T_Graf.!S254)</f>
        <v>#VALUE!</v>
      </c>
      <c r="U254" s="151" t="e">
        <f t="shared" si="26"/>
        <v>#VALUE!</v>
      </c>
      <c r="V254" s="148"/>
      <c r="W254" s="155"/>
      <c r="X254" s="148"/>
      <c r="Y254" s="148"/>
      <c r="Z254" s="148" t="s">
        <v>597</v>
      </c>
      <c r="AA254" s="148" t="e">
        <f>COUNTIF('[1]Matriz PUT'!$K$12:$K$353,T_Graf.!Z254)</f>
        <v>#VALUE!</v>
      </c>
      <c r="AB254" s="151" t="e">
        <f t="shared" si="27"/>
        <v>#VALUE!</v>
      </c>
    </row>
    <row r="255" spans="1:28" ht="10.9" customHeight="1" x14ac:dyDescent="0.2">
      <c r="A255" s="155"/>
      <c r="B255" s="148"/>
      <c r="C255" s="148"/>
      <c r="D255" s="148" t="s">
        <v>601</v>
      </c>
      <c r="E255" s="148" t="e">
        <f>COUNTIF('[1]Matriz MET'!$K$12:$K$508,T_Graf.!D255)</f>
        <v>#VALUE!</v>
      </c>
      <c r="F255" s="151" t="e">
        <f t="shared" si="24"/>
        <v>#VALUE!</v>
      </c>
      <c r="G255" s="148"/>
      <c r="H255" s="155"/>
      <c r="I255" s="148"/>
      <c r="J255" s="148"/>
      <c r="K255" s="340" t="s">
        <v>601</v>
      </c>
      <c r="L255" s="340"/>
      <c r="M255" s="148" t="e">
        <f>COUNTIF('[1]Matriz NAR'!$K$12:$K$383,T_Graf.!K255)</f>
        <v>#VALUE!</v>
      </c>
      <c r="N255" s="151" t="e">
        <f t="shared" si="25"/>
        <v>#VALUE!</v>
      </c>
      <c r="O255" s="148"/>
      <c r="P255" s="155"/>
      <c r="Q255" s="148"/>
      <c r="R255" s="148"/>
      <c r="S255" s="148" t="s">
        <v>601</v>
      </c>
      <c r="T255" s="148" t="e">
        <f>COUNTIF('[1]Matriz NSA'!$K$12:$K$390,T_Graf.!S255)</f>
        <v>#VALUE!</v>
      </c>
      <c r="U255" s="151" t="e">
        <f t="shared" si="26"/>
        <v>#VALUE!</v>
      </c>
      <c r="V255" s="148"/>
      <c r="W255" s="155"/>
      <c r="X255" s="148"/>
      <c r="Y255" s="148"/>
      <c r="Z255" s="148" t="s">
        <v>601</v>
      </c>
      <c r="AA255" s="148" t="e">
        <f>COUNTIF('[1]Matriz PUT'!$K$12:$K$353,T_Graf.!Z255)</f>
        <v>#VALUE!</v>
      </c>
      <c r="AB255" s="151" t="e">
        <f t="shared" si="27"/>
        <v>#VALUE!</v>
      </c>
    </row>
    <row r="256" spans="1:28" ht="10.9" customHeight="1" x14ac:dyDescent="0.2">
      <c r="A256" s="155"/>
      <c r="B256" s="148"/>
      <c r="C256" s="148"/>
      <c r="D256" s="148" t="s">
        <v>605</v>
      </c>
      <c r="E256" s="148" t="e">
        <f>COUNTIF('[1]Matriz MET'!$K$12:$K$508,T_Graf.!D256)</f>
        <v>#VALUE!</v>
      </c>
      <c r="F256" s="151" t="e">
        <f t="shared" si="24"/>
        <v>#VALUE!</v>
      </c>
      <c r="G256" s="148"/>
      <c r="H256" s="155"/>
      <c r="I256" s="148"/>
      <c r="J256" s="148"/>
      <c r="K256" s="340" t="s">
        <v>605</v>
      </c>
      <c r="L256" s="340"/>
      <c r="M256" s="148" t="e">
        <f>COUNTIF('[1]Matriz NAR'!$K$12:$K$383,T_Graf.!K256)</f>
        <v>#VALUE!</v>
      </c>
      <c r="N256" s="151" t="e">
        <f t="shared" si="25"/>
        <v>#VALUE!</v>
      </c>
      <c r="O256" s="148"/>
      <c r="P256" s="155"/>
      <c r="Q256" s="148"/>
      <c r="R256" s="148"/>
      <c r="S256" s="148" t="s">
        <v>605</v>
      </c>
      <c r="T256" s="148" t="e">
        <f>COUNTIF('[1]Matriz NSA'!$K$12:$K$390,T_Graf.!S256)</f>
        <v>#VALUE!</v>
      </c>
      <c r="U256" s="151" t="e">
        <f t="shared" si="26"/>
        <v>#VALUE!</v>
      </c>
      <c r="V256" s="148"/>
      <c r="W256" s="155"/>
      <c r="X256" s="148"/>
      <c r="Y256" s="148"/>
      <c r="Z256" s="148" t="s">
        <v>605</v>
      </c>
      <c r="AA256" s="148" t="e">
        <f>COUNTIF('[1]Matriz PUT'!$K$12:$K$353,T_Graf.!Z256)</f>
        <v>#VALUE!</v>
      </c>
      <c r="AB256" s="151" t="e">
        <f t="shared" si="27"/>
        <v>#VALUE!</v>
      </c>
    </row>
    <row r="257" spans="1:28" ht="10.9" customHeight="1" x14ac:dyDescent="0.2">
      <c r="A257" s="155"/>
      <c r="B257" s="148"/>
      <c r="C257" s="148"/>
      <c r="D257" s="148" t="s">
        <v>609</v>
      </c>
      <c r="E257" s="148" t="e">
        <f>COUNTIF('[1]Matriz MET'!$K$12:$K$508,T_Graf.!D257)</f>
        <v>#VALUE!</v>
      </c>
      <c r="F257" s="151" t="e">
        <f t="shared" si="24"/>
        <v>#VALUE!</v>
      </c>
      <c r="G257" s="148"/>
      <c r="H257" s="155"/>
      <c r="I257" s="148"/>
      <c r="J257" s="148"/>
      <c r="K257" s="340" t="s">
        <v>609</v>
      </c>
      <c r="L257" s="340"/>
      <c r="M257" s="148" t="e">
        <f>COUNTIF('[1]Matriz NAR'!$K$12:$K$383,T_Graf.!K257)</f>
        <v>#VALUE!</v>
      </c>
      <c r="N257" s="151" t="e">
        <f t="shared" si="25"/>
        <v>#VALUE!</v>
      </c>
      <c r="O257" s="148"/>
      <c r="P257" s="155"/>
      <c r="Q257" s="148"/>
      <c r="R257" s="148"/>
      <c r="S257" s="148" t="s">
        <v>609</v>
      </c>
      <c r="T257" s="148" t="e">
        <f>COUNTIF('[1]Matriz NSA'!$K$12:$K$390,T_Graf.!S257)</f>
        <v>#VALUE!</v>
      </c>
      <c r="U257" s="151" t="e">
        <f t="shared" si="26"/>
        <v>#VALUE!</v>
      </c>
      <c r="V257" s="148"/>
      <c r="W257" s="155"/>
      <c r="X257" s="148"/>
      <c r="Y257" s="148"/>
      <c r="Z257" s="148" t="s">
        <v>609</v>
      </c>
      <c r="AA257" s="148" t="e">
        <f>COUNTIF('[1]Matriz PUT'!$K$12:$K$353,T_Graf.!Z257)</f>
        <v>#VALUE!</v>
      </c>
      <c r="AB257" s="151" t="e">
        <f t="shared" si="27"/>
        <v>#VALUE!</v>
      </c>
    </row>
    <row r="258" spans="1:28" ht="10.9" customHeight="1" x14ac:dyDescent="0.2">
      <c r="A258" s="155"/>
      <c r="B258" s="148"/>
      <c r="C258" s="148"/>
      <c r="D258" s="148" t="s">
        <v>613</v>
      </c>
      <c r="E258" s="148" t="e">
        <f>COUNTIF('[1]Matriz MET'!$K$12:$K$508,T_Graf.!D258)</f>
        <v>#VALUE!</v>
      </c>
      <c r="F258" s="151" t="e">
        <f t="shared" si="24"/>
        <v>#VALUE!</v>
      </c>
      <c r="G258" s="148"/>
      <c r="H258" s="155"/>
      <c r="I258" s="148"/>
      <c r="J258" s="148"/>
      <c r="K258" s="340" t="s">
        <v>613</v>
      </c>
      <c r="L258" s="340"/>
      <c r="M258" s="148" t="e">
        <f>COUNTIF('[1]Matriz NAR'!$K$12:$K$383,T_Graf.!K258)</f>
        <v>#VALUE!</v>
      </c>
      <c r="N258" s="151" t="e">
        <f t="shared" si="25"/>
        <v>#VALUE!</v>
      </c>
      <c r="O258" s="148"/>
      <c r="P258" s="155"/>
      <c r="Q258" s="148"/>
      <c r="R258" s="148"/>
      <c r="S258" s="148" t="s">
        <v>613</v>
      </c>
      <c r="T258" s="148" t="e">
        <f>COUNTIF('[1]Matriz NSA'!$K$12:$K$390,T_Graf.!S258)</f>
        <v>#VALUE!</v>
      </c>
      <c r="U258" s="151" t="e">
        <f t="shared" si="26"/>
        <v>#VALUE!</v>
      </c>
      <c r="V258" s="148"/>
      <c r="W258" s="155"/>
      <c r="X258" s="148"/>
      <c r="Y258" s="148"/>
      <c r="Z258" s="148" t="s">
        <v>613</v>
      </c>
      <c r="AA258" s="148" t="e">
        <f>COUNTIF('[1]Matriz PUT'!$K$12:$K$353,T_Graf.!Z258)</f>
        <v>#VALUE!</v>
      </c>
      <c r="AB258" s="151" t="e">
        <f t="shared" si="27"/>
        <v>#VALUE!</v>
      </c>
    </row>
    <row r="259" spans="1:28" ht="10.9" customHeight="1" x14ac:dyDescent="0.2">
      <c r="A259" s="155"/>
      <c r="B259" s="148"/>
      <c r="C259" s="148"/>
      <c r="D259" s="148" t="s">
        <v>617</v>
      </c>
      <c r="E259" s="148" t="e">
        <f>COUNTIF('[1]Matriz MET'!$K$12:$K$508,T_Graf.!D259)</f>
        <v>#VALUE!</v>
      </c>
      <c r="F259" s="151" t="e">
        <f t="shared" si="24"/>
        <v>#VALUE!</v>
      </c>
      <c r="G259" s="148"/>
      <c r="H259" s="155"/>
      <c r="I259" s="148"/>
      <c r="J259" s="148"/>
      <c r="K259" s="340" t="s">
        <v>617</v>
      </c>
      <c r="L259" s="340"/>
      <c r="M259" s="148" t="e">
        <f>COUNTIF('[1]Matriz NAR'!$K$12:$K$383,T_Graf.!K259)</f>
        <v>#VALUE!</v>
      </c>
      <c r="N259" s="151" t="e">
        <f t="shared" si="25"/>
        <v>#VALUE!</v>
      </c>
      <c r="O259" s="148"/>
      <c r="P259" s="155"/>
      <c r="Q259" s="148"/>
      <c r="R259" s="148"/>
      <c r="S259" s="148" t="s">
        <v>617</v>
      </c>
      <c r="T259" s="148" t="e">
        <f>COUNTIF('[1]Matriz NSA'!$K$12:$K$390,T_Graf.!S259)</f>
        <v>#VALUE!</v>
      </c>
      <c r="U259" s="151" t="e">
        <f t="shared" si="26"/>
        <v>#VALUE!</v>
      </c>
      <c r="V259" s="148"/>
      <c r="W259" s="155"/>
      <c r="X259" s="148"/>
      <c r="Y259" s="148"/>
      <c r="Z259" s="148" t="s">
        <v>617</v>
      </c>
      <c r="AA259" s="148" t="e">
        <f>COUNTIF('[1]Matriz PUT'!$K$12:$K$353,T_Graf.!Z259)</f>
        <v>#VALUE!</v>
      </c>
      <c r="AB259" s="151" t="e">
        <f t="shared" si="27"/>
        <v>#VALUE!</v>
      </c>
    </row>
    <row r="260" spans="1:28" ht="10.9" customHeight="1" x14ac:dyDescent="0.2">
      <c r="A260" s="155"/>
      <c r="B260" s="148"/>
      <c r="C260" s="148"/>
      <c r="D260" s="148" t="s">
        <v>621</v>
      </c>
      <c r="E260" s="148" t="e">
        <f>COUNTIF('[1]Matriz MET'!$K$12:$K$508,T_Graf.!D260)</f>
        <v>#VALUE!</v>
      </c>
      <c r="F260" s="151" t="e">
        <f t="shared" si="24"/>
        <v>#VALUE!</v>
      </c>
      <c r="G260" s="148"/>
      <c r="H260" s="155"/>
      <c r="I260" s="148"/>
      <c r="J260" s="148"/>
      <c r="K260" s="340" t="s">
        <v>621</v>
      </c>
      <c r="L260" s="340"/>
      <c r="M260" s="148" t="e">
        <f>COUNTIF('[1]Matriz NAR'!$K$12:$K$383,T_Graf.!K260)</f>
        <v>#VALUE!</v>
      </c>
      <c r="N260" s="151" t="e">
        <f t="shared" si="25"/>
        <v>#VALUE!</v>
      </c>
      <c r="O260" s="148"/>
      <c r="P260" s="155"/>
      <c r="Q260" s="148"/>
      <c r="R260" s="148"/>
      <c r="S260" s="148" t="s">
        <v>621</v>
      </c>
      <c r="T260" s="148" t="e">
        <f>COUNTIF('[1]Matriz NSA'!$K$12:$K$390,T_Graf.!S260)</f>
        <v>#VALUE!</v>
      </c>
      <c r="U260" s="151" t="e">
        <f t="shared" si="26"/>
        <v>#VALUE!</v>
      </c>
      <c r="V260" s="148"/>
      <c r="W260" s="155"/>
      <c r="X260" s="148"/>
      <c r="Y260" s="148"/>
      <c r="Z260" s="148" t="s">
        <v>621</v>
      </c>
      <c r="AA260" s="148" t="e">
        <f>COUNTIF('[1]Matriz PUT'!$K$12:$K$353,T_Graf.!Z260)</f>
        <v>#VALUE!</v>
      </c>
      <c r="AB260" s="151" t="e">
        <f t="shared" si="27"/>
        <v>#VALUE!</v>
      </c>
    </row>
    <row r="261" spans="1:28" ht="10.9" customHeight="1" x14ac:dyDescent="0.2">
      <c r="A261" s="155"/>
      <c r="B261" s="148"/>
      <c r="C261" s="148"/>
      <c r="D261" s="148" t="s">
        <v>625</v>
      </c>
      <c r="E261" s="148" t="e">
        <f>COUNTIF('[1]Matriz MET'!$K$12:$K$508,T_Graf.!D261)</f>
        <v>#VALUE!</v>
      </c>
      <c r="F261" s="151" t="e">
        <f t="shared" si="24"/>
        <v>#VALUE!</v>
      </c>
      <c r="G261" s="148"/>
      <c r="H261" s="155"/>
      <c r="I261" s="148"/>
      <c r="J261" s="148"/>
      <c r="K261" s="340" t="s">
        <v>625</v>
      </c>
      <c r="L261" s="340"/>
      <c r="M261" s="148" t="e">
        <f>COUNTIF('[1]Matriz NAR'!$K$12:$K$383,T_Graf.!K261)</f>
        <v>#VALUE!</v>
      </c>
      <c r="N261" s="151" t="e">
        <f t="shared" si="25"/>
        <v>#VALUE!</v>
      </c>
      <c r="O261" s="148"/>
      <c r="P261" s="155"/>
      <c r="Q261" s="148"/>
      <c r="R261" s="148"/>
      <c r="S261" s="148" t="s">
        <v>625</v>
      </c>
      <c r="T261" s="148" t="e">
        <f>COUNTIF('[1]Matriz NSA'!$K$12:$K$390,T_Graf.!S261)</f>
        <v>#VALUE!</v>
      </c>
      <c r="U261" s="151" t="e">
        <f t="shared" si="26"/>
        <v>#VALUE!</v>
      </c>
      <c r="V261" s="148"/>
      <c r="W261" s="155"/>
      <c r="X261" s="148"/>
      <c r="Y261" s="148"/>
      <c r="Z261" s="148" t="s">
        <v>625</v>
      </c>
      <c r="AA261" s="148" t="e">
        <f>COUNTIF('[1]Matriz PUT'!$K$12:$K$353,T_Graf.!Z261)</f>
        <v>#VALUE!</v>
      </c>
      <c r="AB261" s="151" t="e">
        <f t="shared" si="27"/>
        <v>#VALUE!</v>
      </c>
    </row>
    <row r="262" spans="1:28" ht="10.9" customHeight="1" x14ac:dyDescent="0.2">
      <c r="A262" s="155"/>
      <c r="B262" s="148"/>
      <c r="C262" s="148"/>
      <c r="D262" s="148" t="s">
        <v>629</v>
      </c>
      <c r="E262" s="148" t="e">
        <f>COUNTIF('[1]Matriz MET'!$K$12:$K$508,T_Graf.!D262)</f>
        <v>#VALUE!</v>
      </c>
      <c r="F262" s="151" t="e">
        <f t="shared" si="24"/>
        <v>#VALUE!</v>
      </c>
      <c r="G262" s="148"/>
      <c r="H262" s="155"/>
      <c r="I262" s="148"/>
      <c r="J262" s="148"/>
      <c r="K262" s="340" t="s">
        <v>629</v>
      </c>
      <c r="L262" s="340"/>
      <c r="M262" s="148" t="e">
        <f>COUNTIF('[1]Matriz NAR'!$K$12:$K$383,T_Graf.!K262)</f>
        <v>#VALUE!</v>
      </c>
      <c r="N262" s="151" t="e">
        <f t="shared" si="25"/>
        <v>#VALUE!</v>
      </c>
      <c r="O262" s="148"/>
      <c r="P262" s="155"/>
      <c r="Q262" s="148"/>
      <c r="R262" s="148"/>
      <c r="S262" s="148" t="s">
        <v>629</v>
      </c>
      <c r="T262" s="148" t="e">
        <f>COUNTIF('[1]Matriz NSA'!$K$12:$K$390,T_Graf.!S262)</f>
        <v>#VALUE!</v>
      </c>
      <c r="U262" s="151" t="e">
        <f t="shared" si="26"/>
        <v>#VALUE!</v>
      </c>
      <c r="V262" s="148"/>
      <c r="W262" s="155"/>
      <c r="X262" s="148"/>
      <c r="Y262" s="148"/>
      <c r="Z262" s="148" t="s">
        <v>629</v>
      </c>
      <c r="AA262" s="148" t="e">
        <f>COUNTIF('[1]Matriz PUT'!$K$12:$K$353,T_Graf.!Z262)</f>
        <v>#VALUE!</v>
      </c>
      <c r="AB262" s="151" t="e">
        <f t="shared" si="27"/>
        <v>#VALUE!</v>
      </c>
    </row>
    <row r="263" spans="1:28" ht="10.9" customHeight="1" x14ac:dyDescent="0.2">
      <c r="A263" s="155"/>
      <c r="B263" s="148"/>
      <c r="C263" s="148"/>
      <c r="D263" s="148" t="s">
        <v>633</v>
      </c>
      <c r="E263" s="148" t="e">
        <f>COUNTIF('[1]Matriz MET'!$K$12:$K$508,T_Graf.!D263)</f>
        <v>#VALUE!</v>
      </c>
      <c r="F263" s="151" t="e">
        <f t="shared" si="24"/>
        <v>#VALUE!</v>
      </c>
      <c r="G263" s="148"/>
      <c r="H263" s="155"/>
      <c r="I263" s="148"/>
      <c r="J263" s="148"/>
      <c r="K263" s="340" t="s">
        <v>633</v>
      </c>
      <c r="L263" s="340"/>
      <c r="M263" s="148" t="e">
        <f>COUNTIF('[1]Matriz NAR'!$K$12:$K$383,T_Graf.!K263)</f>
        <v>#VALUE!</v>
      </c>
      <c r="N263" s="151" t="e">
        <f t="shared" si="25"/>
        <v>#VALUE!</v>
      </c>
      <c r="O263" s="148"/>
      <c r="P263" s="155"/>
      <c r="Q263" s="148"/>
      <c r="R263" s="148"/>
      <c r="S263" s="148" t="s">
        <v>633</v>
      </c>
      <c r="T263" s="148" t="e">
        <f>COUNTIF('[1]Matriz NSA'!$K$12:$K$390,T_Graf.!S263)</f>
        <v>#VALUE!</v>
      </c>
      <c r="U263" s="151" t="e">
        <f t="shared" si="26"/>
        <v>#VALUE!</v>
      </c>
      <c r="V263" s="148"/>
      <c r="W263" s="155"/>
      <c r="X263" s="148"/>
      <c r="Y263" s="148"/>
      <c r="Z263" s="148" t="s">
        <v>633</v>
      </c>
      <c r="AA263" s="148" t="e">
        <f>COUNTIF('[1]Matriz PUT'!$K$12:$K$353,T_Graf.!Z263)</f>
        <v>#VALUE!</v>
      </c>
      <c r="AB263" s="151" t="e">
        <f t="shared" si="27"/>
        <v>#VALUE!</v>
      </c>
    </row>
    <row r="264" spans="1:28" ht="10.9" customHeight="1" x14ac:dyDescent="0.2">
      <c r="A264" s="155"/>
      <c r="B264" s="148"/>
      <c r="C264" s="148"/>
      <c r="D264" s="148" t="s">
        <v>637</v>
      </c>
      <c r="E264" s="148" t="e">
        <f>COUNTIF('[1]Matriz MET'!$K$12:$K$508,T_Graf.!D264)</f>
        <v>#VALUE!</v>
      </c>
      <c r="F264" s="151" t="e">
        <f t="shared" si="24"/>
        <v>#VALUE!</v>
      </c>
      <c r="G264" s="148"/>
      <c r="H264" s="155"/>
      <c r="I264" s="148"/>
      <c r="J264" s="148"/>
      <c r="K264" s="340" t="s">
        <v>637</v>
      </c>
      <c r="L264" s="340"/>
      <c r="M264" s="148" t="e">
        <f>COUNTIF('[1]Matriz NAR'!$K$12:$K$383,T_Graf.!K264)</f>
        <v>#VALUE!</v>
      </c>
      <c r="N264" s="151" t="e">
        <f t="shared" si="25"/>
        <v>#VALUE!</v>
      </c>
      <c r="O264" s="148"/>
      <c r="P264" s="155"/>
      <c r="Q264" s="148"/>
      <c r="R264" s="148"/>
      <c r="S264" s="148" t="s">
        <v>637</v>
      </c>
      <c r="T264" s="148" t="e">
        <f>COUNTIF('[1]Matriz NSA'!$K$12:$K$390,T_Graf.!S264)</f>
        <v>#VALUE!</v>
      </c>
      <c r="U264" s="151" t="e">
        <f t="shared" si="26"/>
        <v>#VALUE!</v>
      </c>
      <c r="V264" s="148"/>
      <c r="W264" s="155"/>
      <c r="X264" s="148"/>
      <c r="Y264" s="148"/>
      <c r="Z264" s="148" t="s">
        <v>637</v>
      </c>
      <c r="AA264" s="148" t="e">
        <f>COUNTIF('[1]Matriz PUT'!$K$12:$K$353,T_Graf.!Z264)</f>
        <v>#VALUE!</v>
      </c>
      <c r="AB264" s="151" t="e">
        <f t="shared" si="27"/>
        <v>#VALUE!</v>
      </c>
    </row>
    <row r="265" spans="1:28" ht="10.9" customHeight="1" x14ac:dyDescent="0.2">
      <c r="A265" s="155"/>
      <c r="B265" s="148"/>
      <c r="C265" s="148"/>
      <c r="D265" s="148" t="s">
        <v>641</v>
      </c>
      <c r="E265" s="148" t="e">
        <f>COUNTIF('[1]Matriz MET'!$K$12:$K$508,T_Graf.!D265)</f>
        <v>#VALUE!</v>
      </c>
      <c r="F265" s="151" t="e">
        <f t="shared" si="24"/>
        <v>#VALUE!</v>
      </c>
      <c r="G265" s="148"/>
      <c r="H265" s="155"/>
      <c r="I265" s="148"/>
      <c r="J265" s="148"/>
      <c r="K265" s="340" t="s">
        <v>641</v>
      </c>
      <c r="L265" s="340"/>
      <c r="M265" s="148" t="e">
        <f>COUNTIF('[1]Matriz NAR'!$K$12:$K$383,T_Graf.!K265)</f>
        <v>#VALUE!</v>
      </c>
      <c r="N265" s="151" t="e">
        <f t="shared" si="25"/>
        <v>#VALUE!</v>
      </c>
      <c r="O265" s="148"/>
      <c r="P265" s="155"/>
      <c r="Q265" s="148"/>
      <c r="R265" s="148"/>
      <c r="S265" s="148" t="s">
        <v>641</v>
      </c>
      <c r="T265" s="148" t="e">
        <f>COUNTIF('[1]Matriz NSA'!$K$12:$K$390,T_Graf.!S265)</f>
        <v>#VALUE!</v>
      </c>
      <c r="U265" s="151" t="e">
        <f t="shared" si="26"/>
        <v>#VALUE!</v>
      </c>
      <c r="V265" s="148"/>
      <c r="W265" s="155"/>
      <c r="X265" s="148"/>
      <c r="Y265" s="148"/>
      <c r="Z265" s="148" t="s">
        <v>641</v>
      </c>
      <c r="AA265" s="148" t="e">
        <f>COUNTIF('[1]Matriz PUT'!$K$12:$K$353,T_Graf.!Z265)</f>
        <v>#VALUE!</v>
      </c>
      <c r="AB265" s="151" t="e">
        <f t="shared" si="27"/>
        <v>#VALUE!</v>
      </c>
    </row>
    <row r="266" spans="1:28" ht="10.9" customHeight="1" x14ac:dyDescent="0.2">
      <c r="A266" s="155"/>
      <c r="B266" s="148"/>
      <c r="C266" s="148"/>
      <c r="D266" s="148" t="s">
        <v>644</v>
      </c>
      <c r="E266" s="148" t="e">
        <f>COUNTIF('[1]Matriz MET'!$K$12:$K$508,T_Graf.!D266)</f>
        <v>#VALUE!</v>
      </c>
      <c r="F266" s="151" t="e">
        <f t="shared" si="24"/>
        <v>#VALUE!</v>
      </c>
      <c r="G266" s="148"/>
      <c r="H266" s="155"/>
      <c r="I266" s="148"/>
      <c r="J266" s="148"/>
      <c r="K266" s="340" t="s">
        <v>644</v>
      </c>
      <c r="L266" s="340"/>
      <c r="M266" s="148" t="e">
        <f>COUNTIF('[1]Matriz NAR'!$K$12:$K$383,T_Graf.!K266)</f>
        <v>#VALUE!</v>
      </c>
      <c r="N266" s="151" t="e">
        <f t="shared" si="25"/>
        <v>#VALUE!</v>
      </c>
      <c r="O266" s="148"/>
      <c r="P266" s="155"/>
      <c r="Q266" s="148"/>
      <c r="R266" s="148"/>
      <c r="S266" s="148" t="s">
        <v>644</v>
      </c>
      <c r="T266" s="148" t="e">
        <f>COUNTIF('[1]Matriz NSA'!$K$12:$K$390,T_Graf.!S266)</f>
        <v>#VALUE!</v>
      </c>
      <c r="U266" s="151" t="e">
        <f t="shared" si="26"/>
        <v>#VALUE!</v>
      </c>
      <c r="V266" s="148"/>
      <c r="W266" s="155"/>
      <c r="X266" s="148"/>
      <c r="Y266" s="148"/>
      <c r="Z266" s="148" t="s">
        <v>644</v>
      </c>
      <c r="AA266" s="148" t="e">
        <f>COUNTIF('[1]Matriz PUT'!$K$12:$K$353,T_Graf.!Z266)</f>
        <v>#VALUE!</v>
      </c>
      <c r="AB266" s="151" t="e">
        <f t="shared" si="27"/>
        <v>#VALUE!</v>
      </c>
    </row>
    <row r="267" spans="1:28" ht="10.9" customHeight="1" x14ac:dyDescent="0.2">
      <c r="A267" s="155"/>
      <c r="B267" s="148"/>
      <c r="C267" s="148"/>
      <c r="D267" s="148" t="s">
        <v>647</v>
      </c>
      <c r="E267" s="148" t="e">
        <f>COUNTIF('[1]Matriz MET'!$K$12:$K$508,T_Graf.!D267)</f>
        <v>#VALUE!</v>
      </c>
      <c r="F267" s="151" t="e">
        <f t="shared" si="24"/>
        <v>#VALUE!</v>
      </c>
      <c r="G267" s="148"/>
      <c r="H267" s="155"/>
      <c r="I267" s="148"/>
      <c r="J267" s="148"/>
      <c r="K267" s="340" t="s">
        <v>647</v>
      </c>
      <c r="L267" s="340"/>
      <c r="M267" s="148" t="e">
        <f>COUNTIF('[1]Matriz NAR'!$K$12:$K$383,T_Graf.!K267)</f>
        <v>#VALUE!</v>
      </c>
      <c r="N267" s="151" t="e">
        <f t="shared" si="25"/>
        <v>#VALUE!</v>
      </c>
      <c r="O267" s="148"/>
      <c r="P267" s="155"/>
      <c r="Q267" s="148"/>
      <c r="R267" s="148"/>
      <c r="S267" s="148" t="s">
        <v>647</v>
      </c>
      <c r="T267" s="148" t="e">
        <f>COUNTIF('[1]Matriz NSA'!$K$12:$K$390,T_Graf.!S267)</f>
        <v>#VALUE!</v>
      </c>
      <c r="U267" s="151" t="e">
        <f t="shared" si="26"/>
        <v>#VALUE!</v>
      </c>
      <c r="V267" s="148"/>
      <c r="W267" s="155"/>
      <c r="X267" s="148"/>
      <c r="Y267" s="148"/>
      <c r="Z267" s="148" t="s">
        <v>647</v>
      </c>
      <c r="AA267" s="148" t="e">
        <f>COUNTIF('[1]Matriz PUT'!$K$12:$K$353,T_Graf.!Z267)</f>
        <v>#VALUE!</v>
      </c>
      <c r="AB267" s="151" t="e">
        <f t="shared" si="27"/>
        <v>#VALUE!</v>
      </c>
    </row>
    <row r="268" spans="1:28" ht="10.9" customHeight="1" x14ac:dyDescent="0.2">
      <c r="A268" s="155"/>
      <c r="B268" s="148"/>
      <c r="C268" s="148"/>
      <c r="D268" s="148" t="s">
        <v>650</v>
      </c>
      <c r="E268" s="148" t="e">
        <f>COUNTIF('[1]Matriz MET'!$K$12:$K$508,T_Graf.!D268)</f>
        <v>#VALUE!</v>
      </c>
      <c r="F268" s="151" t="e">
        <f t="shared" si="24"/>
        <v>#VALUE!</v>
      </c>
      <c r="G268" s="148"/>
      <c r="H268" s="155"/>
      <c r="I268" s="148"/>
      <c r="J268" s="148"/>
      <c r="K268" s="340" t="s">
        <v>650</v>
      </c>
      <c r="L268" s="340"/>
      <c r="M268" s="148" t="e">
        <f>COUNTIF('[1]Matriz NAR'!$K$12:$K$383,T_Graf.!K268)</f>
        <v>#VALUE!</v>
      </c>
      <c r="N268" s="151" t="e">
        <f t="shared" si="25"/>
        <v>#VALUE!</v>
      </c>
      <c r="O268" s="148"/>
      <c r="P268" s="155"/>
      <c r="Q268" s="148"/>
      <c r="R268" s="148"/>
      <c r="S268" s="148" t="s">
        <v>650</v>
      </c>
      <c r="T268" s="148" t="e">
        <f>COUNTIF('[1]Matriz NSA'!$K$12:$K$390,T_Graf.!S268)</f>
        <v>#VALUE!</v>
      </c>
      <c r="U268" s="151" t="e">
        <f t="shared" si="26"/>
        <v>#VALUE!</v>
      </c>
      <c r="V268" s="148"/>
      <c r="W268" s="155"/>
      <c r="X268" s="148"/>
      <c r="Y268" s="148"/>
      <c r="Z268" s="148" t="s">
        <v>650</v>
      </c>
      <c r="AA268" s="148" t="e">
        <f>COUNTIF('[1]Matriz PUT'!$K$12:$K$353,T_Graf.!Z268)</f>
        <v>#VALUE!</v>
      </c>
      <c r="AB268" s="151" t="e">
        <f t="shared" si="27"/>
        <v>#VALUE!</v>
      </c>
    </row>
    <row r="269" spans="1:28" ht="10.9" customHeight="1" x14ac:dyDescent="0.2">
      <c r="A269" s="155"/>
      <c r="B269" s="148"/>
      <c r="C269" s="148"/>
      <c r="D269" s="148" t="s">
        <v>653</v>
      </c>
      <c r="E269" s="148" t="e">
        <f>COUNTIF('[1]Matriz MET'!$K$12:$K$508,T_Graf.!D269)</f>
        <v>#VALUE!</v>
      </c>
      <c r="F269" s="151" t="e">
        <f t="shared" si="24"/>
        <v>#VALUE!</v>
      </c>
      <c r="G269" s="148"/>
      <c r="H269" s="155"/>
      <c r="I269" s="148"/>
      <c r="J269" s="148"/>
      <c r="K269" s="340" t="s">
        <v>653</v>
      </c>
      <c r="L269" s="340"/>
      <c r="M269" s="148" t="e">
        <f>COUNTIF('[1]Matriz NAR'!$K$12:$K$383,T_Graf.!K269)</f>
        <v>#VALUE!</v>
      </c>
      <c r="N269" s="151" t="e">
        <f t="shared" si="25"/>
        <v>#VALUE!</v>
      </c>
      <c r="O269" s="148"/>
      <c r="P269" s="155"/>
      <c r="Q269" s="148"/>
      <c r="R269" s="148"/>
      <c r="S269" s="148" t="s">
        <v>653</v>
      </c>
      <c r="T269" s="148" t="e">
        <f>COUNTIF('[1]Matriz NSA'!$K$12:$K$390,T_Graf.!S269)</f>
        <v>#VALUE!</v>
      </c>
      <c r="U269" s="151" t="e">
        <f t="shared" si="26"/>
        <v>#VALUE!</v>
      </c>
      <c r="V269" s="148"/>
      <c r="W269" s="155"/>
      <c r="X269" s="148"/>
      <c r="Y269" s="148"/>
      <c r="Z269" s="148" t="s">
        <v>653</v>
      </c>
      <c r="AA269" s="148" t="e">
        <f>COUNTIF('[1]Matriz PUT'!$K$12:$K$353,T_Graf.!Z269)</f>
        <v>#VALUE!</v>
      </c>
      <c r="AB269" s="151" t="e">
        <f t="shared" si="27"/>
        <v>#VALUE!</v>
      </c>
    </row>
    <row r="270" spans="1:28" ht="10.9" customHeight="1" x14ac:dyDescent="0.2">
      <c r="A270" s="155"/>
      <c r="B270" s="148"/>
      <c r="C270" s="148"/>
      <c r="D270" s="148" t="s">
        <v>656</v>
      </c>
      <c r="E270" s="148" t="e">
        <f>COUNTIF('[1]Matriz MET'!$K$12:$K$508,T_Graf.!D270)</f>
        <v>#VALUE!</v>
      </c>
      <c r="F270" s="151" t="e">
        <f t="shared" si="24"/>
        <v>#VALUE!</v>
      </c>
      <c r="G270" s="148"/>
      <c r="H270" s="155"/>
      <c r="I270" s="148"/>
      <c r="J270" s="148"/>
      <c r="K270" s="340" t="s">
        <v>656</v>
      </c>
      <c r="L270" s="340"/>
      <c r="M270" s="148" t="e">
        <f>COUNTIF('[1]Matriz NAR'!$K$12:$K$383,T_Graf.!K270)</f>
        <v>#VALUE!</v>
      </c>
      <c r="N270" s="151" t="e">
        <f t="shared" si="25"/>
        <v>#VALUE!</v>
      </c>
      <c r="O270" s="148"/>
      <c r="P270" s="155"/>
      <c r="Q270" s="148"/>
      <c r="R270" s="148"/>
      <c r="S270" s="148" t="s">
        <v>656</v>
      </c>
      <c r="T270" s="148" t="e">
        <f>COUNTIF('[1]Matriz NSA'!$K$12:$K$390,T_Graf.!S270)</f>
        <v>#VALUE!</v>
      </c>
      <c r="U270" s="151" t="e">
        <f t="shared" si="26"/>
        <v>#VALUE!</v>
      </c>
      <c r="V270" s="148"/>
      <c r="W270" s="155"/>
      <c r="X270" s="148"/>
      <c r="Y270" s="148"/>
      <c r="Z270" s="148" t="s">
        <v>656</v>
      </c>
      <c r="AA270" s="148" t="e">
        <f>COUNTIF('[1]Matriz PUT'!$K$12:$K$353,T_Graf.!Z270)</f>
        <v>#VALUE!</v>
      </c>
      <c r="AB270" s="151" t="e">
        <f t="shared" si="27"/>
        <v>#VALUE!</v>
      </c>
    </row>
    <row r="271" spans="1:28" ht="10.9" customHeight="1" x14ac:dyDescent="0.2">
      <c r="A271" s="155"/>
      <c r="B271" s="148"/>
      <c r="C271" s="148"/>
      <c r="D271" s="148" t="s">
        <v>659</v>
      </c>
      <c r="E271" s="148" t="e">
        <f>COUNTIF('[1]Matriz MET'!$K$12:$K$508,T_Graf.!D271)</f>
        <v>#VALUE!</v>
      </c>
      <c r="F271" s="151" t="e">
        <f t="shared" si="24"/>
        <v>#VALUE!</v>
      </c>
      <c r="G271" s="148"/>
      <c r="H271" s="155"/>
      <c r="I271" s="148"/>
      <c r="J271" s="148"/>
      <c r="K271" s="340" t="s">
        <v>659</v>
      </c>
      <c r="L271" s="340"/>
      <c r="M271" s="148" t="e">
        <f>COUNTIF('[1]Matriz NAR'!$K$12:$K$383,T_Graf.!K271)</f>
        <v>#VALUE!</v>
      </c>
      <c r="N271" s="151" t="e">
        <f t="shared" si="25"/>
        <v>#VALUE!</v>
      </c>
      <c r="O271" s="148"/>
      <c r="P271" s="155"/>
      <c r="Q271" s="148"/>
      <c r="R271" s="148"/>
      <c r="S271" s="148" t="s">
        <v>659</v>
      </c>
      <c r="T271" s="148" t="e">
        <f>COUNTIF('[1]Matriz NSA'!$K$12:$K$390,T_Graf.!S271)</f>
        <v>#VALUE!</v>
      </c>
      <c r="U271" s="151" t="e">
        <f t="shared" si="26"/>
        <v>#VALUE!</v>
      </c>
      <c r="V271" s="148"/>
      <c r="W271" s="155"/>
      <c r="X271" s="148"/>
      <c r="Y271" s="148"/>
      <c r="Z271" s="148" t="s">
        <v>659</v>
      </c>
      <c r="AA271" s="148" t="e">
        <f>COUNTIF('[1]Matriz PUT'!$K$12:$K$353,T_Graf.!Z271)</f>
        <v>#VALUE!</v>
      </c>
      <c r="AB271" s="151" t="e">
        <f t="shared" si="27"/>
        <v>#VALUE!</v>
      </c>
    </row>
    <row r="272" spans="1:28" ht="10.9" customHeight="1" x14ac:dyDescent="0.2">
      <c r="A272" s="155"/>
      <c r="B272" s="148"/>
      <c r="C272" s="148"/>
      <c r="D272" s="148" t="s">
        <v>662</v>
      </c>
      <c r="E272" s="148" t="e">
        <f>COUNTIF('[1]Matriz MET'!$K$12:$K$508,T_Graf.!D272)</f>
        <v>#VALUE!</v>
      </c>
      <c r="F272" s="151" t="e">
        <f t="shared" si="24"/>
        <v>#VALUE!</v>
      </c>
      <c r="G272" s="148"/>
      <c r="H272" s="155"/>
      <c r="I272" s="148"/>
      <c r="J272" s="148"/>
      <c r="K272" s="340" t="s">
        <v>662</v>
      </c>
      <c r="L272" s="340"/>
      <c r="M272" s="148" t="e">
        <f>COUNTIF('[1]Matriz NAR'!$K$12:$K$383,T_Graf.!K272)</f>
        <v>#VALUE!</v>
      </c>
      <c r="N272" s="151" t="e">
        <f t="shared" si="25"/>
        <v>#VALUE!</v>
      </c>
      <c r="O272" s="148"/>
      <c r="P272" s="155"/>
      <c r="Q272" s="148"/>
      <c r="R272" s="148"/>
      <c r="S272" s="148" t="s">
        <v>662</v>
      </c>
      <c r="T272" s="148" t="e">
        <f>COUNTIF('[1]Matriz NSA'!$K$12:$K$390,T_Graf.!S272)</f>
        <v>#VALUE!</v>
      </c>
      <c r="U272" s="151" t="e">
        <f t="shared" si="26"/>
        <v>#VALUE!</v>
      </c>
      <c r="V272" s="148"/>
      <c r="W272" s="155"/>
      <c r="X272" s="148"/>
      <c r="Y272" s="148"/>
      <c r="Z272" s="148" t="s">
        <v>662</v>
      </c>
      <c r="AA272" s="148" t="e">
        <f>COUNTIF('[1]Matriz PUT'!$K$12:$K$353,T_Graf.!Z272)</f>
        <v>#VALUE!</v>
      </c>
      <c r="AB272" s="151" t="e">
        <f t="shared" si="27"/>
        <v>#VALUE!</v>
      </c>
    </row>
    <row r="273" spans="1:28" ht="10.9" customHeight="1" x14ac:dyDescent="0.2">
      <c r="A273" s="155"/>
      <c r="B273" s="148"/>
      <c r="C273" s="148"/>
      <c r="D273" s="148" t="s">
        <v>257</v>
      </c>
      <c r="E273" s="148" t="e">
        <f>COUNTIF('[1]Matriz MET'!$K$12:$K$508,T_Graf.!D273)</f>
        <v>#VALUE!</v>
      </c>
      <c r="F273" s="151" t="e">
        <f t="shared" si="24"/>
        <v>#VALUE!</v>
      </c>
      <c r="G273" s="148"/>
      <c r="H273" s="155"/>
      <c r="I273" s="148"/>
      <c r="J273" s="148"/>
      <c r="K273" s="340" t="s">
        <v>257</v>
      </c>
      <c r="L273" s="340"/>
      <c r="M273" s="148" t="e">
        <f>COUNTIF('[1]Matriz NAR'!$K$12:$K$383,T_Graf.!K273)</f>
        <v>#VALUE!</v>
      </c>
      <c r="N273" s="151" t="e">
        <f t="shared" si="25"/>
        <v>#VALUE!</v>
      </c>
      <c r="O273" s="148"/>
      <c r="P273" s="155"/>
      <c r="Q273" s="148"/>
      <c r="R273" s="148"/>
      <c r="S273" s="148" t="s">
        <v>257</v>
      </c>
      <c r="T273" s="148" t="e">
        <f>COUNTIF('[1]Matriz NSA'!$K$12:$K$390,T_Graf.!S273)</f>
        <v>#VALUE!</v>
      </c>
      <c r="U273" s="151" t="e">
        <f t="shared" si="26"/>
        <v>#VALUE!</v>
      </c>
      <c r="V273" s="148"/>
      <c r="W273" s="155"/>
      <c r="X273" s="148"/>
      <c r="Y273" s="148"/>
      <c r="Z273" s="148" t="s">
        <v>257</v>
      </c>
      <c r="AA273" s="148" t="e">
        <f>COUNTIF('[1]Matriz PUT'!$K$12:$K$353,T_Graf.!Z273)</f>
        <v>#VALUE!</v>
      </c>
      <c r="AB273" s="151" t="e">
        <f t="shared" si="27"/>
        <v>#VALUE!</v>
      </c>
    </row>
    <row r="274" spans="1:28" ht="10.9" customHeight="1" x14ac:dyDescent="0.2">
      <c r="A274" s="155"/>
      <c r="B274" s="148"/>
      <c r="C274" s="148"/>
      <c r="D274" s="148" t="s">
        <v>520</v>
      </c>
      <c r="E274" s="148" t="e">
        <f>COUNTIF('[1]Matriz MET'!$K$12:$K$508,T_Graf.!D274)</f>
        <v>#VALUE!</v>
      </c>
      <c r="F274" s="151" t="e">
        <f t="shared" si="24"/>
        <v>#VALUE!</v>
      </c>
      <c r="G274" s="148"/>
      <c r="H274" s="155"/>
      <c r="I274" s="148"/>
      <c r="J274" s="148"/>
      <c r="K274" s="340" t="s">
        <v>520</v>
      </c>
      <c r="L274" s="340"/>
      <c r="M274" s="148" t="e">
        <f>COUNTIF('[1]Matriz NAR'!$K$12:$K$383,T_Graf.!K274)</f>
        <v>#VALUE!</v>
      </c>
      <c r="N274" s="151" t="e">
        <f t="shared" si="25"/>
        <v>#VALUE!</v>
      </c>
      <c r="O274" s="148"/>
      <c r="P274" s="155"/>
      <c r="Q274" s="148"/>
      <c r="R274" s="148"/>
      <c r="S274" s="148" t="s">
        <v>520</v>
      </c>
      <c r="T274" s="148" t="e">
        <f>COUNTIF('[1]Matriz NSA'!$K$12:$K$390,T_Graf.!S274)</f>
        <v>#VALUE!</v>
      </c>
      <c r="U274" s="151" t="e">
        <f t="shared" si="26"/>
        <v>#VALUE!</v>
      </c>
      <c r="V274" s="148"/>
      <c r="W274" s="155"/>
      <c r="X274" s="148"/>
      <c r="Y274" s="148"/>
      <c r="Z274" s="148" t="s">
        <v>520</v>
      </c>
      <c r="AA274" s="148" t="e">
        <f>COUNTIF('[1]Matriz PUT'!$K$12:$K$353,T_Graf.!Z274)</f>
        <v>#VALUE!</v>
      </c>
      <c r="AB274" s="151" t="e">
        <f t="shared" si="27"/>
        <v>#VALUE!</v>
      </c>
    </row>
    <row r="275" spans="1:28" ht="10.9" customHeight="1" x14ac:dyDescent="0.2">
      <c r="A275" s="155"/>
      <c r="B275" s="148"/>
      <c r="C275" s="148"/>
      <c r="D275" s="148" t="s">
        <v>668</v>
      </c>
      <c r="E275" s="148" t="e">
        <f>COUNTIF('[1]Matriz MET'!$K$12:$K$508,T_Graf.!D275)</f>
        <v>#VALUE!</v>
      </c>
      <c r="F275" s="151" t="e">
        <f t="shared" si="24"/>
        <v>#VALUE!</v>
      </c>
      <c r="G275" s="148"/>
      <c r="H275" s="155"/>
      <c r="I275" s="148"/>
      <c r="J275" s="148"/>
      <c r="K275" s="340" t="s">
        <v>668</v>
      </c>
      <c r="L275" s="340"/>
      <c r="M275" s="148" t="e">
        <f>COUNTIF('[1]Matriz NAR'!$K$12:$K$383,T_Graf.!K275)</f>
        <v>#VALUE!</v>
      </c>
      <c r="N275" s="151" t="e">
        <f t="shared" si="25"/>
        <v>#VALUE!</v>
      </c>
      <c r="O275" s="148"/>
      <c r="P275" s="155"/>
      <c r="Q275" s="148"/>
      <c r="R275" s="148"/>
      <c r="S275" s="148" t="s">
        <v>668</v>
      </c>
      <c r="T275" s="148" t="e">
        <f>COUNTIF('[1]Matriz NSA'!$K$12:$K$390,T_Graf.!S275)</f>
        <v>#VALUE!</v>
      </c>
      <c r="U275" s="151" t="e">
        <f t="shared" si="26"/>
        <v>#VALUE!</v>
      </c>
      <c r="V275" s="148"/>
      <c r="W275" s="155"/>
      <c r="X275" s="148"/>
      <c r="Y275" s="148"/>
      <c r="Z275" s="148" t="s">
        <v>668</v>
      </c>
      <c r="AA275" s="148" t="e">
        <f>COUNTIF('[1]Matriz PUT'!$K$12:$K$353,T_Graf.!Z275)</f>
        <v>#VALUE!</v>
      </c>
      <c r="AB275" s="151" t="e">
        <f>IF(AA275=0,NA(),AA275)</f>
        <v>#VALUE!</v>
      </c>
    </row>
    <row r="276" spans="1:28" ht="10.9" customHeight="1" x14ac:dyDescent="0.2">
      <c r="A276" s="155"/>
      <c r="B276" s="148"/>
      <c r="C276" s="148"/>
      <c r="D276" s="148" t="s">
        <v>671</v>
      </c>
      <c r="E276" s="148" t="e">
        <f>COUNTIF('[1]Matriz MET'!$K$12:$K$508,T_Graf.!D276)</f>
        <v>#VALUE!</v>
      </c>
      <c r="F276" s="151" t="e">
        <f t="shared" si="24"/>
        <v>#VALUE!</v>
      </c>
      <c r="G276" s="148"/>
      <c r="H276" s="155"/>
      <c r="I276" s="148"/>
      <c r="J276" s="148"/>
      <c r="K276" s="340" t="s">
        <v>671</v>
      </c>
      <c r="L276" s="340"/>
      <c r="M276" s="148" t="e">
        <f>COUNTIF('[1]Matriz NAR'!$K$12:$K$383,T_Graf.!K276)</f>
        <v>#VALUE!</v>
      </c>
      <c r="N276" s="151" t="e">
        <f t="shared" si="25"/>
        <v>#VALUE!</v>
      </c>
      <c r="O276" s="148"/>
      <c r="P276" s="155"/>
      <c r="Q276" s="148"/>
      <c r="R276" s="148"/>
      <c r="S276" s="148" t="s">
        <v>671</v>
      </c>
      <c r="T276" s="148" t="e">
        <f>COUNTIF('[1]Matriz NSA'!$K$12:$K$390,T_Graf.!S276)</f>
        <v>#VALUE!</v>
      </c>
      <c r="U276" s="151" t="e">
        <f t="shared" si="26"/>
        <v>#VALUE!</v>
      </c>
      <c r="V276" s="148"/>
      <c r="W276" s="155"/>
      <c r="X276" s="148"/>
      <c r="Y276" s="148"/>
      <c r="Z276" s="148" t="s">
        <v>671</v>
      </c>
      <c r="AA276" s="148" t="e">
        <f>COUNTIF('[1]Matriz PUT'!$K$12:$K$353,T_Graf.!Z276)</f>
        <v>#VALUE!</v>
      </c>
      <c r="AB276" s="151" t="e">
        <f>IF(AA276=0,NA(),AA276)</f>
        <v>#VALUE!</v>
      </c>
    </row>
    <row r="277" spans="1:28" ht="10.9" customHeight="1" x14ac:dyDescent="0.2">
      <c r="A277" s="155"/>
      <c r="B277" s="148"/>
      <c r="C277" s="148"/>
      <c r="D277" s="148" t="s">
        <v>674</v>
      </c>
      <c r="E277" s="148" t="e">
        <f>COUNTIF('[1]Matriz MET'!$K$12:$K$508,T_Graf.!D277)</f>
        <v>#VALUE!</v>
      </c>
      <c r="F277" s="151" t="e">
        <f t="shared" si="24"/>
        <v>#VALUE!</v>
      </c>
      <c r="G277" s="148"/>
      <c r="H277" s="155"/>
      <c r="I277" s="148"/>
      <c r="J277" s="148"/>
      <c r="K277" s="340" t="s">
        <v>674</v>
      </c>
      <c r="L277" s="340"/>
      <c r="M277" s="148" t="e">
        <f>COUNTIF('[1]Matriz NAR'!$K$12:$K$383,T_Graf.!K277)</f>
        <v>#VALUE!</v>
      </c>
      <c r="N277" s="151" t="e">
        <f t="shared" si="25"/>
        <v>#VALUE!</v>
      </c>
      <c r="O277" s="148"/>
      <c r="P277" s="155"/>
      <c r="Q277" s="148"/>
      <c r="R277" s="148"/>
      <c r="S277" s="148" t="s">
        <v>674</v>
      </c>
      <c r="T277" s="148" t="e">
        <f>COUNTIF('[1]Matriz NSA'!$K$12:$K$390,T_Graf.!S277)</f>
        <v>#VALUE!</v>
      </c>
      <c r="U277" s="151" t="e">
        <f t="shared" si="26"/>
        <v>#VALUE!</v>
      </c>
      <c r="V277" s="148"/>
      <c r="W277" s="155"/>
      <c r="X277" s="148"/>
      <c r="Y277" s="148"/>
      <c r="Z277" s="148" t="s">
        <v>674</v>
      </c>
      <c r="AA277" s="148" t="e">
        <f>COUNTIF('[1]Matriz PUT'!$K$12:$K$353,T_Graf.!Z277)</f>
        <v>#VALUE!</v>
      </c>
      <c r="AB277" s="151" t="e">
        <f t="shared" ref="AB277:AB281" si="28">IF(AA277=0,NA(),AA277)</f>
        <v>#VALUE!</v>
      </c>
    </row>
    <row r="278" spans="1:28" ht="10.9" customHeight="1" x14ac:dyDescent="0.2">
      <c r="A278" s="155"/>
      <c r="B278" s="148"/>
      <c r="C278" s="148"/>
      <c r="D278" s="148" t="s">
        <v>677</v>
      </c>
      <c r="E278" s="148" t="e">
        <f>COUNTIF('[1]Matriz MET'!$K$12:$K$508,T_Graf.!D278)</f>
        <v>#VALUE!</v>
      </c>
      <c r="F278" s="151" t="e">
        <f t="shared" si="24"/>
        <v>#VALUE!</v>
      </c>
      <c r="G278" s="148"/>
      <c r="H278" s="155"/>
      <c r="I278" s="148"/>
      <c r="J278" s="148"/>
      <c r="K278" s="340" t="s">
        <v>677</v>
      </c>
      <c r="L278" s="340"/>
      <c r="M278" s="148" t="e">
        <f>COUNTIF('[1]Matriz NAR'!$K$12:$K$383,T_Graf.!K278)</f>
        <v>#VALUE!</v>
      </c>
      <c r="N278" s="151" t="e">
        <f t="shared" si="25"/>
        <v>#VALUE!</v>
      </c>
      <c r="O278" s="148"/>
      <c r="P278" s="155"/>
      <c r="Q278" s="148"/>
      <c r="R278" s="148"/>
      <c r="S278" s="148" t="s">
        <v>677</v>
      </c>
      <c r="T278" s="148" t="e">
        <f>COUNTIF('[1]Matriz NSA'!$K$12:$K$390,T_Graf.!S278)</f>
        <v>#VALUE!</v>
      </c>
      <c r="U278" s="151" t="e">
        <f t="shared" si="26"/>
        <v>#VALUE!</v>
      </c>
      <c r="V278" s="148"/>
      <c r="W278" s="155"/>
      <c r="X278" s="148"/>
      <c r="Y278" s="148"/>
      <c r="Z278" s="148" t="s">
        <v>677</v>
      </c>
      <c r="AA278" s="148" t="e">
        <f>COUNTIF('[1]Matriz PUT'!$K$12:$K$353,T_Graf.!Z278)</f>
        <v>#VALUE!</v>
      </c>
      <c r="AB278" s="151" t="e">
        <f t="shared" si="28"/>
        <v>#VALUE!</v>
      </c>
    </row>
    <row r="279" spans="1:28" ht="10.9" customHeight="1" x14ac:dyDescent="0.2">
      <c r="A279" s="155"/>
      <c r="B279" s="148"/>
      <c r="C279" s="148"/>
      <c r="D279" s="148" t="s">
        <v>679</v>
      </c>
      <c r="E279" s="148" t="e">
        <f>COUNTIF('[1]Matriz MET'!$K$12:$K$508,T_Graf.!D279)</f>
        <v>#VALUE!</v>
      </c>
      <c r="F279" s="151" t="e">
        <f t="shared" ref="F279:F281" si="29">IF(E279=0,NA(),E279)</f>
        <v>#VALUE!</v>
      </c>
      <c r="G279" s="148"/>
      <c r="H279" s="155"/>
      <c r="I279" s="148"/>
      <c r="J279" s="148"/>
      <c r="K279" s="340" t="s">
        <v>679</v>
      </c>
      <c r="L279" s="340"/>
      <c r="M279" s="148" t="e">
        <f>COUNTIF('[1]Matriz NAR'!$K$12:$K$383,T_Graf.!K279)</f>
        <v>#VALUE!</v>
      </c>
      <c r="N279" s="151" t="e">
        <f t="shared" ref="N279:N281" si="30">IF(M279=0,NA(),M279)</f>
        <v>#VALUE!</v>
      </c>
      <c r="O279" s="148"/>
      <c r="P279" s="155"/>
      <c r="Q279" s="148"/>
      <c r="R279" s="148"/>
      <c r="S279" s="148" t="s">
        <v>679</v>
      </c>
      <c r="T279" s="148" t="e">
        <f>COUNTIF('[1]Matriz NSA'!$K$12:$K$390,T_Graf.!S279)</f>
        <v>#VALUE!</v>
      </c>
      <c r="U279" s="151" t="e">
        <f t="shared" ref="U279:U281" si="31">IF(T279=0,NA(),T279)</f>
        <v>#VALUE!</v>
      </c>
      <c r="V279" s="148"/>
      <c r="W279" s="155"/>
      <c r="X279" s="148"/>
      <c r="Y279" s="148"/>
      <c r="Z279" s="148" t="s">
        <v>679</v>
      </c>
      <c r="AA279" s="148" t="e">
        <f>COUNTIF('[1]Matriz PUT'!$K$12:$K$353,T_Graf.!Z279)</f>
        <v>#VALUE!</v>
      </c>
      <c r="AB279" s="151" t="e">
        <f t="shared" si="28"/>
        <v>#VALUE!</v>
      </c>
    </row>
    <row r="280" spans="1:28" ht="10.9" customHeight="1" x14ac:dyDescent="0.2">
      <c r="A280" s="155"/>
      <c r="B280" s="148"/>
      <c r="C280" s="148"/>
      <c r="D280" s="158" t="s">
        <v>688</v>
      </c>
      <c r="E280" s="148" t="e">
        <f>COUNTIF('[1]Matriz MET'!$K$12:$K$508,T_Graf.!D280)</f>
        <v>#VALUE!</v>
      </c>
      <c r="F280" s="151" t="e">
        <f t="shared" si="29"/>
        <v>#VALUE!</v>
      </c>
      <c r="G280" s="148"/>
      <c r="H280" s="155"/>
      <c r="I280" s="148"/>
      <c r="J280" s="148"/>
      <c r="K280" s="340" t="s">
        <v>688</v>
      </c>
      <c r="L280" s="340" t="s">
        <v>688</v>
      </c>
      <c r="M280" s="148" t="e">
        <f>COUNTIF('[1]Matriz NAR'!$K$12:$K$383,T_Graf.!K280)</f>
        <v>#VALUE!</v>
      </c>
      <c r="N280" s="151" t="e">
        <f t="shared" si="30"/>
        <v>#VALUE!</v>
      </c>
      <c r="O280" s="148"/>
      <c r="P280" s="155"/>
      <c r="Q280" s="148"/>
      <c r="R280" s="148"/>
      <c r="S280" s="158" t="s">
        <v>688</v>
      </c>
      <c r="T280" s="148" t="e">
        <f>COUNTIF('[1]Matriz NSA'!$K$12:$K$390,T_Graf.!S280)</f>
        <v>#VALUE!</v>
      </c>
      <c r="U280" s="151" t="e">
        <f t="shared" si="31"/>
        <v>#VALUE!</v>
      </c>
      <c r="V280" s="148"/>
      <c r="W280" s="155"/>
      <c r="X280" s="148"/>
      <c r="Y280" s="148"/>
      <c r="Z280" s="158" t="s">
        <v>688</v>
      </c>
      <c r="AA280" s="148" t="e">
        <f>COUNTIF('[1]Matriz PUT'!$K$12:$K$353,T_Graf.!Z280)</f>
        <v>#VALUE!</v>
      </c>
      <c r="AB280" s="151" t="e">
        <f t="shared" si="28"/>
        <v>#VALUE!</v>
      </c>
    </row>
    <row r="281" spans="1:28" ht="10.9" customHeight="1" x14ac:dyDescent="0.2">
      <c r="A281" s="155"/>
      <c r="B281" s="148"/>
      <c r="C281" s="148"/>
      <c r="D281" s="158" t="s">
        <v>691</v>
      </c>
      <c r="E281" s="148" t="e">
        <f>COUNTIF('[1]Matriz MET'!$K$12:$K$508,T_Graf.!D281)</f>
        <v>#VALUE!</v>
      </c>
      <c r="F281" s="151" t="e">
        <f t="shared" si="29"/>
        <v>#VALUE!</v>
      </c>
      <c r="G281" s="148"/>
      <c r="H281" s="155"/>
      <c r="I281" s="148"/>
      <c r="J281" s="148"/>
      <c r="K281" s="340" t="s">
        <v>691</v>
      </c>
      <c r="L281" s="340"/>
      <c r="M281" s="148" t="e">
        <f>COUNTIF('[1]Matriz NAR'!$K$12:$K$383,T_Graf.!K281)</f>
        <v>#VALUE!</v>
      </c>
      <c r="N281" s="151" t="e">
        <f t="shared" si="30"/>
        <v>#VALUE!</v>
      </c>
      <c r="O281" s="148"/>
      <c r="P281" s="155"/>
      <c r="Q281" s="148"/>
      <c r="R281" s="148"/>
      <c r="S281" s="158" t="s">
        <v>691</v>
      </c>
      <c r="T281" s="148" t="e">
        <f>COUNTIF('[1]Matriz NSA'!$K$12:$K$390,T_Graf.!S281)</f>
        <v>#VALUE!</v>
      </c>
      <c r="U281" s="151" t="e">
        <f t="shared" si="31"/>
        <v>#VALUE!</v>
      </c>
      <c r="V281" s="148"/>
      <c r="W281" s="155"/>
      <c r="X281" s="148"/>
      <c r="Y281" s="148"/>
      <c r="Z281" s="158" t="s">
        <v>691</v>
      </c>
      <c r="AA281" s="148" t="e">
        <f>COUNTIF('[1]Matriz PUT'!$K$12:$K$353,T_Graf.!Z281)</f>
        <v>#VALUE!</v>
      </c>
      <c r="AB281" s="151" t="e">
        <f t="shared" si="28"/>
        <v>#VALUE!</v>
      </c>
    </row>
    <row r="282" spans="1:28" ht="10.9" customHeight="1" thickBot="1" x14ac:dyDescent="0.25">
      <c r="A282" s="161"/>
      <c r="B282" s="162"/>
      <c r="C282" s="162"/>
      <c r="D282" s="163"/>
      <c r="E282" s="162"/>
      <c r="F282" s="164"/>
      <c r="G282" s="148"/>
      <c r="H282" s="161"/>
      <c r="I282" s="162"/>
      <c r="J282" s="162"/>
      <c r="K282" s="341"/>
      <c r="L282" s="341"/>
      <c r="M282" s="162"/>
      <c r="N282" s="164"/>
      <c r="O282" s="148"/>
      <c r="P282" s="161"/>
      <c r="Q282" s="162"/>
      <c r="R282" s="162"/>
      <c r="S282" s="163"/>
      <c r="T282" s="162"/>
      <c r="U282" s="164"/>
      <c r="V282" s="148"/>
      <c r="W282" s="161"/>
      <c r="X282" s="162"/>
      <c r="Y282" s="162"/>
      <c r="Z282" s="163"/>
      <c r="AA282" s="162"/>
      <c r="AB282" s="164"/>
    </row>
    <row r="283" spans="1:28" ht="10.9" customHeight="1" x14ac:dyDescent="0.2">
      <c r="A283" s="148"/>
      <c r="B283" s="148"/>
      <c r="C283" s="148"/>
      <c r="D283" s="148"/>
      <c r="E283" s="148"/>
      <c r="F283" s="148"/>
      <c r="G283" s="148"/>
      <c r="H283" s="148"/>
      <c r="I283" s="148"/>
      <c r="J283" s="148"/>
      <c r="K283" s="148"/>
      <c r="L283" s="148"/>
      <c r="M283" s="148"/>
      <c r="N283" s="148"/>
      <c r="O283" s="148"/>
      <c r="P283" s="148"/>
      <c r="Q283" s="148"/>
      <c r="R283" s="148"/>
      <c r="S283" s="148"/>
      <c r="T283" s="148"/>
      <c r="U283" s="148"/>
      <c r="V283" s="148"/>
      <c r="W283" s="148"/>
      <c r="X283" s="148"/>
      <c r="Y283" s="148"/>
      <c r="Z283" s="148"/>
      <c r="AA283" s="148"/>
      <c r="AB283" s="148"/>
    </row>
    <row r="284" spans="1:28" ht="10.9" customHeight="1" thickBot="1" x14ac:dyDescent="0.25">
      <c r="A284" s="148"/>
      <c r="B284" s="148"/>
      <c r="C284" s="148"/>
      <c r="D284" s="148"/>
      <c r="E284" s="148"/>
      <c r="F284" s="148"/>
      <c r="G284" s="148"/>
      <c r="H284" s="148"/>
      <c r="I284" s="148"/>
      <c r="J284" s="148"/>
      <c r="K284" s="148"/>
      <c r="L284" s="148"/>
      <c r="M284" s="148"/>
      <c r="N284" s="148"/>
      <c r="O284" s="148"/>
      <c r="P284" s="148"/>
      <c r="Q284" s="148"/>
      <c r="R284" s="148"/>
      <c r="S284" s="148"/>
      <c r="T284" s="148"/>
      <c r="U284" s="148"/>
      <c r="V284" s="148"/>
      <c r="W284" s="148"/>
      <c r="X284" s="148"/>
      <c r="Y284" s="148"/>
      <c r="Z284" s="148"/>
      <c r="AA284" s="148"/>
      <c r="AB284" s="148"/>
    </row>
    <row r="285" spans="1:28" ht="10.9" customHeight="1" thickBot="1" x14ac:dyDescent="0.25">
      <c r="A285" s="336" t="s">
        <v>778</v>
      </c>
      <c r="B285" s="337"/>
      <c r="C285" s="337"/>
      <c r="D285" s="337"/>
      <c r="E285" s="337"/>
      <c r="F285" s="338"/>
      <c r="G285" s="148"/>
      <c r="H285" s="336" t="s">
        <v>779</v>
      </c>
      <c r="I285" s="337"/>
      <c r="J285" s="337"/>
      <c r="K285" s="337"/>
      <c r="L285" s="337"/>
      <c r="M285" s="337"/>
      <c r="N285" s="338"/>
      <c r="O285" s="148"/>
      <c r="P285" s="336" t="s">
        <v>780</v>
      </c>
      <c r="Q285" s="337"/>
      <c r="R285" s="337"/>
      <c r="S285" s="337"/>
      <c r="T285" s="337"/>
      <c r="U285" s="338"/>
      <c r="V285" s="148"/>
      <c r="W285" s="342" t="s">
        <v>781</v>
      </c>
      <c r="X285" s="343"/>
      <c r="Y285" s="343"/>
      <c r="Z285" s="343"/>
      <c r="AA285" s="343"/>
      <c r="AB285" s="344"/>
    </row>
    <row r="286" spans="1:28" ht="10.9" customHeight="1" x14ac:dyDescent="0.2">
      <c r="A286" s="152" t="s">
        <v>757</v>
      </c>
      <c r="B286" s="153"/>
      <c r="C286" s="153"/>
      <c r="D286" s="153" t="s">
        <v>169</v>
      </c>
      <c r="E286" s="153" t="e">
        <f>COUNTIF('[1]Matriz SAN'!$K$12:$K$384,T_Graf.!D286)</f>
        <v>#VALUE!</v>
      </c>
      <c r="F286" s="154" t="e">
        <f t="shared" ref="F286:F345" si="32">IF(E286=0,NA(),E286)</f>
        <v>#VALUE!</v>
      </c>
      <c r="G286" s="148"/>
      <c r="H286" s="152" t="s">
        <v>757</v>
      </c>
      <c r="I286" s="153"/>
      <c r="J286" s="153"/>
      <c r="K286" s="339" t="s">
        <v>169</v>
      </c>
      <c r="L286" s="339"/>
      <c r="M286" s="153" t="e">
        <f>COUNTIF('[1]Matriz SUC'!$K$12:$K$378,T_Graf.!K286)</f>
        <v>#VALUE!</v>
      </c>
      <c r="N286" s="154" t="e">
        <f>IF(M286=0,NA(),M286)</f>
        <v>#VALUE!</v>
      </c>
      <c r="O286" s="148"/>
      <c r="P286" s="152" t="s">
        <v>757</v>
      </c>
      <c r="Q286" s="153"/>
      <c r="R286" s="153"/>
      <c r="S286" s="153" t="s">
        <v>169</v>
      </c>
      <c r="T286" s="153" t="e">
        <f>COUNTIF('[1]Matriz URB'!$K$12:$K$379,T_Graf.!S286)</f>
        <v>#VALUE!</v>
      </c>
      <c r="U286" s="154" t="e">
        <f>IF(T286=0,NA(),T286)</f>
        <v>#VALUE!</v>
      </c>
      <c r="V286" s="148"/>
      <c r="W286" s="152" t="s">
        <v>757</v>
      </c>
      <c r="X286" s="153"/>
      <c r="Y286" s="153"/>
      <c r="Z286" s="153" t="s">
        <v>169</v>
      </c>
      <c r="AA286" s="153" t="e">
        <f>COUNTIF('[1]Matriz VAC'!$K$12:$K$369,T_Graf.!Z286)</f>
        <v>#VALUE!</v>
      </c>
      <c r="AB286" s="154" t="e">
        <f>IF(AA286=0,NA(),AA286)</f>
        <v>#VALUE!</v>
      </c>
    </row>
    <row r="287" spans="1:28" ht="10.9" customHeight="1" x14ac:dyDescent="0.2">
      <c r="A287" s="155" t="s">
        <v>758</v>
      </c>
      <c r="B287" s="148" t="e">
        <f>COUNTIF('[1]Matriz SAN'!$BA$12:$BA$384,"SIN IMPACTO")</f>
        <v>#VALUE!</v>
      </c>
      <c r="C287" s="148"/>
      <c r="D287" s="148" t="s">
        <v>216</v>
      </c>
      <c r="E287" s="148" t="e">
        <f>COUNTIF('[1]Matriz SAN'!$K$12:$K$384,T_Graf.!D287)</f>
        <v>#VALUE!</v>
      </c>
      <c r="F287" s="151" t="e">
        <f t="shared" si="32"/>
        <v>#VALUE!</v>
      </c>
      <c r="G287" s="148"/>
      <c r="H287" s="155" t="s">
        <v>758</v>
      </c>
      <c r="I287" s="148" t="e">
        <f>COUNTIF('[1]Matriz SUC'!$BA$12:$BA$378,"SIN IMPACTO")</f>
        <v>#VALUE!</v>
      </c>
      <c r="J287" s="148"/>
      <c r="K287" s="340" t="s">
        <v>216</v>
      </c>
      <c r="L287" s="340"/>
      <c r="M287" s="148" t="e">
        <f>COUNTIF('[1]Matriz SUC'!$K$12:$K$378,T_Graf.!K287)</f>
        <v>#VALUE!</v>
      </c>
      <c r="N287" s="151" t="e">
        <f t="shared" ref="N287:N346" si="33">IF(M287=0,NA(),M287)</f>
        <v>#VALUE!</v>
      </c>
      <c r="O287" s="148"/>
      <c r="P287" s="155" t="s">
        <v>758</v>
      </c>
      <c r="Q287" s="148" t="e">
        <f>COUNTIF('[1]Matriz URB'!$BA$12:$BA$379,"SIN IMPACTO")</f>
        <v>#VALUE!</v>
      </c>
      <c r="R287" s="148"/>
      <c r="S287" s="148" t="s">
        <v>216</v>
      </c>
      <c r="T287" s="148" t="e">
        <f>COUNTIF('[1]Matriz URB'!$K$12:$K$379,T_Graf.!S287)</f>
        <v>#VALUE!</v>
      </c>
      <c r="U287" s="151" t="e">
        <f t="shared" ref="U287:U346" si="34">IF(T287=0,NA(),T287)</f>
        <v>#VALUE!</v>
      </c>
      <c r="V287" s="148"/>
      <c r="W287" s="155" t="s">
        <v>758</v>
      </c>
      <c r="X287" s="148" t="e">
        <f>COUNTIF('[1]Matriz VAC'!$BA$12:$BA$369,"SIN IMPACTO")</f>
        <v>#VALUE!</v>
      </c>
      <c r="Y287" s="148"/>
      <c r="Z287" s="148" t="s">
        <v>216</v>
      </c>
      <c r="AA287" s="148" t="e">
        <f>COUNTIF('[1]Matriz VAC'!$K$12:$K$369,T_Graf.!Z287)</f>
        <v>#VALUE!</v>
      </c>
      <c r="AB287" s="151" t="e">
        <f t="shared" ref="AB287:AB346" si="35">IF(AA287=0,NA(),AA287)</f>
        <v>#VALUE!</v>
      </c>
    </row>
    <row r="288" spans="1:28" ht="10.9" customHeight="1" x14ac:dyDescent="0.2">
      <c r="A288" s="155" t="s">
        <v>759</v>
      </c>
      <c r="B288" s="148" t="e">
        <f>COUNTIF('[1]Matriz SAN'!$BA$12:$BA$384,"POSITIVO")</f>
        <v>#VALUE!</v>
      </c>
      <c r="C288" s="148"/>
      <c r="D288" s="148" t="s">
        <v>255</v>
      </c>
      <c r="E288" s="148" t="e">
        <f>COUNTIF('[1]Matriz SAN'!$K$12:$K$384,T_Graf.!D288)</f>
        <v>#VALUE!</v>
      </c>
      <c r="F288" s="151" t="e">
        <f t="shared" si="32"/>
        <v>#VALUE!</v>
      </c>
      <c r="G288" s="148"/>
      <c r="H288" s="155" t="s">
        <v>759</v>
      </c>
      <c r="I288" s="148" t="e">
        <f>COUNTIF('[1]Matriz SUC'!$BA$12:$BA$378,"POSITIVO")</f>
        <v>#VALUE!</v>
      </c>
      <c r="J288" s="148"/>
      <c r="K288" s="340" t="s">
        <v>255</v>
      </c>
      <c r="L288" s="340"/>
      <c r="M288" s="148" t="e">
        <f>COUNTIF('[1]Matriz SUC'!$K$12:$K$378,T_Graf.!K288)</f>
        <v>#VALUE!</v>
      </c>
      <c r="N288" s="151" t="e">
        <f t="shared" si="33"/>
        <v>#VALUE!</v>
      </c>
      <c r="O288" s="148"/>
      <c r="P288" s="155" t="s">
        <v>759</v>
      </c>
      <c r="Q288" s="148" t="e">
        <f>COUNTIF('[1]Matriz URB'!$BA$12:$BA$379,"POSITIVO")</f>
        <v>#VALUE!</v>
      </c>
      <c r="R288" s="148"/>
      <c r="S288" s="148" t="s">
        <v>255</v>
      </c>
      <c r="T288" s="148" t="e">
        <f>COUNTIF('[1]Matriz URB'!$K$12:$K$379,T_Graf.!S288)</f>
        <v>#VALUE!</v>
      </c>
      <c r="U288" s="151" t="e">
        <f t="shared" si="34"/>
        <v>#VALUE!</v>
      </c>
      <c r="V288" s="148"/>
      <c r="W288" s="155" t="s">
        <v>759</v>
      </c>
      <c r="X288" s="148" t="e">
        <f>COUNTIF('[1]Matriz VAC'!$BA$12:$BA$369,"POSITIVO")</f>
        <v>#VALUE!</v>
      </c>
      <c r="Y288" s="148"/>
      <c r="Z288" s="148" t="s">
        <v>255</v>
      </c>
      <c r="AA288" s="148" t="e">
        <f>COUNTIF('[1]Matriz VAC'!$K$12:$K$369,T_Graf.!Z288)</f>
        <v>#VALUE!</v>
      </c>
      <c r="AB288" s="151" t="e">
        <f t="shared" si="35"/>
        <v>#VALUE!</v>
      </c>
    </row>
    <row r="289" spans="1:28" ht="10.9" customHeight="1" x14ac:dyDescent="0.2">
      <c r="A289" s="155" t="s">
        <v>760</v>
      </c>
      <c r="B289" s="148" t="e">
        <f>COUNTIF('[1]Matriz SAN'!$BA$12:$BA$384,"Negativo BAJO")</f>
        <v>#VALUE!</v>
      </c>
      <c r="C289" s="148"/>
      <c r="D289" s="148" t="s">
        <v>290</v>
      </c>
      <c r="E289" s="148" t="e">
        <f>COUNTIF('[1]Matriz SAN'!$K$12:$K$384,T_Graf.!D289)</f>
        <v>#VALUE!</v>
      </c>
      <c r="F289" s="151" t="e">
        <f t="shared" si="32"/>
        <v>#VALUE!</v>
      </c>
      <c r="G289" s="148"/>
      <c r="H289" s="155" t="s">
        <v>760</v>
      </c>
      <c r="I289" s="148" t="e">
        <f>COUNTIF('[1]Matriz SUC'!$BA$12:$BA$378,"Negativo BAJO")</f>
        <v>#VALUE!</v>
      </c>
      <c r="J289" s="148"/>
      <c r="K289" s="340" t="s">
        <v>290</v>
      </c>
      <c r="L289" s="340"/>
      <c r="M289" s="148" t="e">
        <f>COUNTIF('[1]Matriz SUC'!$K$12:$K$378,T_Graf.!K289)</f>
        <v>#VALUE!</v>
      </c>
      <c r="N289" s="151" t="e">
        <f t="shared" si="33"/>
        <v>#VALUE!</v>
      </c>
      <c r="O289" s="148"/>
      <c r="P289" s="155" t="s">
        <v>760</v>
      </c>
      <c r="Q289" s="148" t="e">
        <f>COUNTIF('[1]Matriz URB'!$BA$12:$BA$379,"Negativo BAJO")</f>
        <v>#VALUE!</v>
      </c>
      <c r="R289" s="148"/>
      <c r="S289" s="148" t="s">
        <v>290</v>
      </c>
      <c r="T289" s="148" t="e">
        <f>COUNTIF('[1]Matriz URB'!$K$12:$K$379,T_Graf.!S289)</f>
        <v>#VALUE!</v>
      </c>
      <c r="U289" s="151" t="e">
        <f t="shared" si="34"/>
        <v>#VALUE!</v>
      </c>
      <c r="V289" s="148"/>
      <c r="W289" s="155" t="s">
        <v>760</v>
      </c>
      <c r="X289" s="148" t="e">
        <f>COUNTIF('[1]Matriz VAC'!$BA$12:$BA$369,"Negativo BAJO")</f>
        <v>#VALUE!</v>
      </c>
      <c r="Y289" s="148"/>
      <c r="Z289" s="148" t="s">
        <v>290</v>
      </c>
      <c r="AA289" s="148" t="e">
        <f>COUNTIF('[1]Matriz VAC'!$K$12:$K$369,T_Graf.!Z289)</f>
        <v>#VALUE!</v>
      </c>
      <c r="AB289" s="151" t="e">
        <f t="shared" si="35"/>
        <v>#VALUE!</v>
      </c>
    </row>
    <row r="290" spans="1:28" ht="10.9" customHeight="1" x14ac:dyDescent="0.2">
      <c r="A290" s="155" t="s">
        <v>761</v>
      </c>
      <c r="B290" s="148" t="e">
        <f>COUNTIF('[1]Matriz SAN'!$BA$12:$BA$384,"Negativo MODERADO")</f>
        <v>#VALUE!</v>
      </c>
      <c r="C290" s="148"/>
      <c r="D290" s="148" t="s">
        <v>317</v>
      </c>
      <c r="E290" s="148" t="e">
        <f>COUNTIF('[1]Matriz SAN'!$K$12:$K$384,T_Graf.!D290)</f>
        <v>#VALUE!</v>
      </c>
      <c r="F290" s="151" t="e">
        <f t="shared" si="32"/>
        <v>#VALUE!</v>
      </c>
      <c r="G290" s="148"/>
      <c r="H290" s="155" t="s">
        <v>761</v>
      </c>
      <c r="I290" s="148" t="e">
        <f>COUNTIF('[1]Matriz SUC'!$BA$12:$BA$378,"Negativo MODERADO")</f>
        <v>#VALUE!</v>
      </c>
      <c r="J290" s="148"/>
      <c r="K290" s="340" t="s">
        <v>317</v>
      </c>
      <c r="L290" s="340"/>
      <c r="M290" s="148" t="e">
        <f>COUNTIF('[1]Matriz SUC'!$K$12:$K$378,T_Graf.!K290)</f>
        <v>#VALUE!</v>
      </c>
      <c r="N290" s="151" t="e">
        <f t="shared" si="33"/>
        <v>#VALUE!</v>
      </c>
      <c r="O290" s="148"/>
      <c r="P290" s="155" t="s">
        <v>761</v>
      </c>
      <c r="Q290" s="148" t="e">
        <f>COUNTIF('[1]Matriz URB'!$BA$12:$BA$379,"Negativo MODERADO")</f>
        <v>#VALUE!</v>
      </c>
      <c r="R290" s="148"/>
      <c r="S290" s="148" t="s">
        <v>317</v>
      </c>
      <c r="T290" s="148" t="e">
        <f>COUNTIF('[1]Matriz URB'!$K$12:$K$379,T_Graf.!S290)</f>
        <v>#VALUE!</v>
      </c>
      <c r="U290" s="151" t="e">
        <f t="shared" si="34"/>
        <v>#VALUE!</v>
      </c>
      <c r="V290" s="148"/>
      <c r="W290" s="155" t="s">
        <v>761</v>
      </c>
      <c r="X290" s="148" t="e">
        <f>COUNTIF('[1]Matriz VAC'!$BA$12:$BA$369,"Negativo MODERADO")</f>
        <v>#VALUE!</v>
      </c>
      <c r="Y290" s="148"/>
      <c r="Z290" s="148" t="s">
        <v>317</v>
      </c>
      <c r="AA290" s="148" t="e">
        <f>COUNTIF('[1]Matriz VAC'!$K$12:$K$369,T_Graf.!Z290)</f>
        <v>#VALUE!</v>
      </c>
      <c r="AB290" s="151" t="e">
        <f t="shared" si="35"/>
        <v>#VALUE!</v>
      </c>
    </row>
    <row r="291" spans="1:28" ht="10.9" customHeight="1" x14ac:dyDescent="0.2">
      <c r="A291" s="155" t="s">
        <v>762</v>
      </c>
      <c r="B291" s="148" t="e">
        <f>COUNTIF('[1]Matriz SAN'!$BA$12:$BA$384,"Negativo ALTO")</f>
        <v>#VALUE!</v>
      </c>
      <c r="C291" s="148"/>
      <c r="D291" s="148" t="s">
        <v>338</v>
      </c>
      <c r="E291" s="148" t="e">
        <f>COUNTIF('[1]Matriz SAN'!$K$12:$K$384,T_Graf.!D291)</f>
        <v>#VALUE!</v>
      </c>
      <c r="F291" s="151" t="e">
        <f t="shared" si="32"/>
        <v>#VALUE!</v>
      </c>
      <c r="G291" s="148"/>
      <c r="H291" s="155" t="s">
        <v>762</v>
      </c>
      <c r="I291" s="148" t="e">
        <f>COUNTIF('[1]Matriz SUC'!$BA$12:$BA$378,"Negativo ALTO")</f>
        <v>#VALUE!</v>
      </c>
      <c r="J291" s="148"/>
      <c r="K291" s="340" t="s">
        <v>338</v>
      </c>
      <c r="L291" s="340"/>
      <c r="M291" s="148" t="e">
        <f>COUNTIF('[1]Matriz SUC'!$K$12:$K$378,T_Graf.!K291)</f>
        <v>#VALUE!</v>
      </c>
      <c r="N291" s="151" t="e">
        <f t="shared" si="33"/>
        <v>#VALUE!</v>
      </c>
      <c r="O291" s="148"/>
      <c r="P291" s="155" t="s">
        <v>762</v>
      </c>
      <c r="Q291" s="148" t="e">
        <f>COUNTIF('[1]Matriz URB'!$BA$12:$BA$379,"Negativo ALTO")</f>
        <v>#VALUE!</v>
      </c>
      <c r="R291" s="148"/>
      <c r="S291" s="148" t="s">
        <v>338</v>
      </c>
      <c r="T291" s="148" t="e">
        <f>COUNTIF('[1]Matriz URB'!$K$12:$K$379,T_Graf.!S291)</f>
        <v>#VALUE!</v>
      </c>
      <c r="U291" s="151" t="e">
        <f t="shared" si="34"/>
        <v>#VALUE!</v>
      </c>
      <c r="V291" s="148"/>
      <c r="W291" s="155" t="s">
        <v>762</v>
      </c>
      <c r="X291" s="148" t="e">
        <f>COUNTIF('[1]Matriz VAC'!$BA$12:$BA$369,"Negativo ALTO")</f>
        <v>#VALUE!</v>
      </c>
      <c r="Y291" s="148"/>
      <c r="Z291" s="148" t="s">
        <v>338</v>
      </c>
      <c r="AA291" s="148" t="e">
        <f>COUNTIF('[1]Matriz VAC'!$K$12:$K$369,T_Graf.!Z291)</f>
        <v>#VALUE!</v>
      </c>
      <c r="AB291" s="151" t="e">
        <f t="shared" si="35"/>
        <v>#VALUE!</v>
      </c>
    </row>
    <row r="292" spans="1:28" ht="10.9" customHeight="1" x14ac:dyDescent="0.2">
      <c r="A292" s="155" t="s">
        <v>763</v>
      </c>
      <c r="B292" s="148" t="e">
        <f>SUM(B287:B291)</f>
        <v>#VALUE!</v>
      </c>
      <c r="C292" s="148"/>
      <c r="D292" s="148" t="s">
        <v>358</v>
      </c>
      <c r="E292" s="148" t="e">
        <f>COUNTIF('[1]Matriz SAN'!$K$12:$K$384,T_Graf.!D292)</f>
        <v>#VALUE!</v>
      </c>
      <c r="F292" s="151" t="e">
        <f t="shared" si="32"/>
        <v>#VALUE!</v>
      </c>
      <c r="G292" s="148"/>
      <c r="H292" s="155" t="s">
        <v>763</v>
      </c>
      <c r="I292" s="148" t="e">
        <f>SUM(I287:I291)</f>
        <v>#VALUE!</v>
      </c>
      <c r="J292" s="148"/>
      <c r="K292" s="340" t="s">
        <v>358</v>
      </c>
      <c r="L292" s="340"/>
      <c r="M292" s="148" t="e">
        <f>COUNTIF('[1]Matriz SUC'!$K$12:$K$378,T_Graf.!K292)</f>
        <v>#VALUE!</v>
      </c>
      <c r="N292" s="151" t="e">
        <f t="shared" si="33"/>
        <v>#VALUE!</v>
      </c>
      <c r="O292" s="148"/>
      <c r="P292" s="155" t="s">
        <v>763</v>
      </c>
      <c r="Q292" s="148" t="e">
        <f>SUM(Q287:Q291)</f>
        <v>#VALUE!</v>
      </c>
      <c r="R292" s="148"/>
      <c r="S292" s="148" t="s">
        <v>358</v>
      </c>
      <c r="T292" s="148" t="e">
        <f>COUNTIF('[1]Matriz URB'!$K$12:$K$379,T_Graf.!S292)</f>
        <v>#VALUE!</v>
      </c>
      <c r="U292" s="151" t="e">
        <f t="shared" si="34"/>
        <v>#VALUE!</v>
      </c>
      <c r="V292" s="148"/>
      <c r="W292" s="155" t="s">
        <v>763</v>
      </c>
      <c r="X292" s="148" t="e">
        <f>SUM(X287:X291)</f>
        <v>#VALUE!</v>
      </c>
      <c r="Y292" s="148"/>
      <c r="Z292" s="148" t="s">
        <v>358</v>
      </c>
      <c r="AA292" s="148" t="e">
        <f>COUNTIF('[1]Matriz VAC'!$K$12:$K$369,T_Graf.!Z292)</f>
        <v>#VALUE!</v>
      </c>
      <c r="AB292" s="151" t="e">
        <f t="shared" si="35"/>
        <v>#VALUE!</v>
      </c>
    </row>
    <row r="293" spans="1:28" ht="10.9" customHeight="1" x14ac:dyDescent="0.2">
      <c r="A293" s="155"/>
      <c r="B293" s="148"/>
      <c r="C293" s="148"/>
      <c r="D293" s="148" t="s">
        <v>375</v>
      </c>
      <c r="E293" s="148" t="e">
        <f>COUNTIF('[1]Matriz SAN'!$K$12:$K$384,T_Graf.!D293)</f>
        <v>#VALUE!</v>
      </c>
      <c r="F293" s="151" t="e">
        <f t="shared" si="32"/>
        <v>#VALUE!</v>
      </c>
      <c r="G293" s="148"/>
      <c r="H293" s="155"/>
      <c r="I293" s="148"/>
      <c r="J293" s="148"/>
      <c r="K293" s="340" t="s">
        <v>375</v>
      </c>
      <c r="L293" s="340"/>
      <c r="M293" s="148" t="e">
        <f>COUNTIF('[1]Matriz SUC'!$K$12:$K$378,T_Graf.!K293)</f>
        <v>#VALUE!</v>
      </c>
      <c r="N293" s="151" t="e">
        <f t="shared" si="33"/>
        <v>#VALUE!</v>
      </c>
      <c r="O293" s="148"/>
      <c r="P293" s="155"/>
      <c r="Q293" s="148"/>
      <c r="R293" s="148"/>
      <c r="S293" s="148" t="s">
        <v>375</v>
      </c>
      <c r="T293" s="148" t="e">
        <f>COUNTIF('[1]Matriz URB'!$K$12:$K$379,T_Graf.!S293)</f>
        <v>#VALUE!</v>
      </c>
      <c r="U293" s="151" t="e">
        <f t="shared" si="34"/>
        <v>#VALUE!</v>
      </c>
      <c r="V293" s="148"/>
      <c r="W293" s="155"/>
      <c r="X293" s="148"/>
      <c r="Y293" s="148"/>
      <c r="Z293" s="148" t="s">
        <v>375</v>
      </c>
      <c r="AA293" s="148" t="e">
        <f>COUNTIF('[1]Matriz VAC'!$K$12:$K$369,T_Graf.!Z293)</f>
        <v>#VALUE!</v>
      </c>
      <c r="AB293" s="151" t="e">
        <f t="shared" si="35"/>
        <v>#VALUE!</v>
      </c>
    </row>
    <row r="294" spans="1:28" ht="10.9" customHeight="1" x14ac:dyDescent="0.2">
      <c r="A294" s="155"/>
      <c r="B294" s="148"/>
      <c r="C294" s="148"/>
      <c r="D294" s="148" t="s">
        <v>390</v>
      </c>
      <c r="E294" s="148" t="e">
        <f>COUNTIF('[1]Matriz SAN'!$K$12:$K$384,T_Graf.!D294)</f>
        <v>#VALUE!</v>
      </c>
      <c r="F294" s="151" t="e">
        <f t="shared" si="32"/>
        <v>#VALUE!</v>
      </c>
      <c r="G294" s="148"/>
      <c r="H294" s="155"/>
      <c r="I294" s="148"/>
      <c r="J294" s="148"/>
      <c r="K294" s="340" t="s">
        <v>390</v>
      </c>
      <c r="L294" s="340"/>
      <c r="M294" s="148" t="e">
        <f>COUNTIF('[1]Matriz SUC'!$K$12:$K$378,T_Graf.!K294)</f>
        <v>#VALUE!</v>
      </c>
      <c r="N294" s="151" t="e">
        <f t="shared" si="33"/>
        <v>#VALUE!</v>
      </c>
      <c r="O294" s="148"/>
      <c r="P294" s="155"/>
      <c r="Q294" s="148"/>
      <c r="R294" s="148"/>
      <c r="S294" s="148" t="s">
        <v>390</v>
      </c>
      <c r="T294" s="148" t="e">
        <f>COUNTIF('[1]Matriz URB'!$K$12:$K$379,T_Graf.!S294)</f>
        <v>#VALUE!</v>
      </c>
      <c r="U294" s="151" t="e">
        <f t="shared" si="34"/>
        <v>#VALUE!</v>
      </c>
      <c r="V294" s="148"/>
      <c r="W294" s="155"/>
      <c r="X294" s="148"/>
      <c r="Y294" s="148"/>
      <c r="Z294" s="148" t="s">
        <v>390</v>
      </c>
      <c r="AA294" s="148" t="e">
        <f>COUNTIF('[1]Matriz VAC'!$K$12:$K$369,T_Graf.!Z294)</f>
        <v>#VALUE!</v>
      </c>
      <c r="AB294" s="151" t="e">
        <f t="shared" si="35"/>
        <v>#VALUE!</v>
      </c>
    </row>
    <row r="295" spans="1:28" ht="10.9" customHeight="1" x14ac:dyDescent="0.2">
      <c r="A295" s="150" t="s">
        <v>764</v>
      </c>
      <c r="B295" s="148"/>
      <c r="C295" s="148"/>
      <c r="D295" s="148" t="s">
        <v>402</v>
      </c>
      <c r="E295" s="148" t="e">
        <f>COUNTIF('[1]Matriz SAN'!$K$12:$K$384,T_Graf.!D295)</f>
        <v>#VALUE!</v>
      </c>
      <c r="F295" s="151" t="e">
        <f t="shared" si="32"/>
        <v>#VALUE!</v>
      </c>
      <c r="G295" s="148"/>
      <c r="H295" s="150" t="s">
        <v>764</v>
      </c>
      <c r="I295" s="148"/>
      <c r="J295" s="148"/>
      <c r="K295" s="340" t="s">
        <v>402</v>
      </c>
      <c r="L295" s="340"/>
      <c r="M295" s="148" t="e">
        <f>COUNTIF('[1]Matriz SUC'!$K$12:$K$378,T_Graf.!K295)</f>
        <v>#VALUE!</v>
      </c>
      <c r="N295" s="151" t="e">
        <f t="shared" si="33"/>
        <v>#VALUE!</v>
      </c>
      <c r="O295" s="148"/>
      <c r="P295" s="150" t="s">
        <v>764</v>
      </c>
      <c r="Q295" s="148"/>
      <c r="R295" s="148"/>
      <c r="S295" s="148" t="s">
        <v>402</v>
      </c>
      <c r="T295" s="148" t="e">
        <f>COUNTIF('[1]Matriz URB'!$K$12:$K$379,T_Graf.!S295)</f>
        <v>#VALUE!</v>
      </c>
      <c r="U295" s="151" t="e">
        <f t="shared" si="34"/>
        <v>#VALUE!</v>
      </c>
      <c r="V295" s="148"/>
      <c r="W295" s="150" t="s">
        <v>764</v>
      </c>
      <c r="X295" s="148"/>
      <c r="Y295" s="148"/>
      <c r="Z295" s="148" t="s">
        <v>402</v>
      </c>
      <c r="AA295" s="148" t="e">
        <f>COUNTIF('[1]Matriz VAC'!$K$12:$K$369,T_Graf.!Z295)</f>
        <v>#VALUE!</v>
      </c>
      <c r="AB295" s="151" t="e">
        <f t="shared" si="35"/>
        <v>#VALUE!</v>
      </c>
    </row>
    <row r="296" spans="1:28" ht="10.9" customHeight="1" x14ac:dyDescent="0.2">
      <c r="A296" s="155" t="s">
        <v>758</v>
      </c>
      <c r="B296" s="148" t="e">
        <f>COUNTIF('[1]Matriz SAN'!$AB$12:$AB$384,"SIN IMPACTO")</f>
        <v>#VALUE!</v>
      </c>
      <c r="C296" s="148"/>
      <c r="D296" s="148" t="s">
        <v>415</v>
      </c>
      <c r="E296" s="148" t="e">
        <f>COUNTIF('[1]Matriz SAN'!$K$12:$K$384,T_Graf.!D296)</f>
        <v>#VALUE!</v>
      </c>
      <c r="F296" s="151" t="e">
        <f t="shared" si="32"/>
        <v>#VALUE!</v>
      </c>
      <c r="G296" s="148"/>
      <c r="H296" s="155" t="s">
        <v>758</v>
      </c>
      <c r="I296" s="148" t="e">
        <f>COUNTIF('[1]Matriz SUC'!$AB$12:$AB$378,"SIN IMPACTO")</f>
        <v>#VALUE!</v>
      </c>
      <c r="J296" s="148"/>
      <c r="K296" s="340" t="s">
        <v>415</v>
      </c>
      <c r="L296" s="340"/>
      <c r="M296" s="148" t="e">
        <f>COUNTIF('[1]Matriz SUC'!$K$12:$K$378,T_Graf.!K296)</f>
        <v>#VALUE!</v>
      </c>
      <c r="N296" s="151" t="e">
        <f t="shared" si="33"/>
        <v>#VALUE!</v>
      </c>
      <c r="O296" s="148"/>
      <c r="P296" s="155" t="s">
        <v>758</v>
      </c>
      <c r="Q296" s="148" t="e">
        <f>COUNTIF('[1]Matriz URB'!$AB$12:$AB$379,"SIN IMPACTO")</f>
        <v>#VALUE!</v>
      </c>
      <c r="R296" s="148"/>
      <c r="S296" s="148" t="s">
        <v>415</v>
      </c>
      <c r="T296" s="148" t="e">
        <f>COUNTIF('[1]Matriz URB'!$K$12:$K$379,T_Graf.!S296)</f>
        <v>#VALUE!</v>
      </c>
      <c r="U296" s="151" t="e">
        <f t="shared" si="34"/>
        <v>#VALUE!</v>
      </c>
      <c r="V296" s="148"/>
      <c r="W296" s="155" t="s">
        <v>758</v>
      </c>
      <c r="X296" s="148" t="e">
        <f>COUNTIF('[1]Matriz VAC'!$AB$12:$AB$369,"SIN IMPACTO")</f>
        <v>#VALUE!</v>
      </c>
      <c r="Y296" s="148"/>
      <c r="Z296" s="148" t="s">
        <v>415</v>
      </c>
      <c r="AA296" s="148" t="e">
        <f>COUNTIF('[1]Matriz VAC'!$K$12:$K$369,T_Graf.!Z296)</f>
        <v>#VALUE!</v>
      </c>
      <c r="AB296" s="151" t="e">
        <f t="shared" si="35"/>
        <v>#VALUE!</v>
      </c>
    </row>
    <row r="297" spans="1:28" ht="10.9" customHeight="1" x14ac:dyDescent="0.2">
      <c r="A297" s="155" t="s">
        <v>759</v>
      </c>
      <c r="B297" s="148" t="e">
        <f>COUNTIF('[1]Matriz SAN'!$AB$12:$AB$384,"POSITIVO")</f>
        <v>#VALUE!</v>
      </c>
      <c r="C297" s="148"/>
      <c r="D297" s="148" t="s">
        <v>425</v>
      </c>
      <c r="E297" s="148" t="e">
        <f>COUNTIF('[1]Matriz SAN'!$K$12:$K$384,T_Graf.!D297)</f>
        <v>#VALUE!</v>
      </c>
      <c r="F297" s="151" t="e">
        <f t="shared" si="32"/>
        <v>#VALUE!</v>
      </c>
      <c r="G297" s="148"/>
      <c r="H297" s="155" t="s">
        <v>759</v>
      </c>
      <c r="I297" s="148" t="e">
        <f>COUNTIF('[1]Matriz SUC'!$AB$12:$AB$378,"POSITIVO")</f>
        <v>#VALUE!</v>
      </c>
      <c r="J297" s="148"/>
      <c r="K297" s="340" t="s">
        <v>425</v>
      </c>
      <c r="L297" s="340"/>
      <c r="M297" s="148" t="e">
        <f>COUNTIF('[1]Matriz SUC'!$K$12:$K$378,T_Graf.!K297)</f>
        <v>#VALUE!</v>
      </c>
      <c r="N297" s="151" t="e">
        <f t="shared" si="33"/>
        <v>#VALUE!</v>
      </c>
      <c r="O297" s="148"/>
      <c r="P297" s="155" t="s">
        <v>759</v>
      </c>
      <c r="Q297" s="148" t="e">
        <f>COUNTIF('[1]Matriz URB'!$AB$12:$AB$379,"POSITIVO")</f>
        <v>#VALUE!</v>
      </c>
      <c r="R297" s="148"/>
      <c r="S297" s="148" t="s">
        <v>425</v>
      </c>
      <c r="T297" s="148" t="e">
        <f>COUNTIF('[1]Matriz URB'!$K$12:$K$379,T_Graf.!S297)</f>
        <v>#VALUE!</v>
      </c>
      <c r="U297" s="151" t="e">
        <f t="shared" si="34"/>
        <v>#VALUE!</v>
      </c>
      <c r="V297" s="148"/>
      <c r="W297" s="155" t="s">
        <v>759</v>
      </c>
      <c r="X297" s="148" t="e">
        <f>COUNTIF('[1]Matriz VAC'!$AB$12:$AB$369,"POSITIVO")</f>
        <v>#VALUE!</v>
      </c>
      <c r="Y297" s="148"/>
      <c r="Z297" s="148" t="s">
        <v>425</v>
      </c>
      <c r="AA297" s="148" t="e">
        <f>COUNTIF('[1]Matriz VAC'!$K$12:$K$369,T_Graf.!Z297)</f>
        <v>#VALUE!</v>
      </c>
      <c r="AB297" s="151" t="e">
        <f t="shared" si="35"/>
        <v>#VALUE!</v>
      </c>
    </row>
    <row r="298" spans="1:28" ht="10.9" customHeight="1" x14ac:dyDescent="0.2">
      <c r="A298" s="155" t="s">
        <v>760</v>
      </c>
      <c r="B298" s="148" t="e">
        <f>COUNTIF('[1]Matriz SAN'!$AB$12:$AB$384,"Negativo BAJO")</f>
        <v>#VALUE!</v>
      </c>
      <c r="C298" s="148"/>
      <c r="D298" s="148" t="s">
        <v>434</v>
      </c>
      <c r="E298" s="148" t="e">
        <f>COUNTIF('[1]Matriz SAN'!$K$12:$K$384,T_Graf.!D298)</f>
        <v>#VALUE!</v>
      </c>
      <c r="F298" s="151" t="e">
        <f t="shared" si="32"/>
        <v>#VALUE!</v>
      </c>
      <c r="G298" s="148"/>
      <c r="H298" s="155" t="s">
        <v>760</v>
      </c>
      <c r="I298" s="148" t="e">
        <f>COUNTIF('[1]Matriz SUC'!$AB$12:$AB$378,"Negativo BAJO")</f>
        <v>#VALUE!</v>
      </c>
      <c r="J298" s="148"/>
      <c r="K298" s="340" t="s">
        <v>434</v>
      </c>
      <c r="L298" s="340"/>
      <c r="M298" s="148" t="e">
        <f>COUNTIF('[1]Matriz SUC'!$K$12:$K$378,T_Graf.!K298)</f>
        <v>#VALUE!</v>
      </c>
      <c r="N298" s="151" t="e">
        <f t="shared" si="33"/>
        <v>#VALUE!</v>
      </c>
      <c r="O298" s="148"/>
      <c r="P298" s="155" t="s">
        <v>760</v>
      </c>
      <c r="Q298" s="148" t="e">
        <f>COUNTIF('[1]Matriz URB'!$AB$12:$AB$379,"Negativo BAJO")</f>
        <v>#VALUE!</v>
      </c>
      <c r="R298" s="148"/>
      <c r="S298" s="148" t="s">
        <v>434</v>
      </c>
      <c r="T298" s="148" t="e">
        <f>COUNTIF('[1]Matriz URB'!$K$12:$K$379,T_Graf.!S298)</f>
        <v>#VALUE!</v>
      </c>
      <c r="U298" s="151" t="e">
        <f t="shared" si="34"/>
        <v>#VALUE!</v>
      </c>
      <c r="V298" s="148"/>
      <c r="W298" s="155" t="s">
        <v>760</v>
      </c>
      <c r="X298" s="148" t="e">
        <f>COUNTIF('[1]Matriz VAC'!$AB$12:$AB$369,"Negativo BAJO")</f>
        <v>#VALUE!</v>
      </c>
      <c r="Y298" s="148"/>
      <c r="Z298" s="148" t="s">
        <v>434</v>
      </c>
      <c r="AA298" s="148" t="e">
        <f>COUNTIF('[1]Matriz VAC'!$K$12:$K$369,T_Graf.!Z298)</f>
        <v>#VALUE!</v>
      </c>
      <c r="AB298" s="151" t="e">
        <f t="shared" si="35"/>
        <v>#VALUE!</v>
      </c>
    </row>
    <row r="299" spans="1:28" ht="10.9" customHeight="1" x14ac:dyDescent="0.2">
      <c r="A299" s="155" t="s">
        <v>761</v>
      </c>
      <c r="B299" s="148" t="e">
        <f>COUNTIF('[1]Matriz SAN'!$AB$12:$AB$384,"Negativo MODERADO")</f>
        <v>#VALUE!</v>
      </c>
      <c r="C299" s="148"/>
      <c r="D299" s="148" t="s">
        <v>442</v>
      </c>
      <c r="E299" s="148" t="e">
        <f>COUNTIF('[1]Matriz SAN'!$K$12:$K$384,T_Graf.!D299)</f>
        <v>#VALUE!</v>
      </c>
      <c r="F299" s="151" t="e">
        <f t="shared" si="32"/>
        <v>#VALUE!</v>
      </c>
      <c r="G299" s="148"/>
      <c r="H299" s="155" t="s">
        <v>761</v>
      </c>
      <c r="I299" s="148" t="e">
        <f>COUNTIF('[1]Matriz SUC'!$AB$12:$AB$378,"Negativo MODERADO")</f>
        <v>#VALUE!</v>
      </c>
      <c r="J299" s="148"/>
      <c r="K299" s="340" t="s">
        <v>442</v>
      </c>
      <c r="L299" s="340"/>
      <c r="M299" s="148" t="e">
        <f>COUNTIF('[1]Matriz SUC'!$K$12:$K$378,T_Graf.!K299)</f>
        <v>#VALUE!</v>
      </c>
      <c r="N299" s="151" t="e">
        <f t="shared" si="33"/>
        <v>#VALUE!</v>
      </c>
      <c r="O299" s="148"/>
      <c r="P299" s="155" t="s">
        <v>761</v>
      </c>
      <c r="Q299" s="148" t="e">
        <f>COUNTIF('[1]Matriz URB'!$AB$12:$AB$379,"Negativo MODERADO")</f>
        <v>#VALUE!</v>
      </c>
      <c r="R299" s="148"/>
      <c r="S299" s="148" t="s">
        <v>442</v>
      </c>
      <c r="T299" s="148" t="e">
        <f>COUNTIF('[1]Matriz URB'!$K$12:$K$379,T_Graf.!S299)</f>
        <v>#VALUE!</v>
      </c>
      <c r="U299" s="151" t="e">
        <f t="shared" si="34"/>
        <v>#VALUE!</v>
      </c>
      <c r="V299" s="148"/>
      <c r="W299" s="155" t="s">
        <v>761</v>
      </c>
      <c r="X299" s="148" t="e">
        <f>COUNTIF('[1]Matriz VAC'!$AB$12:$AB$369,"Negativo MODERADO")</f>
        <v>#VALUE!</v>
      </c>
      <c r="Y299" s="148"/>
      <c r="Z299" s="148" t="s">
        <v>442</v>
      </c>
      <c r="AA299" s="148" t="e">
        <f>COUNTIF('[1]Matriz VAC'!$K$12:$K$369,T_Graf.!Z299)</f>
        <v>#VALUE!</v>
      </c>
      <c r="AB299" s="151" t="e">
        <f t="shared" si="35"/>
        <v>#VALUE!</v>
      </c>
    </row>
    <row r="300" spans="1:28" ht="10.9" customHeight="1" x14ac:dyDescent="0.2">
      <c r="A300" s="155" t="s">
        <v>762</v>
      </c>
      <c r="B300" s="148" t="e">
        <f>COUNTIF('[1]Matriz SAN'!$AB$12:$AB$384,"Negativo ALTO")</f>
        <v>#VALUE!</v>
      </c>
      <c r="C300" s="148"/>
      <c r="D300" s="148" t="s">
        <v>450</v>
      </c>
      <c r="E300" s="148" t="e">
        <f>COUNTIF('[1]Matriz SAN'!$K$12:$K$384,T_Graf.!D300)</f>
        <v>#VALUE!</v>
      </c>
      <c r="F300" s="151" t="e">
        <f t="shared" si="32"/>
        <v>#VALUE!</v>
      </c>
      <c r="G300" s="148"/>
      <c r="H300" s="155" t="s">
        <v>762</v>
      </c>
      <c r="I300" s="148" t="e">
        <f>COUNTIF('[1]Matriz SUC'!$AB$12:$AB$378,"Negativo ALTO")</f>
        <v>#VALUE!</v>
      </c>
      <c r="J300" s="148"/>
      <c r="K300" s="340" t="s">
        <v>450</v>
      </c>
      <c r="L300" s="340"/>
      <c r="M300" s="148" t="e">
        <f>COUNTIF('[1]Matriz SUC'!$K$12:$K$378,T_Graf.!K300)</f>
        <v>#VALUE!</v>
      </c>
      <c r="N300" s="151" t="e">
        <f t="shared" si="33"/>
        <v>#VALUE!</v>
      </c>
      <c r="O300" s="148"/>
      <c r="P300" s="155" t="s">
        <v>762</v>
      </c>
      <c r="Q300" s="148" t="e">
        <f>COUNTIF('[1]Matriz URB'!$AB$12:$AB$379,"Negativo ALTO")</f>
        <v>#VALUE!</v>
      </c>
      <c r="R300" s="148"/>
      <c r="S300" s="148" t="s">
        <v>450</v>
      </c>
      <c r="T300" s="148" t="e">
        <f>COUNTIF('[1]Matriz URB'!$K$12:$K$379,T_Graf.!S300)</f>
        <v>#VALUE!</v>
      </c>
      <c r="U300" s="151" t="e">
        <f t="shared" si="34"/>
        <v>#VALUE!</v>
      </c>
      <c r="V300" s="148"/>
      <c r="W300" s="155" t="s">
        <v>762</v>
      </c>
      <c r="X300" s="148" t="e">
        <f>COUNTIF('[1]Matriz VAC'!$AB$12:$AB$369,"Negativo ALTO")</f>
        <v>#VALUE!</v>
      </c>
      <c r="Y300" s="148"/>
      <c r="Z300" s="148" t="s">
        <v>450</v>
      </c>
      <c r="AA300" s="148" t="e">
        <f>COUNTIF('[1]Matriz VAC'!$K$12:$K$369,T_Graf.!Z300)</f>
        <v>#VALUE!</v>
      </c>
      <c r="AB300" s="151" t="e">
        <f t="shared" si="35"/>
        <v>#VALUE!</v>
      </c>
    </row>
    <row r="301" spans="1:28" ht="10.9" customHeight="1" x14ac:dyDescent="0.2">
      <c r="A301" s="155" t="s">
        <v>763</v>
      </c>
      <c r="B301" s="148" t="e">
        <f>SUM(B296:B300)</f>
        <v>#VALUE!</v>
      </c>
      <c r="C301" s="148"/>
      <c r="D301" s="148" t="s">
        <v>458</v>
      </c>
      <c r="E301" s="148" t="e">
        <f>COUNTIF('[1]Matriz SAN'!$K$12:$K$384,T_Graf.!D301)</f>
        <v>#VALUE!</v>
      </c>
      <c r="F301" s="151" t="e">
        <f t="shared" si="32"/>
        <v>#VALUE!</v>
      </c>
      <c r="G301" s="148"/>
      <c r="H301" s="155" t="s">
        <v>763</v>
      </c>
      <c r="I301" s="148" t="e">
        <f>SUM(I296:I300)</f>
        <v>#VALUE!</v>
      </c>
      <c r="J301" s="148"/>
      <c r="K301" s="340" t="s">
        <v>458</v>
      </c>
      <c r="L301" s="340"/>
      <c r="M301" s="148" t="e">
        <f>COUNTIF('[1]Matriz SUC'!$K$12:$K$378,T_Graf.!K301)</f>
        <v>#VALUE!</v>
      </c>
      <c r="N301" s="151" t="e">
        <f t="shared" si="33"/>
        <v>#VALUE!</v>
      </c>
      <c r="O301" s="148"/>
      <c r="P301" s="155" t="s">
        <v>763</v>
      </c>
      <c r="Q301" s="148" t="e">
        <f>SUM(Q296:Q300)</f>
        <v>#VALUE!</v>
      </c>
      <c r="R301" s="148"/>
      <c r="S301" s="148" t="s">
        <v>458</v>
      </c>
      <c r="T301" s="148" t="e">
        <f>COUNTIF('[1]Matriz URB'!$K$12:$K$379,T_Graf.!S301)</f>
        <v>#VALUE!</v>
      </c>
      <c r="U301" s="151" t="e">
        <f t="shared" si="34"/>
        <v>#VALUE!</v>
      </c>
      <c r="V301" s="148"/>
      <c r="W301" s="155" t="s">
        <v>763</v>
      </c>
      <c r="X301" s="148" t="e">
        <f>SUM(X296:X300)</f>
        <v>#VALUE!</v>
      </c>
      <c r="Y301" s="148"/>
      <c r="Z301" s="148" t="s">
        <v>458</v>
      </c>
      <c r="AA301" s="148" t="e">
        <f>COUNTIF('[1]Matriz VAC'!$K$12:$K$369,T_Graf.!Z301)</f>
        <v>#VALUE!</v>
      </c>
      <c r="AB301" s="151" t="e">
        <f t="shared" si="35"/>
        <v>#VALUE!</v>
      </c>
    </row>
    <row r="302" spans="1:28" ht="10.9" customHeight="1" x14ac:dyDescent="0.2">
      <c r="A302" s="155"/>
      <c r="B302" s="148"/>
      <c r="C302" s="148"/>
      <c r="D302" s="148" t="s">
        <v>465</v>
      </c>
      <c r="E302" s="148" t="e">
        <f>COUNTIF('[1]Matriz SAN'!$K$12:$K$384,T_Graf.!D302)</f>
        <v>#VALUE!</v>
      </c>
      <c r="F302" s="151" t="e">
        <f t="shared" si="32"/>
        <v>#VALUE!</v>
      </c>
      <c r="G302" s="148"/>
      <c r="H302" s="155"/>
      <c r="I302" s="148"/>
      <c r="J302" s="148"/>
      <c r="K302" s="340" t="s">
        <v>465</v>
      </c>
      <c r="L302" s="340"/>
      <c r="M302" s="148" t="e">
        <f>COUNTIF('[1]Matriz SUC'!$K$12:$K$378,T_Graf.!K302)</f>
        <v>#VALUE!</v>
      </c>
      <c r="N302" s="151" t="e">
        <f t="shared" si="33"/>
        <v>#VALUE!</v>
      </c>
      <c r="O302" s="148"/>
      <c r="P302" s="155"/>
      <c r="Q302" s="148"/>
      <c r="R302" s="148"/>
      <c r="S302" s="148" t="s">
        <v>465</v>
      </c>
      <c r="T302" s="148" t="e">
        <f>COUNTIF('[1]Matriz URB'!$K$12:$K$379,T_Graf.!S302)</f>
        <v>#VALUE!</v>
      </c>
      <c r="U302" s="151" t="e">
        <f t="shared" si="34"/>
        <v>#VALUE!</v>
      </c>
      <c r="V302" s="148"/>
      <c r="W302" s="155"/>
      <c r="X302" s="148"/>
      <c r="Y302" s="148"/>
      <c r="Z302" s="148" t="s">
        <v>465</v>
      </c>
      <c r="AA302" s="148" t="e">
        <f>COUNTIF('[1]Matriz VAC'!$K$12:$K$369,T_Graf.!Z302)</f>
        <v>#VALUE!</v>
      </c>
      <c r="AB302" s="151" t="e">
        <f t="shared" si="35"/>
        <v>#VALUE!</v>
      </c>
    </row>
    <row r="303" spans="1:28" ht="10.9" customHeight="1" x14ac:dyDescent="0.2">
      <c r="A303" s="150" t="s">
        <v>765</v>
      </c>
      <c r="B303" s="148"/>
      <c r="C303" s="148"/>
      <c r="D303" s="148" t="s">
        <v>472</v>
      </c>
      <c r="E303" s="148" t="e">
        <f>COUNTIF('[1]Matriz SAN'!$K$12:$K$384,T_Graf.!D303)</f>
        <v>#VALUE!</v>
      </c>
      <c r="F303" s="151" t="e">
        <f t="shared" si="32"/>
        <v>#VALUE!</v>
      </c>
      <c r="G303" s="148"/>
      <c r="H303" s="150" t="s">
        <v>765</v>
      </c>
      <c r="I303" s="148"/>
      <c r="J303" s="148"/>
      <c r="K303" s="340" t="s">
        <v>472</v>
      </c>
      <c r="L303" s="340"/>
      <c r="M303" s="148" t="e">
        <f>COUNTIF('[1]Matriz SUC'!$K$12:$K$378,T_Graf.!K303)</f>
        <v>#VALUE!</v>
      </c>
      <c r="N303" s="151" t="e">
        <f t="shared" si="33"/>
        <v>#VALUE!</v>
      </c>
      <c r="O303" s="148"/>
      <c r="P303" s="150" t="s">
        <v>765</v>
      </c>
      <c r="Q303" s="148"/>
      <c r="R303" s="148"/>
      <c r="S303" s="148" t="s">
        <v>472</v>
      </c>
      <c r="T303" s="148" t="e">
        <f>COUNTIF('[1]Matriz URB'!$K$12:$K$379,T_Graf.!S303)</f>
        <v>#VALUE!</v>
      </c>
      <c r="U303" s="151" t="e">
        <f t="shared" si="34"/>
        <v>#VALUE!</v>
      </c>
      <c r="V303" s="148"/>
      <c r="W303" s="150" t="s">
        <v>765</v>
      </c>
      <c r="X303" s="148"/>
      <c r="Y303" s="148"/>
      <c r="Z303" s="148" t="s">
        <v>472</v>
      </c>
      <c r="AA303" s="148" t="e">
        <f>COUNTIF('[1]Matriz VAC'!$K$12:$K$369,T_Graf.!Z303)</f>
        <v>#VALUE!</v>
      </c>
      <c r="AB303" s="151" t="e">
        <f t="shared" si="35"/>
        <v>#VALUE!</v>
      </c>
    </row>
    <row r="304" spans="1:28" ht="10.9" customHeight="1" x14ac:dyDescent="0.2">
      <c r="A304" s="156" t="e">
        <f>(B290/B299)-1</f>
        <v>#VALUE!</v>
      </c>
      <c r="B304" s="148"/>
      <c r="C304" s="148"/>
      <c r="D304" s="148" t="s">
        <v>479</v>
      </c>
      <c r="E304" s="148" t="e">
        <f>COUNTIF('[1]Matriz SAN'!$K$12:$K$384,T_Graf.!D304)</f>
        <v>#VALUE!</v>
      </c>
      <c r="F304" s="151" t="e">
        <f t="shared" si="32"/>
        <v>#VALUE!</v>
      </c>
      <c r="G304" s="148"/>
      <c r="H304" s="156" t="e">
        <f>(I290/I299)-1</f>
        <v>#VALUE!</v>
      </c>
      <c r="I304" s="148"/>
      <c r="J304" s="148"/>
      <c r="K304" s="340" t="s">
        <v>479</v>
      </c>
      <c r="L304" s="340"/>
      <c r="M304" s="148" t="e">
        <f>COUNTIF('[1]Matriz SUC'!$K$12:$K$378,T_Graf.!K304)</f>
        <v>#VALUE!</v>
      </c>
      <c r="N304" s="151" t="e">
        <f t="shared" si="33"/>
        <v>#VALUE!</v>
      </c>
      <c r="O304" s="148"/>
      <c r="P304" s="156" t="e">
        <f>(Q290/Q299)-1</f>
        <v>#VALUE!</v>
      </c>
      <c r="Q304" s="148"/>
      <c r="R304" s="148"/>
      <c r="S304" s="148" t="s">
        <v>479</v>
      </c>
      <c r="T304" s="148" t="e">
        <f>COUNTIF('[1]Matriz URB'!$K$12:$K$379,T_Graf.!S304)</f>
        <v>#VALUE!</v>
      </c>
      <c r="U304" s="151" t="e">
        <f t="shared" si="34"/>
        <v>#VALUE!</v>
      </c>
      <c r="V304" s="148"/>
      <c r="W304" s="156" t="e">
        <f>(X290/X299)-1</f>
        <v>#VALUE!</v>
      </c>
      <c r="X304" s="148"/>
      <c r="Y304" s="148"/>
      <c r="Z304" s="148" t="s">
        <v>479</v>
      </c>
      <c r="AA304" s="148" t="e">
        <f>COUNTIF('[1]Matriz VAC'!$K$12:$K$369,T_Graf.!Z304)</f>
        <v>#VALUE!</v>
      </c>
      <c r="AB304" s="151" t="e">
        <f t="shared" si="35"/>
        <v>#VALUE!</v>
      </c>
    </row>
    <row r="305" spans="1:28" ht="10.9" customHeight="1" x14ac:dyDescent="0.2">
      <c r="A305" s="156" t="e">
        <f>A304*-1</f>
        <v>#VALUE!</v>
      </c>
      <c r="B305" s="148"/>
      <c r="C305" s="148"/>
      <c r="D305" s="148" t="s">
        <v>486</v>
      </c>
      <c r="E305" s="148" t="e">
        <f>COUNTIF('[1]Matriz SAN'!$K$12:$K$384,T_Graf.!D305)</f>
        <v>#VALUE!</v>
      </c>
      <c r="F305" s="151" t="e">
        <f t="shared" si="32"/>
        <v>#VALUE!</v>
      </c>
      <c r="G305" s="148"/>
      <c r="H305" s="156" t="e">
        <f>H304*-1</f>
        <v>#VALUE!</v>
      </c>
      <c r="I305" s="148"/>
      <c r="J305" s="148"/>
      <c r="K305" s="340" t="s">
        <v>486</v>
      </c>
      <c r="L305" s="340"/>
      <c r="M305" s="148" t="e">
        <f>COUNTIF('[1]Matriz SUC'!$K$12:$K$378,T_Graf.!K305)</f>
        <v>#VALUE!</v>
      </c>
      <c r="N305" s="151" t="e">
        <f t="shared" si="33"/>
        <v>#VALUE!</v>
      </c>
      <c r="O305" s="148"/>
      <c r="P305" s="156" t="e">
        <f>P304*-1</f>
        <v>#VALUE!</v>
      </c>
      <c r="Q305" s="148"/>
      <c r="R305" s="148"/>
      <c r="S305" s="148" t="s">
        <v>486</v>
      </c>
      <c r="T305" s="148" t="e">
        <f>COUNTIF('[1]Matriz URB'!$K$12:$K$379,T_Graf.!S305)</f>
        <v>#VALUE!</v>
      </c>
      <c r="U305" s="151" t="e">
        <f t="shared" si="34"/>
        <v>#VALUE!</v>
      </c>
      <c r="V305" s="148"/>
      <c r="W305" s="156" t="e">
        <f>W304*-1</f>
        <v>#VALUE!</v>
      </c>
      <c r="X305" s="148"/>
      <c r="Y305" s="148"/>
      <c r="Z305" s="148" t="s">
        <v>486</v>
      </c>
      <c r="AA305" s="148" t="e">
        <f>COUNTIF('[1]Matriz VAC'!$K$12:$K$369,T_Graf.!Z305)</f>
        <v>#VALUE!</v>
      </c>
      <c r="AB305" s="151" t="e">
        <f t="shared" si="35"/>
        <v>#VALUE!</v>
      </c>
    </row>
    <row r="306" spans="1:28" ht="10.9" customHeight="1" x14ac:dyDescent="0.2">
      <c r="A306" s="155"/>
      <c r="B306" s="148"/>
      <c r="C306" s="148"/>
      <c r="D306" s="148" t="s">
        <v>493</v>
      </c>
      <c r="E306" s="148" t="e">
        <f>COUNTIF('[1]Matriz SAN'!$K$12:$K$384,T_Graf.!D306)</f>
        <v>#VALUE!</v>
      </c>
      <c r="F306" s="151" t="e">
        <f t="shared" si="32"/>
        <v>#VALUE!</v>
      </c>
      <c r="G306" s="148"/>
      <c r="H306" s="155"/>
      <c r="I306" s="148"/>
      <c r="J306" s="148"/>
      <c r="K306" s="340" t="s">
        <v>493</v>
      </c>
      <c r="L306" s="340"/>
      <c r="M306" s="148" t="e">
        <f>COUNTIF('[1]Matriz SUC'!$K$12:$K$378,T_Graf.!K306)</f>
        <v>#VALUE!</v>
      </c>
      <c r="N306" s="151" t="e">
        <f t="shared" si="33"/>
        <v>#VALUE!</v>
      </c>
      <c r="O306" s="148"/>
      <c r="P306" s="155"/>
      <c r="Q306" s="148"/>
      <c r="R306" s="148"/>
      <c r="S306" s="148" t="s">
        <v>493</v>
      </c>
      <c r="T306" s="148" t="e">
        <f>COUNTIF('[1]Matriz URB'!$K$12:$K$379,T_Graf.!S306)</f>
        <v>#VALUE!</v>
      </c>
      <c r="U306" s="151" t="e">
        <f t="shared" si="34"/>
        <v>#VALUE!</v>
      </c>
      <c r="V306" s="148"/>
      <c r="W306" s="155"/>
      <c r="X306" s="148"/>
      <c r="Y306" s="148"/>
      <c r="Z306" s="148" t="s">
        <v>493</v>
      </c>
      <c r="AA306" s="148" t="e">
        <f>COUNTIF('[1]Matriz VAC'!$K$12:$K$369,T_Graf.!Z306)</f>
        <v>#VALUE!</v>
      </c>
      <c r="AB306" s="151" t="e">
        <f t="shared" si="35"/>
        <v>#VALUE!</v>
      </c>
    </row>
    <row r="307" spans="1:28" ht="10.9" customHeight="1" x14ac:dyDescent="0.2">
      <c r="A307" s="155"/>
      <c r="B307" s="148"/>
      <c r="C307" s="148"/>
      <c r="D307" s="148" t="s">
        <v>499</v>
      </c>
      <c r="E307" s="148" t="e">
        <f>COUNTIF('[1]Matriz SAN'!$K$12:$K$384,T_Graf.!D307)</f>
        <v>#VALUE!</v>
      </c>
      <c r="F307" s="151" t="e">
        <f t="shared" si="32"/>
        <v>#VALUE!</v>
      </c>
      <c r="G307" s="148"/>
      <c r="H307" s="155"/>
      <c r="I307" s="148"/>
      <c r="J307" s="148"/>
      <c r="K307" s="340" t="s">
        <v>499</v>
      </c>
      <c r="L307" s="340"/>
      <c r="M307" s="148" t="e">
        <f>COUNTIF('[1]Matriz SUC'!$K$12:$K$378,T_Graf.!K307)</f>
        <v>#VALUE!</v>
      </c>
      <c r="N307" s="151" t="e">
        <f t="shared" si="33"/>
        <v>#VALUE!</v>
      </c>
      <c r="O307" s="148"/>
      <c r="P307" s="155"/>
      <c r="Q307" s="148"/>
      <c r="R307" s="148"/>
      <c r="S307" s="148" t="s">
        <v>499</v>
      </c>
      <c r="T307" s="148" t="e">
        <f>COUNTIF('[1]Matriz URB'!$K$12:$K$379,T_Graf.!S307)</f>
        <v>#VALUE!</v>
      </c>
      <c r="U307" s="151" t="e">
        <f t="shared" si="34"/>
        <v>#VALUE!</v>
      </c>
      <c r="V307" s="148"/>
      <c r="W307" s="155"/>
      <c r="X307" s="148"/>
      <c r="Y307" s="148"/>
      <c r="Z307" s="148" t="s">
        <v>499</v>
      </c>
      <c r="AA307" s="148" t="e">
        <f>COUNTIF('[1]Matriz VAC'!$K$12:$K$369,T_Graf.!Z307)</f>
        <v>#VALUE!</v>
      </c>
      <c r="AB307" s="151" t="e">
        <f t="shared" si="35"/>
        <v>#VALUE!</v>
      </c>
    </row>
    <row r="308" spans="1:28" ht="10.9" customHeight="1" x14ac:dyDescent="0.2">
      <c r="A308" s="155"/>
      <c r="B308" s="148"/>
      <c r="C308" s="148"/>
      <c r="D308" s="148" t="s">
        <v>504</v>
      </c>
      <c r="E308" s="148" t="e">
        <f>COUNTIF('[1]Matriz SAN'!$K$12:$K$384,T_Graf.!D308)</f>
        <v>#VALUE!</v>
      </c>
      <c r="F308" s="151" t="e">
        <f t="shared" si="32"/>
        <v>#VALUE!</v>
      </c>
      <c r="G308" s="148"/>
      <c r="H308" s="155"/>
      <c r="I308" s="148"/>
      <c r="J308" s="148"/>
      <c r="K308" s="340" t="s">
        <v>504</v>
      </c>
      <c r="L308" s="340"/>
      <c r="M308" s="148" t="e">
        <f>COUNTIF('[1]Matriz SUC'!$K$12:$K$378,T_Graf.!K308)</f>
        <v>#VALUE!</v>
      </c>
      <c r="N308" s="151" t="e">
        <f t="shared" si="33"/>
        <v>#VALUE!</v>
      </c>
      <c r="O308" s="148"/>
      <c r="P308" s="155"/>
      <c r="Q308" s="148"/>
      <c r="R308" s="148"/>
      <c r="S308" s="148" t="s">
        <v>504</v>
      </c>
      <c r="T308" s="148" t="e">
        <f>COUNTIF('[1]Matriz URB'!$K$12:$K$379,T_Graf.!S308)</f>
        <v>#VALUE!</v>
      </c>
      <c r="U308" s="151" t="e">
        <f t="shared" si="34"/>
        <v>#VALUE!</v>
      </c>
      <c r="V308" s="148"/>
      <c r="W308" s="155"/>
      <c r="X308" s="148"/>
      <c r="Y308" s="148"/>
      <c r="Z308" s="148" t="s">
        <v>504</v>
      </c>
      <c r="AA308" s="148" t="e">
        <f>COUNTIF('[1]Matriz VAC'!$K$12:$K$369,T_Graf.!Z308)</f>
        <v>#VALUE!</v>
      </c>
      <c r="AB308" s="151" t="e">
        <f t="shared" si="35"/>
        <v>#VALUE!</v>
      </c>
    </row>
    <row r="309" spans="1:28" ht="10.9" customHeight="1" x14ac:dyDescent="0.2">
      <c r="A309" s="155"/>
      <c r="B309" s="148"/>
      <c r="C309" s="148"/>
      <c r="D309" s="157" t="s">
        <v>510</v>
      </c>
      <c r="E309" s="148" t="e">
        <f>COUNTIF('[1]Matriz SAN'!$K$12:$K$384,T_Graf.!D309)</f>
        <v>#VALUE!</v>
      </c>
      <c r="F309" s="151" t="e">
        <f t="shared" si="32"/>
        <v>#VALUE!</v>
      </c>
      <c r="G309" s="148"/>
      <c r="H309" s="155"/>
      <c r="I309" s="148"/>
      <c r="J309" s="148"/>
      <c r="K309" s="340" t="s">
        <v>510</v>
      </c>
      <c r="L309" s="340"/>
      <c r="M309" s="148" t="e">
        <f>COUNTIF('[1]Matriz SUC'!$K$12:$K$378,T_Graf.!K309)</f>
        <v>#VALUE!</v>
      </c>
      <c r="N309" s="151" t="e">
        <f t="shared" si="33"/>
        <v>#VALUE!</v>
      </c>
      <c r="O309" s="148"/>
      <c r="P309" s="155"/>
      <c r="Q309" s="148"/>
      <c r="R309" s="148"/>
      <c r="S309" s="157" t="s">
        <v>510</v>
      </c>
      <c r="T309" s="148" t="e">
        <f>COUNTIF('[1]Matriz URB'!$K$12:$K$379,T_Graf.!S309)</f>
        <v>#VALUE!</v>
      </c>
      <c r="U309" s="151" t="e">
        <f t="shared" si="34"/>
        <v>#VALUE!</v>
      </c>
      <c r="V309" s="148"/>
      <c r="W309" s="155"/>
      <c r="X309" s="148"/>
      <c r="Y309" s="148"/>
      <c r="Z309" s="157" t="s">
        <v>510</v>
      </c>
      <c r="AA309" s="148" t="e">
        <f>COUNTIF('[1]Matriz VAC'!$K$12:$K$369,T_Graf.!Z309)</f>
        <v>#VALUE!</v>
      </c>
      <c r="AB309" s="151" t="e">
        <f t="shared" si="35"/>
        <v>#VALUE!</v>
      </c>
    </row>
    <row r="310" spans="1:28" ht="10.9" customHeight="1" x14ac:dyDescent="0.2">
      <c r="A310" s="155"/>
      <c r="B310" s="148"/>
      <c r="C310" s="148"/>
      <c r="D310" s="148" t="s">
        <v>516</v>
      </c>
      <c r="E310" s="148" t="e">
        <f>COUNTIF('[1]Matriz SAN'!$K$12:$K$384,T_Graf.!D310)</f>
        <v>#VALUE!</v>
      </c>
      <c r="F310" s="151" t="e">
        <f t="shared" si="32"/>
        <v>#VALUE!</v>
      </c>
      <c r="G310" s="148"/>
      <c r="H310" s="155"/>
      <c r="I310" s="148"/>
      <c r="J310" s="148"/>
      <c r="K310" s="340" t="s">
        <v>516</v>
      </c>
      <c r="L310" s="340"/>
      <c r="M310" s="148" t="e">
        <f>COUNTIF('[1]Matriz SUC'!$K$12:$K$378,T_Graf.!K310)</f>
        <v>#VALUE!</v>
      </c>
      <c r="N310" s="151" t="e">
        <f t="shared" si="33"/>
        <v>#VALUE!</v>
      </c>
      <c r="O310" s="148"/>
      <c r="P310" s="155"/>
      <c r="Q310" s="148"/>
      <c r="R310" s="148"/>
      <c r="S310" s="148" t="s">
        <v>516</v>
      </c>
      <c r="T310" s="148" t="e">
        <f>COUNTIF('[1]Matriz URB'!$K$12:$K$379,T_Graf.!S310)</f>
        <v>#VALUE!</v>
      </c>
      <c r="U310" s="151" t="e">
        <f t="shared" si="34"/>
        <v>#VALUE!</v>
      </c>
      <c r="V310" s="148"/>
      <c r="W310" s="155"/>
      <c r="X310" s="148"/>
      <c r="Y310" s="148"/>
      <c r="Z310" s="148" t="s">
        <v>516</v>
      </c>
      <c r="AA310" s="148" t="e">
        <f>COUNTIF('[1]Matriz VAC'!$K$12:$K$369,T_Graf.!Z310)</f>
        <v>#VALUE!</v>
      </c>
      <c r="AB310" s="151" t="e">
        <f t="shared" si="35"/>
        <v>#VALUE!</v>
      </c>
    </row>
    <row r="311" spans="1:28" ht="10.9" customHeight="1" x14ac:dyDescent="0.2">
      <c r="A311" s="155"/>
      <c r="B311" s="148"/>
      <c r="C311" s="148"/>
      <c r="D311" s="148" t="s">
        <v>522</v>
      </c>
      <c r="E311" s="148" t="e">
        <f>COUNTIF('[1]Matriz SAN'!$K$12:$K$384,T_Graf.!D311)</f>
        <v>#VALUE!</v>
      </c>
      <c r="F311" s="151" t="e">
        <f t="shared" si="32"/>
        <v>#VALUE!</v>
      </c>
      <c r="G311" s="148"/>
      <c r="H311" s="155"/>
      <c r="I311" s="148"/>
      <c r="J311" s="148"/>
      <c r="K311" s="340" t="s">
        <v>522</v>
      </c>
      <c r="L311" s="340"/>
      <c r="M311" s="148" t="e">
        <f>COUNTIF('[1]Matriz SUC'!$K$12:$K$378,T_Graf.!K311)</f>
        <v>#VALUE!</v>
      </c>
      <c r="N311" s="151" t="e">
        <f t="shared" si="33"/>
        <v>#VALUE!</v>
      </c>
      <c r="O311" s="148"/>
      <c r="P311" s="155"/>
      <c r="Q311" s="148"/>
      <c r="R311" s="148"/>
      <c r="S311" s="148" t="s">
        <v>522</v>
      </c>
      <c r="T311" s="148" t="e">
        <f>COUNTIF('[1]Matriz URB'!$K$12:$K$379,T_Graf.!S311)</f>
        <v>#VALUE!</v>
      </c>
      <c r="U311" s="151" t="e">
        <f t="shared" si="34"/>
        <v>#VALUE!</v>
      </c>
      <c r="V311" s="148"/>
      <c r="W311" s="155"/>
      <c r="X311" s="148"/>
      <c r="Y311" s="148"/>
      <c r="Z311" s="148" t="s">
        <v>522</v>
      </c>
      <c r="AA311" s="148" t="e">
        <f>COUNTIF('[1]Matriz VAC'!$K$12:$K$369,T_Graf.!Z311)</f>
        <v>#VALUE!</v>
      </c>
      <c r="AB311" s="151" t="e">
        <f t="shared" si="35"/>
        <v>#VALUE!</v>
      </c>
    </row>
    <row r="312" spans="1:28" ht="10.9" customHeight="1" x14ac:dyDescent="0.2">
      <c r="A312" s="155"/>
      <c r="B312" s="148"/>
      <c r="C312" s="148"/>
      <c r="D312" s="148" t="s">
        <v>528</v>
      </c>
      <c r="E312" s="148" t="e">
        <f>COUNTIF('[1]Matriz SAN'!$K$12:$K$384,T_Graf.!D312)</f>
        <v>#VALUE!</v>
      </c>
      <c r="F312" s="151" t="e">
        <f t="shared" si="32"/>
        <v>#VALUE!</v>
      </c>
      <c r="G312" s="148"/>
      <c r="H312" s="155"/>
      <c r="I312" s="148"/>
      <c r="J312" s="148"/>
      <c r="K312" s="340" t="s">
        <v>528</v>
      </c>
      <c r="L312" s="340"/>
      <c r="M312" s="148" t="e">
        <f>COUNTIF('[1]Matriz SUC'!$K$12:$K$378,T_Graf.!K312)</f>
        <v>#VALUE!</v>
      </c>
      <c r="N312" s="151" t="e">
        <f t="shared" si="33"/>
        <v>#VALUE!</v>
      </c>
      <c r="O312" s="148"/>
      <c r="P312" s="155"/>
      <c r="Q312" s="148"/>
      <c r="R312" s="148"/>
      <c r="S312" s="148" t="s">
        <v>528</v>
      </c>
      <c r="T312" s="148" t="e">
        <f>COUNTIF('[1]Matriz URB'!$K$12:$K$379,T_Graf.!S312)</f>
        <v>#VALUE!</v>
      </c>
      <c r="U312" s="151" t="e">
        <f t="shared" si="34"/>
        <v>#VALUE!</v>
      </c>
      <c r="V312" s="148"/>
      <c r="W312" s="155"/>
      <c r="X312" s="148"/>
      <c r="Y312" s="148"/>
      <c r="Z312" s="148" t="s">
        <v>528</v>
      </c>
      <c r="AA312" s="148" t="e">
        <f>COUNTIF('[1]Matriz VAC'!$K$12:$K$369,T_Graf.!Z312)</f>
        <v>#VALUE!</v>
      </c>
      <c r="AB312" s="151" t="e">
        <f t="shared" si="35"/>
        <v>#VALUE!</v>
      </c>
    </row>
    <row r="313" spans="1:28" ht="10.9" customHeight="1" x14ac:dyDescent="0.2">
      <c r="A313" s="155"/>
      <c r="B313" s="148"/>
      <c r="C313" s="148"/>
      <c r="D313" s="148" t="s">
        <v>534</v>
      </c>
      <c r="E313" s="148" t="e">
        <f>COUNTIF('[1]Matriz SAN'!$K$12:$K$384,T_Graf.!D313)</f>
        <v>#VALUE!</v>
      </c>
      <c r="F313" s="151" t="e">
        <f t="shared" si="32"/>
        <v>#VALUE!</v>
      </c>
      <c r="G313" s="148"/>
      <c r="H313" s="155"/>
      <c r="I313" s="148"/>
      <c r="J313" s="148"/>
      <c r="K313" s="340" t="s">
        <v>534</v>
      </c>
      <c r="L313" s="340"/>
      <c r="M313" s="148" t="e">
        <f>COUNTIF('[1]Matriz SUC'!$K$12:$K$378,T_Graf.!K313)</f>
        <v>#VALUE!</v>
      </c>
      <c r="N313" s="151" t="e">
        <f t="shared" si="33"/>
        <v>#VALUE!</v>
      </c>
      <c r="O313" s="148"/>
      <c r="P313" s="155"/>
      <c r="Q313" s="148"/>
      <c r="R313" s="148"/>
      <c r="S313" s="148" t="s">
        <v>534</v>
      </c>
      <c r="T313" s="148" t="e">
        <f>COUNTIF('[1]Matriz URB'!$K$12:$K$379,T_Graf.!S313)</f>
        <v>#VALUE!</v>
      </c>
      <c r="U313" s="151" t="e">
        <f t="shared" si="34"/>
        <v>#VALUE!</v>
      </c>
      <c r="V313" s="148"/>
      <c r="W313" s="155"/>
      <c r="X313" s="148"/>
      <c r="Y313" s="148"/>
      <c r="Z313" s="148" t="s">
        <v>534</v>
      </c>
      <c r="AA313" s="148" t="e">
        <f>COUNTIF('[1]Matriz VAC'!$K$12:$K$369,T_Graf.!Z313)</f>
        <v>#VALUE!</v>
      </c>
      <c r="AB313" s="151" t="e">
        <f t="shared" si="35"/>
        <v>#VALUE!</v>
      </c>
    </row>
    <row r="314" spans="1:28" ht="10.9" customHeight="1" x14ac:dyDescent="0.2">
      <c r="A314" s="155"/>
      <c r="B314" s="148"/>
      <c r="C314" s="148"/>
      <c r="D314" s="148" t="s">
        <v>540</v>
      </c>
      <c r="E314" s="148" t="e">
        <f>COUNTIF('[1]Matriz SAN'!$K$12:$K$384,T_Graf.!D314)</f>
        <v>#VALUE!</v>
      </c>
      <c r="F314" s="151" t="e">
        <f t="shared" si="32"/>
        <v>#VALUE!</v>
      </c>
      <c r="G314" s="148"/>
      <c r="H314" s="155"/>
      <c r="I314" s="148"/>
      <c r="J314" s="148"/>
      <c r="K314" s="340" t="s">
        <v>540</v>
      </c>
      <c r="L314" s="340"/>
      <c r="M314" s="148" t="e">
        <f>COUNTIF('[1]Matriz SUC'!$K$12:$K$378,T_Graf.!K314)</f>
        <v>#VALUE!</v>
      </c>
      <c r="N314" s="151" t="e">
        <f t="shared" si="33"/>
        <v>#VALUE!</v>
      </c>
      <c r="O314" s="148"/>
      <c r="P314" s="155"/>
      <c r="Q314" s="148"/>
      <c r="R314" s="148"/>
      <c r="S314" s="148" t="s">
        <v>540</v>
      </c>
      <c r="T314" s="148" t="e">
        <f>COUNTIF('[1]Matriz URB'!$K$12:$K$379,T_Graf.!S314)</f>
        <v>#VALUE!</v>
      </c>
      <c r="U314" s="151" t="e">
        <f t="shared" si="34"/>
        <v>#VALUE!</v>
      </c>
      <c r="V314" s="148"/>
      <c r="W314" s="155"/>
      <c r="X314" s="148"/>
      <c r="Y314" s="148"/>
      <c r="Z314" s="148" t="s">
        <v>540</v>
      </c>
      <c r="AA314" s="148" t="e">
        <f>COUNTIF('[1]Matriz VAC'!$K$12:$K$369,T_Graf.!Z314)</f>
        <v>#VALUE!</v>
      </c>
      <c r="AB314" s="151" t="e">
        <f t="shared" si="35"/>
        <v>#VALUE!</v>
      </c>
    </row>
    <row r="315" spans="1:28" ht="10.9" customHeight="1" x14ac:dyDescent="0.2">
      <c r="A315" s="155"/>
      <c r="B315" s="148"/>
      <c r="C315" s="148"/>
      <c r="D315" s="148" t="s">
        <v>545</v>
      </c>
      <c r="E315" s="148" t="e">
        <f>COUNTIF('[1]Matriz SAN'!$K$12:$K$384,T_Graf.!D315)</f>
        <v>#VALUE!</v>
      </c>
      <c r="F315" s="151" t="e">
        <f t="shared" si="32"/>
        <v>#VALUE!</v>
      </c>
      <c r="G315" s="148"/>
      <c r="H315" s="155"/>
      <c r="I315" s="148"/>
      <c r="J315" s="148"/>
      <c r="K315" s="340" t="s">
        <v>545</v>
      </c>
      <c r="L315" s="340"/>
      <c r="M315" s="148" t="e">
        <f>COUNTIF('[1]Matriz SUC'!$K$12:$K$378,T_Graf.!K315)</f>
        <v>#VALUE!</v>
      </c>
      <c r="N315" s="151" t="e">
        <f t="shared" si="33"/>
        <v>#VALUE!</v>
      </c>
      <c r="O315" s="148"/>
      <c r="P315" s="155"/>
      <c r="Q315" s="148"/>
      <c r="R315" s="148"/>
      <c r="S315" s="148" t="s">
        <v>545</v>
      </c>
      <c r="T315" s="148" t="e">
        <f>COUNTIF('[1]Matriz URB'!$K$12:$K$379,T_Graf.!S315)</f>
        <v>#VALUE!</v>
      </c>
      <c r="U315" s="151" t="e">
        <f t="shared" si="34"/>
        <v>#VALUE!</v>
      </c>
      <c r="V315" s="148"/>
      <c r="W315" s="155"/>
      <c r="X315" s="148"/>
      <c r="Y315" s="148"/>
      <c r="Z315" s="148" t="s">
        <v>545</v>
      </c>
      <c r="AA315" s="148" t="e">
        <f>COUNTIF('[1]Matriz VAC'!$K$12:$K$369,T_Graf.!Z315)</f>
        <v>#VALUE!</v>
      </c>
      <c r="AB315" s="151" t="e">
        <f t="shared" si="35"/>
        <v>#VALUE!</v>
      </c>
    </row>
    <row r="316" spans="1:28" ht="10.9" customHeight="1" x14ac:dyDescent="0.2">
      <c r="A316" s="155"/>
      <c r="B316" s="148"/>
      <c r="C316" s="148"/>
      <c r="D316" s="148" t="s">
        <v>550</v>
      </c>
      <c r="E316" s="148" t="e">
        <f>COUNTIF('[1]Matriz SAN'!$K$12:$K$384,T_Graf.!D316)</f>
        <v>#VALUE!</v>
      </c>
      <c r="F316" s="151" t="e">
        <f t="shared" si="32"/>
        <v>#VALUE!</v>
      </c>
      <c r="G316" s="148"/>
      <c r="H316" s="155"/>
      <c r="I316" s="148"/>
      <c r="J316" s="148"/>
      <c r="K316" s="340" t="s">
        <v>550</v>
      </c>
      <c r="L316" s="340"/>
      <c r="M316" s="148" t="e">
        <f>COUNTIF('[1]Matriz SUC'!$K$12:$K$378,T_Graf.!K316)</f>
        <v>#VALUE!</v>
      </c>
      <c r="N316" s="151" t="e">
        <f t="shared" si="33"/>
        <v>#VALUE!</v>
      </c>
      <c r="O316" s="148"/>
      <c r="P316" s="155"/>
      <c r="Q316" s="148"/>
      <c r="R316" s="148"/>
      <c r="S316" s="148" t="s">
        <v>550</v>
      </c>
      <c r="T316" s="148" t="e">
        <f>COUNTIF('[1]Matriz URB'!$K$12:$K$379,T_Graf.!S316)</f>
        <v>#VALUE!</v>
      </c>
      <c r="U316" s="151" t="e">
        <f t="shared" si="34"/>
        <v>#VALUE!</v>
      </c>
      <c r="V316" s="148"/>
      <c r="W316" s="155"/>
      <c r="X316" s="148"/>
      <c r="Y316" s="148"/>
      <c r="Z316" s="148" t="s">
        <v>550</v>
      </c>
      <c r="AA316" s="148" t="e">
        <f>COUNTIF('[1]Matriz VAC'!$K$12:$K$369,T_Graf.!Z316)</f>
        <v>#VALUE!</v>
      </c>
      <c r="AB316" s="151" t="e">
        <f t="shared" si="35"/>
        <v>#VALUE!</v>
      </c>
    </row>
    <row r="317" spans="1:28" ht="10.9" customHeight="1" x14ac:dyDescent="0.2">
      <c r="A317" s="155"/>
      <c r="B317" s="148"/>
      <c r="C317" s="148"/>
      <c r="D317" s="148" t="s">
        <v>556</v>
      </c>
      <c r="E317" s="148" t="e">
        <f>COUNTIF('[1]Matriz SAN'!$K$12:$K$384,T_Graf.!D317)</f>
        <v>#VALUE!</v>
      </c>
      <c r="F317" s="151" t="e">
        <f t="shared" si="32"/>
        <v>#VALUE!</v>
      </c>
      <c r="G317" s="148"/>
      <c r="H317" s="155"/>
      <c r="I317" s="148"/>
      <c r="J317" s="148"/>
      <c r="K317" s="340" t="s">
        <v>556</v>
      </c>
      <c r="L317" s="340"/>
      <c r="M317" s="148" t="e">
        <f>COUNTIF('[1]Matriz SUC'!$K$12:$K$378,T_Graf.!K317)</f>
        <v>#VALUE!</v>
      </c>
      <c r="N317" s="151" t="e">
        <f t="shared" si="33"/>
        <v>#VALUE!</v>
      </c>
      <c r="O317" s="148"/>
      <c r="P317" s="155"/>
      <c r="Q317" s="148"/>
      <c r="R317" s="148"/>
      <c r="S317" s="148" t="s">
        <v>556</v>
      </c>
      <c r="T317" s="148" t="e">
        <f>COUNTIF('[1]Matriz URB'!$K$12:$K$379,T_Graf.!S317)</f>
        <v>#VALUE!</v>
      </c>
      <c r="U317" s="151" t="e">
        <f t="shared" si="34"/>
        <v>#VALUE!</v>
      </c>
      <c r="V317" s="148"/>
      <c r="W317" s="155"/>
      <c r="X317" s="148"/>
      <c r="Y317" s="148"/>
      <c r="Z317" s="148" t="s">
        <v>556</v>
      </c>
      <c r="AA317" s="148" t="e">
        <f>COUNTIF('[1]Matriz VAC'!$K$12:$K$369,T_Graf.!Z317)</f>
        <v>#VALUE!</v>
      </c>
      <c r="AB317" s="151" t="e">
        <f t="shared" si="35"/>
        <v>#VALUE!</v>
      </c>
    </row>
    <row r="318" spans="1:28" ht="10.9" customHeight="1" x14ac:dyDescent="0.2">
      <c r="A318" s="155"/>
      <c r="B318" s="148"/>
      <c r="C318" s="148"/>
      <c r="D318" s="148" t="s">
        <v>562</v>
      </c>
      <c r="E318" s="148" t="e">
        <f>COUNTIF('[1]Matriz SAN'!$K$12:$K$384,T_Graf.!D318)</f>
        <v>#VALUE!</v>
      </c>
      <c r="F318" s="151" t="e">
        <f t="shared" si="32"/>
        <v>#VALUE!</v>
      </c>
      <c r="G318" s="148"/>
      <c r="H318" s="155"/>
      <c r="I318" s="148"/>
      <c r="J318" s="148"/>
      <c r="K318" s="340" t="s">
        <v>562</v>
      </c>
      <c r="L318" s="340"/>
      <c r="M318" s="148" t="e">
        <f>COUNTIF('[1]Matriz SUC'!$K$12:$K$378,T_Graf.!K318)</f>
        <v>#VALUE!</v>
      </c>
      <c r="N318" s="151" t="e">
        <f t="shared" si="33"/>
        <v>#VALUE!</v>
      </c>
      <c r="O318" s="148"/>
      <c r="P318" s="155"/>
      <c r="Q318" s="148"/>
      <c r="R318" s="148"/>
      <c r="S318" s="148" t="s">
        <v>562</v>
      </c>
      <c r="T318" s="148" t="e">
        <f>COUNTIF('[1]Matriz URB'!$K$12:$K$379,T_Graf.!S318)</f>
        <v>#VALUE!</v>
      </c>
      <c r="U318" s="151" t="e">
        <f t="shared" si="34"/>
        <v>#VALUE!</v>
      </c>
      <c r="V318" s="148"/>
      <c r="W318" s="155"/>
      <c r="X318" s="148"/>
      <c r="Y318" s="148"/>
      <c r="Z318" s="148" t="s">
        <v>562</v>
      </c>
      <c r="AA318" s="148" t="e">
        <f>COUNTIF('[1]Matriz VAC'!$K$12:$K$369,T_Graf.!Z318)</f>
        <v>#VALUE!</v>
      </c>
      <c r="AB318" s="151" t="e">
        <f t="shared" si="35"/>
        <v>#VALUE!</v>
      </c>
    </row>
    <row r="319" spans="1:28" ht="10.9" customHeight="1" x14ac:dyDescent="0.2">
      <c r="A319" s="155"/>
      <c r="B319" s="148"/>
      <c r="C319" s="148"/>
      <c r="D319" s="148" t="s">
        <v>568</v>
      </c>
      <c r="E319" s="148" t="e">
        <f>COUNTIF('[1]Matriz SAN'!$K$12:$K$384,T_Graf.!D319)</f>
        <v>#VALUE!</v>
      </c>
      <c r="F319" s="151" t="e">
        <f t="shared" si="32"/>
        <v>#VALUE!</v>
      </c>
      <c r="G319" s="148"/>
      <c r="H319" s="155"/>
      <c r="I319" s="148"/>
      <c r="J319" s="148"/>
      <c r="K319" s="340" t="s">
        <v>568</v>
      </c>
      <c r="L319" s="340"/>
      <c r="M319" s="148" t="e">
        <f>COUNTIF('[1]Matriz SUC'!$K$12:$K$378,T_Graf.!K319)</f>
        <v>#VALUE!</v>
      </c>
      <c r="N319" s="151" t="e">
        <f t="shared" si="33"/>
        <v>#VALUE!</v>
      </c>
      <c r="O319" s="148"/>
      <c r="P319" s="155"/>
      <c r="Q319" s="148"/>
      <c r="R319" s="148"/>
      <c r="S319" s="148" t="s">
        <v>568</v>
      </c>
      <c r="T319" s="148" t="e">
        <f>COUNTIF('[1]Matriz URB'!$K$12:$K$379,T_Graf.!S319)</f>
        <v>#VALUE!</v>
      </c>
      <c r="U319" s="151" t="e">
        <f t="shared" si="34"/>
        <v>#VALUE!</v>
      </c>
      <c r="V319" s="148"/>
      <c r="W319" s="155"/>
      <c r="X319" s="148"/>
      <c r="Y319" s="148"/>
      <c r="Z319" s="148" t="s">
        <v>568</v>
      </c>
      <c r="AA319" s="148" t="e">
        <f>COUNTIF('[1]Matriz VAC'!$K$12:$K$369,T_Graf.!Z319)</f>
        <v>#VALUE!</v>
      </c>
      <c r="AB319" s="151" t="e">
        <f t="shared" si="35"/>
        <v>#VALUE!</v>
      </c>
    </row>
    <row r="320" spans="1:28" ht="10.9" customHeight="1" x14ac:dyDescent="0.2">
      <c r="A320" s="155"/>
      <c r="B320" s="148"/>
      <c r="C320" s="148"/>
      <c r="D320" s="148" t="s">
        <v>574</v>
      </c>
      <c r="E320" s="148" t="e">
        <f>COUNTIF('[1]Matriz SAN'!$K$12:$K$384,T_Graf.!D320)</f>
        <v>#VALUE!</v>
      </c>
      <c r="F320" s="151" t="e">
        <f t="shared" si="32"/>
        <v>#VALUE!</v>
      </c>
      <c r="G320" s="148"/>
      <c r="H320" s="155"/>
      <c r="I320" s="148"/>
      <c r="J320" s="148"/>
      <c r="K320" s="340" t="s">
        <v>574</v>
      </c>
      <c r="L320" s="340"/>
      <c r="M320" s="148" t="e">
        <f>COUNTIF('[1]Matriz SUC'!$K$12:$K$378,T_Graf.!K320)</f>
        <v>#VALUE!</v>
      </c>
      <c r="N320" s="151" t="e">
        <f t="shared" si="33"/>
        <v>#VALUE!</v>
      </c>
      <c r="O320" s="148"/>
      <c r="P320" s="155"/>
      <c r="Q320" s="148"/>
      <c r="R320" s="148"/>
      <c r="S320" s="148" t="s">
        <v>574</v>
      </c>
      <c r="T320" s="148" t="e">
        <f>COUNTIF('[1]Matriz URB'!$K$12:$K$379,T_Graf.!S320)</f>
        <v>#VALUE!</v>
      </c>
      <c r="U320" s="151" t="e">
        <f t="shared" si="34"/>
        <v>#VALUE!</v>
      </c>
      <c r="V320" s="148"/>
      <c r="W320" s="155"/>
      <c r="X320" s="148"/>
      <c r="Y320" s="148"/>
      <c r="Z320" s="148" t="s">
        <v>574</v>
      </c>
      <c r="AA320" s="148" t="e">
        <f>COUNTIF('[1]Matriz VAC'!$K$12:$K$369,T_Graf.!Z320)</f>
        <v>#VALUE!</v>
      </c>
      <c r="AB320" s="151" t="e">
        <f t="shared" si="35"/>
        <v>#VALUE!</v>
      </c>
    </row>
    <row r="321" spans="1:28" ht="10.9" customHeight="1" x14ac:dyDescent="0.2">
      <c r="A321" s="155"/>
      <c r="B321" s="148"/>
      <c r="C321" s="148"/>
      <c r="D321" s="148" t="s">
        <v>579</v>
      </c>
      <c r="E321" s="148" t="e">
        <f>COUNTIF('[1]Matriz SAN'!$K$12:$K$384,T_Graf.!D321)</f>
        <v>#VALUE!</v>
      </c>
      <c r="F321" s="151" t="e">
        <f t="shared" si="32"/>
        <v>#VALUE!</v>
      </c>
      <c r="G321" s="148"/>
      <c r="H321" s="155"/>
      <c r="I321" s="148"/>
      <c r="J321" s="148"/>
      <c r="K321" s="340" t="s">
        <v>579</v>
      </c>
      <c r="L321" s="340"/>
      <c r="M321" s="148" t="e">
        <f>COUNTIF('[1]Matriz SUC'!$K$12:$K$378,T_Graf.!K321)</f>
        <v>#VALUE!</v>
      </c>
      <c r="N321" s="151" t="e">
        <f t="shared" si="33"/>
        <v>#VALUE!</v>
      </c>
      <c r="O321" s="148"/>
      <c r="P321" s="155"/>
      <c r="Q321" s="148"/>
      <c r="R321" s="148"/>
      <c r="S321" s="148" t="s">
        <v>579</v>
      </c>
      <c r="T321" s="148" t="e">
        <f>COUNTIF('[1]Matriz URB'!$K$12:$K$379,T_Graf.!S321)</f>
        <v>#VALUE!</v>
      </c>
      <c r="U321" s="151" t="e">
        <f t="shared" si="34"/>
        <v>#VALUE!</v>
      </c>
      <c r="V321" s="148"/>
      <c r="W321" s="155"/>
      <c r="X321" s="148"/>
      <c r="Y321" s="148"/>
      <c r="Z321" s="148" t="s">
        <v>579</v>
      </c>
      <c r="AA321" s="148" t="e">
        <f>COUNTIF('[1]Matriz VAC'!$K$12:$K$369,T_Graf.!Z321)</f>
        <v>#VALUE!</v>
      </c>
      <c r="AB321" s="151" t="e">
        <f t="shared" si="35"/>
        <v>#VALUE!</v>
      </c>
    </row>
    <row r="322" spans="1:28" ht="10.9" customHeight="1" x14ac:dyDescent="0.2">
      <c r="A322" s="155"/>
      <c r="B322" s="148"/>
      <c r="C322" s="148"/>
      <c r="D322" s="148" t="s">
        <v>584</v>
      </c>
      <c r="E322" s="148" t="e">
        <f>COUNTIF('[1]Matriz SAN'!$K$12:$K$384,T_Graf.!D322)</f>
        <v>#VALUE!</v>
      </c>
      <c r="F322" s="151" t="e">
        <f t="shared" si="32"/>
        <v>#VALUE!</v>
      </c>
      <c r="G322" s="148"/>
      <c r="H322" s="155"/>
      <c r="I322" s="148"/>
      <c r="J322" s="148"/>
      <c r="K322" s="340" t="s">
        <v>584</v>
      </c>
      <c r="L322" s="340"/>
      <c r="M322" s="148" t="e">
        <f>COUNTIF('[1]Matriz SUC'!$K$12:$K$378,T_Graf.!K322)</f>
        <v>#VALUE!</v>
      </c>
      <c r="N322" s="151" t="e">
        <f t="shared" si="33"/>
        <v>#VALUE!</v>
      </c>
      <c r="O322" s="148"/>
      <c r="P322" s="155"/>
      <c r="Q322" s="148"/>
      <c r="R322" s="148"/>
      <c r="S322" s="148" t="s">
        <v>584</v>
      </c>
      <c r="T322" s="148" t="e">
        <f>COUNTIF('[1]Matriz URB'!$K$12:$K$379,T_Graf.!S322)</f>
        <v>#VALUE!</v>
      </c>
      <c r="U322" s="151" t="e">
        <f t="shared" si="34"/>
        <v>#VALUE!</v>
      </c>
      <c r="V322" s="148"/>
      <c r="W322" s="155"/>
      <c r="X322" s="148"/>
      <c r="Y322" s="148"/>
      <c r="Z322" s="148" t="s">
        <v>584</v>
      </c>
      <c r="AA322" s="148" t="e">
        <f>COUNTIF('[1]Matriz VAC'!$K$12:$K$369,T_Graf.!Z322)</f>
        <v>#VALUE!</v>
      </c>
      <c r="AB322" s="151" t="e">
        <f t="shared" si="35"/>
        <v>#VALUE!</v>
      </c>
    </row>
    <row r="323" spans="1:28" ht="10.9" customHeight="1" x14ac:dyDescent="0.2">
      <c r="A323" s="155"/>
      <c r="B323" s="148"/>
      <c r="C323" s="148"/>
      <c r="D323" s="148" t="s">
        <v>589</v>
      </c>
      <c r="E323" s="148" t="e">
        <f>COUNTIF('[1]Matriz SAN'!$K$12:$K$384,T_Graf.!D323)</f>
        <v>#VALUE!</v>
      </c>
      <c r="F323" s="151" t="e">
        <f t="shared" si="32"/>
        <v>#VALUE!</v>
      </c>
      <c r="G323" s="148"/>
      <c r="H323" s="155"/>
      <c r="I323" s="148"/>
      <c r="J323" s="148"/>
      <c r="K323" s="340" t="s">
        <v>589</v>
      </c>
      <c r="L323" s="340"/>
      <c r="M323" s="148" t="e">
        <f>COUNTIF('[1]Matriz SUC'!$K$12:$K$378,T_Graf.!K323)</f>
        <v>#VALUE!</v>
      </c>
      <c r="N323" s="151" t="e">
        <f t="shared" si="33"/>
        <v>#VALUE!</v>
      </c>
      <c r="O323" s="148"/>
      <c r="P323" s="155"/>
      <c r="Q323" s="148"/>
      <c r="R323" s="148"/>
      <c r="S323" s="148" t="s">
        <v>589</v>
      </c>
      <c r="T323" s="148" t="e">
        <f>COUNTIF('[1]Matriz URB'!$K$12:$K$379,T_Graf.!S323)</f>
        <v>#VALUE!</v>
      </c>
      <c r="U323" s="151" t="e">
        <f t="shared" si="34"/>
        <v>#VALUE!</v>
      </c>
      <c r="V323" s="148"/>
      <c r="W323" s="155"/>
      <c r="X323" s="148"/>
      <c r="Y323" s="148"/>
      <c r="Z323" s="148" t="s">
        <v>589</v>
      </c>
      <c r="AA323" s="148" t="e">
        <f>COUNTIF('[1]Matriz VAC'!$K$12:$K$369,T_Graf.!Z323)</f>
        <v>#VALUE!</v>
      </c>
      <c r="AB323" s="151" t="e">
        <f t="shared" si="35"/>
        <v>#VALUE!</v>
      </c>
    </row>
    <row r="324" spans="1:28" ht="10.9" customHeight="1" x14ac:dyDescent="0.2">
      <c r="A324" s="155"/>
      <c r="B324" s="148"/>
      <c r="C324" s="148"/>
      <c r="D324" s="148" t="s">
        <v>593</v>
      </c>
      <c r="E324" s="148" t="e">
        <f>COUNTIF('[1]Matriz SAN'!$K$12:$K$384,T_Graf.!D324)</f>
        <v>#VALUE!</v>
      </c>
      <c r="F324" s="151" t="e">
        <f t="shared" si="32"/>
        <v>#VALUE!</v>
      </c>
      <c r="G324" s="148"/>
      <c r="H324" s="155"/>
      <c r="I324" s="148"/>
      <c r="J324" s="148"/>
      <c r="K324" s="340" t="s">
        <v>593</v>
      </c>
      <c r="L324" s="340"/>
      <c r="M324" s="148" t="e">
        <f>COUNTIF('[1]Matriz SUC'!$K$12:$K$378,T_Graf.!K324)</f>
        <v>#VALUE!</v>
      </c>
      <c r="N324" s="151" t="e">
        <f t="shared" si="33"/>
        <v>#VALUE!</v>
      </c>
      <c r="O324" s="148"/>
      <c r="P324" s="155"/>
      <c r="Q324" s="148"/>
      <c r="R324" s="148"/>
      <c r="S324" s="148" t="s">
        <v>593</v>
      </c>
      <c r="T324" s="148" t="e">
        <f>COUNTIF('[1]Matriz URB'!$K$12:$K$379,T_Graf.!S324)</f>
        <v>#VALUE!</v>
      </c>
      <c r="U324" s="151" t="e">
        <f t="shared" si="34"/>
        <v>#VALUE!</v>
      </c>
      <c r="V324" s="148"/>
      <c r="W324" s="155"/>
      <c r="X324" s="148"/>
      <c r="Y324" s="148"/>
      <c r="Z324" s="148" t="s">
        <v>593</v>
      </c>
      <c r="AA324" s="148" t="e">
        <f>COUNTIF('[1]Matriz VAC'!$K$12:$K$369,T_Graf.!Z324)</f>
        <v>#VALUE!</v>
      </c>
      <c r="AB324" s="151" t="e">
        <f t="shared" si="35"/>
        <v>#VALUE!</v>
      </c>
    </row>
    <row r="325" spans="1:28" ht="10.9" customHeight="1" x14ac:dyDescent="0.2">
      <c r="A325" s="155"/>
      <c r="B325" s="148"/>
      <c r="C325" s="148"/>
      <c r="D325" s="148" t="s">
        <v>597</v>
      </c>
      <c r="E325" s="148" t="e">
        <f>COUNTIF('[1]Matriz SAN'!$K$12:$K$384,T_Graf.!D325)</f>
        <v>#VALUE!</v>
      </c>
      <c r="F325" s="151" t="e">
        <f t="shared" si="32"/>
        <v>#VALUE!</v>
      </c>
      <c r="G325" s="148"/>
      <c r="H325" s="155"/>
      <c r="I325" s="148"/>
      <c r="J325" s="148"/>
      <c r="K325" s="340" t="s">
        <v>597</v>
      </c>
      <c r="L325" s="340"/>
      <c r="M325" s="148" t="e">
        <f>COUNTIF('[1]Matriz SUC'!$K$12:$K$378,T_Graf.!K325)</f>
        <v>#VALUE!</v>
      </c>
      <c r="N325" s="151" t="e">
        <f t="shared" si="33"/>
        <v>#VALUE!</v>
      </c>
      <c r="O325" s="148"/>
      <c r="P325" s="155"/>
      <c r="Q325" s="148"/>
      <c r="R325" s="148"/>
      <c r="S325" s="148" t="s">
        <v>597</v>
      </c>
      <c r="T325" s="148" t="e">
        <f>COUNTIF('[1]Matriz URB'!$K$12:$K$379,T_Graf.!S325)</f>
        <v>#VALUE!</v>
      </c>
      <c r="U325" s="151" t="e">
        <f t="shared" si="34"/>
        <v>#VALUE!</v>
      </c>
      <c r="V325" s="148"/>
      <c r="W325" s="155"/>
      <c r="X325" s="148"/>
      <c r="Y325" s="148"/>
      <c r="Z325" s="148" t="s">
        <v>597</v>
      </c>
      <c r="AA325" s="148" t="e">
        <f>COUNTIF('[1]Matriz VAC'!$K$12:$K$369,T_Graf.!Z325)</f>
        <v>#VALUE!</v>
      </c>
      <c r="AB325" s="151" t="e">
        <f t="shared" si="35"/>
        <v>#VALUE!</v>
      </c>
    </row>
    <row r="326" spans="1:28" ht="10.9" customHeight="1" x14ac:dyDescent="0.2">
      <c r="A326" s="155"/>
      <c r="B326" s="148"/>
      <c r="C326" s="148"/>
      <c r="D326" s="148" t="s">
        <v>601</v>
      </c>
      <c r="E326" s="148" t="e">
        <f>COUNTIF('[1]Matriz SAN'!$K$12:$K$384,T_Graf.!D326)</f>
        <v>#VALUE!</v>
      </c>
      <c r="F326" s="151" t="e">
        <f t="shared" si="32"/>
        <v>#VALUE!</v>
      </c>
      <c r="G326" s="148"/>
      <c r="H326" s="155"/>
      <c r="I326" s="148"/>
      <c r="J326" s="148"/>
      <c r="K326" s="340" t="s">
        <v>601</v>
      </c>
      <c r="L326" s="340"/>
      <c r="M326" s="148" t="e">
        <f>COUNTIF('[1]Matriz SUC'!$K$12:$K$378,T_Graf.!K326)</f>
        <v>#VALUE!</v>
      </c>
      <c r="N326" s="151" t="e">
        <f t="shared" si="33"/>
        <v>#VALUE!</v>
      </c>
      <c r="O326" s="148"/>
      <c r="P326" s="155"/>
      <c r="Q326" s="148"/>
      <c r="R326" s="148"/>
      <c r="S326" s="148" t="s">
        <v>601</v>
      </c>
      <c r="T326" s="148" t="e">
        <f>COUNTIF('[1]Matriz URB'!$K$12:$K$379,T_Graf.!S326)</f>
        <v>#VALUE!</v>
      </c>
      <c r="U326" s="151" t="e">
        <f t="shared" si="34"/>
        <v>#VALUE!</v>
      </c>
      <c r="V326" s="148"/>
      <c r="W326" s="155"/>
      <c r="X326" s="148"/>
      <c r="Y326" s="148"/>
      <c r="Z326" s="148" t="s">
        <v>601</v>
      </c>
      <c r="AA326" s="148" t="e">
        <f>COUNTIF('[1]Matriz VAC'!$K$12:$K$369,T_Graf.!Z326)</f>
        <v>#VALUE!</v>
      </c>
      <c r="AB326" s="151" t="e">
        <f t="shared" si="35"/>
        <v>#VALUE!</v>
      </c>
    </row>
    <row r="327" spans="1:28" ht="10.9" customHeight="1" x14ac:dyDescent="0.2">
      <c r="A327" s="155"/>
      <c r="B327" s="148"/>
      <c r="C327" s="148"/>
      <c r="D327" s="148" t="s">
        <v>605</v>
      </c>
      <c r="E327" s="148" t="e">
        <f>COUNTIF('[1]Matriz SAN'!$K$12:$K$384,T_Graf.!D327)</f>
        <v>#VALUE!</v>
      </c>
      <c r="F327" s="151" t="e">
        <f t="shared" si="32"/>
        <v>#VALUE!</v>
      </c>
      <c r="G327" s="148"/>
      <c r="H327" s="155"/>
      <c r="I327" s="148"/>
      <c r="J327" s="148"/>
      <c r="K327" s="340" t="s">
        <v>605</v>
      </c>
      <c r="L327" s="340"/>
      <c r="M327" s="148" t="e">
        <f>COUNTIF('[1]Matriz SUC'!$K$12:$K$378,T_Graf.!K327)</f>
        <v>#VALUE!</v>
      </c>
      <c r="N327" s="151" t="e">
        <f t="shared" si="33"/>
        <v>#VALUE!</v>
      </c>
      <c r="O327" s="148"/>
      <c r="P327" s="155"/>
      <c r="Q327" s="148"/>
      <c r="R327" s="148"/>
      <c r="S327" s="148" t="s">
        <v>605</v>
      </c>
      <c r="T327" s="148" t="e">
        <f>COUNTIF('[1]Matriz URB'!$K$12:$K$379,T_Graf.!S327)</f>
        <v>#VALUE!</v>
      </c>
      <c r="U327" s="151" t="e">
        <f t="shared" si="34"/>
        <v>#VALUE!</v>
      </c>
      <c r="V327" s="148"/>
      <c r="W327" s="155"/>
      <c r="X327" s="148"/>
      <c r="Y327" s="148"/>
      <c r="Z327" s="148" t="s">
        <v>605</v>
      </c>
      <c r="AA327" s="148" t="e">
        <f>COUNTIF('[1]Matriz VAC'!$K$12:$K$369,T_Graf.!Z327)</f>
        <v>#VALUE!</v>
      </c>
      <c r="AB327" s="151" t="e">
        <f t="shared" si="35"/>
        <v>#VALUE!</v>
      </c>
    </row>
    <row r="328" spans="1:28" ht="10.9" customHeight="1" x14ac:dyDescent="0.2">
      <c r="A328" s="155"/>
      <c r="B328" s="148"/>
      <c r="C328" s="148"/>
      <c r="D328" s="148" t="s">
        <v>609</v>
      </c>
      <c r="E328" s="148" t="e">
        <f>COUNTIF('[1]Matriz SAN'!$K$12:$K$384,T_Graf.!D328)</f>
        <v>#VALUE!</v>
      </c>
      <c r="F328" s="151" t="e">
        <f t="shared" si="32"/>
        <v>#VALUE!</v>
      </c>
      <c r="G328" s="148"/>
      <c r="H328" s="155"/>
      <c r="I328" s="148"/>
      <c r="J328" s="148"/>
      <c r="K328" s="340" t="s">
        <v>609</v>
      </c>
      <c r="L328" s="340"/>
      <c r="M328" s="148" t="e">
        <f>COUNTIF('[1]Matriz SUC'!$K$12:$K$378,T_Graf.!K328)</f>
        <v>#VALUE!</v>
      </c>
      <c r="N328" s="151" t="e">
        <f t="shared" si="33"/>
        <v>#VALUE!</v>
      </c>
      <c r="O328" s="148"/>
      <c r="P328" s="155"/>
      <c r="Q328" s="148"/>
      <c r="R328" s="148"/>
      <c r="S328" s="148" t="s">
        <v>609</v>
      </c>
      <c r="T328" s="148" t="e">
        <f>COUNTIF('[1]Matriz URB'!$K$12:$K$379,T_Graf.!S328)</f>
        <v>#VALUE!</v>
      </c>
      <c r="U328" s="151" t="e">
        <f t="shared" si="34"/>
        <v>#VALUE!</v>
      </c>
      <c r="V328" s="148"/>
      <c r="W328" s="155"/>
      <c r="X328" s="148"/>
      <c r="Y328" s="148"/>
      <c r="Z328" s="148" t="s">
        <v>609</v>
      </c>
      <c r="AA328" s="148" t="e">
        <f>COUNTIF('[1]Matriz VAC'!$K$12:$K$369,T_Graf.!Z328)</f>
        <v>#VALUE!</v>
      </c>
      <c r="AB328" s="151" t="e">
        <f t="shared" si="35"/>
        <v>#VALUE!</v>
      </c>
    </row>
    <row r="329" spans="1:28" ht="10.9" customHeight="1" x14ac:dyDescent="0.2">
      <c r="A329" s="155"/>
      <c r="B329" s="148"/>
      <c r="C329" s="148"/>
      <c r="D329" s="148" t="s">
        <v>613</v>
      </c>
      <c r="E329" s="148" t="e">
        <f>COUNTIF('[1]Matriz SAN'!$K$12:$K$384,T_Graf.!D329)</f>
        <v>#VALUE!</v>
      </c>
      <c r="F329" s="151" t="e">
        <f t="shared" si="32"/>
        <v>#VALUE!</v>
      </c>
      <c r="G329" s="148"/>
      <c r="H329" s="155"/>
      <c r="I329" s="148"/>
      <c r="J329" s="148"/>
      <c r="K329" s="340" t="s">
        <v>613</v>
      </c>
      <c r="L329" s="340"/>
      <c r="M329" s="148" t="e">
        <f>COUNTIF('[1]Matriz SUC'!$K$12:$K$378,T_Graf.!K329)</f>
        <v>#VALUE!</v>
      </c>
      <c r="N329" s="151" t="e">
        <f t="shared" si="33"/>
        <v>#VALUE!</v>
      </c>
      <c r="O329" s="148"/>
      <c r="P329" s="155"/>
      <c r="Q329" s="148"/>
      <c r="R329" s="148"/>
      <c r="S329" s="148" t="s">
        <v>613</v>
      </c>
      <c r="T329" s="148" t="e">
        <f>COUNTIF('[1]Matriz URB'!$K$12:$K$379,T_Graf.!S329)</f>
        <v>#VALUE!</v>
      </c>
      <c r="U329" s="151" t="e">
        <f t="shared" si="34"/>
        <v>#VALUE!</v>
      </c>
      <c r="V329" s="148"/>
      <c r="W329" s="155"/>
      <c r="X329" s="148"/>
      <c r="Y329" s="148"/>
      <c r="Z329" s="148" t="s">
        <v>613</v>
      </c>
      <c r="AA329" s="148" t="e">
        <f>COUNTIF('[1]Matriz VAC'!$K$12:$K$369,T_Graf.!Z329)</f>
        <v>#VALUE!</v>
      </c>
      <c r="AB329" s="151" t="e">
        <f t="shared" si="35"/>
        <v>#VALUE!</v>
      </c>
    </row>
    <row r="330" spans="1:28" ht="10.9" customHeight="1" x14ac:dyDescent="0.2">
      <c r="A330" s="155"/>
      <c r="B330" s="148"/>
      <c r="C330" s="148"/>
      <c r="D330" s="148" t="s">
        <v>617</v>
      </c>
      <c r="E330" s="148" t="e">
        <f>COUNTIF('[1]Matriz SAN'!$K$12:$K$384,T_Graf.!D330)</f>
        <v>#VALUE!</v>
      </c>
      <c r="F330" s="151" t="e">
        <f t="shared" si="32"/>
        <v>#VALUE!</v>
      </c>
      <c r="G330" s="148"/>
      <c r="H330" s="155"/>
      <c r="I330" s="148"/>
      <c r="J330" s="148"/>
      <c r="K330" s="340" t="s">
        <v>617</v>
      </c>
      <c r="L330" s="340"/>
      <c r="M330" s="148" t="e">
        <f>COUNTIF('[1]Matriz SUC'!$K$12:$K$378,T_Graf.!K330)</f>
        <v>#VALUE!</v>
      </c>
      <c r="N330" s="151" t="e">
        <f t="shared" si="33"/>
        <v>#VALUE!</v>
      </c>
      <c r="O330" s="148"/>
      <c r="P330" s="155"/>
      <c r="Q330" s="148"/>
      <c r="R330" s="148"/>
      <c r="S330" s="148" t="s">
        <v>617</v>
      </c>
      <c r="T330" s="148" t="e">
        <f>COUNTIF('[1]Matriz URB'!$K$12:$K$379,T_Graf.!S330)</f>
        <v>#VALUE!</v>
      </c>
      <c r="U330" s="151" t="e">
        <f t="shared" si="34"/>
        <v>#VALUE!</v>
      </c>
      <c r="V330" s="148"/>
      <c r="W330" s="155"/>
      <c r="X330" s="148"/>
      <c r="Y330" s="148"/>
      <c r="Z330" s="148" t="s">
        <v>617</v>
      </c>
      <c r="AA330" s="148" t="e">
        <f>COUNTIF('[1]Matriz VAC'!$K$12:$K$369,T_Graf.!Z330)</f>
        <v>#VALUE!</v>
      </c>
      <c r="AB330" s="151" t="e">
        <f t="shared" si="35"/>
        <v>#VALUE!</v>
      </c>
    </row>
    <row r="331" spans="1:28" ht="10.9" customHeight="1" x14ac:dyDescent="0.2">
      <c r="A331" s="155"/>
      <c r="B331" s="148"/>
      <c r="C331" s="148"/>
      <c r="D331" s="148" t="s">
        <v>621</v>
      </c>
      <c r="E331" s="148" t="e">
        <f>COUNTIF('[1]Matriz SAN'!$K$12:$K$384,T_Graf.!D331)</f>
        <v>#VALUE!</v>
      </c>
      <c r="F331" s="151" t="e">
        <f t="shared" si="32"/>
        <v>#VALUE!</v>
      </c>
      <c r="G331" s="148"/>
      <c r="H331" s="155"/>
      <c r="I331" s="148"/>
      <c r="J331" s="148"/>
      <c r="K331" s="340" t="s">
        <v>621</v>
      </c>
      <c r="L331" s="340"/>
      <c r="M331" s="148" t="e">
        <f>COUNTIF('[1]Matriz SUC'!$K$12:$K$378,T_Graf.!K331)</f>
        <v>#VALUE!</v>
      </c>
      <c r="N331" s="151" t="e">
        <f t="shared" si="33"/>
        <v>#VALUE!</v>
      </c>
      <c r="O331" s="148"/>
      <c r="P331" s="155"/>
      <c r="Q331" s="148"/>
      <c r="R331" s="148"/>
      <c r="S331" s="148" t="s">
        <v>621</v>
      </c>
      <c r="T331" s="148" t="e">
        <f>COUNTIF('[1]Matriz URB'!$K$12:$K$379,T_Graf.!S331)</f>
        <v>#VALUE!</v>
      </c>
      <c r="U331" s="151" t="e">
        <f t="shared" si="34"/>
        <v>#VALUE!</v>
      </c>
      <c r="V331" s="148"/>
      <c r="W331" s="155"/>
      <c r="X331" s="148"/>
      <c r="Y331" s="148"/>
      <c r="Z331" s="148" t="s">
        <v>621</v>
      </c>
      <c r="AA331" s="148" t="e">
        <f>COUNTIF('[1]Matriz VAC'!$K$12:$K$369,T_Graf.!Z331)</f>
        <v>#VALUE!</v>
      </c>
      <c r="AB331" s="151" t="e">
        <f t="shared" si="35"/>
        <v>#VALUE!</v>
      </c>
    </row>
    <row r="332" spans="1:28" ht="10.9" customHeight="1" x14ac:dyDescent="0.2">
      <c r="A332" s="155"/>
      <c r="B332" s="148"/>
      <c r="C332" s="148"/>
      <c r="D332" s="148" t="s">
        <v>625</v>
      </c>
      <c r="E332" s="148" t="e">
        <f>COUNTIF('[1]Matriz SAN'!$K$12:$K$384,T_Graf.!D332)</f>
        <v>#VALUE!</v>
      </c>
      <c r="F332" s="151" t="e">
        <f t="shared" si="32"/>
        <v>#VALUE!</v>
      </c>
      <c r="G332" s="148"/>
      <c r="H332" s="155"/>
      <c r="I332" s="148"/>
      <c r="J332" s="148"/>
      <c r="K332" s="340" t="s">
        <v>625</v>
      </c>
      <c r="L332" s="340"/>
      <c r="M332" s="148" t="e">
        <f>COUNTIF('[1]Matriz SUC'!$K$12:$K$378,T_Graf.!K332)</f>
        <v>#VALUE!</v>
      </c>
      <c r="N332" s="151" t="e">
        <f t="shared" si="33"/>
        <v>#VALUE!</v>
      </c>
      <c r="O332" s="148"/>
      <c r="P332" s="155"/>
      <c r="Q332" s="148"/>
      <c r="R332" s="148"/>
      <c r="S332" s="148" t="s">
        <v>625</v>
      </c>
      <c r="T332" s="148" t="e">
        <f>COUNTIF('[1]Matriz URB'!$K$12:$K$379,T_Graf.!S332)</f>
        <v>#VALUE!</v>
      </c>
      <c r="U332" s="151" t="e">
        <f t="shared" si="34"/>
        <v>#VALUE!</v>
      </c>
      <c r="V332" s="148"/>
      <c r="W332" s="155"/>
      <c r="X332" s="148"/>
      <c r="Y332" s="148"/>
      <c r="Z332" s="148" t="s">
        <v>625</v>
      </c>
      <c r="AA332" s="148" t="e">
        <f>COUNTIF('[1]Matriz VAC'!$K$12:$K$369,T_Graf.!Z332)</f>
        <v>#VALUE!</v>
      </c>
      <c r="AB332" s="151" t="e">
        <f t="shared" si="35"/>
        <v>#VALUE!</v>
      </c>
    </row>
    <row r="333" spans="1:28" ht="10.9" customHeight="1" x14ac:dyDescent="0.2">
      <c r="A333" s="155"/>
      <c r="B333" s="148"/>
      <c r="C333" s="148"/>
      <c r="D333" s="148" t="s">
        <v>629</v>
      </c>
      <c r="E333" s="148" t="e">
        <f>COUNTIF('[1]Matriz SAN'!$K$12:$K$384,T_Graf.!D333)</f>
        <v>#VALUE!</v>
      </c>
      <c r="F333" s="151" t="e">
        <f t="shared" si="32"/>
        <v>#VALUE!</v>
      </c>
      <c r="G333" s="148"/>
      <c r="H333" s="155"/>
      <c r="I333" s="148"/>
      <c r="J333" s="148"/>
      <c r="K333" s="340" t="s">
        <v>629</v>
      </c>
      <c r="L333" s="340"/>
      <c r="M333" s="148" t="e">
        <f>COUNTIF('[1]Matriz SUC'!$K$12:$K$378,T_Graf.!K333)</f>
        <v>#VALUE!</v>
      </c>
      <c r="N333" s="151" t="e">
        <f t="shared" si="33"/>
        <v>#VALUE!</v>
      </c>
      <c r="O333" s="148"/>
      <c r="P333" s="155"/>
      <c r="Q333" s="148"/>
      <c r="R333" s="148"/>
      <c r="S333" s="148" t="s">
        <v>629</v>
      </c>
      <c r="T333" s="148" t="e">
        <f>COUNTIF('[1]Matriz URB'!$K$12:$K$379,T_Graf.!S333)</f>
        <v>#VALUE!</v>
      </c>
      <c r="U333" s="151" t="e">
        <f t="shared" si="34"/>
        <v>#VALUE!</v>
      </c>
      <c r="V333" s="148"/>
      <c r="W333" s="155"/>
      <c r="X333" s="148"/>
      <c r="Y333" s="148"/>
      <c r="Z333" s="148" t="s">
        <v>629</v>
      </c>
      <c r="AA333" s="148" t="e">
        <f>COUNTIF('[1]Matriz VAC'!$K$12:$K$369,T_Graf.!Z333)</f>
        <v>#VALUE!</v>
      </c>
      <c r="AB333" s="151" t="e">
        <f t="shared" si="35"/>
        <v>#VALUE!</v>
      </c>
    </row>
    <row r="334" spans="1:28" ht="10.9" customHeight="1" x14ac:dyDescent="0.2">
      <c r="A334" s="155"/>
      <c r="B334" s="148"/>
      <c r="C334" s="148"/>
      <c r="D334" s="148" t="s">
        <v>633</v>
      </c>
      <c r="E334" s="148" t="e">
        <f>COUNTIF('[1]Matriz SAN'!$K$12:$K$384,T_Graf.!D334)</f>
        <v>#VALUE!</v>
      </c>
      <c r="F334" s="151" t="e">
        <f t="shared" si="32"/>
        <v>#VALUE!</v>
      </c>
      <c r="G334" s="148"/>
      <c r="H334" s="155"/>
      <c r="I334" s="148"/>
      <c r="J334" s="148"/>
      <c r="K334" s="340" t="s">
        <v>633</v>
      </c>
      <c r="L334" s="340"/>
      <c r="M334" s="148" t="e">
        <f>COUNTIF('[1]Matriz SUC'!$K$12:$K$378,T_Graf.!K334)</f>
        <v>#VALUE!</v>
      </c>
      <c r="N334" s="151" t="e">
        <f t="shared" si="33"/>
        <v>#VALUE!</v>
      </c>
      <c r="O334" s="148"/>
      <c r="P334" s="155"/>
      <c r="Q334" s="148"/>
      <c r="R334" s="148"/>
      <c r="S334" s="148" t="s">
        <v>633</v>
      </c>
      <c r="T334" s="148" t="e">
        <f>COUNTIF('[1]Matriz URB'!$K$12:$K$379,T_Graf.!S334)</f>
        <v>#VALUE!</v>
      </c>
      <c r="U334" s="151" t="e">
        <f t="shared" si="34"/>
        <v>#VALUE!</v>
      </c>
      <c r="V334" s="148"/>
      <c r="W334" s="155"/>
      <c r="X334" s="148"/>
      <c r="Y334" s="148"/>
      <c r="Z334" s="148" t="s">
        <v>633</v>
      </c>
      <c r="AA334" s="148" t="e">
        <f>COUNTIF('[1]Matriz VAC'!$K$12:$K$369,T_Graf.!Z334)</f>
        <v>#VALUE!</v>
      </c>
      <c r="AB334" s="151" t="e">
        <f t="shared" si="35"/>
        <v>#VALUE!</v>
      </c>
    </row>
    <row r="335" spans="1:28" ht="10.9" customHeight="1" x14ac:dyDescent="0.2">
      <c r="A335" s="155"/>
      <c r="B335" s="148"/>
      <c r="C335" s="148"/>
      <c r="D335" s="148" t="s">
        <v>637</v>
      </c>
      <c r="E335" s="148" t="e">
        <f>COUNTIF('[1]Matriz SAN'!$K$12:$K$384,T_Graf.!D335)</f>
        <v>#VALUE!</v>
      </c>
      <c r="F335" s="151" t="e">
        <f t="shared" si="32"/>
        <v>#VALUE!</v>
      </c>
      <c r="G335" s="148"/>
      <c r="H335" s="155"/>
      <c r="I335" s="148"/>
      <c r="J335" s="148"/>
      <c r="K335" s="340" t="s">
        <v>637</v>
      </c>
      <c r="L335" s="340"/>
      <c r="M335" s="148" t="e">
        <f>COUNTIF('[1]Matriz SUC'!$K$12:$K$378,T_Graf.!K335)</f>
        <v>#VALUE!</v>
      </c>
      <c r="N335" s="151" t="e">
        <f t="shared" si="33"/>
        <v>#VALUE!</v>
      </c>
      <c r="O335" s="148"/>
      <c r="P335" s="155"/>
      <c r="Q335" s="148"/>
      <c r="R335" s="148"/>
      <c r="S335" s="148" t="s">
        <v>637</v>
      </c>
      <c r="T335" s="148" t="e">
        <f>COUNTIF('[1]Matriz URB'!$K$12:$K$379,T_Graf.!S335)</f>
        <v>#VALUE!</v>
      </c>
      <c r="U335" s="151" t="e">
        <f t="shared" si="34"/>
        <v>#VALUE!</v>
      </c>
      <c r="V335" s="148"/>
      <c r="W335" s="155"/>
      <c r="X335" s="148"/>
      <c r="Y335" s="148"/>
      <c r="Z335" s="148" t="s">
        <v>637</v>
      </c>
      <c r="AA335" s="148" t="e">
        <f>COUNTIF('[1]Matriz VAC'!$K$12:$K$369,T_Graf.!Z335)</f>
        <v>#VALUE!</v>
      </c>
      <c r="AB335" s="151" t="e">
        <f t="shared" si="35"/>
        <v>#VALUE!</v>
      </c>
    </row>
    <row r="336" spans="1:28" ht="10.9" customHeight="1" x14ac:dyDescent="0.2">
      <c r="A336" s="155"/>
      <c r="B336" s="148"/>
      <c r="C336" s="148"/>
      <c r="D336" s="148" t="s">
        <v>641</v>
      </c>
      <c r="E336" s="148" t="e">
        <f>COUNTIF('[1]Matriz SAN'!$K$12:$K$384,T_Graf.!D336)</f>
        <v>#VALUE!</v>
      </c>
      <c r="F336" s="151" t="e">
        <f t="shared" si="32"/>
        <v>#VALUE!</v>
      </c>
      <c r="G336" s="148"/>
      <c r="H336" s="155"/>
      <c r="I336" s="148"/>
      <c r="J336" s="148"/>
      <c r="K336" s="340" t="s">
        <v>641</v>
      </c>
      <c r="L336" s="340"/>
      <c r="M336" s="148" t="e">
        <f>COUNTIF('[1]Matriz SUC'!$K$12:$K$378,T_Graf.!K336)</f>
        <v>#VALUE!</v>
      </c>
      <c r="N336" s="151" t="e">
        <f t="shared" si="33"/>
        <v>#VALUE!</v>
      </c>
      <c r="O336" s="148"/>
      <c r="P336" s="155"/>
      <c r="Q336" s="148"/>
      <c r="R336" s="148"/>
      <c r="S336" s="148" t="s">
        <v>641</v>
      </c>
      <c r="T336" s="148" t="e">
        <f>COUNTIF('[1]Matriz URB'!$K$12:$K$379,T_Graf.!S336)</f>
        <v>#VALUE!</v>
      </c>
      <c r="U336" s="151" t="e">
        <f t="shared" si="34"/>
        <v>#VALUE!</v>
      </c>
      <c r="V336" s="148"/>
      <c r="W336" s="155"/>
      <c r="X336" s="148"/>
      <c r="Y336" s="148"/>
      <c r="Z336" s="148" t="s">
        <v>641</v>
      </c>
      <c r="AA336" s="148" t="e">
        <f>COUNTIF('[1]Matriz VAC'!$K$12:$K$369,T_Graf.!Z336)</f>
        <v>#VALUE!</v>
      </c>
      <c r="AB336" s="151" t="e">
        <f t="shared" si="35"/>
        <v>#VALUE!</v>
      </c>
    </row>
    <row r="337" spans="1:28" ht="10.9" customHeight="1" x14ac:dyDescent="0.2">
      <c r="A337" s="155"/>
      <c r="B337" s="148"/>
      <c r="C337" s="148"/>
      <c r="D337" s="148" t="s">
        <v>644</v>
      </c>
      <c r="E337" s="148" t="e">
        <f>COUNTIF('[1]Matriz SAN'!$K$12:$K$384,T_Graf.!D337)</f>
        <v>#VALUE!</v>
      </c>
      <c r="F337" s="151" t="e">
        <f t="shared" si="32"/>
        <v>#VALUE!</v>
      </c>
      <c r="G337" s="148"/>
      <c r="H337" s="155"/>
      <c r="I337" s="148"/>
      <c r="J337" s="148"/>
      <c r="K337" s="340" t="s">
        <v>644</v>
      </c>
      <c r="L337" s="340"/>
      <c r="M337" s="148" t="e">
        <f>COUNTIF('[1]Matriz SUC'!$K$12:$K$378,T_Graf.!K337)</f>
        <v>#VALUE!</v>
      </c>
      <c r="N337" s="151" t="e">
        <f t="shared" si="33"/>
        <v>#VALUE!</v>
      </c>
      <c r="O337" s="148"/>
      <c r="P337" s="155"/>
      <c r="Q337" s="148"/>
      <c r="R337" s="148"/>
      <c r="S337" s="148" t="s">
        <v>644</v>
      </c>
      <c r="T337" s="148" t="e">
        <f>COUNTIF('[1]Matriz URB'!$K$12:$K$379,T_Graf.!S337)</f>
        <v>#VALUE!</v>
      </c>
      <c r="U337" s="151" t="e">
        <f t="shared" si="34"/>
        <v>#VALUE!</v>
      </c>
      <c r="V337" s="148"/>
      <c r="W337" s="155"/>
      <c r="X337" s="148"/>
      <c r="Y337" s="148"/>
      <c r="Z337" s="148" t="s">
        <v>644</v>
      </c>
      <c r="AA337" s="148" t="e">
        <f>COUNTIF('[1]Matriz VAC'!$K$12:$K$369,T_Graf.!Z337)</f>
        <v>#VALUE!</v>
      </c>
      <c r="AB337" s="151" t="e">
        <f t="shared" si="35"/>
        <v>#VALUE!</v>
      </c>
    </row>
    <row r="338" spans="1:28" ht="10.9" customHeight="1" x14ac:dyDescent="0.2">
      <c r="A338" s="155"/>
      <c r="B338" s="148"/>
      <c r="C338" s="148"/>
      <c r="D338" s="148" t="s">
        <v>647</v>
      </c>
      <c r="E338" s="148" t="e">
        <f>COUNTIF('[1]Matriz SAN'!$K$12:$K$384,T_Graf.!D338)</f>
        <v>#VALUE!</v>
      </c>
      <c r="F338" s="151" t="e">
        <f t="shared" si="32"/>
        <v>#VALUE!</v>
      </c>
      <c r="G338" s="148"/>
      <c r="H338" s="155"/>
      <c r="I338" s="148"/>
      <c r="J338" s="148"/>
      <c r="K338" s="340" t="s">
        <v>647</v>
      </c>
      <c r="L338" s="340"/>
      <c r="M338" s="148" t="e">
        <f>COUNTIF('[1]Matriz SUC'!$K$12:$K$378,T_Graf.!K338)</f>
        <v>#VALUE!</v>
      </c>
      <c r="N338" s="151" t="e">
        <f t="shared" si="33"/>
        <v>#VALUE!</v>
      </c>
      <c r="O338" s="148"/>
      <c r="P338" s="155"/>
      <c r="Q338" s="148"/>
      <c r="R338" s="148"/>
      <c r="S338" s="148" t="s">
        <v>647</v>
      </c>
      <c r="T338" s="148" t="e">
        <f>COUNTIF('[1]Matriz URB'!$K$12:$K$379,T_Graf.!S338)</f>
        <v>#VALUE!</v>
      </c>
      <c r="U338" s="151" t="e">
        <f t="shared" si="34"/>
        <v>#VALUE!</v>
      </c>
      <c r="V338" s="148"/>
      <c r="W338" s="155"/>
      <c r="X338" s="148"/>
      <c r="Y338" s="148"/>
      <c r="Z338" s="148" t="s">
        <v>647</v>
      </c>
      <c r="AA338" s="148" t="e">
        <f>COUNTIF('[1]Matriz VAC'!$K$12:$K$369,T_Graf.!Z338)</f>
        <v>#VALUE!</v>
      </c>
      <c r="AB338" s="151" t="e">
        <f t="shared" si="35"/>
        <v>#VALUE!</v>
      </c>
    </row>
    <row r="339" spans="1:28" ht="10.9" customHeight="1" x14ac:dyDescent="0.2">
      <c r="A339" s="155"/>
      <c r="B339" s="148"/>
      <c r="C339" s="148"/>
      <c r="D339" s="148" t="s">
        <v>650</v>
      </c>
      <c r="E339" s="148" t="e">
        <f>COUNTIF('[1]Matriz SAN'!$K$12:$K$384,T_Graf.!D339)</f>
        <v>#VALUE!</v>
      </c>
      <c r="F339" s="151" t="e">
        <f t="shared" si="32"/>
        <v>#VALUE!</v>
      </c>
      <c r="G339" s="148"/>
      <c r="H339" s="155"/>
      <c r="I339" s="148"/>
      <c r="J339" s="148"/>
      <c r="K339" s="340" t="s">
        <v>650</v>
      </c>
      <c r="L339" s="340"/>
      <c r="M339" s="148" t="e">
        <f>COUNTIF('[1]Matriz SUC'!$K$12:$K$378,T_Graf.!K339)</f>
        <v>#VALUE!</v>
      </c>
      <c r="N339" s="151" t="e">
        <f t="shared" si="33"/>
        <v>#VALUE!</v>
      </c>
      <c r="O339" s="148"/>
      <c r="P339" s="155"/>
      <c r="Q339" s="148"/>
      <c r="R339" s="148"/>
      <c r="S339" s="148" t="s">
        <v>650</v>
      </c>
      <c r="T339" s="148" t="e">
        <f>COUNTIF('[1]Matriz URB'!$K$12:$K$379,T_Graf.!S339)</f>
        <v>#VALUE!</v>
      </c>
      <c r="U339" s="151" t="e">
        <f t="shared" si="34"/>
        <v>#VALUE!</v>
      </c>
      <c r="V339" s="148"/>
      <c r="W339" s="155"/>
      <c r="X339" s="148"/>
      <c r="Y339" s="148"/>
      <c r="Z339" s="148" t="s">
        <v>650</v>
      </c>
      <c r="AA339" s="148" t="e">
        <f>COUNTIF('[1]Matriz VAC'!$K$12:$K$369,T_Graf.!Z339)</f>
        <v>#VALUE!</v>
      </c>
      <c r="AB339" s="151" t="e">
        <f t="shared" si="35"/>
        <v>#VALUE!</v>
      </c>
    </row>
    <row r="340" spans="1:28" ht="10.9" customHeight="1" x14ac:dyDescent="0.2">
      <c r="A340" s="155"/>
      <c r="B340" s="148"/>
      <c r="C340" s="148"/>
      <c r="D340" s="148" t="s">
        <v>653</v>
      </c>
      <c r="E340" s="148" t="e">
        <f>COUNTIF('[1]Matriz SAN'!$K$12:$K$384,T_Graf.!D340)</f>
        <v>#VALUE!</v>
      </c>
      <c r="F340" s="151" t="e">
        <f t="shared" si="32"/>
        <v>#VALUE!</v>
      </c>
      <c r="G340" s="148"/>
      <c r="H340" s="155"/>
      <c r="I340" s="148"/>
      <c r="J340" s="148"/>
      <c r="K340" s="340" t="s">
        <v>653</v>
      </c>
      <c r="L340" s="340"/>
      <c r="M340" s="148" t="e">
        <f>COUNTIF('[1]Matriz SUC'!$K$12:$K$378,T_Graf.!K340)</f>
        <v>#VALUE!</v>
      </c>
      <c r="N340" s="151" t="e">
        <f t="shared" si="33"/>
        <v>#VALUE!</v>
      </c>
      <c r="O340" s="148"/>
      <c r="P340" s="155"/>
      <c r="Q340" s="148"/>
      <c r="R340" s="148"/>
      <c r="S340" s="148" t="s">
        <v>653</v>
      </c>
      <c r="T340" s="148" t="e">
        <f>COUNTIF('[1]Matriz URB'!$K$12:$K$379,T_Graf.!S340)</f>
        <v>#VALUE!</v>
      </c>
      <c r="U340" s="151" t="e">
        <f t="shared" si="34"/>
        <v>#VALUE!</v>
      </c>
      <c r="V340" s="148"/>
      <c r="W340" s="155"/>
      <c r="X340" s="148"/>
      <c r="Y340" s="148"/>
      <c r="Z340" s="148" t="s">
        <v>653</v>
      </c>
      <c r="AA340" s="148" t="e">
        <f>COUNTIF('[1]Matriz VAC'!$K$12:$K$369,T_Graf.!Z340)</f>
        <v>#VALUE!</v>
      </c>
      <c r="AB340" s="151" t="e">
        <f t="shared" si="35"/>
        <v>#VALUE!</v>
      </c>
    </row>
    <row r="341" spans="1:28" ht="10.9" customHeight="1" x14ac:dyDescent="0.2">
      <c r="A341" s="155"/>
      <c r="B341" s="148"/>
      <c r="C341" s="148"/>
      <c r="D341" s="148" t="s">
        <v>656</v>
      </c>
      <c r="E341" s="148" t="e">
        <f>COUNTIF('[1]Matriz SAN'!$K$12:$K$384,T_Graf.!D341)</f>
        <v>#VALUE!</v>
      </c>
      <c r="F341" s="151" t="e">
        <f t="shared" si="32"/>
        <v>#VALUE!</v>
      </c>
      <c r="G341" s="148"/>
      <c r="H341" s="155"/>
      <c r="I341" s="148"/>
      <c r="J341" s="148"/>
      <c r="K341" s="340" t="s">
        <v>656</v>
      </c>
      <c r="L341" s="340"/>
      <c r="M341" s="148" t="e">
        <f>COUNTIF('[1]Matriz SUC'!$K$12:$K$378,T_Graf.!K341)</f>
        <v>#VALUE!</v>
      </c>
      <c r="N341" s="151" t="e">
        <f t="shared" si="33"/>
        <v>#VALUE!</v>
      </c>
      <c r="O341" s="148"/>
      <c r="P341" s="155"/>
      <c r="Q341" s="148"/>
      <c r="R341" s="148"/>
      <c r="S341" s="148" t="s">
        <v>656</v>
      </c>
      <c r="T341" s="148" t="e">
        <f>COUNTIF('[1]Matriz URB'!$K$12:$K$379,T_Graf.!S341)</f>
        <v>#VALUE!</v>
      </c>
      <c r="U341" s="151" t="e">
        <f t="shared" si="34"/>
        <v>#VALUE!</v>
      </c>
      <c r="V341" s="148"/>
      <c r="W341" s="155"/>
      <c r="X341" s="148"/>
      <c r="Y341" s="148"/>
      <c r="Z341" s="148" t="s">
        <v>656</v>
      </c>
      <c r="AA341" s="148" t="e">
        <f>COUNTIF('[1]Matriz VAC'!$K$12:$K$369,T_Graf.!Z341)</f>
        <v>#VALUE!</v>
      </c>
      <c r="AB341" s="151" t="e">
        <f t="shared" si="35"/>
        <v>#VALUE!</v>
      </c>
    </row>
    <row r="342" spans="1:28" ht="10.9" customHeight="1" x14ac:dyDescent="0.2">
      <c r="A342" s="155"/>
      <c r="B342" s="148"/>
      <c r="C342" s="148"/>
      <c r="D342" s="148" t="s">
        <v>659</v>
      </c>
      <c r="E342" s="148" t="e">
        <f>COUNTIF('[1]Matriz SAN'!$K$12:$K$384,T_Graf.!D342)</f>
        <v>#VALUE!</v>
      </c>
      <c r="F342" s="151" t="e">
        <f t="shared" si="32"/>
        <v>#VALUE!</v>
      </c>
      <c r="G342" s="148"/>
      <c r="H342" s="155"/>
      <c r="I342" s="148"/>
      <c r="J342" s="148"/>
      <c r="K342" s="340" t="s">
        <v>659</v>
      </c>
      <c r="L342" s="340"/>
      <c r="M342" s="148" t="e">
        <f>COUNTIF('[1]Matriz SUC'!$K$12:$K$378,T_Graf.!K342)</f>
        <v>#VALUE!</v>
      </c>
      <c r="N342" s="151" t="e">
        <f t="shared" si="33"/>
        <v>#VALUE!</v>
      </c>
      <c r="O342" s="148"/>
      <c r="P342" s="155"/>
      <c r="Q342" s="148"/>
      <c r="R342" s="148"/>
      <c r="S342" s="148" t="s">
        <v>659</v>
      </c>
      <c r="T342" s="148" t="e">
        <f>COUNTIF('[1]Matriz URB'!$K$12:$K$379,T_Graf.!S342)</f>
        <v>#VALUE!</v>
      </c>
      <c r="U342" s="151" t="e">
        <f t="shared" si="34"/>
        <v>#VALUE!</v>
      </c>
      <c r="V342" s="148"/>
      <c r="W342" s="155"/>
      <c r="X342" s="148"/>
      <c r="Y342" s="148"/>
      <c r="Z342" s="148" t="s">
        <v>659</v>
      </c>
      <c r="AA342" s="148" t="e">
        <f>COUNTIF('[1]Matriz VAC'!$K$12:$K$369,T_Graf.!Z342)</f>
        <v>#VALUE!</v>
      </c>
      <c r="AB342" s="151" t="e">
        <f t="shared" si="35"/>
        <v>#VALUE!</v>
      </c>
    </row>
    <row r="343" spans="1:28" ht="10.9" customHeight="1" x14ac:dyDescent="0.2">
      <c r="A343" s="155"/>
      <c r="B343" s="148"/>
      <c r="C343" s="148"/>
      <c r="D343" s="148" t="s">
        <v>662</v>
      </c>
      <c r="E343" s="148" t="e">
        <f>COUNTIF('[1]Matriz SAN'!$K$12:$K$384,T_Graf.!D343)</f>
        <v>#VALUE!</v>
      </c>
      <c r="F343" s="151" t="e">
        <f t="shared" si="32"/>
        <v>#VALUE!</v>
      </c>
      <c r="G343" s="148"/>
      <c r="H343" s="155"/>
      <c r="I343" s="148"/>
      <c r="J343" s="148"/>
      <c r="K343" s="340" t="s">
        <v>662</v>
      </c>
      <c r="L343" s="340"/>
      <c r="M343" s="148" t="e">
        <f>COUNTIF('[1]Matriz SUC'!$K$12:$K$378,T_Graf.!K343)</f>
        <v>#VALUE!</v>
      </c>
      <c r="N343" s="151" t="e">
        <f t="shared" si="33"/>
        <v>#VALUE!</v>
      </c>
      <c r="O343" s="148"/>
      <c r="P343" s="155"/>
      <c r="Q343" s="148"/>
      <c r="R343" s="148"/>
      <c r="S343" s="148" t="s">
        <v>662</v>
      </c>
      <c r="T343" s="148" t="e">
        <f>COUNTIF('[1]Matriz URB'!$K$12:$K$379,T_Graf.!S343)</f>
        <v>#VALUE!</v>
      </c>
      <c r="U343" s="151" t="e">
        <f t="shared" si="34"/>
        <v>#VALUE!</v>
      </c>
      <c r="V343" s="148"/>
      <c r="W343" s="155"/>
      <c r="X343" s="148"/>
      <c r="Y343" s="148"/>
      <c r="Z343" s="148" t="s">
        <v>662</v>
      </c>
      <c r="AA343" s="148" t="e">
        <f>COUNTIF('[1]Matriz VAC'!$K$12:$K$369,T_Graf.!Z343)</f>
        <v>#VALUE!</v>
      </c>
      <c r="AB343" s="151" t="e">
        <f t="shared" si="35"/>
        <v>#VALUE!</v>
      </c>
    </row>
    <row r="344" spans="1:28" ht="10.9" customHeight="1" x14ac:dyDescent="0.2">
      <c r="A344" s="155"/>
      <c r="B344" s="148"/>
      <c r="C344" s="148"/>
      <c r="D344" s="148" t="s">
        <v>257</v>
      </c>
      <c r="E344" s="148" t="e">
        <f>COUNTIF('[1]Matriz SAN'!$K$12:$K$384,T_Graf.!D344)</f>
        <v>#VALUE!</v>
      </c>
      <c r="F344" s="151" t="e">
        <f t="shared" si="32"/>
        <v>#VALUE!</v>
      </c>
      <c r="G344" s="148"/>
      <c r="H344" s="155"/>
      <c r="I344" s="148"/>
      <c r="J344" s="148"/>
      <c r="K344" s="340" t="s">
        <v>257</v>
      </c>
      <c r="L344" s="340"/>
      <c r="M344" s="148" t="e">
        <f>COUNTIF('[1]Matriz SUC'!$K$12:$K$378,T_Graf.!K344)</f>
        <v>#VALUE!</v>
      </c>
      <c r="N344" s="151" t="e">
        <f t="shared" si="33"/>
        <v>#VALUE!</v>
      </c>
      <c r="O344" s="148"/>
      <c r="P344" s="155"/>
      <c r="Q344" s="148"/>
      <c r="R344" s="148"/>
      <c r="S344" s="148" t="s">
        <v>257</v>
      </c>
      <c r="T344" s="148" t="e">
        <f>COUNTIF('[1]Matriz URB'!$K$12:$K$379,T_Graf.!S344)</f>
        <v>#VALUE!</v>
      </c>
      <c r="U344" s="151" t="e">
        <f t="shared" si="34"/>
        <v>#VALUE!</v>
      </c>
      <c r="V344" s="148"/>
      <c r="W344" s="155"/>
      <c r="X344" s="148"/>
      <c r="Y344" s="148"/>
      <c r="Z344" s="148" t="s">
        <v>257</v>
      </c>
      <c r="AA344" s="148" t="e">
        <f>COUNTIF('[1]Matriz VAC'!$K$12:$K$369,T_Graf.!Z344)</f>
        <v>#VALUE!</v>
      </c>
      <c r="AB344" s="151" t="e">
        <f t="shared" si="35"/>
        <v>#VALUE!</v>
      </c>
    </row>
    <row r="345" spans="1:28" ht="10.9" customHeight="1" x14ac:dyDescent="0.2">
      <c r="A345" s="155"/>
      <c r="B345" s="148"/>
      <c r="C345" s="148"/>
      <c r="D345" s="148" t="s">
        <v>520</v>
      </c>
      <c r="E345" s="148" t="e">
        <f>COUNTIF('[1]Matriz SAN'!$K$12:$K$384,T_Graf.!D345)</f>
        <v>#VALUE!</v>
      </c>
      <c r="F345" s="151" t="e">
        <f t="shared" si="32"/>
        <v>#VALUE!</v>
      </c>
      <c r="G345" s="148"/>
      <c r="H345" s="155"/>
      <c r="I345" s="148"/>
      <c r="J345" s="148"/>
      <c r="K345" s="340" t="s">
        <v>520</v>
      </c>
      <c r="L345" s="340"/>
      <c r="M345" s="148" t="e">
        <f>COUNTIF('[1]Matriz SUC'!$K$12:$K$378,T_Graf.!K345)</f>
        <v>#VALUE!</v>
      </c>
      <c r="N345" s="151" t="e">
        <f t="shared" si="33"/>
        <v>#VALUE!</v>
      </c>
      <c r="O345" s="148"/>
      <c r="P345" s="155"/>
      <c r="Q345" s="148"/>
      <c r="R345" s="148"/>
      <c r="S345" s="148" t="s">
        <v>520</v>
      </c>
      <c r="T345" s="148" t="e">
        <f>COUNTIF('[1]Matriz URB'!$K$12:$K$379,T_Graf.!S345)</f>
        <v>#VALUE!</v>
      </c>
      <c r="U345" s="151" t="e">
        <f t="shared" si="34"/>
        <v>#VALUE!</v>
      </c>
      <c r="V345" s="148"/>
      <c r="W345" s="155"/>
      <c r="X345" s="148"/>
      <c r="Y345" s="148"/>
      <c r="Z345" s="148" t="s">
        <v>520</v>
      </c>
      <c r="AA345" s="148" t="e">
        <f>COUNTIF('[1]Matriz VAC'!$K$12:$K$369,T_Graf.!Z345)</f>
        <v>#VALUE!</v>
      </c>
      <c r="AB345" s="151" t="e">
        <f t="shared" si="35"/>
        <v>#VALUE!</v>
      </c>
    </row>
    <row r="346" spans="1:28" ht="10.9" customHeight="1" x14ac:dyDescent="0.2">
      <c r="A346" s="155"/>
      <c r="B346" s="148"/>
      <c r="C346" s="148"/>
      <c r="D346" s="148" t="s">
        <v>668</v>
      </c>
      <c r="E346" s="148" t="e">
        <f>COUNTIF('[1]Matriz SAN'!$K$12:$K$384,T_Graf.!D346)</f>
        <v>#VALUE!</v>
      </c>
      <c r="F346" s="151" t="e">
        <f>IF(E346=0,NA(),E346)</f>
        <v>#VALUE!</v>
      </c>
      <c r="G346" s="148"/>
      <c r="H346" s="155"/>
      <c r="I346" s="148"/>
      <c r="J346" s="148"/>
      <c r="K346" s="340" t="s">
        <v>668</v>
      </c>
      <c r="L346" s="340"/>
      <c r="M346" s="148" t="e">
        <f>COUNTIF('[1]Matriz SUC'!$K$12:$K$378,T_Graf.!K346)</f>
        <v>#VALUE!</v>
      </c>
      <c r="N346" s="151" t="e">
        <f t="shared" si="33"/>
        <v>#VALUE!</v>
      </c>
      <c r="O346" s="148"/>
      <c r="P346" s="155"/>
      <c r="Q346" s="148"/>
      <c r="R346" s="148"/>
      <c r="S346" s="148" t="s">
        <v>668</v>
      </c>
      <c r="T346" s="148" t="e">
        <f>COUNTIF('[1]Matriz URB'!$K$12:$K$379,T_Graf.!S346)</f>
        <v>#VALUE!</v>
      </c>
      <c r="U346" s="151" t="e">
        <f t="shared" si="34"/>
        <v>#VALUE!</v>
      </c>
      <c r="V346" s="148"/>
      <c r="W346" s="155"/>
      <c r="X346" s="148"/>
      <c r="Y346" s="148"/>
      <c r="Z346" s="148" t="s">
        <v>668</v>
      </c>
      <c r="AA346" s="148" t="e">
        <f>COUNTIF('[1]Matriz VAC'!$K$12:$K$369,T_Graf.!Z346)</f>
        <v>#VALUE!</v>
      </c>
      <c r="AB346" s="151" t="e">
        <f t="shared" si="35"/>
        <v>#VALUE!</v>
      </c>
    </row>
    <row r="347" spans="1:28" ht="10.9" customHeight="1" x14ac:dyDescent="0.2">
      <c r="A347" s="155"/>
      <c r="B347" s="148"/>
      <c r="C347" s="148"/>
      <c r="D347" s="148" t="s">
        <v>671</v>
      </c>
      <c r="E347" s="148" t="e">
        <f>COUNTIF('[1]Matriz SAN'!$K$12:$K$384,T_Graf.!D347)</f>
        <v>#VALUE!</v>
      </c>
      <c r="F347" s="151" t="e">
        <f>IF(E347=0,NA(),E347)</f>
        <v>#VALUE!</v>
      </c>
      <c r="G347" s="148"/>
      <c r="H347" s="155"/>
      <c r="I347" s="148"/>
      <c r="J347" s="148"/>
      <c r="K347" s="340" t="s">
        <v>671</v>
      </c>
      <c r="L347" s="340"/>
      <c r="M347" s="148" t="e">
        <f>COUNTIF('[1]Matriz SUC'!$K$12:$K$378,T_Graf.!K347)</f>
        <v>#VALUE!</v>
      </c>
      <c r="N347" s="151" t="e">
        <f>IF(M347=0,NA(),M347)</f>
        <v>#VALUE!</v>
      </c>
      <c r="O347" s="148"/>
      <c r="P347" s="155"/>
      <c r="Q347" s="148"/>
      <c r="R347" s="148"/>
      <c r="S347" s="148" t="s">
        <v>671</v>
      </c>
      <c r="T347" s="148" t="e">
        <f>COUNTIF('[1]Matriz URB'!$K$12:$K$379,T_Graf.!S347)</f>
        <v>#VALUE!</v>
      </c>
      <c r="U347" s="151" t="e">
        <f>IF(T347=0,NA(),T347)</f>
        <v>#VALUE!</v>
      </c>
      <c r="V347" s="148"/>
      <c r="W347" s="155"/>
      <c r="X347" s="148"/>
      <c r="Y347" s="148"/>
      <c r="Z347" s="148" t="s">
        <v>671</v>
      </c>
      <c r="AA347" s="148" t="e">
        <f>COUNTIF('[1]Matriz VAC'!$K$12:$K$369,T_Graf.!Z347)</f>
        <v>#VALUE!</v>
      </c>
      <c r="AB347" s="151" t="e">
        <f>IF(AA347=0,NA(),AA347)</f>
        <v>#VALUE!</v>
      </c>
    </row>
    <row r="348" spans="1:28" ht="10.9" customHeight="1" x14ac:dyDescent="0.2">
      <c r="A348" s="155"/>
      <c r="B348" s="148"/>
      <c r="C348" s="148"/>
      <c r="D348" s="148" t="s">
        <v>674</v>
      </c>
      <c r="E348" s="148" t="e">
        <f>COUNTIF('[1]Matriz SAN'!$K$12:$K$384,T_Graf.!D348)</f>
        <v>#VALUE!</v>
      </c>
      <c r="F348" s="151" t="e">
        <f>IF(E348=0,NA(),E348)</f>
        <v>#VALUE!</v>
      </c>
      <c r="G348" s="148"/>
      <c r="H348" s="155"/>
      <c r="I348" s="148"/>
      <c r="J348" s="148"/>
      <c r="K348" s="340" t="s">
        <v>674</v>
      </c>
      <c r="L348" s="340"/>
      <c r="M348" s="148" t="e">
        <f>COUNTIF('[1]Matriz SUC'!$K$12:$K$378,T_Graf.!K348)</f>
        <v>#VALUE!</v>
      </c>
      <c r="N348" s="151" t="e">
        <f t="shared" ref="N348:N352" si="36">IF(M348=0,NA(),M348)</f>
        <v>#VALUE!</v>
      </c>
      <c r="O348" s="148"/>
      <c r="P348" s="155"/>
      <c r="Q348" s="148"/>
      <c r="R348" s="148"/>
      <c r="S348" s="148" t="s">
        <v>674</v>
      </c>
      <c r="T348" s="148" t="e">
        <f>COUNTIF('[1]Matriz URB'!$K$12:$K$379,T_Graf.!S348)</f>
        <v>#VALUE!</v>
      </c>
      <c r="U348" s="151" t="e">
        <f t="shared" ref="U348:U352" si="37">IF(T348=0,NA(),T348)</f>
        <v>#VALUE!</v>
      </c>
      <c r="V348" s="148"/>
      <c r="W348" s="155"/>
      <c r="X348" s="148"/>
      <c r="Y348" s="148"/>
      <c r="Z348" s="148" t="s">
        <v>674</v>
      </c>
      <c r="AA348" s="148" t="e">
        <f>COUNTIF('[1]Matriz VAC'!$K$12:$K$369,T_Graf.!Z348)</f>
        <v>#VALUE!</v>
      </c>
      <c r="AB348" s="151" t="e">
        <f t="shared" ref="AB348:AB352" si="38">IF(AA348=0,NA(),AA348)</f>
        <v>#VALUE!</v>
      </c>
    </row>
    <row r="349" spans="1:28" ht="10.9" customHeight="1" x14ac:dyDescent="0.2">
      <c r="A349" s="155"/>
      <c r="B349" s="148"/>
      <c r="C349" s="148"/>
      <c r="D349" s="148" t="s">
        <v>677</v>
      </c>
      <c r="E349" s="148" t="e">
        <f>COUNTIF('[1]Matriz SAN'!$K$12:$K$384,T_Graf.!D349)</f>
        <v>#VALUE!</v>
      </c>
      <c r="F349" s="151" t="e">
        <f t="shared" ref="F349:F352" si="39">IF(E349=0,NA(),E349)</f>
        <v>#VALUE!</v>
      </c>
      <c r="G349" s="148"/>
      <c r="H349" s="155"/>
      <c r="I349" s="148"/>
      <c r="J349" s="148"/>
      <c r="K349" s="340" t="s">
        <v>677</v>
      </c>
      <c r="L349" s="340"/>
      <c r="M349" s="148" t="e">
        <f>COUNTIF('[1]Matriz SUC'!$K$12:$K$378,T_Graf.!K349)</f>
        <v>#VALUE!</v>
      </c>
      <c r="N349" s="151" t="e">
        <f t="shared" si="36"/>
        <v>#VALUE!</v>
      </c>
      <c r="O349" s="148"/>
      <c r="P349" s="155"/>
      <c r="Q349" s="148"/>
      <c r="R349" s="148"/>
      <c r="S349" s="148" t="s">
        <v>677</v>
      </c>
      <c r="T349" s="148" t="e">
        <f>COUNTIF('[1]Matriz URB'!$K$12:$K$379,T_Graf.!S349)</f>
        <v>#VALUE!</v>
      </c>
      <c r="U349" s="151" t="e">
        <f t="shared" si="37"/>
        <v>#VALUE!</v>
      </c>
      <c r="V349" s="148"/>
      <c r="W349" s="155"/>
      <c r="X349" s="148"/>
      <c r="Y349" s="148"/>
      <c r="Z349" s="148" t="s">
        <v>677</v>
      </c>
      <c r="AA349" s="148" t="e">
        <f>COUNTIF('[1]Matriz VAC'!$K$12:$K$369,T_Graf.!Z349)</f>
        <v>#VALUE!</v>
      </c>
      <c r="AB349" s="151" t="e">
        <f t="shared" si="38"/>
        <v>#VALUE!</v>
      </c>
    </row>
    <row r="350" spans="1:28" ht="10.9" customHeight="1" x14ac:dyDescent="0.2">
      <c r="A350" s="155"/>
      <c r="B350" s="148"/>
      <c r="C350" s="148"/>
      <c r="D350" s="148" t="s">
        <v>679</v>
      </c>
      <c r="E350" s="148" t="e">
        <f>COUNTIF('[1]Matriz SAN'!$K$12:$K$384,T_Graf.!D350)</f>
        <v>#VALUE!</v>
      </c>
      <c r="F350" s="151" t="e">
        <f t="shared" si="39"/>
        <v>#VALUE!</v>
      </c>
      <c r="G350" s="148"/>
      <c r="H350" s="155"/>
      <c r="I350" s="148"/>
      <c r="J350" s="148"/>
      <c r="K350" s="340" t="s">
        <v>679</v>
      </c>
      <c r="L350" s="340"/>
      <c r="M350" s="148" t="e">
        <f>COUNTIF('[1]Matriz SUC'!$K$12:$K$378,T_Graf.!K350)</f>
        <v>#VALUE!</v>
      </c>
      <c r="N350" s="151" t="e">
        <f t="shared" si="36"/>
        <v>#VALUE!</v>
      </c>
      <c r="O350" s="148"/>
      <c r="P350" s="155"/>
      <c r="Q350" s="148"/>
      <c r="R350" s="148"/>
      <c r="S350" s="148" t="s">
        <v>679</v>
      </c>
      <c r="T350" s="148" t="e">
        <f>COUNTIF('[1]Matriz URB'!$K$12:$K$379,T_Graf.!S350)</f>
        <v>#VALUE!</v>
      </c>
      <c r="U350" s="151" t="e">
        <f t="shared" si="37"/>
        <v>#VALUE!</v>
      </c>
      <c r="V350" s="148"/>
      <c r="W350" s="155"/>
      <c r="X350" s="148"/>
      <c r="Y350" s="148"/>
      <c r="Z350" s="148" t="s">
        <v>679</v>
      </c>
      <c r="AA350" s="148" t="e">
        <f>COUNTIF('[1]Matriz VAC'!$K$12:$K$369,T_Graf.!Z350)</f>
        <v>#VALUE!</v>
      </c>
      <c r="AB350" s="151" t="e">
        <f t="shared" si="38"/>
        <v>#VALUE!</v>
      </c>
    </row>
    <row r="351" spans="1:28" ht="10.9" customHeight="1" x14ac:dyDescent="0.2">
      <c r="A351" s="155"/>
      <c r="B351" s="148"/>
      <c r="C351" s="148"/>
      <c r="D351" s="158" t="s">
        <v>688</v>
      </c>
      <c r="E351" s="148" t="e">
        <f>COUNTIF('[1]Matriz SAN'!$K$12:$K$384,T_Graf.!D351)</f>
        <v>#VALUE!</v>
      </c>
      <c r="F351" s="151" t="e">
        <f t="shared" si="39"/>
        <v>#VALUE!</v>
      </c>
      <c r="G351" s="148"/>
      <c r="H351" s="155"/>
      <c r="I351" s="148"/>
      <c r="J351" s="148"/>
      <c r="K351" s="340" t="s">
        <v>688</v>
      </c>
      <c r="L351" s="340" t="s">
        <v>688</v>
      </c>
      <c r="M351" s="148" t="e">
        <f>COUNTIF('[1]Matriz SUC'!$K$12:$K$378,T_Graf.!K351)</f>
        <v>#VALUE!</v>
      </c>
      <c r="N351" s="151" t="e">
        <f t="shared" si="36"/>
        <v>#VALUE!</v>
      </c>
      <c r="O351" s="148"/>
      <c r="P351" s="155"/>
      <c r="Q351" s="148"/>
      <c r="R351" s="148"/>
      <c r="S351" s="158" t="s">
        <v>688</v>
      </c>
      <c r="T351" s="148" t="e">
        <f>COUNTIF('[1]Matriz URB'!$K$12:$K$379,T_Graf.!S351)</f>
        <v>#VALUE!</v>
      </c>
      <c r="U351" s="151" t="e">
        <f t="shared" si="37"/>
        <v>#VALUE!</v>
      </c>
      <c r="V351" s="148"/>
      <c r="W351" s="155"/>
      <c r="X351" s="148"/>
      <c r="Y351" s="148"/>
      <c r="Z351" s="158" t="s">
        <v>688</v>
      </c>
      <c r="AA351" s="148" t="e">
        <f>COUNTIF('[1]Matriz VAC'!$K$12:$K$369,T_Graf.!Z351)</f>
        <v>#VALUE!</v>
      </c>
      <c r="AB351" s="151" t="e">
        <f t="shared" si="38"/>
        <v>#VALUE!</v>
      </c>
    </row>
    <row r="352" spans="1:28" ht="10.9" customHeight="1" x14ac:dyDescent="0.2">
      <c r="A352" s="155"/>
      <c r="B352" s="148"/>
      <c r="C352" s="148"/>
      <c r="D352" s="158" t="s">
        <v>691</v>
      </c>
      <c r="E352" s="148" t="e">
        <f>COUNTIF('[1]Matriz SAN'!$K$12:$K$384,T_Graf.!D352)</f>
        <v>#VALUE!</v>
      </c>
      <c r="F352" s="151" t="e">
        <f t="shared" si="39"/>
        <v>#VALUE!</v>
      </c>
      <c r="G352" s="148"/>
      <c r="H352" s="155"/>
      <c r="I352" s="148"/>
      <c r="J352" s="148"/>
      <c r="K352" s="340" t="s">
        <v>691</v>
      </c>
      <c r="L352" s="340"/>
      <c r="M352" s="148" t="e">
        <f>COUNTIF('[1]Matriz SUC'!$K$12:$K$378,T_Graf.!K352)</f>
        <v>#VALUE!</v>
      </c>
      <c r="N352" s="151" t="e">
        <f t="shared" si="36"/>
        <v>#VALUE!</v>
      </c>
      <c r="O352" s="148"/>
      <c r="P352" s="155"/>
      <c r="Q352" s="148"/>
      <c r="R352" s="148"/>
      <c r="S352" s="158" t="s">
        <v>691</v>
      </c>
      <c r="T352" s="148" t="e">
        <f>COUNTIF('[1]Matriz URB'!$K$12:$K$379,T_Graf.!S352)</f>
        <v>#VALUE!</v>
      </c>
      <c r="U352" s="151" t="e">
        <f t="shared" si="37"/>
        <v>#VALUE!</v>
      </c>
      <c r="V352" s="148"/>
      <c r="W352" s="155"/>
      <c r="X352" s="148"/>
      <c r="Y352" s="148"/>
      <c r="Z352" s="158" t="s">
        <v>691</v>
      </c>
      <c r="AA352" s="148" t="e">
        <f>COUNTIF('[1]Matriz VAC'!$K$12:$K$369,T_Graf.!Z352)</f>
        <v>#VALUE!</v>
      </c>
      <c r="AB352" s="151" t="e">
        <f t="shared" si="38"/>
        <v>#VALUE!</v>
      </c>
    </row>
    <row r="353" spans="1:28" ht="10.9" customHeight="1" thickBot="1" x14ac:dyDescent="0.25">
      <c r="A353" s="161"/>
      <c r="B353" s="162"/>
      <c r="C353" s="162"/>
      <c r="D353" s="163"/>
      <c r="E353" s="162"/>
      <c r="F353" s="164"/>
      <c r="G353" s="148"/>
      <c r="H353" s="161"/>
      <c r="I353" s="162"/>
      <c r="J353" s="162"/>
      <c r="K353" s="341"/>
      <c r="L353" s="341"/>
      <c r="M353" s="162"/>
      <c r="N353" s="164"/>
      <c r="O353" s="148"/>
      <c r="P353" s="161"/>
      <c r="Q353" s="162"/>
      <c r="R353" s="162"/>
      <c r="S353" s="163"/>
      <c r="T353" s="162"/>
      <c r="U353" s="164"/>
      <c r="V353" s="148"/>
      <c r="W353" s="161"/>
      <c r="X353" s="162"/>
      <c r="Y353" s="162"/>
      <c r="Z353" s="163"/>
      <c r="AA353" s="162"/>
      <c r="AB353" s="164"/>
    </row>
    <row r="354" spans="1:28" ht="10.9" customHeight="1" thickBot="1" x14ac:dyDescent="0.25">
      <c r="A354" s="148"/>
      <c r="B354" s="148"/>
      <c r="C354" s="148"/>
      <c r="D354" s="148"/>
      <c r="E354" s="148"/>
      <c r="F354" s="148"/>
      <c r="G354" s="148"/>
      <c r="H354" s="148"/>
      <c r="I354" s="148"/>
      <c r="J354" s="148"/>
      <c r="K354" s="148"/>
      <c r="L354" s="148"/>
      <c r="M354" s="148"/>
      <c r="N354" s="148"/>
      <c r="O354" s="148"/>
      <c r="P354" s="148"/>
      <c r="Q354" s="148"/>
      <c r="R354" s="148"/>
      <c r="S354" s="148"/>
      <c r="T354" s="148"/>
      <c r="U354" s="148"/>
      <c r="V354" s="148"/>
      <c r="W354" s="148"/>
      <c r="X354" s="148"/>
      <c r="Y354" s="148"/>
      <c r="Z354" s="148"/>
      <c r="AA354" s="148"/>
      <c r="AB354" s="148"/>
    </row>
    <row r="355" spans="1:28" ht="10.9" customHeight="1" thickBot="1" x14ac:dyDescent="0.25">
      <c r="A355" s="167"/>
      <c r="B355" s="168"/>
      <c r="C355" s="168"/>
      <c r="D355" s="168"/>
      <c r="E355" s="168"/>
      <c r="F355" s="169"/>
      <c r="G355" s="148"/>
      <c r="H355" s="148"/>
      <c r="I355" s="148"/>
      <c r="J355" s="148"/>
      <c r="K355" s="148"/>
      <c r="L355" s="148"/>
      <c r="M355" s="148"/>
      <c r="N355" s="148"/>
      <c r="O355" s="148"/>
      <c r="P355" s="148"/>
      <c r="Q355" s="148"/>
      <c r="R355" s="148"/>
      <c r="S355" s="148"/>
      <c r="T355" s="148"/>
      <c r="U355" s="148"/>
      <c r="V355" s="148"/>
      <c r="W355" s="148"/>
      <c r="X355" s="148"/>
      <c r="Y355" s="148"/>
      <c r="Z355" s="148"/>
      <c r="AA355" s="148"/>
      <c r="AB355" s="148"/>
    </row>
    <row r="356" spans="1:28" ht="10.9" customHeight="1" thickBot="1" x14ac:dyDescent="0.25">
      <c r="A356" s="336" t="s">
        <v>782</v>
      </c>
      <c r="B356" s="345"/>
      <c r="C356" s="345"/>
      <c r="D356" s="345"/>
      <c r="E356" s="345"/>
      <c r="F356" s="346"/>
      <c r="G356" s="148"/>
      <c r="H356" s="347" t="s">
        <v>783</v>
      </c>
      <c r="I356" s="348"/>
      <c r="J356" s="348"/>
      <c r="K356" s="349"/>
      <c r="O356" s="148"/>
      <c r="P356" s="148"/>
      <c r="Q356" s="148"/>
      <c r="R356" s="148"/>
      <c r="S356" s="148"/>
      <c r="T356" s="148"/>
      <c r="U356" s="148"/>
      <c r="V356" s="148"/>
      <c r="W356" s="148"/>
      <c r="X356" s="148"/>
      <c r="Y356" s="148"/>
      <c r="Z356" s="148"/>
      <c r="AA356" s="148"/>
      <c r="AB356" s="148"/>
    </row>
    <row r="357" spans="1:28" ht="10.9" customHeight="1" x14ac:dyDescent="0.2">
      <c r="A357" s="152" t="s">
        <v>757</v>
      </c>
      <c r="B357" s="153"/>
      <c r="C357" s="153"/>
      <c r="D357" s="153" t="s">
        <v>169</v>
      </c>
      <c r="E357" s="153" t="e">
        <f>COUNTIF('[1]Matriz NN'!$K$12:$K$824,T_Graf.!D357)</f>
        <v>#VALUE!</v>
      </c>
      <c r="F357" s="154" t="e">
        <f>IF(E357=0,NA(),E357)</f>
        <v>#VALUE!</v>
      </c>
      <c r="G357" s="148"/>
      <c r="H357" s="170" t="s">
        <v>784</v>
      </c>
      <c r="I357" s="170">
        <v>2022</v>
      </c>
      <c r="J357" s="170">
        <v>2023</v>
      </c>
      <c r="K357" s="170">
        <v>2024</v>
      </c>
      <c r="O357" s="148"/>
      <c r="P357" s="148"/>
      <c r="Q357" s="148"/>
      <c r="R357" s="148"/>
      <c r="S357" s="148"/>
      <c r="T357" s="148"/>
      <c r="U357" s="148"/>
      <c r="V357" s="148"/>
      <c r="W357" s="148"/>
      <c r="X357" s="148"/>
      <c r="Y357" s="148"/>
      <c r="Z357" s="148"/>
      <c r="AA357" s="148"/>
      <c r="AB357" s="148"/>
    </row>
    <row r="358" spans="1:28" ht="10.9" customHeight="1" x14ac:dyDescent="0.2">
      <c r="A358" s="155" t="s">
        <v>758</v>
      </c>
      <c r="B358" s="148" t="e">
        <f>COUNTIF('[1]Matriz NN'!$BA$12:$BA$824,"SIN IMPACTO")</f>
        <v>#VALUE!</v>
      </c>
      <c r="C358" s="148"/>
      <c r="D358" s="148" t="s">
        <v>216</v>
      </c>
      <c r="E358" s="148" t="e">
        <f>COUNTIF('[1]Matriz NN'!$K$12:$K$824,T_Graf.!D358)</f>
        <v>#VALUE!</v>
      </c>
      <c r="F358" s="151" t="e">
        <f t="shared" ref="F358:F417" si="40">IF(E358=0,NA(),E358)</f>
        <v>#VALUE!</v>
      </c>
      <c r="G358" s="148"/>
      <c r="H358" s="171" t="s">
        <v>785</v>
      </c>
      <c r="I358" s="171">
        <v>360</v>
      </c>
      <c r="J358" s="171">
        <v>356</v>
      </c>
      <c r="K358" s="171">
        <f>+_xlfn.AGGREGATE(9,6,$F$2:$F$69)</f>
        <v>0</v>
      </c>
      <c r="L358" s="172" t="s">
        <v>786</v>
      </c>
      <c r="O358" s="148"/>
      <c r="P358" s="148"/>
      <c r="Q358" s="148"/>
      <c r="R358" s="148"/>
      <c r="S358" s="148"/>
      <c r="T358" s="148"/>
      <c r="U358" s="148"/>
      <c r="V358" s="148"/>
      <c r="W358" s="148"/>
      <c r="X358" s="148"/>
      <c r="Y358" s="148"/>
      <c r="Z358" s="148"/>
      <c r="AA358" s="148"/>
      <c r="AB358" s="148"/>
    </row>
    <row r="359" spans="1:28" ht="10.9" customHeight="1" x14ac:dyDescent="0.2">
      <c r="A359" s="155" t="s">
        <v>759</v>
      </c>
      <c r="B359" s="148" t="e">
        <f>COUNTIF('[1]Matriz NN'!$BA$12:$BA$824,"POSITIVO")</f>
        <v>#VALUE!</v>
      </c>
      <c r="C359" s="148"/>
      <c r="D359" s="148" t="s">
        <v>255</v>
      </c>
      <c r="E359" s="148" t="e">
        <f>COUNTIF('[1]Matriz NN'!$K$12:$K$824,T_Graf.!D359)</f>
        <v>#VALUE!</v>
      </c>
      <c r="F359" s="151" t="e">
        <f t="shared" si="40"/>
        <v>#VALUE!</v>
      </c>
      <c r="G359" s="148"/>
      <c r="H359" s="171" t="s">
        <v>787</v>
      </c>
      <c r="I359" s="171">
        <v>361</v>
      </c>
      <c r="J359" s="171">
        <v>363</v>
      </c>
      <c r="K359" s="171">
        <f>+_xlfn.AGGREGATE(9,6,$N$2:$N$69)</f>
        <v>0</v>
      </c>
      <c r="L359" s="172" t="s">
        <v>788</v>
      </c>
      <c r="O359" s="148"/>
      <c r="P359" s="148"/>
      <c r="Q359" s="148"/>
      <c r="R359" s="148"/>
      <c r="S359" s="148"/>
      <c r="T359" s="148"/>
      <c r="U359" s="148"/>
      <c r="V359" s="148"/>
      <c r="W359" s="148"/>
      <c r="X359" s="148"/>
      <c r="Y359" s="148"/>
      <c r="Z359" s="148"/>
      <c r="AA359" s="148"/>
      <c r="AB359" s="148"/>
    </row>
    <row r="360" spans="1:28" ht="10.9" customHeight="1" x14ac:dyDescent="0.2">
      <c r="A360" s="155" t="s">
        <v>760</v>
      </c>
      <c r="B360" s="148" t="e">
        <f>COUNTIF('[1]Matriz NN'!$BA$12:$BA$824,"Negativo BAJO")</f>
        <v>#VALUE!</v>
      </c>
      <c r="C360" s="148"/>
      <c r="D360" s="148" t="s">
        <v>290</v>
      </c>
      <c r="E360" s="148" t="e">
        <f>COUNTIF('[1]Matriz NN'!$K$12:$K$824,T_Graf.!D360)</f>
        <v>#VALUE!</v>
      </c>
      <c r="F360" s="151" t="e">
        <f t="shared" si="40"/>
        <v>#VALUE!</v>
      </c>
      <c r="G360" s="148"/>
      <c r="H360" s="171" t="s">
        <v>789</v>
      </c>
      <c r="I360" s="171">
        <v>359</v>
      </c>
      <c r="J360" s="171">
        <v>352</v>
      </c>
      <c r="K360" s="171">
        <f>+_xlfn.AGGREGATE(9,6,$U$2:$U$69)</f>
        <v>0</v>
      </c>
      <c r="L360" s="172" t="s">
        <v>788</v>
      </c>
      <c r="O360" s="148"/>
      <c r="P360" s="148"/>
      <c r="Q360" s="148"/>
      <c r="R360" s="148"/>
      <c r="S360" s="148"/>
      <c r="T360" s="148"/>
      <c r="U360" s="148"/>
      <c r="V360" s="148"/>
      <c r="W360" s="148"/>
      <c r="X360" s="148"/>
      <c r="Y360" s="148"/>
      <c r="Z360" s="148"/>
      <c r="AA360" s="148"/>
      <c r="AB360" s="148"/>
    </row>
    <row r="361" spans="1:28" ht="10.9" customHeight="1" x14ac:dyDescent="0.2">
      <c r="A361" s="155" t="s">
        <v>761</v>
      </c>
      <c r="B361" s="148" t="e">
        <f>COUNTIF('[1]Matriz NN'!$BA$12:$BA$824,"Negativo MODERADO")</f>
        <v>#VALUE!</v>
      </c>
      <c r="C361" s="148"/>
      <c r="D361" s="148" t="s">
        <v>317</v>
      </c>
      <c r="E361" s="148" t="e">
        <f>COUNTIF('[1]Matriz NN'!$K$12:$K$824,T_Graf.!D361)</f>
        <v>#VALUE!</v>
      </c>
      <c r="F361" s="151" t="e">
        <f t="shared" si="40"/>
        <v>#VALUE!</v>
      </c>
      <c r="G361" s="148"/>
      <c r="H361" s="171" t="s">
        <v>790</v>
      </c>
      <c r="I361" s="171">
        <v>371</v>
      </c>
      <c r="J361" s="171">
        <v>366</v>
      </c>
      <c r="K361" s="171">
        <f>+_xlfn.AGGREGATE(9,6,$AB$2:$AB$69)</f>
        <v>0</v>
      </c>
      <c r="L361" s="172" t="s">
        <v>788</v>
      </c>
      <c r="O361" s="148"/>
      <c r="P361" s="148"/>
      <c r="Q361" s="148"/>
      <c r="R361" s="148"/>
      <c r="S361" s="148"/>
      <c r="T361" s="148"/>
      <c r="U361" s="148"/>
      <c r="V361" s="148"/>
      <c r="W361" s="148"/>
      <c r="X361" s="148"/>
      <c r="Y361" s="148"/>
      <c r="Z361" s="148"/>
      <c r="AA361" s="148"/>
      <c r="AB361" s="148"/>
    </row>
    <row r="362" spans="1:28" ht="10.9" customHeight="1" x14ac:dyDescent="0.2">
      <c r="A362" s="155" t="s">
        <v>762</v>
      </c>
      <c r="B362" s="148" t="e">
        <f>COUNTIF('[1]Matriz NN'!$BA$12:$BA$824,"Negativo ALTO")</f>
        <v>#VALUE!</v>
      </c>
      <c r="C362" s="148"/>
      <c r="D362" s="148" t="s">
        <v>338</v>
      </c>
      <c r="E362" s="148" t="e">
        <f>COUNTIF('[1]Matriz NN'!$K$12:$K$824,T_Graf.!D362)</f>
        <v>#VALUE!</v>
      </c>
      <c r="F362" s="151" t="e">
        <f t="shared" si="40"/>
        <v>#VALUE!</v>
      </c>
      <c r="G362" s="148"/>
      <c r="H362" s="171" t="s">
        <v>791</v>
      </c>
      <c r="I362" s="171">
        <v>359</v>
      </c>
      <c r="J362" s="171">
        <v>360</v>
      </c>
      <c r="K362" s="171">
        <f>+_xlfn.AGGREGATE(9,6,$F$73:$F$140)</f>
        <v>0</v>
      </c>
      <c r="L362" s="172" t="s">
        <v>788</v>
      </c>
      <c r="O362" s="148"/>
      <c r="P362" s="148"/>
      <c r="Q362" s="148"/>
      <c r="R362" s="148"/>
      <c r="S362" s="148"/>
      <c r="T362" s="148"/>
      <c r="U362" s="148"/>
      <c r="V362" s="148"/>
      <c r="W362" s="148"/>
      <c r="X362" s="148"/>
      <c r="Y362" s="148"/>
      <c r="Z362" s="148"/>
      <c r="AA362" s="148"/>
      <c r="AB362" s="148"/>
    </row>
    <row r="363" spans="1:28" ht="10.9" customHeight="1" x14ac:dyDescent="0.2">
      <c r="A363" s="155" t="s">
        <v>763</v>
      </c>
      <c r="B363" s="148" t="e">
        <f>SUM(B358:B362)</f>
        <v>#VALUE!</v>
      </c>
      <c r="C363" s="148"/>
      <c r="D363" s="148" t="s">
        <v>358</v>
      </c>
      <c r="E363" s="148" t="e">
        <f>COUNTIF('[1]Matriz NN'!$K$12:$K$824,T_Graf.!D363)</f>
        <v>#VALUE!</v>
      </c>
      <c r="F363" s="151" t="e">
        <f t="shared" si="40"/>
        <v>#VALUE!</v>
      </c>
      <c r="G363" s="148"/>
      <c r="H363" s="171" t="s">
        <v>792</v>
      </c>
      <c r="I363" s="171">
        <v>381</v>
      </c>
      <c r="J363" s="171">
        <v>304</v>
      </c>
      <c r="K363" s="171">
        <f>+_xlfn.AGGREGATE(9,6,$N$73:$N$140)</f>
        <v>0</v>
      </c>
      <c r="L363" s="172" t="s">
        <v>788</v>
      </c>
      <c r="O363" s="148"/>
      <c r="P363" s="148"/>
      <c r="Q363" s="148"/>
      <c r="R363" s="148"/>
      <c r="S363" s="148"/>
      <c r="T363" s="148"/>
      <c r="U363" s="148"/>
      <c r="V363" s="148"/>
      <c r="W363" s="148"/>
      <c r="X363" s="148"/>
      <c r="Y363" s="148"/>
      <c r="Z363" s="148"/>
      <c r="AA363" s="148"/>
      <c r="AB363" s="148"/>
    </row>
    <row r="364" spans="1:28" ht="10.9" customHeight="1" x14ac:dyDescent="0.2">
      <c r="A364" s="155"/>
      <c r="B364" s="148"/>
      <c r="C364" s="148"/>
      <c r="D364" s="148" t="s">
        <v>375</v>
      </c>
      <c r="E364" s="148" t="e">
        <f>COUNTIF('[1]Matriz NN'!$K$12:$K$824,T_Graf.!D364)</f>
        <v>#VALUE!</v>
      </c>
      <c r="F364" s="151" t="e">
        <f t="shared" si="40"/>
        <v>#VALUE!</v>
      </c>
      <c r="G364" s="148"/>
      <c r="H364" s="171" t="s">
        <v>793</v>
      </c>
      <c r="I364" s="171">
        <v>373</v>
      </c>
      <c r="J364" s="171">
        <v>382</v>
      </c>
      <c r="K364" s="171">
        <f>+_xlfn.AGGREGATE(9,6,$U$73:$U$140)</f>
        <v>0</v>
      </c>
      <c r="L364" s="172" t="s">
        <v>788</v>
      </c>
      <c r="O364" s="148"/>
      <c r="P364" s="148"/>
      <c r="Q364" s="148"/>
      <c r="R364" s="148"/>
      <c r="S364" s="148"/>
      <c r="T364" s="148"/>
      <c r="U364" s="148"/>
      <c r="V364" s="148"/>
      <c r="W364" s="148"/>
      <c r="X364" s="148"/>
      <c r="Y364" s="148"/>
      <c r="Z364" s="148"/>
      <c r="AA364" s="148"/>
      <c r="AB364" s="148"/>
    </row>
    <row r="365" spans="1:28" ht="10.9" customHeight="1" x14ac:dyDescent="0.2">
      <c r="A365" s="155"/>
      <c r="B365" s="148"/>
      <c r="C365" s="148"/>
      <c r="D365" s="148" t="s">
        <v>390</v>
      </c>
      <c r="E365" s="148" t="e">
        <f>COUNTIF('[1]Matriz NN'!$K$12:$K$824,T_Graf.!D365)</f>
        <v>#VALUE!</v>
      </c>
      <c r="F365" s="151" t="e">
        <f t="shared" si="40"/>
        <v>#VALUE!</v>
      </c>
      <c r="G365" s="148"/>
      <c r="H365" s="171" t="s">
        <v>794</v>
      </c>
      <c r="I365" s="171">
        <v>367</v>
      </c>
      <c r="J365" s="171">
        <v>380</v>
      </c>
      <c r="K365" s="171">
        <f>+_xlfn.AGGREGATE(9,6,$AB$73:$AB$140)</f>
        <v>0</v>
      </c>
      <c r="L365" s="172" t="s">
        <v>788</v>
      </c>
      <c r="O365" s="148"/>
      <c r="P365" s="148"/>
      <c r="Q365" s="148"/>
      <c r="R365" s="148"/>
      <c r="S365" s="148"/>
      <c r="T365" s="148"/>
      <c r="U365" s="148"/>
      <c r="V365" s="148"/>
      <c r="W365" s="148"/>
      <c r="X365" s="148"/>
      <c r="Y365" s="148"/>
      <c r="Z365" s="148"/>
      <c r="AA365" s="148"/>
      <c r="AB365" s="148"/>
    </row>
    <row r="366" spans="1:28" ht="10.9" customHeight="1" x14ac:dyDescent="0.2">
      <c r="A366" s="150" t="s">
        <v>764</v>
      </c>
      <c r="B366" s="148"/>
      <c r="C366" s="148"/>
      <c r="D366" s="148" t="s">
        <v>402</v>
      </c>
      <c r="E366" s="148" t="e">
        <f>COUNTIF('[1]Matriz NN'!$K$12:$K$824,T_Graf.!D366)</f>
        <v>#VALUE!</v>
      </c>
      <c r="F366" s="151" t="e">
        <f t="shared" si="40"/>
        <v>#VALUE!</v>
      </c>
      <c r="G366" s="148"/>
      <c r="H366" s="171" t="s">
        <v>795</v>
      </c>
      <c r="I366" s="171">
        <v>363</v>
      </c>
      <c r="J366" s="171">
        <v>359</v>
      </c>
      <c r="K366" s="171">
        <f>+_xlfn.AGGREGATE(9,6,$F$144:$F$211)</f>
        <v>0</v>
      </c>
      <c r="L366" s="172" t="s">
        <v>788</v>
      </c>
      <c r="O366" s="148"/>
      <c r="P366" s="148"/>
      <c r="Q366" s="148"/>
      <c r="R366" s="148"/>
      <c r="S366" s="148"/>
      <c r="T366" s="148"/>
      <c r="U366" s="148"/>
      <c r="V366" s="148"/>
      <c r="W366" s="148"/>
      <c r="X366" s="148"/>
      <c r="Y366" s="148"/>
      <c r="Z366" s="148"/>
      <c r="AA366" s="148"/>
      <c r="AB366" s="148"/>
    </row>
    <row r="367" spans="1:28" ht="10.9" customHeight="1" x14ac:dyDescent="0.2">
      <c r="A367" s="155" t="s">
        <v>758</v>
      </c>
      <c r="B367" s="148" t="e">
        <f>COUNTIF('[1]Matriz NN'!$AB$12:$AB$824,"SIN IMPACTO")</f>
        <v>#VALUE!</v>
      </c>
      <c r="C367" s="148"/>
      <c r="D367" s="148" t="s">
        <v>415</v>
      </c>
      <c r="E367" s="148" t="e">
        <f>COUNTIF('[1]Matriz NN'!$K$12:$K$824,T_Graf.!D367)</f>
        <v>#VALUE!</v>
      </c>
      <c r="F367" s="151" t="e">
        <f t="shared" si="40"/>
        <v>#VALUE!</v>
      </c>
      <c r="G367" s="148"/>
      <c r="H367" s="171" t="s">
        <v>796</v>
      </c>
      <c r="I367" s="171">
        <v>387</v>
      </c>
      <c r="J367" s="171">
        <v>390</v>
      </c>
      <c r="K367" s="171">
        <f>+_xlfn.AGGREGATE(9,6,$N$144:$N$211)</f>
        <v>0</v>
      </c>
      <c r="L367" s="172" t="s">
        <v>786</v>
      </c>
      <c r="O367" s="148"/>
      <c r="P367" s="148"/>
      <c r="Q367" s="148"/>
      <c r="R367" s="148"/>
      <c r="S367" s="148"/>
      <c r="T367" s="148"/>
      <c r="U367" s="148"/>
      <c r="V367" s="148"/>
      <c r="W367" s="148"/>
      <c r="X367" s="148"/>
      <c r="Y367" s="148"/>
      <c r="Z367" s="148"/>
      <c r="AA367" s="148"/>
      <c r="AB367" s="148"/>
    </row>
    <row r="368" spans="1:28" ht="10.9" customHeight="1" x14ac:dyDescent="0.2">
      <c r="A368" s="155" t="s">
        <v>759</v>
      </c>
      <c r="B368" s="148" t="e">
        <f>COUNTIF('[1]Matriz NN'!$AB$12:$AB$824,"POSITIVO")</f>
        <v>#VALUE!</v>
      </c>
      <c r="C368" s="148"/>
      <c r="D368" s="148" t="s">
        <v>425</v>
      </c>
      <c r="E368" s="148" t="e">
        <f>COUNTIF('[1]Matriz NN'!$K$12:$K$824,T_Graf.!D368)</f>
        <v>#VALUE!</v>
      </c>
      <c r="F368" s="151" t="e">
        <f t="shared" si="40"/>
        <v>#VALUE!</v>
      </c>
      <c r="G368" s="148"/>
      <c r="H368" s="171" t="s">
        <v>797</v>
      </c>
      <c r="I368" s="171">
        <v>360</v>
      </c>
      <c r="J368" s="171">
        <v>359</v>
      </c>
      <c r="K368" s="171">
        <f>+_xlfn.AGGREGATE(9,6,$U$144:$U$211)</f>
        <v>0</v>
      </c>
      <c r="L368" s="172" t="s">
        <v>788</v>
      </c>
      <c r="O368" s="148"/>
      <c r="P368" s="148"/>
      <c r="Q368" s="148"/>
      <c r="R368" s="148"/>
      <c r="S368" s="148"/>
      <c r="T368" s="148"/>
      <c r="U368" s="148"/>
      <c r="V368" s="148"/>
      <c r="W368" s="148"/>
      <c r="X368" s="148"/>
      <c r="Y368" s="148"/>
      <c r="Z368" s="148"/>
      <c r="AA368" s="148"/>
      <c r="AB368" s="148"/>
    </row>
    <row r="369" spans="1:28" ht="10.9" customHeight="1" x14ac:dyDescent="0.2">
      <c r="A369" s="155" t="s">
        <v>760</v>
      </c>
      <c r="B369" s="148" t="e">
        <f>COUNTIF('[1]Matriz NN'!$AB$12:$AB$824,"Negativo BAJO")</f>
        <v>#VALUE!</v>
      </c>
      <c r="C369" s="148"/>
      <c r="D369" s="148" t="s">
        <v>434</v>
      </c>
      <c r="E369" s="148" t="e">
        <f>COUNTIF('[1]Matriz NN'!$K$12:$K$824,T_Graf.!D369)</f>
        <v>#VALUE!</v>
      </c>
      <c r="F369" s="151" t="e">
        <f t="shared" si="40"/>
        <v>#VALUE!</v>
      </c>
      <c r="G369" s="148"/>
      <c r="H369" s="171" t="s">
        <v>798</v>
      </c>
      <c r="I369" s="171">
        <v>365</v>
      </c>
      <c r="J369" s="171">
        <v>357</v>
      </c>
      <c r="K369" s="171">
        <f>+_xlfn.AGGREGATE(9,6,$AB$144:$AB$211)</f>
        <v>0</v>
      </c>
      <c r="L369" s="172" t="s">
        <v>788</v>
      </c>
      <c r="O369" s="148"/>
      <c r="P369" s="148"/>
      <c r="Q369" s="148"/>
      <c r="R369" s="148"/>
      <c r="S369" s="148"/>
      <c r="T369" s="148"/>
      <c r="U369" s="148"/>
      <c r="V369" s="148"/>
      <c r="W369" s="148"/>
      <c r="X369" s="148"/>
      <c r="Y369" s="148"/>
      <c r="Z369" s="148"/>
      <c r="AA369" s="148"/>
      <c r="AB369" s="148"/>
    </row>
    <row r="370" spans="1:28" ht="10.9" customHeight="1" x14ac:dyDescent="0.2">
      <c r="A370" s="155" t="s">
        <v>761</v>
      </c>
      <c r="B370" s="148" t="e">
        <f>COUNTIF('[1]Matriz NN'!$AB$12:$AB$824,"Negativo MODERADO")</f>
        <v>#VALUE!</v>
      </c>
      <c r="C370" s="148"/>
      <c r="D370" s="148" t="s">
        <v>442</v>
      </c>
      <c r="E370" s="148" t="e">
        <f>COUNTIF('[1]Matriz NN'!$K$12:$K$824,T_Graf.!D370)</f>
        <v>#VALUE!</v>
      </c>
      <c r="F370" s="151" t="e">
        <f t="shared" si="40"/>
        <v>#VALUE!</v>
      </c>
      <c r="G370" s="148"/>
      <c r="H370" s="171" t="s">
        <v>799</v>
      </c>
      <c r="I370" s="171">
        <v>434</v>
      </c>
      <c r="J370" s="171">
        <v>468</v>
      </c>
      <c r="K370" s="171">
        <f>+_xlfn.AGGREGATE(9,6,$F$215:$F$282)</f>
        <v>0</v>
      </c>
      <c r="L370" s="172" t="s">
        <v>788</v>
      </c>
      <c r="O370" s="148"/>
      <c r="P370" s="148"/>
      <c r="Q370" s="148"/>
      <c r="R370" s="148"/>
      <c r="S370" s="148"/>
      <c r="T370" s="148"/>
      <c r="U370" s="148"/>
      <c r="V370" s="148"/>
      <c r="W370" s="148"/>
      <c r="X370" s="148"/>
      <c r="Y370" s="148"/>
      <c r="Z370" s="148"/>
      <c r="AA370" s="148"/>
      <c r="AB370" s="148"/>
    </row>
    <row r="371" spans="1:28" ht="10.9" customHeight="1" x14ac:dyDescent="0.2">
      <c r="A371" s="155" t="s">
        <v>762</v>
      </c>
      <c r="B371" s="148" t="e">
        <f>COUNTIF('[1]Matriz NN'!$AB$12:$AB$824,"Negativo ALTO")</f>
        <v>#VALUE!</v>
      </c>
      <c r="C371" s="148"/>
      <c r="D371" s="148" t="s">
        <v>450</v>
      </c>
      <c r="E371" s="148" t="e">
        <f>COUNTIF('[1]Matriz NN'!$K$12:$K$824,T_Graf.!D371)</f>
        <v>#VALUE!</v>
      </c>
      <c r="F371" s="151" t="e">
        <f t="shared" si="40"/>
        <v>#VALUE!</v>
      </c>
      <c r="G371" s="148"/>
      <c r="H371" s="171" t="s">
        <v>800</v>
      </c>
      <c r="I371" s="171">
        <v>365</v>
      </c>
      <c r="J371" s="171">
        <v>354</v>
      </c>
      <c r="K371" s="171">
        <f>+_xlfn.AGGREGATE(9,6,$N$215:$N$282)</f>
        <v>0</v>
      </c>
      <c r="L371" s="172" t="s">
        <v>786</v>
      </c>
      <c r="O371" s="148"/>
      <c r="P371" s="148"/>
      <c r="Q371" s="148"/>
      <c r="R371" s="148"/>
      <c r="S371" s="148"/>
      <c r="T371" s="148"/>
      <c r="U371" s="148"/>
      <c r="V371" s="148"/>
      <c r="W371" s="148"/>
      <c r="X371" s="148"/>
      <c r="Y371" s="148"/>
      <c r="Z371" s="148"/>
      <c r="AA371" s="148"/>
      <c r="AB371" s="148"/>
    </row>
    <row r="372" spans="1:28" ht="10.9" customHeight="1" x14ac:dyDescent="0.2">
      <c r="A372" s="155" t="s">
        <v>763</v>
      </c>
      <c r="B372" s="148" t="e">
        <f>SUM(B367:B371)</f>
        <v>#VALUE!</v>
      </c>
      <c r="C372" s="148"/>
      <c r="D372" s="148" t="s">
        <v>458</v>
      </c>
      <c r="E372" s="148" t="e">
        <f>COUNTIF('[1]Matriz NN'!$K$12:$K$824,T_Graf.!D372)</f>
        <v>#VALUE!</v>
      </c>
      <c r="F372" s="151" t="e">
        <f t="shared" si="40"/>
        <v>#VALUE!</v>
      </c>
      <c r="G372" s="148"/>
      <c r="H372" s="171" t="s">
        <v>801</v>
      </c>
      <c r="I372" s="171">
        <v>372</v>
      </c>
      <c r="J372" s="171">
        <v>367</v>
      </c>
      <c r="K372" s="171">
        <f>+_xlfn.AGGREGATE(9,6,$U$215:$U$282)</f>
        <v>0</v>
      </c>
      <c r="L372" s="172" t="s">
        <v>788</v>
      </c>
      <c r="O372" s="148"/>
      <c r="P372" s="148"/>
      <c r="Q372" s="148"/>
      <c r="R372" s="148"/>
      <c r="S372" s="148"/>
      <c r="T372" s="148"/>
      <c r="U372" s="148"/>
      <c r="V372" s="148"/>
      <c r="W372" s="148"/>
      <c r="X372" s="148"/>
      <c r="Y372" s="148"/>
      <c r="Z372" s="148"/>
      <c r="AA372" s="148"/>
      <c r="AB372" s="148"/>
    </row>
    <row r="373" spans="1:28" ht="10.9" customHeight="1" x14ac:dyDescent="0.2">
      <c r="A373" s="155"/>
      <c r="B373" s="148"/>
      <c r="C373" s="148"/>
      <c r="D373" s="148" t="s">
        <v>465</v>
      </c>
      <c r="E373" s="148" t="e">
        <f>COUNTIF('[1]Matriz NN'!$K$12:$K$824,T_Graf.!D373)</f>
        <v>#VALUE!</v>
      </c>
      <c r="F373" s="151" t="e">
        <f t="shared" si="40"/>
        <v>#VALUE!</v>
      </c>
      <c r="G373" s="148"/>
      <c r="H373" s="171" t="s">
        <v>802</v>
      </c>
      <c r="I373" s="171">
        <v>360</v>
      </c>
      <c r="J373" s="171">
        <v>334</v>
      </c>
      <c r="K373" s="171">
        <f>+_xlfn.AGGREGATE(9,6,$AB$215:$AB$282)</f>
        <v>0</v>
      </c>
      <c r="L373" s="172" t="s">
        <v>788</v>
      </c>
      <c r="O373" s="148"/>
      <c r="P373" s="148"/>
      <c r="Q373" s="148"/>
      <c r="R373" s="148"/>
      <c r="S373" s="148"/>
      <c r="T373" s="148"/>
      <c r="U373" s="148"/>
      <c r="V373" s="148"/>
      <c r="W373" s="148"/>
      <c r="X373" s="148"/>
      <c r="Y373" s="148"/>
      <c r="Z373" s="148"/>
      <c r="AA373" s="148"/>
      <c r="AB373" s="148"/>
    </row>
    <row r="374" spans="1:28" ht="10.9" customHeight="1" x14ac:dyDescent="0.2">
      <c r="A374" s="150" t="s">
        <v>765</v>
      </c>
      <c r="B374" s="148"/>
      <c r="C374" s="148"/>
      <c r="D374" s="148" t="s">
        <v>472</v>
      </c>
      <c r="E374" s="148" t="e">
        <f>COUNTIF('[1]Matriz NN'!$K$12:$K$824,T_Graf.!D374)</f>
        <v>#VALUE!</v>
      </c>
      <c r="F374" s="151" t="e">
        <f t="shared" si="40"/>
        <v>#VALUE!</v>
      </c>
      <c r="G374" s="148"/>
      <c r="H374" s="171" t="s">
        <v>803</v>
      </c>
      <c r="I374" s="171">
        <v>359</v>
      </c>
      <c r="J374" s="171">
        <v>355</v>
      </c>
      <c r="K374" s="171">
        <f>+_xlfn.AGGREGATE(9,6,$F$286:$F$353)</f>
        <v>0</v>
      </c>
      <c r="L374" s="172" t="s">
        <v>786</v>
      </c>
      <c r="O374" s="148"/>
      <c r="P374" s="148"/>
      <c r="Q374" s="148"/>
      <c r="R374" s="148"/>
      <c r="S374" s="148"/>
      <c r="T374" s="148"/>
      <c r="U374" s="148"/>
      <c r="V374" s="148"/>
      <c r="W374" s="148"/>
      <c r="X374" s="148"/>
      <c r="Y374" s="148"/>
      <c r="Z374" s="148"/>
      <c r="AA374" s="148"/>
      <c r="AB374" s="148"/>
    </row>
    <row r="375" spans="1:28" ht="10.9" customHeight="1" x14ac:dyDescent="0.2">
      <c r="A375" s="156" t="e">
        <f>(B361/B370)-1</f>
        <v>#VALUE!</v>
      </c>
      <c r="B375" s="148"/>
      <c r="C375" s="148"/>
      <c r="D375" s="148" t="s">
        <v>479</v>
      </c>
      <c r="E375" s="148" t="e">
        <f>COUNTIF('[1]Matriz NN'!$K$12:$K$824,T_Graf.!D375)</f>
        <v>#VALUE!</v>
      </c>
      <c r="F375" s="151" t="e">
        <f t="shared" si="40"/>
        <v>#VALUE!</v>
      </c>
      <c r="G375" s="148"/>
      <c r="H375" s="171" t="s">
        <v>804</v>
      </c>
      <c r="I375" s="171">
        <v>357</v>
      </c>
      <c r="J375" s="171">
        <v>360</v>
      </c>
      <c r="K375" s="171">
        <f>+_xlfn.AGGREGATE(9,6,$N$286:$N$353)</f>
        <v>0</v>
      </c>
      <c r="L375" s="172" t="s">
        <v>788</v>
      </c>
      <c r="O375" s="148"/>
      <c r="P375" s="148"/>
      <c r="Q375" s="148"/>
      <c r="R375" s="148"/>
      <c r="S375" s="148"/>
      <c r="T375" s="148"/>
      <c r="U375" s="148"/>
      <c r="V375" s="148"/>
      <c r="W375" s="148"/>
      <c r="X375" s="148"/>
      <c r="Y375" s="148"/>
      <c r="Z375" s="148"/>
      <c r="AA375" s="148"/>
      <c r="AB375" s="148"/>
    </row>
    <row r="376" spans="1:28" ht="10.9" customHeight="1" x14ac:dyDescent="0.2">
      <c r="A376" s="156" t="e">
        <f>A375*-1</f>
        <v>#VALUE!</v>
      </c>
      <c r="B376" s="148"/>
      <c r="C376" s="148"/>
      <c r="D376" s="148" t="s">
        <v>486</v>
      </c>
      <c r="E376" s="148" t="e">
        <f>COUNTIF('[1]Matriz NN'!$K$12:$K$824,T_Graf.!D376)</f>
        <v>#VALUE!</v>
      </c>
      <c r="F376" s="151" t="e">
        <f t="shared" si="40"/>
        <v>#VALUE!</v>
      </c>
      <c r="G376" s="148"/>
      <c r="H376" s="171" t="s">
        <v>805</v>
      </c>
      <c r="I376" s="171">
        <v>362</v>
      </c>
      <c r="J376" s="171">
        <v>361</v>
      </c>
      <c r="K376" s="171">
        <f>+_xlfn.AGGREGATE(9,6,$U$286:$U$353)</f>
        <v>0</v>
      </c>
      <c r="L376" s="172" t="s">
        <v>788</v>
      </c>
      <c r="O376" s="148"/>
      <c r="P376" s="148"/>
      <c r="Q376" s="148"/>
      <c r="R376" s="148"/>
      <c r="S376" s="148"/>
      <c r="T376" s="148"/>
      <c r="U376" s="148"/>
      <c r="V376" s="148"/>
      <c r="W376" s="148"/>
      <c r="X376" s="148"/>
      <c r="Y376" s="148"/>
      <c r="Z376" s="148"/>
      <c r="AA376" s="148"/>
      <c r="AB376" s="148"/>
    </row>
    <row r="377" spans="1:28" ht="10.9" customHeight="1" x14ac:dyDescent="0.2">
      <c r="A377" s="155"/>
      <c r="B377" s="148"/>
      <c r="C377" s="148"/>
      <c r="D377" s="148" t="s">
        <v>493</v>
      </c>
      <c r="E377" s="148" t="e">
        <f>COUNTIF('[1]Matriz NN'!$K$12:$K$824,T_Graf.!D377)</f>
        <v>#VALUE!</v>
      </c>
      <c r="F377" s="151" t="e">
        <f t="shared" si="40"/>
        <v>#VALUE!</v>
      </c>
      <c r="G377" s="148"/>
      <c r="H377" s="171" t="s">
        <v>806</v>
      </c>
      <c r="I377" s="171">
        <v>357</v>
      </c>
      <c r="J377" s="171">
        <v>349</v>
      </c>
      <c r="K377" s="171">
        <f>+_xlfn.AGGREGATE(9,6,$AB$286:$AB$353)</f>
        <v>0</v>
      </c>
      <c r="L377" s="172" t="s">
        <v>788</v>
      </c>
      <c r="O377" s="148"/>
      <c r="P377" s="148"/>
      <c r="Q377" s="148"/>
      <c r="R377" s="148"/>
      <c r="S377" s="148"/>
      <c r="T377" s="148"/>
      <c r="U377" s="148"/>
      <c r="V377" s="148"/>
      <c r="W377" s="148"/>
      <c r="X377" s="148"/>
      <c r="Y377" s="148"/>
      <c r="Z377" s="148"/>
      <c r="AA377" s="148"/>
      <c r="AB377" s="148"/>
    </row>
    <row r="378" spans="1:28" ht="10.9" customHeight="1" x14ac:dyDescent="0.2">
      <c r="A378" s="155"/>
      <c r="B378" s="148"/>
      <c r="C378" s="148"/>
      <c r="D378" s="148" t="s">
        <v>499</v>
      </c>
      <c r="E378" s="148" t="e">
        <f>COUNTIF('[1]Matriz NN'!$K$12:$K$824,T_Graf.!D378)</f>
        <v>#VALUE!</v>
      </c>
      <c r="F378" s="151" t="e">
        <f t="shared" si="40"/>
        <v>#VALUE!</v>
      </c>
      <c r="G378" s="148"/>
      <c r="H378" s="171" t="s">
        <v>807</v>
      </c>
      <c r="I378" s="171">
        <v>830</v>
      </c>
      <c r="J378" s="171">
        <v>860</v>
      </c>
      <c r="K378" s="171">
        <f>+_xlfn.AGGREGATE(9,6,$F$357:$F$424)</f>
        <v>0</v>
      </c>
      <c r="L378" s="172" t="s">
        <v>786</v>
      </c>
      <c r="O378" s="148"/>
      <c r="P378" s="148"/>
      <c r="Q378" s="148"/>
      <c r="R378" s="148"/>
      <c r="S378" s="148"/>
      <c r="T378" s="148"/>
      <c r="U378" s="148"/>
      <c r="V378" s="148"/>
      <c r="W378" s="148"/>
      <c r="X378" s="148"/>
      <c r="Y378" s="148"/>
      <c r="Z378" s="148"/>
      <c r="AA378" s="148"/>
      <c r="AB378" s="148"/>
    </row>
    <row r="379" spans="1:28" ht="10.9" customHeight="1" x14ac:dyDescent="0.2">
      <c r="A379" s="155"/>
      <c r="B379" s="148"/>
      <c r="C379" s="148"/>
      <c r="D379" s="148" t="s">
        <v>504</v>
      </c>
      <c r="E379" s="148" t="e">
        <f>COUNTIF('[1]Matriz NN'!$K$12:$K$824,T_Graf.!D379)</f>
        <v>#VALUE!</v>
      </c>
      <c r="F379" s="151" t="e">
        <f t="shared" si="40"/>
        <v>#VALUE!</v>
      </c>
      <c r="G379" s="148"/>
      <c r="H379" s="148"/>
      <c r="I379" s="148"/>
      <c r="J379" s="148"/>
      <c r="K379" s="148"/>
      <c r="L379" s="148">
        <f>COUNTIF(L358:L378,"No cambios")</f>
        <v>16</v>
      </c>
      <c r="M379" s="148"/>
      <c r="N379" s="148"/>
      <c r="O379" s="148"/>
      <c r="P379" s="148"/>
      <c r="Q379" s="148"/>
      <c r="R379" s="148"/>
      <c r="S379" s="148"/>
      <c r="T379" s="148"/>
      <c r="U379" s="148"/>
      <c r="V379" s="148"/>
      <c r="W379" s="148"/>
      <c r="X379" s="148"/>
      <c r="Y379" s="148"/>
      <c r="Z379" s="148"/>
      <c r="AA379" s="148"/>
      <c r="AB379" s="148"/>
    </row>
    <row r="380" spans="1:28" ht="10.9" customHeight="1" x14ac:dyDescent="0.2">
      <c r="A380" s="155"/>
      <c r="B380" s="148"/>
      <c r="C380" s="148"/>
      <c r="D380" s="157" t="s">
        <v>510</v>
      </c>
      <c r="E380" s="148" t="e">
        <f>COUNTIF('[1]Matriz NN'!$K$12:$K$824,T_Graf.!D380)</f>
        <v>#VALUE!</v>
      </c>
      <c r="F380" s="151" t="e">
        <f t="shared" si="40"/>
        <v>#VALUE!</v>
      </c>
      <c r="G380" s="148"/>
      <c r="H380" s="148"/>
      <c r="I380" s="148"/>
      <c r="J380" s="148"/>
      <c r="K380" s="148"/>
      <c r="L380" s="148">
        <f>COUNTIF(L358:L378,"Cambios")</f>
        <v>5</v>
      </c>
      <c r="M380" s="148"/>
      <c r="N380" s="148"/>
      <c r="O380" s="148"/>
      <c r="P380" s="148"/>
      <c r="Q380" s="148"/>
      <c r="R380" s="148"/>
      <c r="S380" s="148"/>
      <c r="T380" s="148"/>
      <c r="U380" s="148"/>
      <c r="V380" s="148"/>
      <c r="W380" s="148"/>
      <c r="X380" s="148"/>
      <c r="Y380" s="148"/>
      <c r="Z380" s="148"/>
      <c r="AA380" s="148"/>
      <c r="AB380" s="148"/>
    </row>
    <row r="381" spans="1:28" ht="10.9" customHeight="1" x14ac:dyDescent="0.2">
      <c r="A381" s="155"/>
      <c r="B381" s="148"/>
      <c r="C381" s="148"/>
      <c r="D381" s="148" t="s">
        <v>516</v>
      </c>
      <c r="E381" s="148" t="e">
        <f>COUNTIF('[1]Matriz NN'!$K$12:$K$824,T_Graf.!D381)</f>
        <v>#VALUE!</v>
      </c>
      <c r="F381" s="151" t="e">
        <f t="shared" si="40"/>
        <v>#VALUE!</v>
      </c>
      <c r="G381" s="148"/>
      <c r="H381" s="148"/>
      <c r="I381" s="148"/>
      <c r="J381" s="148"/>
      <c r="K381" s="148"/>
      <c r="L381" s="148"/>
      <c r="M381" s="148"/>
      <c r="N381" s="148"/>
      <c r="O381" s="148"/>
      <c r="P381" s="148"/>
      <c r="Q381" s="148"/>
      <c r="R381" s="148"/>
      <c r="S381" s="148"/>
      <c r="T381" s="148"/>
      <c r="U381" s="148"/>
      <c r="V381" s="148"/>
      <c r="W381" s="148"/>
      <c r="X381" s="148"/>
      <c r="Y381" s="148"/>
      <c r="Z381" s="148"/>
      <c r="AA381" s="148"/>
      <c r="AB381" s="148"/>
    </row>
    <row r="382" spans="1:28" ht="10.9" customHeight="1" x14ac:dyDescent="0.2">
      <c r="A382" s="155"/>
      <c r="B382" s="148"/>
      <c r="C382" s="148"/>
      <c r="D382" s="148" t="s">
        <v>522</v>
      </c>
      <c r="E382" s="148" t="e">
        <f>COUNTIF('[1]Matriz NN'!$K$12:$K$824,T_Graf.!D382)</f>
        <v>#VALUE!</v>
      </c>
      <c r="F382" s="151" t="e">
        <f t="shared" si="40"/>
        <v>#VALUE!</v>
      </c>
      <c r="G382" s="148"/>
      <c r="H382" s="148"/>
      <c r="I382" s="148"/>
      <c r="J382" s="148"/>
      <c r="K382" s="148"/>
      <c r="L382" s="148"/>
      <c r="M382" s="148"/>
      <c r="N382" s="148"/>
      <c r="O382" s="148"/>
      <c r="P382" s="148"/>
      <c r="Q382" s="148"/>
      <c r="R382" s="148"/>
      <c r="S382" s="148"/>
      <c r="T382" s="148"/>
      <c r="U382" s="148"/>
      <c r="V382" s="148"/>
      <c r="W382" s="148"/>
      <c r="X382" s="148"/>
      <c r="Y382" s="148"/>
      <c r="Z382" s="148"/>
      <c r="AA382" s="148"/>
      <c r="AB382" s="148"/>
    </row>
    <row r="383" spans="1:28" ht="10.9" customHeight="1" x14ac:dyDescent="0.2">
      <c r="A383" s="155"/>
      <c r="B383" s="148"/>
      <c r="C383" s="148"/>
      <c r="D383" s="148" t="s">
        <v>528</v>
      </c>
      <c r="E383" s="148" t="e">
        <f>COUNTIF('[1]Matriz NN'!$K$12:$K$824,T_Graf.!D383)</f>
        <v>#VALUE!</v>
      </c>
      <c r="F383" s="151" t="e">
        <f t="shared" si="40"/>
        <v>#VALUE!</v>
      </c>
      <c r="G383" s="148"/>
      <c r="H383" s="148" t="s">
        <v>808</v>
      </c>
      <c r="I383" s="148"/>
      <c r="J383" s="148"/>
      <c r="K383" s="148"/>
      <c r="L383" s="148"/>
      <c r="M383" s="148"/>
      <c r="N383" s="148"/>
      <c r="O383" s="148"/>
      <c r="P383" s="148"/>
      <c r="Q383" s="148"/>
      <c r="R383" s="148"/>
      <c r="S383" s="148"/>
      <c r="T383" s="148"/>
      <c r="U383" s="148"/>
      <c r="V383" s="148"/>
      <c r="W383" s="148"/>
      <c r="X383" s="148"/>
      <c r="Y383" s="148"/>
      <c r="Z383" s="148"/>
      <c r="AA383" s="148"/>
      <c r="AB383" s="148"/>
    </row>
    <row r="384" spans="1:28" ht="10.9" customHeight="1" x14ac:dyDescent="0.2">
      <c r="A384" s="155"/>
      <c r="B384" s="148"/>
      <c r="C384" s="148"/>
      <c r="D384" s="148" t="s">
        <v>534</v>
      </c>
      <c r="E384" s="148" t="e">
        <f>COUNTIF('[1]Matriz NN'!$K$12:$K$824,T_Graf.!D384)</f>
        <v>#VALUE!</v>
      </c>
      <c r="F384" s="151" t="e">
        <f t="shared" si="40"/>
        <v>#VALUE!</v>
      </c>
      <c r="G384" s="148"/>
      <c r="H384" s="148"/>
      <c r="I384" s="148"/>
      <c r="J384" s="148"/>
      <c r="K384" s="148"/>
      <c r="L384" s="148"/>
      <c r="M384" s="148"/>
      <c r="N384" s="148"/>
      <c r="O384" s="148"/>
      <c r="P384" s="148"/>
      <c r="Q384" s="148"/>
      <c r="R384" s="148"/>
      <c r="S384" s="148"/>
      <c r="T384" s="148"/>
      <c r="U384" s="148"/>
      <c r="V384" s="148"/>
      <c r="W384" s="148"/>
      <c r="X384" s="148"/>
      <c r="Y384" s="148"/>
      <c r="Z384" s="148"/>
      <c r="AA384" s="148"/>
      <c r="AB384" s="148"/>
    </row>
    <row r="385" spans="1:28" ht="10.9" customHeight="1" x14ac:dyDescent="0.2">
      <c r="A385" s="155"/>
      <c r="B385" s="148"/>
      <c r="C385" s="148"/>
      <c r="D385" s="148" t="s">
        <v>540</v>
      </c>
      <c r="E385" s="148" t="e">
        <f>COUNTIF('[1]Matriz NN'!$K$12:$K$824,T_Graf.!D385)</f>
        <v>#VALUE!</v>
      </c>
      <c r="F385" s="151" t="e">
        <f t="shared" si="40"/>
        <v>#VALUE!</v>
      </c>
      <c r="G385" s="148"/>
      <c r="H385" s="148"/>
      <c r="I385" s="148"/>
      <c r="J385" s="148"/>
      <c r="K385" s="148"/>
      <c r="L385" s="148"/>
      <c r="M385" s="148"/>
      <c r="N385" s="148"/>
      <c r="O385" s="148"/>
      <c r="P385" s="148"/>
      <c r="Q385" s="148"/>
      <c r="R385" s="148"/>
      <c r="S385" s="148"/>
      <c r="T385" s="148"/>
      <c r="U385" s="148"/>
      <c r="V385" s="148"/>
      <c r="W385" s="148"/>
      <c r="X385" s="148"/>
      <c r="Y385" s="148"/>
      <c r="Z385" s="148"/>
      <c r="AA385" s="148"/>
      <c r="AB385" s="148"/>
    </row>
    <row r="386" spans="1:28" ht="10.9" customHeight="1" x14ac:dyDescent="0.2">
      <c r="A386" s="155"/>
      <c r="B386" s="148"/>
      <c r="C386" s="148"/>
      <c r="D386" s="148" t="s">
        <v>545</v>
      </c>
      <c r="E386" s="148" t="e">
        <f>COUNTIF('[1]Matriz NN'!$K$12:$K$824,T_Graf.!D386)</f>
        <v>#VALUE!</v>
      </c>
      <c r="F386" s="151" t="e">
        <f t="shared" si="40"/>
        <v>#VALUE!</v>
      </c>
      <c r="G386" s="148"/>
      <c r="H386" s="148"/>
      <c r="I386" s="148"/>
      <c r="J386" s="148"/>
      <c r="K386" s="148"/>
      <c r="L386" s="148"/>
      <c r="M386" s="148"/>
      <c r="N386" s="148"/>
      <c r="O386" s="148"/>
      <c r="P386" s="148"/>
      <c r="Q386" s="148"/>
      <c r="R386" s="148"/>
      <c r="S386" s="148"/>
      <c r="T386" s="148"/>
      <c r="U386" s="148"/>
      <c r="V386" s="148"/>
      <c r="W386" s="148"/>
      <c r="X386" s="148"/>
      <c r="Y386" s="148"/>
      <c r="Z386" s="148"/>
      <c r="AA386" s="148"/>
      <c r="AB386" s="148"/>
    </row>
    <row r="387" spans="1:28" ht="10.9" customHeight="1" x14ac:dyDescent="0.2">
      <c r="A387" s="155"/>
      <c r="B387" s="148"/>
      <c r="C387" s="148"/>
      <c r="D387" s="148" t="s">
        <v>550</v>
      </c>
      <c r="E387" s="148" t="e">
        <f>COUNTIF('[1]Matriz NN'!$K$12:$K$824,T_Graf.!D387)</f>
        <v>#VALUE!</v>
      </c>
      <c r="F387" s="151" t="e">
        <f t="shared" si="40"/>
        <v>#VALUE!</v>
      </c>
      <c r="G387" s="148"/>
      <c r="H387" s="148"/>
      <c r="I387" s="148"/>
      <c r="J387" s="148"/>
      <c r="K387" s="148"/>
      <c r="L387" s="148"/>
      <c r="M387" s="148"/>
      <c r="N387" s="148"/>
      <c r="O387" s="148"/>
      <c r="P387" s="148"/>
      <c r="Q387" s="148"/>
      <c r="R387" s="148"/>
      <c r="S387" s="148"/>
      <c r="T387" s="148"/>
      <c r="U387" s="148"/>
      <c r="V387" s="148"/>
      <c r="W387" s="148"/>
      <c r="X387" s="148"/>
      <c r="Y387" s="148"/>
      <c r="Z387" s="148"/>
      <c r="AA387" s="148"/>
      <c r="AB387" s="148"/>
    </row>
    <row r="388" spans="1:28" ht="10.9" customHeight="1" x14ac:dyDescent="0.2">
      <c r="A388" s="155"/>
      <c r="B388" s="148"/>
      <c r="C388" s="148"/>
      <c r="D388" s="148" t="s">
        <v>556</v>
      </c>
      <c r="E388" s="148" t="e">
        <f>COUNTIF('[1]Matriz NN'!$K$12:$K$824,T_Graf.!D388)</f>
        <v>#VALUE!</v>
      </c>
      <c r="F388" s="151" t="e">
        <f t="shared" si="40"/>
        <v>#VALUE!</v>
      </c>
      <c r="G388" s="148"/>
      <c r="H388" s="148"/>
      <c r="I388" s="148"/>
      <c r="J388" s="148"/>
      <c r="K388" s="148"/>
      <c r="L388" s="148"/>
      <c r="M388" s="148"/>
      <c r="N388" s="148"/>
      <c r="O388" s="148"/>
      <c r="P388" s="148"/>
      <c r="Q388" s="148"/>
      <c r="R388" s="148"/>
      <c r="S388" s="148"/>
      <c r="T388" s="148"/>
      <c r="U388" s="148"/>
      <c r="V388" s="148"/>
      <c r="W388" s="148"/>
      <c r="X388" s="148"/>
      <c r="Y388" s="148"/>
      <c r="Z388" s="148"/>
      <c r="AA388" s="148"/>
      <c r="AB388" s="148"/>
    </row>
    <row r="389" spans="1:28" ht="10.9" customHeight="1" x14ac:dyDescent="0.2">
      <c r="A389" s="155"/>
      <c r="B389" s="148"/>
      <c r="C389" s="148"/>
      <c r="D389" s="148" t="s">
        <v>562</v>
      </c>
      <c r="E389" s="148" t="e">
        <f>COUNTIF('[1]Matriz NN'!$K$12:$K$824,T_Graf.!D389)</f>
        <v>#VALUE!</v>
      </c>
      <c r="F389" s="151" t="e">
        <f t="shared" si="40"/>
        <v>#VALUE!</v>
      </c>
      <c r="G389" s="148"/>
      <c r="H389" s="148"/>
      <c r="I389" s="148"/>
      <c r="J389" s="148"/>
      <c r="K389" s="148"/>
      <c r="L389" s="148"/>
      <c r="M389" s="148"/>
      <c r="N389" s="148"/>
      <c r="O389" s="148"/>
      <c r="P389" s="148"/>
      <c r="Q389" s="148"/>
      <c r="R389" s="148"/>
      <c r="S389" s="148"/>
      <c r="T389" s="148"/>
      <c r="U389" s="148"/>
      <c r="V389" s="148"/>
      <c r="W389" s="148"/>
      <c r="X389" s="148"/>
      <c r="Y389" s="148"/>
      <c r="Z389" s="148"/>
      <c r="AA389" s="148"/>
      <c r="AB389" s="148"/>
    </row>
    <row r="390" spans="1:28" ht="10.9" customHeight="1" x14ac:dyDescent="0.2">
      <c r="A390" s="155"/>
      <c r="B390" s="148"/>
      <c r="C390" s="148"/>
      <c r="D390" s="148" t="s">
        <v>568</v>
      </c>
      <c r="E390" s="148" t="e">
        <f>COUNTIF('[1]Matriz NN'!$K$12:$K$824,T_Graf.!D390)</f>
        <v>#VALUE!</v>
      </c>
      <c r="F390" s="151" t="e">
        <f t="shared" si="40"/>
        <v>#VALUE!</v>
      </c>
      <c r="G390" s="148"/>
      <c r="H390" s="148"/>
      <c r="I390" s="148"/>
      <c r="J390" s="148"/>
      <c r="K390" s="148"/>
      <c r="L390" s="148"/>
      <c r="M390" s="148"/>
      <c r="N390" s="148"/>
      <c r="O390" s="148"/>
      <c r="P390" s="148"/>
      <c r="Q390" s="148"/>
      <c r="R390" s="148"/>
      <c r="S390" s="148"/>
      <c r="T390" s="148"/>
      <c r="U390" s="148"/>
      <c r="V390" s="148"/>
      <c r="W390" s="148"/>
      <c r="X390" s="148"/>
      <c r="Y390" s="148"/>
      <c r="Z390" s="148"/>
      <c r="AA390" s="148"/>
      <c r="AB390" s="148"/>
    </row>
    <row r="391" spans="1:28" ht="10.9" customHeight="1" x14ac:dyDescent="0.2">
      <c r="A391" s="155"/>
      <c r="B391" s="148"/>
      <c r="C391" s="148"/>
      <c r="D391" s="148" t="s">
        <v>574</v>
      </c>
      <c r="E391" s="148" t="e">
        <f>COUNTIF('[1]Matriz NN'!$K$12:$K$824,T_Graf.!D391)</f>
        <v>#VALUE!</v>
      </c>
      <c r="F391" s="151" t="e">
        <f t="shared" si="40"/>
        <v>#VALUE!</v>
      </c>
      <c r="G391" s="148"/>
      <c r="H391" s="148"/>
      <c r="I391" s="148"/>
      <c r="J391" s="148"/>
      <c r="K391" s="148"/>
      <c r="L391" s="148"/>
      <c r="M391" s="148"/>
      <c r="N391" s="148"/>
      <c r="O391" s="148"/>
      <c r="P391" s="148"/>
      <c r="Q391" s="148"/>
      <c r="R391" s="148"/>
      <c r="S391" s="148"/>
      <c r="T391" s="148"/>
      <c r="U391" s="148"/>
      <c r="V391" s="148"/>
      <c r="W391" s="148"/>
      <c r="X391" s="148"/>
      <c r="Y391" s="148"/>
      <c r="Z391" s="148"/>
      <c r="AA391" s="148"/>
      <c r="AB391" s="148"/>
    </row>
    <row r="392" spans="1:28" ht="10.9" customHeight="1" x14ac:dyDescent="0.2">
      <c r="A392" s="155"/>
      <c r="B392" s="148"/>
      <c r="C392" s="148"/>
      <c r="D392" s="148" t="s">
        <v>579</v>
      </c>
      <c r="E392" s="148" t="e">
        <f>COUNTIF('[1]Matriz NN'!$K$12:$K$824,T_Graf.!D392)</f>
        <v>#VALUE!</v>
      </c>
      <c r="F392" s="151" t="e">
        <f t="shared" si="40"/>
        <v>#VALUE!</v>
      </c>
      <c r="G392" s="148"/>
      <c r="H392" s="148"/>
      <c r="I392" s="148"/>
      <c r="J392" s="148"/>
      <c r="K392" s="148"/>
      <c r="L392" s="148"/>
      <c r="M392" s="148"/>
      <c r="N392" s="148"/>
      <c r="O392" s="148"/>
      <c r="P392" s="148"/>
      <c r="Q392" s="148"/>
      <c r="R392" s="148"/>
      <c r="S392" s="148"/>
      <c r="T392" s="148"/>
      <c r="U392" s="148"/>
      <c r="V392" s="148"/>
      <c r="W392" s="148"/>
      <c r="X392" s="148"/>
      <c r="Y392" s="148"/>
      <c r="Z392" s="148"/>
      <c r="AA392" s="148"/>
      <c r="AB392" s="148"/>
    </row>
    <row r="393" spans="1:28" ht="10.9" customHeight="1" x14ac:dyDescent="0.2">
      <c r="A393" s="155"/>
      <c r="B393" s="148"/>
      <c r="C393" s="148"/>
      <c r="D393" s="148" t="s">
        <v>584</v>
      </c>
      <c r="E393" s="148" t="e">
        <f>COUNTIF('[1]Matriz NN'!$K$12:$K$824,T_Graf.!D393)</f>
        <v>#VALUE!</v>
      </c>
      <c r="F393" s="151" t="e">
        <f t="shared" si="40"/>
        <v>#VALUE!</v>
      </c>
      <c r="G393" s="148"/>
      <c r="H393" s="148"/>
      <c r="I393" s="148"/>
      <c r="J393" s="148"/>
      <c r="K393" s="148"/>
      <c r="L393" s="148"/>
      <c r="M393" s="148"/>
      <c r="N393" s="148"/>
      <c r="O393" s="148"/>
      <c r="P393" s="148"/>
      <c r="Q393" s="148"/>
      <c r="R393" s="148"/>
      <c r="S393" s="148"/>
      <c r="T393" s="148"/>
      <c r="U393" s="148"/>
      <c r="V393" s="148"/>
      <c r="W393" s="148"/>
      <c r="X393" s="148"/>
      <c r="Y393" s="148"/>
      <c r="Z393" s="148"/>
      <c r="AA393" s="148"/>
      <c r="AB393" s="148"/>
    </row>
    <row r="394" spans="1:28" ht="10.9" customHeight="1" x14ac:dyDescent="0.2">
      <c r="A394" s="155"/>
      <c r="B394" s="148"/>
      <c r="C394" s="148"/>
      <c r="D394" s="148" t="s">
        <v>589</v>
      </c>
      <c r="E394" s="148" t="e">
        <f>COUNTIF('[1]Matriz NN'!$K$12:$K$824,T_Graf.!D394)</f>
        <v>#VALUE!</v>
      </c>
      <c r="F394" s="151" t="e">
        <f t="shared" si="40"/>
        <v>#VALUE!</v>
      </c>
      <c r="G394" s="148"/>
      <c r="H394" s="148"/>
      <c r="I394" s="148"/>
      <c r="J394" s="148"/>
      <c r="K394" s="148"/>
      <c r="L394" s="148"/>
      <c r="M394" s="148"/>
      <c r="N394" s="148"/>
      <c r="O394" s="148"/>
      <c r="P394" s="148"/>
      <c r="Q394" s="148"/>
      <c r="R394" s="148"/>
      <c r="S394" s="148"/>
      <c r="T394" s="148"/>
      <c r="U394" s="148"/>
      <c r="V394" s="148"/>
      <c r="W394" s="148"/>
      <c r="X394" s="148"/>
      <c r="Y394" s="148"/>
      <c r="Z394" s="148"/>
      <c r="AA394" s="148"/>
      <c r="AB394" s="148"/>
    </row>
    <row r="395" spans="1:28" ht="10.9" customHeight="1" x14ac:dyDescent="0.2">
      <c r="A395" s="155"/>
      <c r="B395" s="148"/>
      <c r="C395" s="148"/>
      <c r="D395" s="148" t="s">
        <v>593</v>
      </c>
      <c r="E395" s="148" t="e">
        <f>COUNTIF('[1]Matriz NN'!$K$12:$K$824,T_Graf.!D395)</f>
        <v>#VALUE!</v>
      </c>
      <c r="F395" s="151" t="e">
        <f t="shared" si="40"/>
        <v>#VALUE!</v>
      </c>
      <c r="G395" s="148"/>
      <c r="H395" s="148"/>
      <c r="I395" s="148"/>
      <c r="J395" s="148"/>
      <c r="K395" s="148"/>
      <c r="L395" s="148"/>
      <c r="M395" s="148"/>
      <c r="N395" s="148"/>
      <c r="O395" s="148"/>
      <c r="P395" s="148"/>
      <c r="Q395" s="148"/>
      <c r="R395" s="148"/>
      <c r="S395" s="148"/>
      <c r="T395" s="148"/>
      <c r="U395" s="148"/>
      <c r="V395" s="148"/>
      <c r="W395" s="148"/>
      <c r="X395" s="148"/>
      <c r="Y395" s="148"/>
      <c r="Z395" s="148"/>
      <c r="AA395" s="148"/>
      <c r="AB395" s="148"/>
    </row>
    <row r="396" spans="1:28" ht="10.9" customHeight="1" x14ac:dyDescent="0.2">
      <c r="A396" s="155"/>
      <c r="B396" s="148"/>
      <c r="C396" s="148"/>
      <c r="D396" s="148" t="s">
        <v>597</v>
      </c>
      <c r="E396" s="148" t="e">
        <f>COUNTIF('[1]Matriz NN'!$K$12:$K$824,T_Graf.!D396)</f>
        <v>#VALUE!</v>
      </c>
      <c r="F396" s="151" t="e">
        <f t="shared" si="40"/>
        <v>#VALUE!</v>
      </c>
      <c r="G396" s="148"/>
      <c r="H396" s="148"/>
      <c r="I396" s="148"/>
      <c r="J396" s="148"/>
      <c r="K396" s="148"/>
      <c r="L396" s="148"/>
      <c r="M396" s="148"/>
      <c r="N396" s="148"/>
      <c r="O396" s="148"/>
      <c r="P396" s="148"/>
      <c r="Q396" s="148"/>
      <c r="R396" s="148"/>
      <c r="S396" s="148"/>
      <c r="T396" s="148"/>
      <c r="U396" s="148"/>
      <c r="V396" s="148"/>
      <c r="W396" s="148"/>
      <c r="X396" s="148"/>
      <c r="Y396" s="148"/>
      <c r="Z396" s="148"/>
      <c r="AA396" s="148"/>
      <c r="AB396" s="148"/>
    </row>
    <row r="397" spans="1:28" ht="10.9" customHeight="1" x14ac:dyDescent="0.2">
      <c r="A397" s="155"/>
      <c r="B397" s="148"/>
      <c r="C397" s="148"/>
      <c r="D397" s="148" t="s">
        <v>601</v>
      </c>
      <c r="E397" s="148" t="e">
        <f>COUNTIF('[1]Matriz NN'!$K$12:$K$824,T_Graf.!D397)</f>
        <v>#VALUE!</v>
      </c>
      <c r="F397" s="151" t="e">
        <f t="shared" si="40"/>
        <v>#VALUE!</v>
      </c>
      <c r="G397" s="148"/>
      <c r="H397" s="148"/>
      <c r="I397" s="148"/>
      <c r="J397" s="148"/>
      <c r="K397" s="148"/>
      <c r="L397" s="148"/>
      <c r="M397" s="148"/>
      <c r="N397" s="148"/>
      <c r="O397" s="148"/>
      <c r="P397" s="148"/>
      <c r="Q397" s="148"/>
      <c r="R397" s="148"/>
      <c r="S397" s="148"/>
      <c r="T397" s="148"/>
      <c r="U397" s="148"/>
      <c r="V397" s="148"/>
      <c r="W397" s="148"/>
      <c r="X397" s="148"/>
      <c r="Y397" s="148"/>
      <c r="Z397" s="148"/>
      <c r="AA397" s="148"/>
      <c r="AB397" s="148"/>
    </row>
    <row r="398" spans="1:28" ht="10.9" customHeight="1" x14ac:dyDescent="0.2">
      <c r="A398" s="155"/>
      <c r="B398" s="148"/>
      <c r="C398" s="148"/>
      <c r="D398" s="148" t="s">
        <v>605</v>
      </c>
      <c r="E398" s="148" t="e">
        <f>COUNTIF('[1]Matriz NN'!$K$12:$K$824,T_Graf.!D398)</f>
        <v>#VALUE!</v>
      </c>
      <c r="F398" s="151" t="e">
        <f t="shared" si="40"/>
        <v>#VALUE!</v>
      </c>
      <c r="G398" s="148"/>
      <c r="H398" s="148"/>
      <c r="I398" s="148"/>
      <c r="J398" s="148"/>
      <c r="K398" s="148"/>
      <c r="L398" s="148"/>
      <c r="M398" s="148"/>
      <c r="N398" s="148"/>
      <c r="O398" s="148"/>
      <c r="P398" s="148"/>
      <c r="Q398" s="148"/>
      <c r="R398" s="148"/>
      <c r="S398" s="148"/>
      <c r="T398" s="148"/>
      <c r="U398" s="148"/>
      <c r="V398" s="148"/>
      <c r="W398" s="148"/>
      <c r="X398" s="148"/>
      <c r="Y398" s="148"/>
      <c r="Z398" s="148"/>
      <c r="AA398" s="148"/>
      <c r="AB398" s="148"/>
    </row>
    <row r="399" spans="1:28" ht="10.9" customHeight="1" x14ac:dyDescent="0.2">
      <c r="A399" s="155"/>
      <c r="B399" s="148"/>
      <c r="C399" s="148"/>
      <c r="D399" s="148" t="s">
        <v>609</v>
      </c>
      <c r="E399" s="148" t="e">
        <f>COUNTIF('[1]Matriz NN'!$K$12:$K$824,T_Graf.!D399)</f>
        <v>#VALUE!</v>
      </c>
      <c r="F399" s="151" t="e">
        <f t="shared" si="40"/>
        <v>#VALUE!</v>
      </c>
      <c r="G399" s="148"/>
      <c r="H399" s="148"/>
      <c r="I399" s="148"/>
      <c r="J399" s="148"/>
      <c r="K399" s="148"/>
      <c r="L399" s="148"/>
      <c r="M399" s="148"/>
      <c r="N399" s="148"/>
      <c r="O399" s="148"/>
      <c r="P399" s="148"/>
      <c r="Q399" s="148"/>
      <c r="R399" s="148"/>
      <c r="S399" s="148"/>
      <c r="T399" s="148"/>
      <c r="U399" s="148"/>
      <c r="V399" s="148"/>
      <c r="W399" s="148"/>
      <c r="X399" s="148"/>
      <c r="Y399" s="148"/>
      <c r="Z399" s="148"/>
      <c r="AA399" s="148"/>
      <c r="AB399" s="148"/>
    </row>
    <row r="400" spans="1:28" ht="10.9" customHeight="1" x14ac:dyDescent="0.2">
      <c r="A400" s="155"/>
      <c r="B400" s="148"/>
      <c r="C400" s="148"/>
      <c r="D400" s="148" t="s">
        <v>613</v>
      </c>
      <c r="E400" s="148" t="e">
        <f>COUNTIF('[1]Matriz NN'!$K$12:$K$824,T_Graf.!D400)</f>
        <v>#VALUE!</v>
      </c>
      <c r="F400" s="151" t="e">
        <f t="shared" si="40"/>
        <v>#VALUE!</v>
      </c>
      <c r="G400" s="148"/>
      <c r="H400" s="148"/>
      <c r="I400" s="148"/>
      <c r="J400" s="148"/>
      <c r="K400" s="148"/>
      <c r="L400" s="148"/>
      <c r="M400" s="148"/>
      <c r="N400" s="148"/>
      <c r="O400" s="148"/>
      <c r="P400" s="148"/>
      <c r="Q400" s="148"/>
      <c r="R400" s="148"/>
      <c r="S400" s="148"/>
      <c r="T400" s="148"/>
      <c r="U400" s="148"/>
      <c r="V400" s="148"/>
      <c r="W400" s="148"/>
      <c r="X400" s="148"/>
      <c r="Y400" s="148"/>
      <c r="Z400" s="148"/>
      <c r="AA400" s="148"/>
      <c r="AB400" s="148"/>
    </row>
    <row r="401" spans="1:28" ht="10.9" customHeight="1" x14ac:dyDescent="0.2">
      <c r="A401" s="155"/>
      <c r="B401" s="148"/>
      <c r="C401" s="148"/>
      <c r="D401" s="148" t="s">
        <v>617</v>
      </c>
      <c r="E401" s="148" t="e">
        <f>COUNTIF('[1]Matriz NN'!$K$12:$K$824,T_Graf.!D401)</f>
        <v>#VALUE!</v>
      </c>
      <c r="F401" s="151" t="e">
        <f t="shared" si="40"/>
        <v>#VALUE!</v>
      </c>
      <c r="G401" s="148"/>
      <c r="H401" s="148"/>
      <c r="I401" s="148"/>
      <c r="J401" s="148"/>
      <c r="K401" s="148"/>
      <c r="L401" s="148"/>
      <c r="M401" s="148"/>
      <c r="N401" s="148"/>
      <c r="O401" s="148"/>
      <c r="P401" s="148"/>
      <c r="Q401" s="148"/>
      <c r="R401" s="148"/>
      <c r="S401" s="148"/>
      <c r="T401" s="148"/>
      <c r="U401" s="148"/>
      <c r="V401" s="148"/>
      <c r="W401" s="148"/>
      <c r="X401" s="148"/>
      <c r="Y401" s="148"/>
      <c r="Z401" s="148"/>
      <c r="AA401" s="148"/>
      <c r="AB401" s="148"/>
    </row>
    <row r="402" spans="1:28" ht="10.9" customHeight="1" x14ac:dyDescent="0.2">
      <c r="A402" s="155"/>
      <c r="B402" s="148"/>
      <c r="C402" s="148"/>
      <c r="D402" s="148" t="s">
        <v>621</v>
      </c>
      <c r="E402" s="148" t="e">
        <f>COUNTIF('[1]Matriz NN'!$K$12:$K$824,T_Graf.!D402)</f>
        <v>#VALUE!</v>
      </c>
      <c r="F402" s="151" t="e">
        <f t="shared" si="40"/>
        <v>#VALUE!</v>
      </c>
      <c r="G402" s="148"/>
      <c r="H402" s="148"/>
      <c r="I402" s="148"/>
      <c r="J402" s="148"/>
      <c r="K402" s="148"/>
      <c r="L402" s="148"/>
      <c r="M402" s="148"/>
      <c r="N402" s="148"/>
      <c r="O402" s="148"/>
      <c r="P402" s="148"/>
      <c r="Q402" s="148"/>
      <c r="R402" s="148"/>
      <c r="S402" s="148"/>
      <c r="T402" s="148"/>
      <c r="U402" s="148"/>
      <c r="V402" s="148"/>
      <c r="W402" s="148"/>
      <c r="X402" s="148"/>
      <c r="Y402" s="148"/>
      <c r="Z402" s="148"/>
      <c r="AA402" s="148"/>
      <c r="AB402" s="148"/>
    </row>
    <row r="403" spans="1:28" ht="10.9" customHeight="1" x14ac:dyDescent="0.2">
      <c r="A403" s="155"/>
      <c r="B403" s="148"/>
      <c r="C403" s="148"/>
      <c r="D403" s="148" t="s">
        <v>625</v>
      </c>
      <c r="E403" s="148" t="e">
        <f>COUNTIF('[1]Matriz NN'!$K$12:$K$824,T_Graf.!D403)</f>
        <v>#VALUE!</v>
      </c>
      <c r="F403" s="151" t="e">
        <f t="shared" si="40"/>
        <v>#VALUE!</v>
      </c>
      <c r="G403" s="148"/>
      <c r="H403" s="148"/>
      <c r="I403" s="148"/>
      <c r="J403" s="148"/>
      <c r="K403" s="148"/>
      <c r="L403" s="148"/>
      <c r="M403" s="148"/>
      <c r="N403" s="148"/>
      <c r="O403" s="148"/>
      <c r="P403" s="148"/>
      <c r="Q403" s="148"/>
      <c r="R403" s="148"/>
      <c r="S403" s="148"/>
      <c r="T403" s="148"/>
      <c r="U403" s="148"/>
      <c r="V403" s="148"/>
      <c r="W403" s="148"/>
      <c r="X403" s="148"/>
      <c r="Y403" s="148"/>
      <c r="Z403" s="148"/>
      <c r="AA403" s="148"/>
      <c r="AB403" s="148"/>
    </row>
    <row r="404" spans="1:28" ht="10.9" customHeight="1" x14ac:dyDescent="0.2">
      <c r="A404" s="155"/>
      <c r="B404" s="148"/>
      <c r="C404" s="148"/>
      <c r="D404" s="148" t="s">
        <v>629</v>
      </c>
      <c r="E404" s="148" t="e">
        <f>COUNTIF('[1]Matriz NN'!$K$12:$K$824,T_Graf.!D404)</f>
        <v>#VALUE!</v>
      </c>
      <c r="F404" s="151" t="e">
        <f t="shared" si="40"/>
        <v>#VALUE!</v>
      </c>
      <c r="G404" s="148"/>
      <c r="H404" s="148"/>
      <c r="I404" s="148"/>
      <c r="J404" s="148"/>
      <c r="K404" s="148"/>
      <c r="L404" s="148"/>
      <c r="M404" s="148"/>
      <c r="N404" s="148"/>
      <c r="O404" s="148"/>
      <c r="P404" s="148"/>
      <c r="Q404" s="148"/>
      <c r="R404" s="148"/>
      <c r="S404" s="148"/>
      <c r="T404" s="148"/>
      <c r="U404" s="148"/>
      <c r="V404" s="148"/>
      <c r="W404" s="148"/>
      <c r="X404" s="148"/>
      <c r="Y404" s="148"/>
      <c r="Z404" s="148"/>
      <c r="AA404" s="148"/>
      <c r="AB404" s="148"/>
    </row>
    <row r="405" spans="1:28" ht="10.9" customHeight="1" x14ac:dyDescent="0.2">
      <c r="A405" s="155"/>
      <c r="B405" s="148"/>
      <c r="C405" s="148"/>
      <c r="D405" s="148" t="s">
        <v>633</v>
      </c>
      <c r="E405" s="148" t="e">
        <f>COUNTIF('[1]Matriz NN'!$K$12:$K$824,T_Graf.!D405)</f>
        <v>#VALUE!</v>
      </c>
      <c r="F405" s="151" t="e">
        <f t="shared" si="40"/>
        <v>#VALUE!</v>
      </c>
      <c r="G405" s="148"/>
      <c r="H405" s="148"/>
      <c r="I405" s="148"/>
      <c r="J405" s="148"/>
      <c r="K405" s="148"/>
      <c r="L405" s="148"/>
      <c r="M405" s="148"/>
      <c r="N405" s="148"/>
      <c r="O405" s="148"/>
      <c r="P405" s="148"/>
      <c r="Q405" s="148"/>
      <c r="R405" s="148"/>
      <c r="S405" s="148"/>
      <c r="T405" s="148"/>
      <c r="U405" s="148"/>
      <c r="V405" s="148"/>
      <c r="W405" s="148"/>
      <c r="X405" s="148"/>
      <c r="Y405" s="148"/>
      <c r="Z405" s="148"/>
      <c r="AA405" s="148"/>
      <c r="AB405" s="148"/>
    </row>
    <row r="406" spans="1:28" ht="10.9" customHeight="1" x14ac:dyDescent="0.2">
      <c r="A406" s="155"/>
      <c r="B406" s="148"/>
      <c r="C406" s="148"/>
      <c r="D406" s="148" t="s">
        <v>637</v>
      </c>
      <c r="E406" s="148" t="e">
        <f>COUNTIF('[1]Matriz NN'!$K$12:$K$824,T_Graf.!D406)</f>
        <v>#VALUE!</v>
      </c>
      <c r="F406" s="151" t="e">
        <f t="shared" si="40"/>
        <v>#VALUE!</v>
      </c>
      <c r="G406" s="148"/>
      <c r="H406" s="148"/>
      <c r="I406" s="148"/>
      <c r="J406" s="148"/>
      <c r="K406" s="148"/>
      <c r="L406" s="148"/>
      <c r="M406" s="148"/>
      <c r="N406" s="148"/>
      <c r="O406" s="148"/>
      <c r="P406" s="148"/>
      <c r="Q406" s="148"/>
      <c r="R406" s="148"/>
      <c r="S406" s="148"/>
      <c r="T406" s="148"/>
      <c r="U406" s="148"/>
      <c r="V406" s="148"/>
      <c r="W406" s="148"/>
      <c r="X406" s="148"/>
      <c r="Y406" s="148"/>
      <c r="Z406" s="148"/>
      <c r="AA406" s="148"/>
      <c r="AB406" s="148"/>
    </row>
    <row r="407" spans="1:28" ht="10.9" customHeight="1" x14ac:dyDescent="0.2">
      <c r="A407" s="155"/>
      <c r="B407" s="148"/>
      <c r="C407" s="148"/>
      <c r="D407" s="148" t="s">
        <v>641</v>
      </c>
      <c r="E407" s="148" t="e">
        <f>COUNTIF('[1]Matriz NN'!$K$12:$K$824,T_Graf.!D407)</f>
        <v>#VALUE!</v>
      </c>
      <c r="F407" s="151" t="e">
        <f t="shared" si="40"/>
        <v>#VALUE!</v>
      </c>
      <c r="G407" s="148"/>
      <c r="H407" s="148"/>
      <c r="I407" s="148"/>
      <c r="J407" s="148"/>
      <c r="K407" s="148"/>
      <c r="L407" s="148"/>
      <c r="M407" s="148"/>
      <c r="N407" s="148"/>
      <c r="O407" s="148"/>
      <c r="P407" s="148"/>
      <c r="Q407" s="148"/>
      <c r="R407" s="148"/>
      <c r="S407" s="148"/>
      <c r="T407" s="148"/>
      <c r="U407" s="148"/>
      <c r="V407" s="148"/>
      <c r="W407" s="148"/>
      <c r="X407" s="148"/>
      <c r="Y407" s="148"/>
      <c r="Z407" s="148"/>
      <c r="AA407" s="148"/>
      <c r="AB407" s="148"/>
    </row>
    <row r="408" spans="1:28" ht="10.9" customHeight="1" x14ac:dyDescent="0.2">
      <c r="A408" s="155"/>
      <c r="B408" s="148"/>
      <c r="C408" s="148"/>
      <c r="D408" s="148" t="s">
        <v>644</v>
      </c>
      <c r="E408" s="148" t="e">
        <f>COUNTIF('[1]Matriz NN'!$K$12:$K$824,T_Graf.!D408)</f>
        <v>#VALUE!</v>
      </c>
      <c r="F408" s="151" t="e">
        <f t="shared" si="40"/>
        <v>#VALUE!</v>
      </c>
      <c r="G408" s="148"/>
      <c r="H408" s="148"/>
      <c r="I408" s="148"/>
      <c r="J408" s="148"/>
      <c r="K408" s="148"/>
      <c r="L408" s="148"/>
      <c r="M408" s="148"/>
      <c r="N408" s="148"/>
      <c r="O408" s="148"/>
      <c r="P408" s="148"/>
      <c r="Q408" s="148"/>
      <c r="R408" s="148"/>
      <c r="S408" s="148"/>
      <c r="T408" s="148"/>
      <c r="U408" s="148"/>
      <c r="V408" s="148"/>
      <c r="W408" s="148"/>
      <c r="X408" s="148"/>
      <c r="Y408" s="148"/>
      <c r="Z408" s="148"/>
      <c r="AA408" s="148"/>
      <c r="AB408" s="148"/>
    </row>
    <row r="409" spans="1:28" ht="10.9" customHeight="1" x14ac:dyDescent="0.2">
      <c r="A409" s="155"/>
      <c r="B409" s="148"/>
      <c r="C409" s="148"/>
      <c r="D409" s="148" t="s">
        <v>647</v>
      </c>
      <c r="E409" s="148" t="e">
        <f>COUNTIF('[1]Matriz NN'!$K$12:$K$824,T_Graf.!D409)</f>
        <v>#VALUE!</v>
      </c>
      <c r="F409" s="151" t="e">
        <f t="shared" si="40"/>
        <v>#VALUE!</v>
      </c>
      <c r="G409" s="148"/>
      <c r="H409" s="148"/>
      <c r="I409" s="148"/>
      <c r="J409" s="148"/>
      <c r="K409" s="148"/>
      <c r="L409" s="148"/>
      <c r="M409" s="148"/>
      <c r="N409" s="148"/>
      <c r="O409" s="148"/>
      <c r="P409" s="148"/>
      <c r="Q409" s="148"/>
      <c r="R409" s="148"/>
      <c r="S409" s="148"/>
      <c r="T409" s="148"/>
      <c r="U409" s="148"/>
      <c r="V409" s="148"/>
      <c r="W409" s="148"/>
      <c r="X409" s="148"/>
      <c r="Y409" s="148"/>
      <c r="Z409" s="148"/>
      <c r="AA409" s="148"/>
      <c r="AB409" s="148"/>
    </row>
    <row r="410" spans="1:28" ht="10.9" customHeight="1" x14ac:dyDescent="0.2">
      <c r="A410" s="155"/>
      <c r="B410" s="148"/>
      <c r="C410" s="148"/>
      <c r="D410" s="148" t="s">
        <v>650</v>
      </c>
      <c r="E410" s="148" t="e">
        <f>COUNTIF('[1]Matriz NN'!$K$12:$K$824,T_Graf.!D410)</f>
        <v>#VALUE!</v>
      </c>
      <c r="F410" s="151" t="e">
        <f t="shared" si="40"/>
        <v>#VALUE!</v>
      </c>
      <c r="G410" s="148"/>
      <c r="H410" s="148"/>
      <c r="I410" s="148"/>
      <c r="J410" s="148"/>
      <c r="K410" s="148"/>
      <c r="L410" s="148"/>
      <c r="M410" s="148"/>
      <c r="N410" s="148"/>
      <c r="O410" s="148"/>
      <c r="P410" s="148"/>
      <c r="Q410" s="148"/>
      <c r="R410" s="148"/>
      <c r="S410" s="148"/>
      <c r="T410" s="148"/>
      <c r="U410" s="148"/>
      <c r="V410" s="148"/>
      <c r="W410" s="148"/>
      <c r="X410" s="148"/>
      <c r="Y410" s="148"/>
      <c r="Z410" s="148"/>
      <c r="AA410" s="148"/>
      <c r="AB410" s="148"/>
    </row>
    <row r="411" spans="1:28" ht="10.9" customHeight="1" x14ac:dyDescent="0.2">
      <c r="A411" s="155"/>
      <c r="B411" s="148"/>
      <c r="C411" s="148"/>
      <c r="D411" s="148" t="s">
        <v>653</v>
      </c>
      <c r="E411" s="148" t="e">
        <f>COUNTIF('[1]Matriz NN'!$K$12:$K$824,T_Graf.!D411)</f>
        <v>#VALUE!</v>
      </c>
      <c r="F411" s="151" t="e">
        <f t="shared" si="40"/>
        <v>#VALUE!</v>
      </c>
      <c r="G411" s="148"/>
      <c r="H411" s="148"/>
      <c r="I411" s="148"/>
      <c r="J411" s="148"/>
      <c r="K411" s="148"/>
      <c r="L411" s="148"/>
      <c r="M411" s="148"/>
      <c r="N411" s="148"/>
      <c r="O411" s="148"/>
      <c r="P411" s="148"/>
      <c r="Q411" s="148"/>
      <c r="R411" s="148"/>
      <c r="S411" s="148"/>
      <c r="T411" s="148"/>
      <c r="U411" s="148"/>
      <c r="V411" s="148"/>
      <c r="W411" s="148"/>
      <c r="X411" s="148"/>
      <c r="Y411" s="148"/>
      <c r="Z411" s="148"/>
      <c r="AA411" s="148"/>
      <c r="AB411" s="148"/>
    </row>
    <row r="412" spans="1:28" ht="10.9" customHeight="1" x14ac:dyDescent="0.2">
      <c r="A412" s="155"/>
      <c r="B412" s="148"/>
      <c r="C412" s="148"/>
      <c r="D412" s="148" t="s">
        <v>656</v>
      </c>
      <c r="E412" s="148" t="e">
        <f>COUNTIF('[1]Matriz NN'!$K$12:$K$824,T_Graf.!D412)</f>
        <v>#VALUE!</v>
      </c>
      <c r="F412" s="151" t="e">
        <f t="shared" si="40"/>
        <v>#VALUE!</v>
      </c>
      <c r="G412" s="148"/>
      <c r="H412" s="148"/>
      <c r="I412" s="148"/>
      <c r="J412" s="148"/>
      <c r="K412" s="148"/>
      <c r="L412" s="148"/>
      <c r="M412" s="148"/>
      <c r="N412" s="148"/>
      <c r="O412" s="148"/>
      <c r="P412" s="148"/>
      <c r="Q412" s="148"/>
      <c r="R412" s="148"/>
      <c r="S412" s="148"/>
      <c r="T412" s="148"/>
      <c r="U412" s="148"/>
      <c r="V412" s="148"/>
      <c r="W412" s="148"/>
      <c r="X412" s="148"/>
      <c r="Y412" s="148"/>
      <c r="Z412" s="148"/>
      <c r="AA412" s="148"/>
      <c r="AB412" s="148"/>
    </row>
    <row r="413" spans="1:28" ht="10.9" customHeight="1" x14ac:dyDescent="0.2">
      <c r="A413" s="155"/>
      <c r="B413" s="148"/>
      <c r="C413" s="148"/>
      <c r="D413" s="148" t="s">
        <v>659</v>
      </c>
      <c r="E413" s="148" t="e">
        <f>COUNTIF('[1]Matriz NN'!$K$12:$K$824,T_Graf.!D413)</f>
        <v>#VALUE!</v>
      </c>
      <c r="F413" s="151" t="e">
        <f t="shared" si="40"/>
        <v>#VALUE!</v>
      </c>
      <c r="G413" s="148"/>
      <c r="H413" s="148"/>
      <c r="I413" s="148"/>
      <c r="J413" s="148"/>
      <c r="K413" s="148"/>
      <c r="L413" s="148"/>
      <c r="M413" s="148"/>
      <c r="N413" s="148"/>
      <c r="O413" s="148"/>
      <c r="P413" s="148"/>
      <c r="Q413" s="148"/>
      <c r="R413" s="148"/>
      <c r="S413" s="148"/>
      <c r="T413" s="148"/>
      <c r="U413" s="148"/>
      <c r="V413" s="148"/>
      <c r="W413" s="148"/>
      <c r="X413" s="148"/>
      <c r="Y413" s="148"/>
      <c r="Z413" s="148"/>
      <c r="AA413" s="148"/>
      <c r="AB413" s="148"/>
    </row>
    <row r="414" spans="1:28" ht="10.9" customHeight="1" x14ac:dyDescent="0.2">
      <c r="A414" s="155"/>
      <c r="B414" s="148"/>
      <c r="C414" s="148"/>
      <c r="D414" s="148" t="s">
        <v>662</v>
      </c>
      <c r="E414" s="148" t="e">
        <f>COUNTIF('[1]Matriz NN'!$K$12:$K$824,T_Graf.!D414)</f>
        <v>#VALUE!</v>
      </c>
      <c r="F414" s="151" t="e">
        <f t="shared" si="40"/>
        <v>#VALUE!</v>
      </c>
      <c r="G414" s="148"/>
      <c r="H414" s="148"/>
      <c r="I414" s="148"/>
      <c r="J414" s="148"/>
      <c r="K414" s="148"/>
      <c r="L414" s="148"/>
      <c r="M414" s="148"/>
      <c r="N414" s="148"/>
      <c r="O414" s="148"/>
      <c r="P414" s="148"/>
      <c r="Q414" s="148"/>
      <c r="R414" s="148"/>
      <c r="S414" s="148"/>
      <c r="T414" s="148"/>
      <c r="U414" s="148"/>
      <c r="V414" s="148"/>
      <c r="W414" s="148"/>
      <c r="X414" s="148"/>
      <c r="Y414" s="148"/>
      <c r="Z414" s="148"/>
      <c r="AA414" s="148"/>
      <c r="AB414" s="148"/>
    </row>
    <row r="415" spans="1:28" ht="10.9" customHeight="1" x14ac:dyDescent="0.2">
      <c r="A415" s="155"/>
      <c r="B415" s="148"/>
      <c r="C415" s="148"/>
      <c r="D415" s="148" t="s">
        <v>257</v>
      </c>
      <c r="E415" s="148" t="e">
        <f>COUNTIF('[1]Matriz NN'!$K$12:$K$824,T_Graf.!D415)</f>
        <v>#VALUE!</v>
      </c>
      <c r="F415" s="151" t="e">
        <f t="shared" si="40"/>
        <v>#VALUE!</v>
      </c>
      <c r="G415" s="148"/>
      <c r="H415" s="148"/>
      <c r="I415" s="148"/>
      <c r="J415" s="148"/>
      <c r="K415" s="148"/>
      <c r="L415" s="148"/>
      <c r="M415" s="148"/>
      <c r="N415" s="148"/>
      <c r="O415" s="148"/>
      <c r="P415" s="148"/>
      <c r="Q415" s="148"/>
      <c r="R415" s="148"/>
      <c r="S415" s="148"/>
      <c r="T415" s="148"/>
      <c r="U415" s="148"/>
      <c r="V415" s="148"/>
      <c r="W415" s="148"/>
      <c r="X415" s="148"/>
      <c r="Y415" s="148"/>
      <c r="Z415" s="148"/>
      <c r="AA415" s="148"/>
      <c r="AB415" s="148"/>
    </row>
    <row r="416" spans="1:28" ht="10.9" customHeight="1" x14ac:dyDescent="0.2">
      <c r="A416" s="155"/>
      <c r="B416" s="148"/>
      <c r="C416" s="148"/>
      <c r="D416" s="148" t="s">
        <v>520</v>
      </c>
      <c r="E416" s="148" t="e">
        <f>COUNTIF('[1]Matriz NN'!$K$12:$K$824,T_Graf.!D416)</f>
        <v>#VALUE!</v>
      </c>
      <c r="F416" s="151" t="e">
        <f t="shared" si="40"/>
        <v>#VALUE!</v>
      </c>
      <c r="G416" s="148"/>
      <c r="H416" s="148"/>
      <c r="I416" s="148"/>
      <c r="J416" s="148"/>
      <c r="K416" s="148"/>
      <c r="L416" s="148"/>
      <c r="M416" s="148"/>
      <c r="N416" s="148"/>
      <c r="O416" s="148"/>
      <c r="P416" s="148"/>
      <c r="Q416" s="148"/>
      <c r="R416" s="148"/>
      <c r="S416" s="148"/>
      <c r="T416" s="148"/>
      <c r="U416" s="148"/>
      <c r="V416" s="148"/>
      <c r="W416" s="148"/>
      <c r="X416" s="148"/>
      <c r="Y416" s="148"/>
      <c r="Z416" s="148"/>
      <c r="AA416" s="148"/>
      <c r="AB416" s="148"/>
    </row>
    <row r="417" spans="1:28" ht="10.9" customHeight="1" x14ac:dyDescent="0.2">
      <c r="A417" s="155"/>
      <c r="B417" s="148"/>
      <c r="C417" s="148"/>
      <c r="D417" s="148" t="s">
        <v>668</v>
      </c>
      <c r="E417" s="148" t="e">
        <f>COUNTIF('[1]Matriz NN'!$K$12:$K$824,T_Graf.!D417)</f>
        <v>#VALUE!</v>
      </c>
      <c r="F417" s="151" t="e">
        <f t="shared" si="40"/>
        <v>#VALUE!</v>
      </c>
      <c r="G417" s="148"/>
      <c r="H417" s="148"/>
      <c r="I417" s="148"/>
      <c r="J417" s="148"/>
      <c r="K417" s="148"/>
      <c r="L417" s="148"/>
      <c r="M417" s="148"/>
      <c r="N417" s="148"/>
      <c r="O417" s="148"/>
      <c r="P417" s="148"/>
      <c r="Q417" s="148"/>
      <c r="R417" s="148"/>
      <c r="S417" s="148"/>
      <c r="T417" s="148"/>
      <c r="U417" s="148"/>
      <c r="V417" s="148"/>
      <c r="W417" s="148"/>
      <c r="X417" s="148"/>
      <c r="Y417" s="148"/>
      <c r="Z417" s="148"/>
      <c r="AA417" s="148"/>
      <c r="AB417" s="148"/>
    </row>
    <row r="418" spans="1:28" ht="10.9" customHeight="1" x14ac:dyDescent="0.2">
      <c r="A418" s="155"/>
      <c r="B418" s="148"/>
      <c r="C418" s="148"/>
      <c r="D418" s="148" t="s">
        <v>671</v>
      </c>
      <c r="E418" s="148" t="e">
        <f>COUNTIF('[1]Matriz NN'!$K$12:$K$824,T_Graf.!D418)</f>
        <v>#VALUE!</v>
      </c>
      <c r="F418" s="151" t="e">
        <f>IF(E418=0,NA(),E418)</f>
        <v>#VALUE!</v>
      </c>
      <c r="G418" s="148"/>
      <c r="H418" s="148"/>
      <c r="I418" s="148"/>
      <c r="J418" s="148"/>
      <c r="K418" s="148"/>
      <c r="L418" s="148"/>
      <c r="M418" s="148"/>
      <c r="N418" s="148"/>
      <c r="O418" s="148"/>
      <c r="P418" s="148"/>
      <c r="Q418" s="148"/>
      <c r="R418" s="148"/>
      <c r="S418" s="148"/>
      <c r="T418" s="148"/>
      <c r="U418" s="148"/>
      <c r="V418" s="148"/>
      <c r="W418" s="148"/>
      <c r="X418" s="148"/>
      <c r="Y418" s="148"/>
      <c r="Z418" s="148"/>
      <c r="AA418" s="148"/>
      <c r="AB418" s="148"/>
    </row>
    <row r="419" spans="1:28" ht="10.9" customHeight="1" x14ac:dyDescent="0.2">
      <c r="A419" s="155"/>
      <c r="B419" s="148"/>
      <c r="C419" s="148"/>
      <c r="D419" s="148" t="s">
        <v>674</v>
      </c>
      <c r="E419" s="148" t="e">
        <f>COUNTIF('[1]Matriz NN'!$K$12:$K$824,T_Graf.!D419)</f>
        <v>#VALUE!</v>
      </c>
      <c r="F419" s="151" t="e">
        <f t="shared" ref="F419:F423" si="41">IF(E419=0,NA(),E419)</f>
        <v>#VALUE!</v>
      </c>
      <c r="G419" s="148"/>
      <c r="H419" s="148"/>
      <c r="I419" s="148"/>
      <c r="J419" s="148"/>
      <c r="K419" s="148"/>
      <c r="L419" s="148"/>
      <c r="M419" s="148"/>
      <c r="N419" s="148"/>
      <c r="O419" s="148"/>
      <c r="P419" s="148"/>
      <c r="Q419" s="148"/>
      <c r="R419" s="148"/>
      <c r="S419" s="148"/>
      <c r="T419" s="148"/>
      <c r="U419" s="148"/>
      <c r="V419" s="148"/>
      <c r="W419" s="148"/>
      <c r="X419" s="148"/>
      <c r="Y419" s="148"/>
      <c r="Z419" s="148"/>
      <c r="AA419" s="148"/>
      <c r="AB419" s="148"/>
    </row>
    <row r="420" spans="1:28" ht="10.9" customHeight="1" x14ac:dyDescent="0.2">
      <c r="A420" s="155"/>
      <c r="B420" s="148"/>
      <c r="C420" s="148"/>
      <c r="D420" s="148" t="s">
        <v>677</v>
      </c>
      <c r="E420" s="148" t="e">
        <f>COUNTIF('[1]Matriz NN'!$K$12:$K$824,T_Graf.!D420)</f>
        <v>#VALUE!</v>
      </c>
      <c r="F420" s="151" t="e">
        <f t="shared" si="41"/>
        <v>#VALUE!</v>
      </c>
      <c r="G420" s="148"/>
      <c r="H420" s="148"/>
      <c r="I420" s="148"/>
      <c r="J420" s="148"/>
      <c r="K420" s="148"/>
      <c r="L420" s="148"/>
      <c r="M420" s="148"/>
      <c r="N420" s="148"/>
      <c r="O420" s="148"/>
      <c r="P420" s="148"/>
      <c r="Q420" s="148"/>
      <c r="R420" s="148"/>
      <c r="S420" s="148"/>
      <c r="T420" s="148"/>
      <c r="U420" s="148"/>
      <c r="V420" s="148"/>
      <c r="W420" s="148"/>
      <c r="X420" s="148"/>
      <c r="Y420" s="148"/>
      <c r="Z420" s="148"/>
      <c r="AA420" s="148"/>
      <c r="AB420" s="148"/>
    </row>
    <row r="421" spans="1:28" ht="10.9" customHeight="1" x14ac:dyDescent="0.2">
      <c r="A421" s="155"/>
      <c r="B421" s="148"/>
      <c r="C421" s="148"/>
      <c r="D421" s="148" t="s">
        <v>679</v>
      </c>
      <c r="E421" s="148" t="e">
        <f>COUNTIF('[1]Matriz NN'!$K$12:$K$824,T_Graf.!D421)</f>
        <v>#VALUE!</v>
      </c>
      <c r="F421" s="151" t="e">
        <f t="shared" si="41"/>
        <v>#VALUE!</v>
      </c>
      <c r="G421" s="148"/>
      <c r="H421" s="148"/>
      <c r="I421" s="148"/>
      <c r="J421" s="148"/>
      <c r="K421" s="148"/>
      <c r="L421" s="148"/>
      <c r="M421" s="148"/>
      <c r="N421" s="148"/>
      <c r="O421" s="148"/>
      <c r="P421" s="158"/>
      <c r="Q421" s="148"/>
      <c r="R421" s="148"/>
      <c r="S421" s="148"/>
      <c r="T421" s="148"/>
      <c r="U421" s="148"/>
      <c r="V421" s="148"/>
      <c r="W421" s="148"/>
      <c r="X421" s="148"/>
      <c r="Y421" s="148"/>
      <c r="Z421" s="148"/>
      <c r="AA421" s="148"/>
      <c r="AB421" s="148"/>
    </row>
    <row r="422" spans="1:28" ht="10.9" customHeight="1" x14ac:dyDescent="0.2">
      <c r="A422" s="155"/>
      <c r="B422" s="148"/>
      <c r="C422" s="148"/>
      <c r="D422" s="158" t="s">
        <v>688</v>
      </c>
      <c r="E422" s="148" t="e">
        <f>COUNTIF('[1]Matriz NN'!$K$12:$K$824,T_Graf.!D422)</f>
        <v>#VALUE!</v>
      </c>
      <c r="F422" s="151" t="e">
        <f t="shared" si="41"/>
        <v>#VALUE!</v>
      </c>
      <c r="G422" s="148"/>
      <c r="H422" s="148"/>
      <c r="I422" s="148"/>
      <c r="J422" s="148"/>
      <c r="K422" s="148"/>
      <c r="L422" s="148"/>
      <c r="M422" s="148"/>
      <c r="N422" s="148"/>
      <c r="O422" s="148"/>
      <c r="P422" s="158"/>
      <c r="Q422" s="148"/>
      <c r="R422" s="148"/>
      <c r="S422" s="148"/>
      <c r="T422" s="148"/>
      <c r="U422" s="148"/>
      <c r="V422" s="148"/>
      <c r="W422" s="148"/>
      <c r="X422" s="148"/>
      <c r="Y422" s="148"/>
      <c r="Z422" s="148"/>
      <c r="AA422" s="148"/>
      <c r="AB422" s="148"/>
    </row>
    <row r="423" spans="1:28" ht="10.9" customHeight="1" x14ac:dyDescent="0.2">
      <c r="A423" s="155"/>
      <c r="B423" s="148"/>
      <c r="C423" s="148"/>
      <c r="D423" s="158" t="s">
        <v>691</v>
      </c>
      <c r="E423" s="148" t="e">
        <f>COUNTIF('[1]Matriz NN'!$K$12:$K$824,T_Graf.!D423)</f>
        <v>#VALUE!</v>
      </c>
      <c r="F423" s="151" t="e">
        <f t="shared" si="41"/>
        <v>#VALUE!</v>
      </c>
      <c r="G423" s="148"/>
      <c r="H423" s="148"/>
      <c r="I423" s="148"/>
      <c r="J423" s="148"/>
      <c r="K423" s="148"/>
      <c r="L423" s="148"/>
      <c r="M423" s="148"/>
      <c r="N423" s="148"/>
      <c r="O423" s="148"/>
      <c r="P423" s="148"/>
      <c r="Q423" s="148"/>
      <c r="R423" s="148"/>
      <c r="S423" s="148"/>
      <c r="T423" s="148"/>
      <c r="U423" s="148"/>
      <c r="V423" s="148"/>
      <c r="W423" s="148"/>
      <c r="X423" s="148"/>
      <c r="Y423" s="148"/>
      <c r="Z423" s="148"/>
      <c r="AA423" s="148"/>
      <c r="AB423" s="148"/>
    </row>
    <row r="424" spans="1:28" ht="10.9" customHeight="1" thickBot="1" x14ac:dyDescent="0.25">
      <c r="A424" s="161"/>
      <c r="B424" s="162"/>
      <c r="C424" s="162"/>
      <c r="D424" s="163"/>
      <c r="E424" s="162"/>
      <c r="F424" s="164"/>
      <c r="G424" s="148"/>
      <c r="H424" s="148"/>
      <c r="I424" s="148"/>
      <c r="J424" s="148"/>
      <c r="K424" s="148"/>
      <c r="L424" s="148"/>
      <c r="M424" s="148"/>
      <c r="N424" s="148"/>
      <c r="O424" s="148"/>
      <c r="P424" s="148"/>
      <c r="Q424" s="148"/>
      <c r="R424" s="148"/>
      <c r="S424" s="148"/>
      <c r="T424" s="148"/>
      <c r="U424" s="148"/>
      <c r="V424" s="148"/>
      <c r="W424" s="148"/>
      <c r="X424" s="148"/>
      <c r="Y424" s="148"/>
      <c r="Z424" s="148"/>
      <c r="AA424" s="148"/>
      <c r="AB424" s="148"/>
    </row>
    <row r="425" spans="1:28" ht="10.9" customHeight="1" x14ac:dyDescent="0.2">
      <c r="A425" s="148"/>
      <c r="B425" s="148"/>
      <c r="C425" s="148"/>
      <c r="D425" s="148"/>
      <c r="E425" s="148"/>
      <c r="F425" s="148"/>
      <c r="G425" s="148"/>
      <c r="H425" s="148"/>
      <c r="I425" s="148"/>
      <c r="J425" s="148"/>
      <c r="K425" s="148"/>
      <c r="L425" s="148"/>
      <c r="M425" s="148"/>
      <c r="N425" s="148"/>
      <c r="O425" s="148"/>
      <c r="P425" s="148"/>
      <c r="Q425" s="148"/>
      <c r="R425" s="148"/>
      <c r="S425" s="148"/>
      <c r="T425" s="148"/>
      <c r="U425" s="148"/>
      <c r="V425" s="148"/>
      <c r="W425" s="148"/>
      <c r="X425" s="148"/>
      <c r="Y425" s="148"/>
      <c r="Z425" s="148"/>
      <c r="AA425" s="148"/>
      <c r="AB425" s="148"/>
    </row>
    <row r="426" spans="1:28" ht="10.9" customHeight="1" x14ac:dyDescent="0.2">
      <c r="A426" s="148"/>
      <c r="B426" s="148"/>
      <c r="C426" s="148"/>
      <c r="D426" s="148"/>
      <c r="E426" s="148"/>
      <c r="F426" s="148"/>
      <c r="G426" s="148"/>
      <c r="H426" s="148"/>
      <c r="I426" s="148"/>
      <c r="J426" s="148"/>
      <c r="K426" s="148"/>
      <c r="L426" s="148"/>
      <c r="M426" s="148"/>
      <c r="N426" s="148"/>
      <c r="O426" s="148"/>
      <c r="P426" s="148"/>
      <c r="Q426" s="148"/>
      <c r="R426" s="148"/>
      <c r="S426" s="148"/>
      <c r="T426" s="148"/>
      <c r="U426" s="148"/>
      <c r="V426" s="148"/>
      <c r="W426" s="148"/>
      <c r="X426" s="148"/>
      <c r="Y426" s="148"/>
      <c r="Z426" s="148"/>
      <c r="AA426" s="148"/>
      <c r="AB426" s="148"/>
    </row>
    <row r="427" spans="1:28" ht="10.9" customHeight="1" x14ac:dyDescent="0.2">
      <c r="A427" s="148"/>
      <c r="B427" s="148"/>
      <c r="C427" s="148"/>
      <c r="D427" s="148"/>
      <c r="E427" s="148"/>
      <c r="F427" s="148"/>
      <c r="G427" s="148"/>
      <c r="H427" s="148"/>
      <c r="I427" s="148"/>
      <c r="J427" s="148"/>
      <c r="K427" s="148"/>
      <c r="L427" s="148"/>
      <c r="M427" s="148"/>
      <c r="N427" s="148"/>
      <c r="O427" s="148"/>
      <c r="P427" s="148"/>
      <c r="Q427" s="148"/>
      <c r="R427" s="148"/>
      <c r="S427" s="148"/>
      <c r="T427" s="148"/>
      <c r="U427" s="148"/>
      <c r="V427" s="148"/>
      <c r="W427" s="148"/>
      <c r="X427" s="148"/>
      <c r="Y427" s="148"/>
      <c r="Z427" s="148"/>
      <c r="AA427" s="148"/>
      <c r="AB427" s="148"/>
    </row>
    <row r="428" spans="1:28" ht="10.9" customHeight="1" x14ac:dyDescent="0.2">
      <c r="A428" s="148"/>
      <c r="B428" s="148"/>
      <c r="C428" s="148"/>
      <c r="D428" s="148"/>
      <c r="E428" s="148"/>
      <c r="F428" s="148"/>
      <c r="G428" s="148"/>
      <c r="H428" s="148"/>
      <c r="I428" s="148"/>
      <c r="J428" s="148"/>
      <c r="K428" s="148"/>
      <c r="L428" s="148"/>
      <c r="M428" s="148"/>
      <c r="N428" s="148"/>
      <c r="O428" s="148"/>
      <c r="P428" s="148"/>
      <c r="Q428" s="148"/>
      <c r="R428" s="148"/>
      <c r="S428" s="148"/>
      <c r="T428" s="148"/>
      <c r="U428" s="148"/>
      <c r="V428" s="148"/>
      <c r="W428" s="148"/>
      <c r="X428" s="148"/>
      <c r="Y428" s="148"/>
      <c r="Z428" s="148"/>
      <c r="AA428" s="148"/>
      <c r="AB428" s="148"/>
    </row>
    <row r="429" spans="1:28" ht="10.9" customHeight="1" x14ac:dyDescent="0.2">
      <c r="A429" s="148"/>
      <c r="B429" s="148"/>
      <c r="C429" s="148"/>
      <c r="D429" s="148"/>
      <c r="E429" s="148"/>
      <c r="F429" s="148"/>
      <c r="G429" s="148"/>
      <c r="H429" s="148"/>
      <c r="I429" s="148"/>
      <c r="J429" s="148"/>
      <c r="K429" s="148"/>
      <c r="L429" s="148"/>
      <c r="M429" s="148"/>
      <c r="N429" s="148"/>
      <c r="O429" s="148"/>
      <c r="P429" s="148"/>
      <c r="Q429" s="148"/>
      <c r="R429" s="148"/>
      <c r="S429" s="148"/>
      <c r="T429" s="148"/>
      <c r="U429" s="148"/>
      <c r="V429" s="148"/>
      <c r="W429" s="148"/>
      <c r="X429" s="148"/>
      <c r="Y429" s="148"/>
      <c r="Z429" s="148"/>
      <c r="AA429" s="148"/>
      <c r="AB429" s="148"/>
    </row>
    <row r="430" spans="1:28" ht="10.9" customHeight="1" x14ac:dyDescent="0.2">
      <c r="A430" s="148"/>
      <c r="B430" s="148"/>
      <c r="C430" s="148"/>
      <c r="D430" s="148"/>
      <c r="E430" s="148"/>
      <c r="F430" s="148"/>
      <c r="G430" s="148"/>
      <c r="H430" s="148"/>
      <c r="I430" s="148"/>
      <c r="J430" s="148"/>
      <c r="K430" s="148"/>
      <c r="L430" s="148"/>
      <c r="M430" s="148"/>
      <c r="N430" s="148"/>
      <c r="O430" s="148"/>
      <c r="P430" s="148"/>
      <c r="Q430" s="148"/>
      <c r="R430" s="148"/>
      <c r="S430" s="148"/>
      <c r="T430" s="148"/>
      <c r="U430" s="148"/>
      <c r="V430" s="148"/>
      <c r="W430" s="148"/>
      <c r="X430" s="148"/>
      <c r="Y430" s="148"/>
      <c r="Z430" s="148"/>
      <c r="AA430" s="148"/>
      <c r="AB430" s="148"/>
    </row>
    <row r="431" spans="1:28" ht="10.9" customHeight="1" x14ac:dyDescent="0.2">
      <c r="A431" s="148"/>
      <c r="B431" s="148"/>
      <c r="C431" s="148"/>
      <c r="D431" s="148"/>
      <c r="E431" s="148"/>
      <c r="F431" s="148"/>
      <c r="G431" s="148"/>
      <c r="H431" s="148"/>
      <c r="I431" s="148"/>
      <c r="J431" s="148"/>
      <c r="K431" s="148"/>
      <c r="L431" s="148"/>
      <c r="M431" s="148"/>
      <c r="N431" s="148"/>
      <c r="O431" s="148"/>
      <c r="P431" s="148"/>
      <c r="Q431" s="148"/>
      <c r="R431" s="148"/>
      <c r="S431" s="148"/>
      <c r="T431" s="148"/>
      <c r="U431" s="148"/>
      <c r="V431" s="148"/>
      <c r="W431" s="148"/>
      <c r="X431" s="148"/>
      <c r="Y431" s="148"/>
      <c r="Z431" s="148"/>
      <c r="AA431" s="148"/>
      <c r="AB431" s="148"/>
    </row>
    <row r="432" spans="1:28" ht="10.9" customHeight="1" x14ac:dyDescent="0.2">
      <c r="A432" s="148"/>
      <c r="B432" s="148"/>
      <c r="C432" s="148"/>
      <c r="D432" s="148"/>
      <c r="E432" s="148"/>
      <c r="F432" s="148"/>
      <c r="G432" s="148"/>
      <c r="H432" s="148"/>
      <c r="I432" s="148"/>
      <c r="J432" s="148"/>
      <c r="K432" s="148"/>
      <c r="L432" s="148"/>
      <c r="M432" s="148"/>
      <c r="N432" s="148"/>
      <c r="O432" s="148"/>
      <c r="P432" s="148"/>
      <c r="Q432" s="148"/>
      <c r="R432" s="148"/>
      <c r="S432" s="148"/>
      <c r="T432" s="148"/>
      <c r="U432" s="148"/>
      <c r="V432" s="148"/>
      <c r="W432" s="148"/>
      <c r="X432" s="148"/>
      <c r="Y432" s="148"/>
      <c r="Z432" s="148"/>
      <c r="AA432" s="148"/>
      <c r="AB432" s="148"/>
    </row>
    <row r="433" spans="1:28" ht="10.9" customHeight="1" x14ac:dyDescent="0.2">
      <c r="A433" s="148"/>
      <c r="B433" s="148"/>
      <c r="C433" s="148"/>
      <c r="D433" s="148"/>
      <c r="E433" s="148"/>
      <c r="F433" s="148"/>
      <c r="G433" s="148"/>
      <c r="H433" s="148"/>
      <c r="I433" s="148"/>
      <c r="J433" s="148"/>
      <c r="K433" s="148"/>
      <c r="L433" s="148"/>
      <c r="M433" s="148"/>
      <c r="N433" s="148"/>
      <c r="O433" s="148"/>
      <c r="P433" s="148"/>
      <c r="Q433" s="148"/>
      <c r="R433" s="148"/>
      <c r="S433" s="148"/>
      <c r="T433" s="148"/>
      <c r="U433" s="148"/>
      <c r="V433" s="148"/>
      <c r="W433" s="148"/>
      <c r="X433" s="148"/>
      <c r="Y433" s="148"/>
      <c r="Z433" s="148"/>
      <c r="AA433" s="148"/>
      <c r="AB433" s="148"/>
    </row>
    <row r="434" spans="1:28" ht="10.9" customHeight="1" x14ac:dyDescent="0.2">
      <c r="A434" s="148"/>
      <c r="B434" s="148"/>
      <c r="C434" s="148"/>
      <c r="D434" s="148"/>
      <c r="E434" s="148"/>
      <c r="F434" s="148"/>
      <c r="G434" s="148"/>
      <c r="H434" s="148"/>
      <c r="I434" s="148"/>
      <c r="J434" s="148"/>
      <c r="K434" s="148"/>
      <c r="L434" s="148"/>
      <c r="M434" s="148"/>
      <c r="N434" s="148"/>
      <c r="O434" s="148"/>
      <c r="P434" s="148"/>
      <c r="Q434" s="148"/>
      <c r="R434" s="148"/>
      <c r="S434" s="148"/>
      <c r="T434" s="148"/>
      <c r="U434" s="148"/>
      <c r="V434" s="148"/>
      <c r="W434" s="148"/>
      <c r="X434" s="148"/>
      <c r="Y434" s="148"/>
      <c r="Z434" s="148"/>
      <c r="AA434" s="148"/>
      <c r="AB434" s="148"/>
    </row>
    <row r="435" spans="1:28" ht="10.9" customHeight="1" x14ac:dyDescent="0.2">
      <c r="A435" s="148"/>
      <c r="B435" s="148"/>
      <c r="C435" s="148"/>
      <c r="D435" s="148"/>
      <c r="E435" s="148"/>
      <c r="F435" s="148"/>
      <c r="G435" s="148"/>
      <c r="H435" s="148"/>
      <c r="I435" s="148"/>
      <c r="J435" s="148"/>
      <c r="K435" s="148"/>
      <c r="L435" s="148"/>
      <c r="M435" s="148"/>
      <c r="N435" s="148"/>
      <c r="O435" s="148"/>
      <c r="P435" s="148"/>
      <c r="Q435" s="148"/>
      <c r="R435" s="148"/>
      <c r="S435" s="148"/>
      <c r="T435" s="148"/>
      <c r="U435" s="148"/>
      <c r="V435" s="148"/>
      <c r="W435" s="148"/>
      <c r="X435" s="148"/>
      <c r="Y435" s="148"/>
      <c r="Z435" s="148"/>
      <c r="AA435" s="148"/>
      <c r="AB435" s="148"/>
    </row>
    <row r="436" spans="1:28" ht="10.9" customHeight="1" x14ac:dyDescent="0.2">
      <c r="A436" s="148"/>
      <c r="B436" s="148"/>
      <c r="C436" s="148"/>
      <c r="D436" s="148"/>
      <c r="E436" s="148"/>
      <c r="F436" s="148"/>
      <c r="G436" s="148"/>
      <c r="H436" s="148"/>
      <c r="I436" s="148"/>
      <c r="J436" s="148"/>
      <c r="K436" s="148"/>
      <c r="L436" s="148"/>
      <c r="M436" s="148"/>
      <c r="N436" s="148"/>
      <c r="O436" s="148"/>
      <c r="P436" s="148"/>
      <c r="Q436" s="148"/>
      <c r="R436" s="148"/>
      <c r="S436" s="148"/>
      <c r="T436" s="148"/>
      <c r="U436" s="148"/>
      <c r="V436" s="148"/>
      <c r="W436" s="148"/>
      <c r="X436" s="148"/>
      <c r="Y436" s="148"/>
      <c r="Z436" s="148"/>
      <c r="AA436" s="148"/>
      <c r="AB436" s="148"/>
    </row>
    <row r="437" spans="1:28" ht="10.9" customHeight="1" x14ac:dyDescent="0.2">
      <c r="A437" s="148"/>
      <c r="B437" s="148"/>
      <c r="C437" s="148"/>
      <c r="D437" s="148"/>
      <c r="E437" s="148"/>
      <c r="F437" s="148"/>
      <c r="G437" s="148"/>
      <c r="H437" s="148"/>
      <c r="I437" s="148"/>
      <c r="J437" s="148"/>
      <c r="K437" s="148"/>
      <c r="L437" s="148"/>
      <c r="M437" s="148"/>
      <c r="N437" s="148"/>
      <c r="O437" s="148"/>
      <c r="P437" s="148"/>
      <c r="Q437" s="148"/>
      <c r="R437" s="148"/>
      <c r="S437" s="148"/>
      <c r="T437" s="148"/>
      <c r="U437" s="148"/>
      <c r="V437" s="148"/>
      <c r="W437" s="148"/>
      <c r="X437" s="148"/>
      <c r="Y437" s="148"/>
      <c r="Z437" s="148"/>
      <c r="AA437" s="148"/>
      <c r="AB437" s="148"/>
    </row>
    <row r="438" spans="1:28" ht="10.9" customHeight="1" x14ac:dyDescent="0.2">
      <c r="A438" s="148"/>
      <c r="B438" s="148"/>
      <c r="C438" s="148"/>
      <c r="D438" s="148"/>
      <c r="E438" s="148"/>
      <c r="F438" s="148"/>
      <c r="G438" s="148"/>
      <c r="H438" s="148"/>
      <c r="I438" s="148"/>
      <c r="J438" s="148"/>
      <c r="K438" s="148"/>
      <c r="L438" s="148"/>
      <c r="M438" s="148"/>
      <c r="N438" s="148"/>
      <c r="O438" s="148"/>
      <c r="P438" s="148"/>
      <c r="Q438" s="148"/>
      <c r="R438" s="148"/>
      <c r="S438" s="148"/>
      <c r="T438" s="148"/>
      <c r="U438" s="148"/>
      <c r="V438" s="148"/>
      <c r="W438" s="148"/>
      <c r="X438" s="148"/>
      <c r="Y438" s="148"/>
      <c r="Z438" s="148"/>
      <c r="AA438" s="148"/>
      <c r="AB438" s="148"/>
    </row>
    <row r="439" spans="1:28" ht="10.9" customHeight="1" x14ac:dyDescent="0.2">
      <c r="A439" s="148"/>
      <c r="B439" s="148"/>
      <c r="C439" s="148"/>
      <c r="D439" s="148"/>
      <c r="E439" s="148"/>
      <c r="F439" s="148"/>
      <c r="G439" s="148"/>
      <c r="H439" s="148"/>
      <c r="I439" s="148"/>
      <c r="J439" s="148"/>
      <c r="K439" s="148"/>
      <c r="L439" s="148"/>
      <c r="M439" s="148"/>
      <c r="N439" s="148"/>
      <c r="O439" s="148"/>
      <c r="P439" s="148"/>
      <c r="Q439" s="148"/>
      <c r="R439" s="148"/>
      <c r="S439" s="148"/>
      <c r="T439" s="148"/>
      <c r="U439" s="148"/>
      <c r="V439" s="148"/>
      <c r="W439" s="148"/>
      <c r="X439" s="148"/>
      <c r="Y439" s="148"/>
      <c r="Z439" s="148"/>
      <c r="AA439" s="148"/>
      <c r="AB439" s="148"/>
    </row>
    <row r="440" spans="1:28" ht="10.9" customHeight="1" x14ac:dyDescent="0.2">
      <c r="A440" s="148"/>
      <c r="B440" s="148"/>
      <c r="C440" s="148"/>
      <c r="D440" s="148"/>
      <c r="E440" s="148"/>
      <c r="F440" s="148"/>
      <c r="G440" s="148"/>
      <c r="H440" s="148"/>
      <c r="I440" s="148"/>
      <c r="J440" s="148"/>
      <c r="K440" s="148"/>
      <c r="L440" s="148"/>
      <c r="M440" s="148"/>
      <c r="N440" s="148"/>
      <c r="O440" s="148"/>
      <c r="P440" s="148"/>
      <c r="Q440" s="148"/>
      <c r="R440" s="148"/>
      <c r="S440" s="148"/>
      <c r="T440" s="148"/>
      <c r="U440" s="148"/>
      <c r="V440" s="148"/>
      <c r="W440" s="148"/>
      <c r="X440" s="148"/>
      <c r="Y440" s="148"/>
      <c r="Z440" s="148"/>
      <c r="AA440" s="148"/>
      <c r="AB440" s="148"/>
    </row>
    <row r="441" spans="1:28" ht="10.9" customHeight="1" x14ac:dyDescent="0.2">
      <c r="A441" s="148"/>
      <c r="B441" s="148"/>
      <c r="C441" s="148"/>
      <c r="D441" s="148"/>
      <c r="E441" s="148"/>
      <c r="F441" s="148"/>
      <c r="G441" s="148"/>
      <c r="H441" s="148"/>
      <c r="I441" s="148"/>
      <c r="J441" s="148"/>
      <c r="K441" s="148"/>
      <c r="L441" s="148"/>
      <c r="M441" s="148"/>
      <c r="N441" s="148"/>
      <c r="O441" s="148"/>
      <c r="P441" s="148"/>
      <c r="Q441" s="148"/>
      <c r="R441" s="148"/>
      <c r="S441" s="148"/>
      <c r="T441" s="148"/>
      <c r="U441" s="148"/>
      <c r="V441" s="148"/>
      <c r="W441" s="148"/>
      <c r="X441" s="148"/>
      <c r="Y441" s="148"/>
      <c r="Z441" s="148"/>
      <c r="AA441" s="148"/>
      <c r="AB441" s="148"/>
    </row>
    <row r="442" spans="1:28" ht="10.9" customHeight="1" x14ac:dyDescent="0.2">
      <c r="A442" s="148"/>
      <c r="B442" s="148"/>
      <c r="C442" s="148"/>
      <c r="D442" s="148"/>
      <c r="E442" s="148"/>
      <c r="F442" s="148"/>
      <c r="G442" s="148"/>
      <c r="H442" s="148"/>
      <c r="I442" s="148"/>
      <c r="J442" s="148"/>
      <c r="K442" s="148"/>
      <c r="L442" s="148"/>
      <c r="M442" s="148"/>
      <c r="N442" s="148"/>
      <c r="O442" s="148"/>
      <c r="P442" s="148"/>
      <c r="Q442" s="148"/>
      <c r="R442" s="148"/>
      <c r="S442" s="148"/>
      <c r="T442" s="148"/>
      <c r="U442" s="148"/>
      <c r="V442" s="148"/>
      <c r="W442" s="148"/>
      <c r="X442" s="148"/>
      <c r="Y442" s="148"/>
      <c r="Z442" s="148"/>
      <c r="AA442" s="148"/>
      <c r="AB442" s="148"/>
    </row>
    <row r="443" spans="1:28" ht="10.9" customHeight="1" x14ac:dyDescent="0.2">
      <c r="A443" s="148"/>
      <c r="B443" s="148"/>
      <c r="C443" s="148"/>
      <c r="D443" s="148"/>
      <c r="E443" s="148"/>
      <c r="F443" s="148"/>
      <c r="G443" s="148"/>
      <c r="H443" s="148"/>
      <c r="I443" s="148"/>
      <c r="J443" s="148"/>
      <c r="K443" s="148"/>
      <c r="L443" s="148"/>
      <c r="M443" s="148"/>
      <c r="N443" s="148"/>
      <c r="O443" s="148"/>
      <c r="P443" s="148"/>
      <c r="Q443" s="148"/>
      <c r="R443" s="148"/>
      <c r="S443" s="148"/>
      <c r="T443" s="148"/>
      <c r="U443" s="148"/>
      <c r="V443" s="148"/>
      <c r="W443" s="148"/>
      <c r="X443" s="148"/>
      <c r="Y443" s="148"/>
      <c r="Z443" s="148"/>
      <c r="AA443" s="148"/>
      <c r="AB443" s="148"/>
    </row>
    <row r="444" spans="1:28" ht="10.9" customHeight="1" x14ac:dyDescent="0.2">
      <c r="A444" s="148"/>
      <c r="B444" s="148"/>
      <c r="C444" s="148"/>
      <c r="D444" s="148"/>
      <c r="E444" s="148"/>
      <c r="F444" s="148"/>
      <c r="G444" s="148"/>
      <c r="H444" s="148"/>
      <c r="I444" s="148"/>
      <c r="J444" s="148"/>
      <c r="K444" s="148"/>
      <c r="L444" s="148"/>
      <c r="M444" s="148"/>
      <c r="N444" s="148"/>
      <c r="O444" s="148"/>
      <c r="P444" s="148"/>
      <c r="Q444" s="148"/>
      <c r="R444" s="148"/>
      <c r="S444" s="148"/>
      <c r="T444" s="148"/>
      <c r="U444" s="148"/>
      <c r="V444" s="148"/>
      <c r="W444" s="148"/>
      <c r="X444" s="148"/>
      <c r="Y444" s="148"/>
      <c r="Z444" s="148"/>
      <c r="AA444" s="148"/>
      <c r="AB444" s="148"/>
    </row>
    <row r="445" spans="1:28" ht="10.9" customHeight="1" x14ac:dyDescent="0.2">
      <c r="A445" s="148"/>
      <c r="B445" s="148"/>
      <c r="C445" s="148"/>
      <c r="D445" s="148"/>
      <c r="E445" s="148"/>
      <c r="F445" s="148"/>
      <c r="G445" s="148"/>
      <c r="H445" s="148"/>
      <c r="I445" s="148"/>
      <c r="J445" s="148"/>
      <c r="K445" s="148"/>
      <c r="L445" s="148"/>
      <c r="M445" s="148"/>
      <c r="N445" s="148"/>
      <c r="O445" s="148"/>
      <c r="P445" s="148"/>
      <c r="Q445" s="148"/>
      <c r="R445" s="148"/>
      <c r="S445" s="148"/>
      <c r="T445" s="148"/>
      <c r="U445" s="148"/>
      <c r="V445" s="148"/>
      <c r="W445" s="148"/>
      <c r="X445" s="148"/>
      <c r="Y445" s="148"/>
      <c r="Z445" s="148"/>
      <c r="AA445" s="148"/>
      <c r="AB445" s="148"/>
    </row>
    <row r="446" spans="1:28" ht="10.9" customHeight="1" x14ac:dyDescent="0.2">
      <c r="A446" s="148"/>
      <c r="B446" s="148"/>
      <c r="C446" s="148"/>
      <c r="D446" s="148"/>
      <c r="E446" s="148"/>
      <c r="F446" s="148"/>
      <c r="G446" s="148"/>
      <c r="H446" s="148"/>
      <c r="I446" s="148"/>
      <c r="J446" s="148"/>
      <c r="K446" s="148"/>
      <c r="L446" s="148"/>
      <c r="M446" s="148"/>
      <c r="N446" s="148"/>
      <c r="O446" s="148"/>
      <c r="P446" s="148"/>
      <c r="Q446" s="148"/>
      <c r="R446" s="148"/>
      <c r="S446" s="148"/>
      <c r="T446" s="148"/>
      <c r="U446" s="148"/>
      <c r="V446" s="148"/>
      <c r="W446" s="148"/>
      <c r="X446" s="148"/>
      <c r="Y446" s="148"/>
      <c r="Z446" s="148"/>
      <c r="AA446" s="148"/>
      <c r="AB446" s="148"/>
    </row>
    <row r="447" spans="1:28" ht="10.9" customHeight="1" x14ac:dyDescent="0.2">
      <c r="A447" s="148"/>
      <c r="B447" s="148"/>
      <c r="C447" s="148"/>
      <c r="D447" s="148"/>
      <c r="E447" s="148"/>
      <c r="F447" s="148"/>
      <c r="G447" s="148"/>
      <c r="H447" s="148"/>
      <c r="I447" s="148"/>
      <c r="J447" s="148"/>
      <c r="K447" s="148"/>
      <c r="L447" s="148"/>
      <c r="M447" s="148"/>
      <c r="N447" s="148"/>
      <c r="O447" s="148"/>
      <c r="P447" s="148"/>
      <c r="Q447" s="148"/>
      <c r="R447" s="148"/>
      <c r="S447" s="148"/>
      <c r="T447" s="148"/>
      <c r="U447" s="148"/>
      <c r="V447" s="148"/>
      <c r="W447" s="148"/>
      <c r="X447" s="148"/>
      <c r="Y447" s="148"/>
      <c r="Z447" s="148"/>
      <c r="AA447" s="148"/>
      <c r="AB447" s="148"/>
    </row>
    <row r="448" spans="1:28" ht="10.9" customHeight="1" x14ac:dyDescent="0.2">
      <c r="A448" s="148"/>
      <c r="B448" s="148"/>
      <c r="C448" s="148"/>
      <c r="D448" s="148"/>
      <c r="E448" s="148"/>
      <c r="F448" s="148"/>
      <c r="G448" s="148"/>
      <c r="H448" s="148"/>
      <c r="I448" s="148"/>
      <c r="J448" s="148"/>
      <c r="K448" s="148"/>
      <c r="L448" s="148"/>
      <c r="M448" s="148"/>
      <c r="N448" s="148"/>
      <c r="O448" s="148"/>
      <c r="P448" s="148"/>
      <c r="Q448" s="148"/>
      <c r="R448" s="148"/>
      <c r="S448" s="148"/>
      <c r="T448" s="148"/>
      <c r="U448" s="148"/>
      <c r="V448" s="148"/>
      <c r="W448" s="148"/>
      <c r="X448" s="148"/>
      <c r="Y448" s="148"/>
      <c r="Z448" s="148"/>
      <c r="AA448" s="148"/>
      <c r="AB448" s="148"/>
    </row>
    <row r="449" spans="1:28" ht="10.9" customHeight="1" x14ac:dyDescent="0.2">
      <c r="A449" s="148"/>
      <c r="B449" s="148"/>
      <c r="C449" s="148"/>
      <c r="D449" s="148"/>
      <c r="E449" s="148"/>
      <c r="F449" s="148"/>
      <c r="G449" s="148"/>
      <c r="H449" s="148"/>
      <c r="I449" s="148"/>
      <c r="J449" s="148"/>
      <c r="K449" s="148"/>
      <c r="L449" s="148"/>
      <c r="M449" s="148"/>
      <c r="N449" s="148"/>
      <c r="O449" s="148"/>
      <c r="P449" s="148"/>
      <c r="Q449" s="148"/>
      <c r="R449" s="148"/>
      <c r="S449" s="148"/>
      <c r="T449" s="148"/>
      <c r="U449" s="148"/>
      <c r="V449" s="148"/>
      <c r="W449" s="148"/>
      <c r="X449" s="148"/>
      <c r="Y449" s="148"/>
      <c r="Z449" s="148"/>
      <c r="AA449" s="148"/>
      <c r="AB449" s="148"/>
    </row>
    <row r="450" spans="1:28" ht="10.9" customHeight="1" x14ac:dyDescent="0.2">
      <c r="A450" s="148"/>
      <c r="B450" s="148"/>
      <c r="C450" s="148"/>
      <c r="D450" s="148"/>
      <c r="E450" s="148"/>
      <c r="F450" s="148"/>
      <c r="G450" s="148"/>
      <c r="H450" s="148"/>
      <c r="I450" s="148"/>
      <c r="J450" s="148"/>
      <c r="K450" s="148"/>
      <c r="L450" s="148"/>
      <c r="M450" s="148"/>
      <c r="N450" s="148"/>
      <c r="O450" s="148"/>
      <c r="P450" s="148"/>
      <c r="Q450" s="148"/>
      <c r="R450" s="148"/>
      <c r="S450" s="148"/>
      <c r="T450" s="148"/>
      <c r="U450" s="148"/>
      <c r="V450" s="148"/>
      <c r="W450" s="148"/>
      <c r="X450" s="148"/>
      <c r="Y450" s="148"/>
      <c r="Z450" s="148"/>
      <c r="AA450" s="148"/>
      <c r="AB450" s="148"/>
    </row>
    <row r="451" spans="1:28" ht="10.9" customHeight="1" x14ac:dyDescent="0.2">
      <c r="A451" s="148"/>
      <c r="B451" s="148"/>
      <c r="C451" s="148"/>
      <c r="D451" s="148"/>
      <c r="E451" s="148"/>
      <c r="F451" s="148"/>
      <c r="G451" s="148"/>
      <c r="H451" s="148"/>
      <c r="I451" s="148"/>
      <c r="J451" s="148"/>
      <c r="K451" s="148"/>
      <c r="L451" s="148"/>
      <c r="M451" s="148"/>
      <c r="N451" s="148"/>
      <c r="O451" s="148"/>
      <c r="P451" s="148"/>
      <c r="Q451" s="148"/>
      <c r="R451" s="148"/>
      <c r="S451" s="148"/>
      <c r="T451" s="148"/>
      <c r="U451" s="148"/>
      <c r="V451" s="148"/>
      <c r="W451" s="148"/>
      <c r="X451" s="148"/>
      <c r="Y451" s="148"/>
      <c r="Z451" s="148"/>
      <c r="AA451" s="148"/>
      <c r="AB451" s="148"/>
    </row>
    <row r="452" spans="1:28" ht="10.9" customHeight="1" x14ac:dyDescent="0.2">
      <c r="A452" s="148"/>
      <c r="B452" s="148"/>
      <c r="C452" s="148"/>
      <c r="D452" s="148"/>
      <c r="E452" s="148"/>
      <c r="F452" s="148"/>
      <c r="G452" s="148"/>
      <c r="H452" s="148"/>
      <c r="I452" s="148"/>
      <c r="J452" s="148"/>
      <c r="K452" s="148"/>
      <c r="L452" s="148"/>
      <c r="M452" s="148"/>
      <c r="N452" s="148"/>
      <c r="O452" s="148"/>
      <c r="P452" s="148"/>
      <c r="Q452" s="148"/>
      <c r="R452" s="148"/>
      <c r="S452" s="148"/>
      <c r="T452" s="148"/>
      <c r="U452" s="148"/>
      <c r="V452" s="148"/>
      <c r="W452" s="148"/>
      <c r="X452" s="148"/>
      <c r="Y452" s="148"/>
      <c r="Z452" s="148"/>
      <c r="AA452" s="148"/>
      <c r="AB452" s="148"/>
    </row>
    <row r="453" spans="1:28" ht="10.9" customHeight="1" x14ac:dyDescent="0.2">
      <c r="A453" s="148"/>
      <c r="B453" s="148"/>
      <c r="C453" s="148"/>
      <c r="D453" s="148"/>
      <c r="E453" s="148"/>
      <c r="F453" s="148"/>
      <c r="G453" s="148"/>
      <c r="H453" s="148"/>
      <c r="I453" s="148"/>
      <c r="J453" s="148"/>
      <c r="K453" s="148"/>
      <c r="L453" s="148"/>
      <c r="M453" s="148"/>
      <c r="N453" s="148"/>
      <c r="O453" s="148"/>
      <c r="P453" s="148"/>
      <c r="Q453" s="148"/>
      <c r="R453" s="148"/>
      <c r="S453" s="148"/>
      <c r="T453" s="148"/>
      <c r="U453" s="148"/>
      <c r="V453" s="148"/>
      <c r="W453" s="148"/>
      <c r="X453" s="148"/>
      <c r="Y453" s="148"/>
      <c r="Z453" s="148"/>
      <c r="AA453" s="148"/>
      <c r="AB453" s="148"/>
    </row>
    <row r="454" spans="1:28" ht="10.9" customHeight="1" x14ac:dyDescent="0.2">
      <c r="A454" s="148"/>
      <c r="B454" s="148"/>
      <c r="C454" s="148"/>
      <c r="D454" s="148"/>
      <c r="E454" s="148"/>
      <c r="F454" s="148"/>
      <c r="G454" s="148"/>
      <c r="H454" s="148"/>
      <c r="I454" s="148"/>
      <c r="J454" s="148"/>
      <c r="K454" s="148"/>
      <c r="L454" s="148"/>
      <c r="M454" s="148"/>
      <c r="N454" s="148"/>
      <c r="O454" s="148"/>
      <c r="P454" s="148"/>
      <c r="Q454" s="148"/>
      <c r="R454" s="148"/>
      <c r="S454" s="148"/>
      <c r="T454" s="148"/>
      <c r="U454" s="148"/>
      <c r="V454" s="148"/>
      <c r="W454" s="148"/>
      <c r="X454" s="148"/>
      <c r="Y454" s="148"/>
      <c r="Z454" s="148"/>
      <c r="AA454" s="148"/>
      <c r="AB454" s="148"/>
    </row>
    <row r="455" spans="1:28" ht="10.9" customHeight="1" x14ac:dyDescent="0.2">
      <c r="A455" s="148"/>
      <c r="B455" s="148"/>
      <c r="C455" s="148"/>
      <c r="D455" s="148"/>
      <c r="E455" s="148"/>
      <c r="F455" s="148"/>
      <c r="G455" s="148"/>
      <c r="H455" s="148"/>
      <c r="I455" s="148"/>
      <c r="J455" s="148"/>
      <c r="K455" s="148"/>
      <c r="L455" s="148"/>
      <c r="M455" s="148"/>
      <c r="N455" s="148"/>
      <c r="O455" s="148"/>
      <c r="P455" s="148"/>
      <c r="Q455" s="148"/>
      <c r="R455" s="148"/>
      <c r="S455" s="148"/>
      <c r="T455" s="148"/>
      <c r="U455" s="148"/>
      <c r="V455" s="148"/>
      <c r="W455" s="148"/>
      <c r="X455" s="148"/>
      <c r="Y455" s="148"/>
      <c r="Z455" s="148"/>
      <c r="AA455" s="148"/>
      <c r="AB455" s="148"/>
    </row>
    <row r="456" spans="1:28" ht="10.9" customHeight="1" x14ac:dyDescent="0.2">
      <c r="A456" s="148"/>
      <c r="B456" s="148"/>
      <c r="C456" s="148"/>
      <c r="D456" s="148"/>
      <c r="E456" s="148"/>
      <c r="F456" s="148"/>
      <c r="G456" s="148"/>
      <c r="H456" s="148"/>
      <c r="I456" s="148"/>
      <c r="J456" s="148"/>
      <c r="K456" s="148"/>
      <c r="L456" s="148"/>
      <c r="M456" s="148"/>
      <c r="N456" s="148"/>
      <c r="O456" s="148"/>
      <c r="P456" s="148"/>
      <c r="Q456" s="148"/>
      <c r="R456" s="148"/>
      <c r="S456" s="148"/>
      <c r="T456" s="148"/>
      <c r="U456" s="148"/>
      <c r="V456" s="148"/>
      <c r="W456" s="148"/>
      <c r="X456" s="148"/>
      <c r="Y456" s="148"/>
      <c r="Z456" s="148"/>
      <c r="AA456" s="148"/>
      <c r="AB456" s="148"/>
    </row>
    <row r="457" spans="1:28" ht="10.9" customHeight="1" x14ac:dyDescent="0.2">
      <c r="A457" s="148"/>
      <c r="B457" s="148"/>
      <c r="C457" s="148"/>
      <c r="D457" s="148"/>
      <c r="E457" s="148"/>
      <c r="F457" s="148"/>
      <c r="G457" s="148"/>
      <c r="H457" s="148"/>
      <c r="I457" s="148"/>
      <c r="J457" s="148"/>
      <c r="K457" s="148"/>
      <c r="L457" s="148"/>
      <c r="M457" s="148"/>
      <c r="N457" s="148"/>
      <c r="O457" s="148"/>
      <c r="P457" s="148"/>
      <c r="Q457" s="148"/>
      <c r="R457" s="148"/>
      <c r="S457" s="148"/>
      <c r="T457" s="148"/>
      <c r="U457" s="148"/>
      <c r="V457" s="148"/>
      <c r="W457" s="148"/>
      <c r="X457" s="148"/>
      <c r="Y457" s="148"/>
      <c r="Z457" s="148"/>
      <c r="AA457" s="148"/>
      <c r="AB457" s="148"/>
    </row>
    <row r="458" spans="1:28" ht="10.9" customHeight="1" x14ac:dyDescent="0.2">
      <c r="A458" s="148"/>
      <c r="B458" s="148"/>
      <c r="C458" s="148"/>
      <c r="D458" s="148"/>
      <c r="E458" s="148"/>
      <c r="F458" s="148"/>
      <c r="G458" s="148"/>
      <c r="H458" s="148"/>
      <c r="I458" s="148"/>
      <c r="J458" s="148"/>
      <c r="K458" s="148"/>
      <c r="L458" s="148"/>
      <c r="M458" s="148"/>
      <c r="N458" s="148"/>
      <c r="O458" s="148"/>
      <c r="P458" s="148"/>
      <c r="Q458" s="148"/>
      <c r="R458" s="148"/>
      <c r="S458" s="148"/>
      <c r="T458" s="148"/>
      <c r="U458" s="148"/>
      <c r="V458" s="148"/>
      <c r="W458" s="148"/>
      <c r="X458" s="148"/>
      <c r="Y458" s="148"/>
      <c r="Z458" s="148"/>
      <c r="AA458" s="148"/>
      <c r="AB458" s="148"/>
    </row>
    <row r="459" spans="1:28" ht="10.9" customHeight="1" x14ac:dyDescent="0.2">
      <c r="A459" s="148"/>
      <c r="B459" s="148"/>
      <c r="C459" s="148"/>
      <c r="D459" s="148"/>
      <c r="E459" s="148"/>
      <c r="F459" s="148"/>
      <c r="G459" s="148"/>
      <c r="H459" s="148"/>
      <c r="I459" s="148"/>
      <c r="J459" s="148"/>
      <c r="K459" s="148"/>
      <c r="L459" s="148"/>
      <c r="M459" s="148"/>
      <c r="N459" s="148"/>
      <c r="O459" s="148"/>
      <c r="P459" s="148"/>
      <c r="Q459" s="148"/>
      <c r="R459" s="148"/>
      <c r="S459" s="148"/>
      <c r="T459" s="148"/>
      <c r="U459" s="148"/>
      <c r="V459" s="148"/>
      <c r="W459" s="148"/>
      <c r="X459" s="148"/>
      <c r="Y459" s="148"/>
      <c r="Z459" s="148"/>
      <c r="AA459" s="148"/>
      <c r="AB459" s="148"/>
    </row>
    <row r="460" spans="1:28" ht="10.9" customHeight="1" x14ac:dyDescent="0.2">
      <c r="A460" s="148"/>
      <c r="B460" s="148"/>
      <c r="C460" s="148"/>
      <c r="D460" s="148"/>
      <c r="E460" s="148"/>
      <c r="F460" s="148"/>
      <c r="G460" s="148"/>
      <c r="H460" s="148"/>
      <c r="I460" s="148"/>
      <c r="J460" s="148"/>
      <c r="K460" s="148"/>
      <c r="L460" s="148"/>
      <c r="M460" s="148"/>
      <c r="N460" s="148"/>
      <c r="O460" s="148"/>
      <c r="P460" s="148"/>
      <c r="Q460" s="148"/>
      <c r="R460" s="148"/>
      <c r="S460" s="148"/>
      <c r="T460" s="148"/>
      <c r="U460" s="148"/>
      <c r="V460" s="148"/>
      <c r="W460" s="148"/>
      <c r="X460" s="148"/>
      <c r="Y460" s="148"/>
      <c r="Z460" s="148"/>
      <c r="AA460" s="148"/>
      <c r="AB460" s="148"/>
    </row>
    <row r="461" spans="1:28" ht="10.9" customHeight="1" x14ac:dyDescent="0.2">
      <c r="A461" s="148"/>
      <c r="B461" s="148"/>
      <c r="C461" s="148"/>
      <c r="D461" s="148"/>
      <c r="E461" s="148"/>
      <c r="F461" s="148"/>
      <c r="G461" s="148"/>
      <c r="H461" s="148"/>
      <c r="I461" s="148"/>
      <c r="J461" s="148"/>
      <c r="K461" s="148"/>
      <c r="L461" s="148"/>
      <c r="M461" s="148"/>
      <c r="N461" s="148"/>
      <c r="O461" s="148"/>
      <c r="P461" s="148"/>
      <c r="Q461" s="148"/>
      <c r="R461" s="148"/>
      <c r="S461" s="148"/>
      <c r="T461" s="148"/>
      <c r="U461" s="148"/>
      <c r="V461" s="148"/>
      <c r="W461" s="148"/>
      <c r="X461" s="148"/>
      <c r="Y461" s="148"/>
      <c r="Z461" s="148"/>
      <c r="AA461" s="148"/>
      <c r="AB461" s="148"/>
    </row>
    <row r="462" spans="1:28" ht="10.9" customHeight="1" x14ac:dyDescent="0.2">
      <c r="A462" s="148"/>
      <c r="B462" s="148"/>
      <c r="C462" s="148"/>
      <c r="D462" s="148"/>
      <c r="E462" s="148"/>
      <c r="F462" s="148"/>
      <c r="G462" s="148"/>
      <c r="H462" s="148"/>
      <c r="I462" s="148"/>
      <c r="J462" s="148"/>
      <c r="K462" s="148"/>
      <c r="L462" s="148"/>
      <c r="M462" s="148"/>
      <c r="N462" s="148"/>
      <c r="O462" s="148"/>
      <c r="P462" s="148"/>
      <c r="Q462" s="148"/>
      <c r="R462" s="148"/>
      <c r="S462" s="148"/>
      <c r="T462" s="148"/>
      <c r="U462" s="148"/>
      <c r="V462" s="148"/>
      <c r="W462" s="148"/>
      <c r="X462" s="148"/>
      <c r="Y462" s="148"/>
      <c r="Z462" s="148"/>
      <c r="AA462" s="148"/>
      <c r="AB462" s="148"/>
    </row>
    <row r="463" spans="1:28" ht="10.9" customHeight="1" x14ac:dyDescent="0.2">
      <c r="A463" s="148"/>
      <c r="B463" s="148"/>
      <c r="C463" s="148"/>
      <c r="D463" s="148"/>
      <c r="E463" s="148"/>
      <c r="F463" s="148"/>
      <c r="G463" s="148"/>
      <c r="H463" s="148"/>
      <c r="I463" s="148"/>
      <c r="J463" s="148"/>
      <c r="K463" s="148"/>
      <c r="L463" s="148"/>
      <c r="M463" s="148"/>
      <c r="N463" s="148"/>
      <c r="O463" s="148"/>
      <c r="P463" s="148"/>
      <c r="Q463" s="148"/>
      <c r="R463" s="148"/>
      <c r="S463" s="148"/>
      <c r="T463" s="148"/>
      <c r="U463" s="148"/>
      <c r="V463" s="148"/>
      <c r="W463" s="148"/>
      <c r="X463" s="148"/>
      <c r="Y463" s="148"/>
      <c r="Z463" s="148"/>
      <c r="AA463" s="148"/>
      <c r="AB463" s="148"/>
    </row>
    <row r="464" spans="1:28" ht="10.9" customHeight="1" x14ac:dyDescent="0.2">
      <c r="A464" s="148"/>
      <c r="B464" s="148"/>
      <c r="C464" s="148"/>
      <c r="D464" s="148"/>
      <c r="E464" s="148"/>
      <c r="F464" s="148"/>
      <c r="G464" s="148"/>
      <c r="H464" s="148"/>
      <c r="I464" s="148"/>
      <c r="J464" s="148"/>
      <c r="K464" s="148"/>
      <c r="L464" s="148"/>
      <c r="M464" s="148"/>
      <c r="N464" s="148"/>
      <c r="O464" s="148"/>
      <c r="P464" s="148"/>
      <c r="Q464" s="148"/>
      <c r="R464" s="148"/>
      <c r="S464" s="148"/>
      <c r="T464" s="148"/>
      <c r="U464" s="148"/>
      <c r="V464" s="148"/>
      <c r="W464" s="148"/>
      <c r="X464" s="148"/>
      <c r="Y464" s="148"/>
      <c r="Z464" s="148"/>
      <c r="AA464" s="148"/>
      <c r="AB464" s="148"/>
    </row>
    <row r="465" spans="1:28" ht="10.9" customHeight="1" x14ac:dyDescent="0.2">
      <c r="A465" s="148"/>
      <c r="B465" s="148"/>
      <c r="C465" s="148"/>
      <c r="D465" s="148"/>
      <c r="E465" s="148"/>
      <c r="F465" s="148"/>
      <c r="G465" s="148"/>
      <c r="H465" s="148"/>
      <c r="I465" s="148"/>
      <c r="J465" s="148"/>
      <c r="K465" s="148"/>
      <c r="L465" s="148"/>
      <c r="M465" s="148"/>
      <c r="N465" s="148"/>
      <c r="O465" s="148"/>
      <c r="P465" s="148"/>
      <c r="Q465" s="148"/>
      <c r="R465" s="148"/>
      <c r="S465" s="148"/>
      <c r="T465" s="148"/>
      <c r="U465" s="148"/>
      <c r="V465" s="148"/>
      <c r="W465" s="148"/>
      <c r="X465" s="148"/>
      <c r="Y465" s="148"/>
      <c r="Z465" s="148"/>
      <c r="AA465" s="148"/>
      <c r="AB465" s="148"/>
    </row>
    <row r="466" spans="1:28" ht="10.9" customHeight="1" x14ac:dyDescent="0.2">
      <c r="A466" s="148"/>
      <c r="B466" s="148"/>
      <c r="C466" s="148"/>
      <c r="D466" s="148"/>
      <c r="E466" s="148"/>
      <c r="F466" s="148"/>
      <c r="G466" s="148"/>
      <c r="H466" s="148"/>
      <c r="I466" s="148"/>
      <c r="J466" s="148"/>
      <c r="K466" s="148"/>
      <c r="L466" s="148"/>
      <c r="M466" s="148"/>
      <c r="N466" s="148"/>
      <c r="O466" s="148"/>
      <c r="P466" s="148"/>
      <c r="Q466" s="148"/>
      <c r="R466" s="148"/>
      <c r="S466" s="148"/>
      <c r="T466" s="148"/>
      <c r="U466" s="148"/>
      <c r="V466" s="148"/>
      <c r="W466" s="148"/>
      <c r="X466" s="148"/>
      <c r="Y466" s="148"/>
      <c r="Z466" s="148"/>
      <c r="AA466" s="148"/>
      <c r="AB466" s="148"/>
    </row>
    <row r="467" spans="1:28" ht="10.9" customHeight="1" x14ac:dyDescent="0.2">
      <c r="A467" s="148"/>
      <c r="B467" s="148"/>
      <c r="C467" s="148"/>
      <c r="D467" s="148"/>
      <c r="E467" s="148"/>
      <c r="F467" s="148"/>
      <c r="G467" s="148"/>
      <c r="H467" s="148"/>
      <c r="I467" s="148"/>
      <c r="J467" s="148"/>
      <c r="K467" s="148"/>
      <c r="L467" s="148"/>
      <c r="M467" s="148"/>
      <c r="N467" s="148"/>
      <c r="O467" s="148"/>
      <c r="P467" s="148"/>
      <c r="Q467" s="148"/>
      <c r="R467" s="148"/>
      <c r="S467" s="148"/>
      <c r="T467" s="148"/>
      <c r="U467" s="148"/>
      <c r="V467" s="148"/>
      <c r="W467" s="148"/>
      <c r="X467" s="148"/>
      <c r="Y467" s="148"/>
      <c r="Z467" s="148"/>
      <c r="AA467" s="148"/>
      <c r="AB467" s="148"/>
    </row>
    <row r="468" spans="1:28" ht="10.9" customHeight="1" x14ac:dyDescent="0.2">
      <c r="A468" s="148"/>
      <c r="B468" s="148"/>
      <c r="C468" s="148"/>
      <c r="D468" s="148"/>
      <c r="E468" s="148"/>
      <c r="F468" s="148"/>
      <c r="G468" s="148"/>
      <c r="H468" s="148"/>
      <c r="I468" s="148"/>
      <c r="J468" s="148"/>
      <c r="K468" s="148"/>
      <c r="L468" s="148"/>
      <c r="M468" s="148"/>
      <c r="N468" s="148"/>
      <c r="O468" s="148"/>
      <c r="P468" s="148"/>
      <c r="Q468" s="148"/>
      <c r="R468" s="148"/>
      <c r="S468" s="148"/>
      <c r="T468" s="148"/>
      <c r="U468" s="148"/>
      <c r="V468" s="148"/>
      <c r="W468" s="148"/>
      <c r="X468" s="148"/>
      <c r="Y468" s="148"/>
      <c r="Z468" s="148"/>
      <c r="AA468" s="148"/>
      <c r="AB468" s="148"/>
    </row>
    <row r="469" spans="1:28" ht="10.9" customHeight="1" x14ac:dyDescent="0.2">
      <c r="A469" s="148"/>
      <c r="B469" s="148"/>
      <c r="C469" s="148"/>
      <c r="D469" s="148"/>
      <c r="E469" s="148"/>
      <c r="F469" s="148"/>
      <c r="G469" s="148"/>
      <c r="H469" s="148"/>
      <c r="I469" s="148"/>
      <c r="J469" s="148"/>
      <c r="K469" s="148"/>
      <c r="L469" s="148"/>
      <c r="M469" s="148"/>
      <c r="N469" s="148"/>
      <c r="O469" s="148"/>
      <c r="P469" s="148"/>
      <c r="Q469" s="148"/>
      <c r="R469" s="148"/>
      <c r="S469" s="148"/>
      <c r="T469" s="148"/>
      <c r="U469" s="148"/>
      <c r="V469" s="148"/>
      <c r="W469" s="148"/>
      <c r="X469" s="148"/>
      <c r="Y469" s="148"/>
      <c r="Z469" s="148"/>
      <c r="AA469" s="148"/>
      <c r="AB469" s="148"/>
    </row>
    <row r="470" spans="1:28" ht="10.9" customHeight="1" x14ac:dyDescent="0.2">
      <c r="A470" s="148"/>
      <c r="B470" s="148"/>
      <c r="C470" s="148"/>
      <c r="D470" s="148"/>
      <c r="E470" s="148"/>
      <c r="F470" s="148"/>
      <c r="G470" s="148"/>
      <c r="H470" s="148"/>
      <c r="I470" s="148"/>
      <c r="J470" s="148"/>
      <c r="K470" s="148"/>
      <c r="L470" s="148"/>
      <c r="M470" s="148"/>
      <c r="N470" s="148"/>
      <c r="O470" s="148"/>
      <c r="P470" s="148"/>
      <c r="Q470" s="148"/>
      <c r="R470" s="148"/>
      <c r="S470" s="148"/>
      <c r="T470" s="148"/>
      <c r="U470" s="148"/>
      <c r="V470" s="148"/>
      <c r="W470" s="148"/>
      <c r="X470" s="148"/>
      <c r="Y470" s="148"/>
      <c r="Z470" s="148"/>
      <c r="AA470" s="148"/>
      <c r="AB470" s="148"/>
    </row>
    <row r="471" spans="1:28" ht="10.9" customHeight="1" x14ac:dyDescent="0.2">
      <c r="A471" s="148"/>
      <c r="B471" s="148"/>
      <c r="C471" s="148"/>
      <c r="D471" s="148"/>
      <c r="E471" s="148"/>
      <c r="F471" s="148"/>
      <c r="G471" s="148"/>
      <c r="H471" s="148"/>
      <c r="I471" s="148"/>
      <c r="J471" s="148"/>
      <c r="K471" s="148"/>
      <c r="L471" s="148"/>
      <c r="M471" s="148"/>
      <c r="N471" s="148"/>
      <c r="O471" s="148"/>
      <c r="P471" s="148"/>
      <c r="Q471" s="148"/>
      <c r="R471" s="148"/>
      <c r="S471" s="148"/>
      <c r="T471" s="148"/>
      <c r="U471" s="148"/>
      <c r="V471" s="148"/>
      <c r="W471" s="148"/>
      <c r="X471" s="148"/>
      <c r="Y471" s="148"/>
      <c r="Z471" s="148"/>
      <c r="AA471" s="148"/>
      <c r="AB471" s="148"/>
    </row>
    <row r="472" spans="1:28" ht="10.9" customHeight="1" x14ac:dyDescent="0.2">
      <c r="A472" s="148"/>
      <c r="B472" s="148"/>
      <c r="C472" s="148"/>
      <c r="D472" s="148"/>
      <c r="E472" s="148"/>
      <c r="F472" s="148"/>
      <c r="G472" s="148"/>
      <c r="H472" s="148"/>
      <c r="I472" s="148"/>
      <c r="J472" s="148"/>
      <c r="K472" s="148"/>
      <c r="L472" s="148"/>
      <c r="M472" s="148"/>
      <c r="N472" s="148"/>
      <c r="O472" s="148"/>
      <c r="P472" s="148"/>
      <c r="Q472" s="148"/>
      <c r="R472" s="148"/>
      <c r="S472" s="148"/>
      <c r="T472" s="148"/>
      <c r="U472" s="148"/>
      <c r="V472" s="148"/>
      <c r="W472" s="148"/>
      <c r="X472" s="148"/>
      <c r="Y472" s="148"/>
      <c r="Z472" s="148"/>
      <c r="AA472" s="148"/>
      <c r="AB472" s="148"/>
    </row>
    <row r="473" spans="1:28" ht="10.9" customHeight="1" x14ac:dyDescent="0.2">
      <c r="A473" s="148"/>
      <c r="B473" s="148"/>
      <c r="C473" s="148"/>
      <c r="D473" s="148"/>
      <c r="E473" s="148"/>
      <c r="F473" s="148"/>
      <c r="G473" s="148"/>
      <c r="H473" s="148"/>
      <c r="I473" s="148"/>
      <c r="J473" s="148"/>
      <c r="K473" s="148"/>
      <c r="L473" s="148"/>
      <c r="M473" s="148"/>
      <c r="N473" s="148"/>
      <c r="O473" s="148"/>
      <c r="P473" s="148"/>
      <c r="Q473" s="148"/>
      <c r="R473" s="148"/>
      <c r="S473" s="148"/>
      <c r="T473" s="148"/>
      <c r="U473" s="148"/>
      <c r="V473" s="148"/>
      <c r="W473" s="148"/>
      <c r="X473" s="148"/>
      <c r="Y473" s="148"/>
      <c r="Z473" s="148"/>
      <c r="AA473" s="148"/>
      <c r="AB473" s="148"/>
    </row>
    <row r="474" spans="1:28" ht="10.9" customHeight="1" x14ac:dyDescent="0.2">
      <c r="A474" s="148"/>
      <c r="B474" s="148"/>
      <c r="C474" s="148"/>
      <c r="D474" s="148"/>
      <c r="E474" s="148"/>
      <c r="F474" s="148"/>
      <c r="G474" s="148"/>
      <c r="H474" s="148"/>
      <c r="I474" s="148"/>
      <c r="J474" s="148"/>
      <c r="K474" s="148"/>
      <c r="L474" s="148"/>
      <c r="M474" s="148"/>
      <c r="N474" s="148"/>
      <c r="O474" s="148"/>
      <c r="P474" s="148"/>
      <c r="Q474" s="148"/>
      <c r="R474" s="148"/>
      <c r="S474" s="148"/>
      <c r="T474" s="148"/>
      <c r="U474" s="148"/>
      <c r="V474" s="148"/>
      <c r="W474" s="148"/>
      <c r="X474" s="148"/>
      <c r="Y474" s="148"/>
      <c r="Z474" s="148"/>
      <c r="AA474" s="148"/>
      <c r="AB474" s="148"/>
    </row>
    <row r="475" spans="1:28" ht="10.9" customHeight="1" x14ac:dyDescent="0.2">
      <c r="A475" s="148"/>
      <c r="B475" s="148"/>
      <c r="C475" s="148"/>
      <c r="D475" s="148"/>
      <c r="E475" s="148"/>
      <c r="F475" s="148"/>
      <c r="G475" s="148"/>
      <c r="H475" s="148"/>
      <c r="I475" s="148"/>
      <c r="J475" s="148"/>
      <c r="K475" s="148"/>
      <c r="L475" s="148"/>
      <c r="M475" s="148"/>
      <c r="N475" s="148"/>
      <c r="O475" s="148"/>
      <c r="P475" s="148"/>
      <c r="Q475" s="148"/>
      <c r="R475" s="148"/>
      <c r="S475" s="148"/>
      <c r="T475" s="148"/>
      <c r="U475" s="148"/>
      <c r="V475" s="148"/>
      <c r="W475" s="148"/>
      <c r="X475" s="148"/>
      <c r="Y475" s="148"/>
      <c r="Z475" s="148"/>
      <c r="AA475" s="148"/>
      <c r="AB475" s="148"/>
    </row>
    <row r="476" spans="1:28" ht="10.9" customHeight="1" x14ac:dyDescent="0.2">
      <c r="A476" s="148"/>
      <c r="B476" s="148"/>
      <c r="C476" s="148"/>
      <c r="D476" s="148"/>
      <c r="E476" s="148"/>
      <c r="F476" s="148"/>
      <c r="G476" s="148"/>
      <c r="H476" s="148"/>
      <c r="I476" s="148"/>
      <c r="J476" s="148"/>
      <c r="K476" s="148"/>
      <c r="L476" s="148"/>
      <c r="M476" s="148"/>
      <c r="N476" s="148"/>
      <c r="O476" s="148"/>
      <c r="P476" s="148"/>
      <c r="Q476" s="148"/>
      <c r="R476" s="148"/>
      <c r="S476" s="148"/>
      <c r="T476" s="148"/>
      <c r="U476" s="148"/>
      <c r="V476" s="148"/>
      <c r="W476" s="148"/>
      <c r="X476" s="148"/>
      <c r="Y476" s="148"/>
      <c r="Z476" s="148"/>
      <c r="AA476" s="148"/>
      <c r="AB476" s="148"/>
    </row>
    <row r="477" spans="1:28" ht="10.9" customHeight="1" x14ac:dyDescent="0.2">
      <c r="A477" s="148"/>
      <c r="B477" s="148"/>
      <c r="C477" s="148"/>
      <c r="D477" s="148"/>
      <c r="E477" s="148"/>
      <c r="F477" s="148"/>
      <c r="G477" s="148"/>
      <c r="H477" s="148"/>
      <c r="I477" s="148"/>
      <c r="J477" s="148"/>
      <c r="K477" s="148"/>
      <c r="L477" s="148"/>
      <c r="M477" s="148"/>
      <c r="N477" s="148"/>
      <c r="O477" s="148"/>
      <c r="P477" s="148"/>
      <c r="Q477" s="148"/>
      <c r="R477" s="148"/>
      <c r="S477" s="148"/>
      <c r="T477" s="148"/>
      <c r="U477" s="148"/>
      <c r="V477" s="148"/>
      <c r="W477" s="148"/>
      <c r="X477" s="148"/>
      <c r="Y477" s="148"/>
      <c r="Z477" s="148"/>
      <c r="AA477" s="148"/>
      <c r="AB477" s="148"/>
    </row>
    <row r="478" spans="1:28" ht="10.9" customHeight="1" x14ac:dyDescent="0.2">
      <c r="A478" s="148"/>
      <c r="B478" s="148"/>
      <c r="C478" s="148"/>
      <c r="D478" s="148"/>
      <c r="E478" s="148"/>
      <c r="F478" s="148"/>
      <c r="G478" s="148"/>
      <c r="H478" s="148"/>
      <c r="I478" s="148"/>
      <c r="J478" s="148"/>
      <c r="K478" s="148"/>
      <c r="L478" s="148"/>
      <c r="M478" s="148"/>
      <c r="N478" s="148"/>
      <c r="O478" s="148"/>
      <c r="P478" s="148"/>
      <c r="Q478" s="148"/>
      <c r="R478" s="148"/>
      <c r="S478" s="148"/>
      <c r="T478" s="148"/>
      <c r="U478" s="148"/>
      <c r="V478" s="148"/>
      <c r="W478" s="148"/>
      <c r="X478" s="148"/>
      <c r="Y478" s="148"/>
      <c r="Z478" s="148"/>
      <c r="AA478" s="148"/>
      <c r="AB478" s="148"/>
    </row>
    <row r="479" spans="1:28" ht="10.9" customHeight="1" x14ac:dyDescent="0.2">
      <c r="A479" s="148"/>
      <c r="B479" s="148"/>
      <c r="C479" s="148"/>
      <c r="D479" s="148"/>
      <c r="E479" s="148"/>
      <c r="F479" s="148"/>
      <c r="G479" s="148"/>
      <c r="H479" s="148"/>
      <c r="I479" s="148"/>
      <c r="J479" s="148"/>
      <c r="K479" s="148"/>
      <c r="L479" s="148"/>
      <c r="M479" s="148"/>
      <c r="N479" s="148"/>
      <c r="O479" s="148"/>
      <c r="P479" s="148"/>
      <c r="Q479" s="148"/>
      <c r="R479" s="148"/>
      <c r="S479" s="148"/>
      <c r="T479" s="148"/>
      <c r="U479" s="148"/>
      <c r="V479" s="148"/>
      <c r="W479" s="148"/>
      <c r="X479" s="148"/>
      <c r="Y479" s="148"/>
      <c r="Z479" s="148"/>
      <c r="AA479" s="148"/>
      <c r="AB479" s="148"/>
    </row>
    <row r="480" spans="1:28" ht="10.9" customHeight="1" x14ac:dyDescent="0.2">
      <c r="A480" s="148"/>
      <c r="B480" s="148"/>
      <c r="C480" s="148"/>
      <c r="D480" s="148"/>
      <c r="E480" s="148"/>
      <c r="F480" s="148"/>
      <c r="G480" s="148"/>
      <c r="H480" s="148"/>
      <c r="I480" s="148"/>
      <c r="J480" s="148"/>
      <c r="K480" s="148"/>
      <c r="L480" s="148"/>
      <c r="M480" s="148"/>
      <c r="N480" s="148"/>
      <c r="O480" s="148"/>
      <c r="P480" s="148"/>
      <c r="Q480" s="148"/>
      <c r="R480" s="148"/>
      <c r="S480" s="148"/>
      <c r="T480" s="148"/>
      <c r="U480" s="148"/>
      <c r="V480" s="148"/>
      <c r="W480" s="148"/>
      <c r="X480" s="148"/>
      <c r="Y480" s="148"/>
      <c r="Z480" s="148"/>
      <c r="AA480" s="148"/>
      <c r="AB480" s="148"/>
    </row>
    <row r="481" spans="1:28" ht="10.9" customHeight="1" x14ac:dyDescent="0.2">
      <c r="A481" s="148"/>
      <c r="B481" s="148"/>
      <c r="C481" s="148"/>
      <c r="D481" s="148"/>
      <c r="E481" s="148"/>
      <c r="F481" s="148"/>
      <c r="G481" s="148"/>
      <c r="H481" s="148"/>
      <c r="I481" s="148"/>
      <c r="J481" s="148"/>
      <c r="K481" s="148"/>
      <c r="L481" s="148"/>
      <c r="M481" s="148"/>
      <c r="N481" s="148"/>
      <c r="O481" s="148"/>
      <c r="P481" s="148"/>
      <c r="Q481" s="148"/>
      <c r="R481" s="148"/>
      <c r="S481" s="148"/>
      <c r="T481" s="148"/>
      <c r="U481" s="148"/>
      <c r="V481" s="148"/>
      <c r="W481" s="148"/>
      <c r="X481" s="148"/>
      <c r="Y481" s="148"/>
      <c r="Z481" s="148"/>
      <c r="AA481" s="148"/>
      <c r="AB481" s="148"/>
    </row>
    <row r="482" spans="1:28" ht="10.9" customHeight="1" x14ac:dyDescent="0.2">
      <c r="A482" s="148"/>
      <c r="B482" s="148"/>
      <c r="C482" s="148"/>
      <c r="D482" s="148"/>
      <c r="E482" s="148"/>
      <c r="F482" s="148"/>
      <c r="G482" s="148"/>
      <c r="H482" s="148"/>
      <c r="I482" s="148"/>
      <c r="J482" s="148"/>
      <c r="K482" s="148"/>
      <c r="L482" s="148"/>
      <c r="M482" s="148"/>
      <c r="N482" s="148"/>
      <c r="O482" s="148"/>
      <c r="P482" s="148"/>
      <c r="Q482" s="148"/>
      <c r="R482" s="148"/>
      <c r="S482" s="148"/>
      <c r="T482" s="148"/>
      <c r="U482" s="148"/>
      <c r="V482" s="148"/>
      <c r="W482" s="148"/>
      <c r="X482" s="148"/>
      <c r="Y482" s="148"/>
      <c r="Z482" s="148"/>
      <c r="AA482" s="148"/>
      <c r="AB482" s="148"/>
    </row>
    <row r="483" spans="1:28" ht="10.9" customHeight="1" x14ac:dyDescent="0.2">
      <c r="A483" s="148"/>
      <c r="B483" s="148"/>
      <c r="C483" s="148"/>
      <c r="D483" s="148"/>
      <c r="E483" s="148"/>
      <c r="F483" s="148"/>
      <c r="G483" s="148"/>
      <c r="H483" s="148"/>
      <c r="I483" s="148"/>
      <c r="J483" s="148"/>
      <c r="K483" s="148"/>
      <c r="L483" s="148"/>
      <c r="M483" s="148"/>
      <c r="N483" s="148"/>
      <c r="O483" s="148"/>
      <c r="P483" s="148"/>
      <c r="Q483" s="148"/>
      <c r="R483" s="148"/>
      <c r="S483" s="148"/>
      <c r="T483" s="148"/>
      <c r="U483" s="148"/>
      <c r="V483" s="148"/>
      <c r="W483" s="148"/>
      <c r="X483" s="148"/>
      <c r="Y483" s="148"/>
      <c r="Z483" s="148"/>
      <c r="AA483" s="148"/>
      <c r="AB483" s="148"/>
    </row>
    <row r="484" spans="1:28" ht="10.9" customHeight="1" x14ac:dyDescent="0.2">
      <c r="A484" s="148"/>
      <c r="B484" s="148"/>
      <c r="C484" s="148"/>
      <c r="D484" s="148"/>
      <c r="E484" s="148"/>
      <c r="F484" s="148"/>
      <c r="G484" s="148"/>
      <c r="H484" s="148"/>
      <c r="I484" s="148"/>
      <c r="J484" s="148"/>
      <c r="K484" s="148"/>
      <c r="L484" s="148"/>
      <c r="M484" s="148"/>
      <c r="N484" s="148"/>
      <c r="O484" s="148"/>
      <c r="P484" s="148"/>
      <c r="Q484" s="148"/>
      <c r="R484" s="148"/>
      <c r="S484" s="148"/>
      <c r="T484" s="148"/>
      <c r="U484" s="148"/>
      <c r="V484" s="148"/>
      <c r="W484" s="148"/>
      <c r="X484" s="148"/>
      <c r="Y484" s="148"/>
      <c r="Z484" s="148"/>
      <c r="AA484" s="148"/>
      <c r="AB484" s="148"/>
    </row>
    <row r="485" spans="1:28" ht="10.9" customHeight="1" x14ac:dyDescent="0.2">
      <c r="A485" s="148"/>
      <c r="B485" s="148"/>
      <c r="C485" s="148"/>
      <c r="D485" s="148"/>
      <c r="E485" s="148"/>
      <c r="F485" s="148"/>
      <c r="G485" s="148"/>
      <c r="H485" s="148"/>
      <c r="I485" s="148"/>
      <c r="J485" s="148"/>
      <c r="K485" s="148"/>
      <c r="L485" s="148"/>
      <c r="M485" s="148"/>
      <c r="N485" s="148"/>
      <c r="O485" s="148"/>
      <c r="P485" s="148"/>
      <c r="Q485" s="148"/>
      <c r="R485" s="148"/>
      <c r="S485" s="148"/>
      <c r="T485" s="148"/>
      <c r="U485" s="148"/>
      <c r="V485" s="148"/>
      <c r="W485" s="148"/>
      <c r="X485" s="148"/>
      <c r="Y485" s="148"/>
      <c r="Z485" s="148"/>
      <c r="AA485" s="148"/>
      <c r="AB485" s="148"/>
    </row>
    <row r="486" spans="1:28" ht="10.9" customHeight="1" x14ac:dyDescent="0.2">
      <c r="A486" s="148"/>
      <c r="B486" s="148"/>
      <c r="C486" s="148"/>
      <c r="D486" s="148"/>
      <c r="E486" s="148"/>
      <c r="F486" s="148"/>
      <c r="G486" s="148"/>
      <c r="H486" s="148"/>
      <c r="I486" s="148"/>
      <c r="J486" s="148"/>
      <c r="K486" s="148"/>
      <c r="L486" s="148"/>
      <c r="M486" s="148"/>
      <c r="N486" s="148"/>
      <c r="O486" s="148"/>
      <c r="P486" s="148"/>
      <c r="Q486" s="148"/>
      <c r="R486" s="148"/>
      <c r="S486" s="148"/>
      <c r="T486" s="148"/>
      <c r="U486" s="148"/>
      <c r="V486" s="148"/>
      <c r="W486" s="148"/>
      <c r="X486" s="148"/>
      <c r="Y486" s="148"/>
      <c r="Z486" s="148"/>
      <c r="AA486" s="148"/>
      <c r="AB486" s="148"/>
    </row>
    <row r="487" spans="1:28" ht="10.9" customHeight="1" x14ac:dyDescent="0.2">
      <c r="A487" s="148"/>
      <c r="B487" s="148"/>
      <c r="C487" s="148"/>
      <c r="D487" s="148"/>
      <c r="E487" s="148"/>
      <c r="F487" s="148"/>
      <c r="G487" s="148"/>
      <c r="H487" s="148"/>
      <c r="I487" s="148"/>
      <c r="J487" s="148"/>
      <c r="K487" s="148"/>
      <c r="L487" s="148"/>
      <c r="M487" s="148"/>
      <c r="N487" s="148"/>
      <c r="O487" s="148"/>
      <c r="P487" s="148"/>
      <c r="Q487" s="148"/>
      <c r="R487" s="148"/>
      <c r="S487" s="148"/>
      <c r="T487" s="148"/>
      <c r="U487" s="148"/>
      <c r="V487" s="148"/>
      <c r="W487" s="148"/>
      <c r="X487" s="148"/>
      <c r="Y487" s="148"/>
      <c r="Z487" s="148"/>
      <c r="AA487" s="148"/>
      <c r="AB487" s="148"/>
    </row>
    <row r="488" spans="1:28" ht="10.9" customHeight="1" x14ac:dyDescent="0.2">
      <c r="A488" s="148"/>
      <c r="B488" s="148"/>
      <c r="C488" s="148"/>
      <c r="D488" s="148"/>
      <c r="E488" s="148"/>
      <c r="F488" s="148"/>
      <c r="G488" s="148"/>
      <c r="H488" s="148"/>
      <c r="I488" s="148"/>
      <c r="J488" s="148"/>
      <c r="K488" s="148"/>
      <c r="L488" s="148"/>
      <c r="M488" s="148"/>
      <c r="N488" s="148"/>
      <c r="O488" s="148"/>
      <c r="P488" s="148"/>
      <c r="Q488" s="148"/>
      <c r="R488" s="148"/>
      <c r="S488" s="148"/>
      <c r="T488" s="148"/>
      <c r="U488" s="148"/>
      <c r="V488" s="148"/>
      <c r="W488" s="148"/>
      <c r="X488" s="148"/>
      <c r="Y488" s="148"/>
      <c r="Z488" s="148"/>
      <c r="AA488" s="148"/>
      <c r="AB488" s="148"/>
    </row>
    <row r="489" spans="1:28" ht="10.9" customHeight="1" x14ac:dyDescent="0.2">
      <c r="A489" s="148"/>
      <c r="B489" s="148"/>
      <c r="C489" s="148"/>
      <c r="D489" s="148"/>
      <c r="E489" s="148"/>
      <c r="F489" s="148"/>
      <c r="G489" s="148"/>
      <c r="H489" s="148"/>
      <c r="I489" s="148"/>
      <c r="J489" s="148"/>
      <c r="K489" s="148"/>
      <c r="L489" s="148"/>
      <c r="M489" s="148"/>
      <c r="N489" s="148"/>
      <c r="O489" s="148"/>
      <c r="P489" s="148"/>
      <c r="Q489" s="148"/>
      <c r="R489" s="148"/>
      <c r="S489" s="148"/>
      <c r="T489" s="148"/>
      <c r="U489" s="148"/>
      <c r="V489" s="148"/>
      <c r="W489" s="148"/>
      <c r="X489" s="148"/>
      <c r="Y489" s="148"/>
      <c r="Z489" s="148"/>
      <c r="AA489" s="148"/>
      <c r="AB489" s="148"/>
    </row>
    <row r="490" spans="1:28" ht="10.9" customHeight="1" x14ac:dyDescent="0.2">
      <c r="A490" s="148"/>
      <c r="B490" s="148"/>
      <c r="C490" s="148"/>
      <c r="D490" s="148"/>
      <c r="E490" s="148"/>
      <c r="F490" s="148"/>
      <c r="G490" s="148"/>
      <c r="H490" s="148"/>
      <c r="I490" s="148"/>
      <c r="J490" s="148"/>
      <c r="K490" s="148"/>
      <c r="L490" s="148"/>
      <c r="M490" s="148"/>
      <c r="N490" s="148"/>
      <c r="O490" s="148"/>
      <c r="P490" s="148"/>
      <c r="Q490" s="148"/>
      <c r="R490" s="148"/>
      <c r="S490" s="148"/>
      <c r="T490" s="148"/>
      <c r="U490" s="148"/>
      <c r="V490" s="148"/>
      <c r="W490" s="148"/>
      <c r="X490" s="148"/>
      <c r="Y490" s="148"/>
      <c r="Z490" s="148"/>
      <c r="AA490" s="148"/>
      <c r="AB490" s="148"/>
    </row>
    <row r="491" spans="1:28" ht="10.9" customHeight="1" x14ac:dyDescent="0.2">
      <c r="A491" s="148"/>
      <c r="B491" s="148"/>
      <c r="C491" s="148"/>
      <c r="D491" s="148"/>
      <c r="E491" s="148"/>
      <c r="F491" s="148"/>
      <c r="G491" s="148"/>
      <c r="H491" s="148"/>
      <c r="I491" s="148"/>
      <c r="J491" s="148"/>
      <c r="K491" s="148"/>
      <c r="L491" s="148"/>
      <c r="M491" s="148"/>
      <c r="N491" s="148"/>
      <c r="O491" s="148"/>
      <c r="P491" s="148"/>
      <c r="Q491" s="148"/>
      <c r="R491" s="148"/>
      <c r="S491" s="148"/>
      <c r="T491" s="148"/>
      <c r="U491" s="148"/>
      <c r="V491" s="148"/>
      <c r="W491" s="148"/>
      <c r="X491" s="148"/>
      <c r="Y491" s="148"/>
      <c r="Z491" s="148"/>
      <c r="AA491" s="148"/>
      <c r="AB491" s="148"/>
    </row>
    <row r="492" spans="1:28" ht="10.9" customHeight="1" x14ac:dyDescent="0.2">
      <c r="A492" s="148"/>
      <c r="B492" s="148"/>
      <c r="C492" s="148"/>
      <c r="D492" s="148"/>
      <c r="E492" s="148"/>
      <c r="F492" s="148"/>
      <c r="G492" s="148"/>
      <c r="H492" s="148"/>
      <c r="I492" s="148"/>
      <c r="J492" s="148"/>
      <c r="K492" s="148"/>
      <c r="L492" s="148"/>
      <c r="M492" s="148"/>
      <c r="N492" s="148"/>
      <c r="O492" s="148"/>
      <c r="P492" s="148"/>
      <c r="Q492" s="148"/>
      <c r="R492" s="148"/>
      <c r="S492" s="148"/>
      <c r="T492" s="148"/>
      <c r="U492" s="148"/>
      <c r="V492" s="148"/>
      <c r="W492" s="148"/>
      <c r="X492" s="148"/>
      <c r="Y492" s="148"/>
      <c r="Z492" s="148"/>
      <c r="AA492" s="148"/>
      <c r="AB492" s="148"/>
    </row>
    <row r="493" spans="1:28" ht="10.9" customHeight="1" x14ac:dyDescent="0.2">
      <c r="A493" s="148"/>
      <c r="B493" s="148"/>
      <c r="C493" s="148"/>
      <c r="D493" s="148"/>
      <c r="E493" s="148"/>
      <c r="F493" s="148"/>
      <c r="G493" s="148"/>
      <c r="H493" s="148"/>
      <c r="I493" s="148"/>
      <c r="J493" s="148"/>
      <c r="K493" s="148"/>
      <c r="L493" s="148"/>
      <c r="M493" s="148"/>
      <c r="N493" s="148"/>
      <c r="O493" s="148"/>
      <c r="P493" s="148"/>
      <c r="Q493" s="148"/>
      <c r="R493" s="148"/>
      <c r="S493" s="148"/>
      <c r="T493" s="148"/>
      <c r="U493" s="148"/>
      <c r="V493" s="148"/>
      <c r="W493" s="148"/>
      <c r="X493" s="148"/>
      <c r="Y493" s="148"/>
      <c r="Z493" s="148"/>
      <c r="AA493" s="148"/>
      <c r="AB493" s="148"/>
    </row>
    <row r="494" spans="1:28" ht="10.9" customHeight="1" x14ac:dyDescent="0.2">
      <c r="A494" s="148"/>
      <c r="B494" s="148"/>
      <c r="C494" s="148"/>
      <c r="D494" s="148"/>
      <c r="E494" s="148"/>
      <c r="F494" s="148"/>
      <c r="G494" s="148"/>
      <c r="H494" s="148"/>
      <c r="I494" s="148"/>
      <c r="J494" s="148"/>
      <c r="K494" s="148"/>
      <c r="L494" s="148"/>
      <c r="M494" s="148"/>
      <c r="N494" s="148"/>
      <c r="O494" s="148"/>
      <c r="P494" s="148"/>
      <c r="Q494" s="148"/>
      <c r="R494" s="148"/>
      <c r="S494" s="148"/>
      <c r="T494" s="148"/>
      <c r="U494" s="148"/>
      <c r="V494" s="148"/>
      <c r="W494" s="148"/>
      <c r="X494" s="148"/>
      <c r="Y494" s="148"/>
      <c r="Z494" s="148"/>
      <c r="AA494" s="148"/>
      <c r="AB494" s="148"/>
    </row>
    <row r="495" spans="1:28" ht="10.9" customHeight="1" x14ac:dyDescent="0.2">
      <c r="A495" s="148"/>
      <c r="B495" s="148"/>
      <c r="C495" s="148"/>
      <c r="D495" s="148"/>
      <c r="E495" s="148"/>
      <c r="F495" s="148"/>
      <c r="G495" s="148"/>
      <c r="H495" s="148"/>
      <c r="I495" s="148"/>
      <c r="J495" s="148"/>
      <c r="K495" s="148"/>
      <c r="L495" s="148"/>
      <c r="M495" s="148"/>
      <c r="N495" s="148"/>
      <c r="O495" s="148"/>
      <c r="P495" s="148"/>
      <c r="Q495" s="148"/>
      <c r="R495" s="148"/>
      <c r="S495" s="148"/>
      <c r="T495" s="148"/>
      <c r="U495" s="148"/>
      <c r="V495" s="148"/>
      <c r="W495" s="148"/>
      <c r="X495" s="148"/>
      <c r="Y495" s="148"/>
      <c r="Z495" s="148"/>
      <c r="AA495" s="148"/>
      <c r="AB495" s="148"/>
    </row>
    <row r="496" spans="1:28" ht="10.9" customHeight="1" x14ac:dyDescent="0.2">
      <c r="A496" s="148"/>
      <c r="B496" s="148"/>
      <c r="C496" s="148"/>
      <c r="D496" s="148"/>
      <c r="E496" s="148"/>
      <c r="F496" s="148"/>
      <c r="G496" s="148"/>
      <c r="H496" s="148"/>
      <c r="I496" s="148"/>
      <c r="J496" s="148"/>
      <c r="K496" s="148"/>
      <c r="L496" s="148"/>
      <c r="M496" s="148"/>
      <c r="N496" s="148"/>
      <c r="O496" s="148"/>
      <c r="P496" s="148"/>
      <c r="Q496" s="148"/>
      <c r="R496" s="148"/>
      <c r="S496" s="148"/>
      <c r="T496" s="148"/>
      <c r="U496" s="148"/>
      <c r="V496" s="148"/>
      <c r="W496" s="148"/>
      <c r="X496" s="148"/>
      <c r="Y496" s="148"/>
      <c r="Z496" s="148"/>
      <c r="AA496" s="148"/>
      <c r="AB496" s="148"/>
    </row>
    <row r="497" spans="1:28" ht="10.9" customHeight="1" x14ac:dyDescent="0.2">
      <c r="A497" s="148"/>
      <c r="B497" s="148"/>
      <c r="C497" s="148"/>
      <c r="D497" s="148"/>
      <c r="E497" s="148"/>
      <c r="F497" s="148"/>
      <c r="G497" s="148"/>
      <c r="H497" s="148"/>
      <c r="I497" s="148"/>
      <c r="J497" s="148"/>
      <c r="K497" s="148"/>
      <c r="L497" s="148"/>
      <c r="M497" s="148"/>
      <c r="N497" s="148"/>
      <c r="O497" s="148"/>
      <c r="P497" s="148"/>
      <c r="Q497" s="148"/>
      <c r="R497" s="148"/>
      <c r="S497" s="148"/>
      <c r="T497" s="148"/>
      <c r="U497" s="148"/>
      <c r="V497" s="148"/>
      <c r="W497" s="148"/>
      <c r="X497" s="148"/>
      <c r="Y497" s="148"/>
      <c r="Z497" s="148"/>
      <c r="AA497" s="148"/>
      <c r="AB497" s="148"/>
    </row>
    <row r="498" spans="1:28" ht="10.9" customHeight="1" x14ac:dyDescent="0.2">
      <c r="A498" s="148"/>
      <c r="B498" s="148"/>
      <c r="C498" s="148"/>
      <c r="D498" s="148"/>
      <c r="E498" s="148"/>
      <c r="F498" s="148"/>
      <c r="G498" s="148"/>
      <c r="H498" s="148"/>
      <c r="I498" s="148"/>
      <c r="J498" s="148"/>
      <c r="K498" s="148"/>
      <c r="L498" s="148"/>
      <c r="M498" s="148"/>
      <c r="N498" s="148"/>
      <c r="O498" s="148"/>
      <c r="P498" s="148"/>
      <c r="Q498" s="148"/>
      <c r="R498" s="148"/>
      <c r="S498" s="148"/>
      <c r="T498" s="148"/>
      <c r="U498" s="148"/>
      <c r="V498" s="148"/>
      <c r="W498" s="148"/>
      <c r="X498" s="148"/>
      <c r="Y498" s="148"/>
      <c r="Z498" s="148"/>
      <c r="AA498" s="148"/>
      <c r="AB498" s="148"/>
    </row>
    <row r="499" spans="1:28" ht="10.9" customHeight="1" x14ac:dyDescent="0.2">
      <c r="A499" s="148"/>
      <c r="B499" s="148"/>
      <c r="C499" s="148"/>
      <c r="D499" s="148"/>
      <c r="E499" s="148"/>
      <c r="F499" s="148"/>
      <c r="G499" s="148"/>
      <c r="H499" s="148"/>
      <c r="I499" s="148"/>
      <c r="J499" s="148"/>
      <c r="K499" s="148"/>
      <c r="L499" s="148"/>
      <c r="M499" s="148"/>
      <c r="N499" s="148"/>
      <c r="O499" s="148"/>
      <c r="P499" s="148"/>
      <c r="Q499" s="148"/>
      <c r="R499" s="148"/>
      <c r="S499" s="148"/>
      <c r="T499" s="148"/>
      <c r="U499" s="148"/>
      <c r="V499" s="148"/>
      <c r="W499" s="148"/>
      <c r="X499" s="148"/>
      <c r="Y499" s="148"/>
      <c r="Z499" s="148"/>
      <c r="AA499" s="148"/>
      <c r="AB499" s="148"/>
    </row>
    <row r="500" spans="1:28" ht="10.9" customHeight="1" x14ac:dyDescent="0.2">
      <c r="A500" s="148"/>
      <c r="B500" s="148"/>
      <c r="C500" s="148"/>
      <c r="D500" s="148"/>
      <c r="E500" s="148"/>
      <c r="F500" s="148"/>
      <c r="G500" s="148"/>
      <c r="H500" s="148"/>
      <c r="I500" s="148"/>
      <c r="J500" s="148"/>
      <c r="K500" s="148"/>
      <c r="L500" s="148"/>
      <c r="M500" s="148"/>
      <c r="N500" s="148"/>
      <c r="O500" s="148"/>
      <c r="P500" s="148"/>
      <c r="Q500" s="148"/>
      <c r="R500" s="148"/>
      <c r="S500" s="148"/>
      <c r="T500" s="148"/>
      <c r="U500" s="148"/>
      <c r="V500" s="148"/>
      <c r="W500" s="148"/>
      <c r="X500" s="148"/>
      <c r="Y500" s="148"/>
      <c r="Z500" s="148"/>
      <c r="AA500" s="148"/>
      <c r="AB500" s="148"/>
    </row>
    <row r="501" spans="1:28" ht="10.9" customHeight="1" x14ac:dyDescent="0.2">
      <c r="A501" s="148"/>
      <c r="B501" s="148"/>
      <c r="C501" s="148"/>
      <c r="D501" s="148"/>
      <c r="E501" s="148"/>
      <c r="F501" s="148"/>
      <c r="G501" s="148"/>
      <c r="H501" s="148"/>
      <c r="I501" s="148"/>
      <c r="J501" s="148"/>
      <c r="K501" s="148"/>
      <c r="L501" s="148"/>
      <c r="M501" s="148"/>
      <c r="N501" s="148"/>
      <c r="O501" s="148"/>
      <c r="P501" s="148"/>
      <c r="Q501" s="148"/>
      <c r="R501" s="148"/>
      <c r="S501" s="148"/>
      <c r="T501" s="148"/>
      <c r="U501" s="148"/>
      <c r="V501" s="148"/>
      <c r="W501" s="148"/>
      <c r="X501" s="148"/>
      <c r="Y501" s="148"/>
      <c r="Z501" s="148"/>
      <c r="AA501" s="148"/>
      <c r="AB501" s="148"/>
    </row>
    <row r="502" spans="1:28" ht="10.9" customHeight="1" x14ac:dyDescent="0.2">
      <c r="A502" s="148"/>
      <c r="B502" s="148"/>
      <c r="C502" s="148"/>
      <c r="D502" s="148"/>
      <c r="E502" s="148"/>
      <c r="F502" s="148"/>
      <c r="G502" s="148"/>
      <c r="H502" s="148"/>
      <c r="I502" s="148"/>
      <c r="J502" s="148"/>
      <c r="K502" s="148"/>
      <c r="L502" s="148"/>
      <c r="M502" s="148"/>
      <c r="N502" s="148"/>
      <c r="O502" s="148"/>
      <c r="P502" s="148"/>
      <c r="Q502" s="148"/>
      <c r="R502" s="148"/>
      <c r="S502" s="148"/>
      <c r="T502" s="148"/>
      <c r="U502" s="148"/>
      <c r="V502" s="148"/>
      <c r="W502" s="148"/>
      <c r="X502" s="148"/>
      <c r="Y502" s="148"/>
      <c r="Z502" s="148"/>
      <c r="AA502" s="148"/>
      <c r="AB502" s="148"/>
    </row>
    <row r="503" spans="1:28" ht="10.9" customHeight="1" x14ac:dyDescent="0.2">
      <c r="A503" s="148"/>
      <c r="B503" s="148"/>
      <c r="C503" s="148"/>
      <c r="D503" s="148"/>
      <c r="E503" s="148"/>
      <c r="F503" s="148"/>
      <c r="G503" s="148"/>
      <c r="H503" s="148"/>
      <c r="I503" s="148"/>
      <c r="J503" s="148"/>
      <c r="K503" s="148"/>
      <c r="L503" s="148"/>
      <c r="M503" s="148"/>
      <c r="N503" s="148"/>
      <c r="O503" s="148"/>
      <c r="P503" s="148"/>
      <c r="Q503" s="148"/>
      <c r="R503" s="148"/>
      <c r="S503" s="148"/>
      <c r="T503" s="148"/>
      <c r="U503" s="148"/>
      <c r="V503" s="148"/>
      <c r="W503" s="148"/>
      <c r="X503" s="148"/>
      <c r="Y503" s="148"/>
      <c r="Z503" s="148"/>
      <c r="AA503" s="148"/>
      <c r="AB503" s="148"/>
    </row>
    <row r="504" spans="1:28" ht="10.9" customHeight="1" x14ac:dyDescent="0.2">
      <c r="A504" s="148"/>
      <c r="B504" s="148"/>
      <c r="C504" s="148"/>
      <c r="D504" s="148"/>
      <c r="E504" s="148"/>
      <c r="F504" s="148"/>
      <c r="G504" s="148"/>
      <c r="H504" s="148"/>
      <c r="I504" s="148"/>
      <c r="J504" s="148"/>
      <c r="K504" s="148"/>
      <c r="L504" s="148"/>
      <c r="M504" s="148"/>
      <c r="N504" s="148"/>
      <c r="O504" s="148"/>
      <c r="P504" s="148"/>
      <c r="Q504" s="148"/>
      <c r="R504" s="148"/>
      <c r="S504" s="148"/>
      <c r="T504" s="148"/>
      <c r="U504" s="148"/>
      <c r="V504" s="148"/>
      <c r="W504" s="148"/>
      <c r="X504" s="148"/>
      <c r="Y504" s="148"/>
      <c r="Z504" s="148"/>
      <c r="AA504" s="148"/>
      <c r="AB504" s="148"/>
    </row>
    <row r="505" spans="1:28" ht="10.9" customHeight="1" x14ac:dyDescent="0.2">
      <c r="A505" s="148"/>
      <c r="B505" s="148"/>
      <c r="C505" s="148"/>
      <c r="D505" s="148"/>
      <c r="E505" s="148"/>
      <c r="F505" s="148"/>
      <c r="G505" s="148"/>
      <c r="H505" s="148"/>
      <c r="I505" s="148"/>
      <c r="J505" s="148"/>
      <c r="K505" s="148"/>
      <c r="L505" s="148"/>
      <c r="M505" s="148"/>
      <c r="N505" s="148"/>
      <c r="O505" s="148"/>
      <c r="P505" s="148"/>
      <c r="Q505" s="148"/>
      <c r="R505" s="148"/>
      <c r="S505" s="148"/>
      <c r="T505" s="148"/>
      <c r="U505" s="148"/>
      <c r="V505" s="148"/>
      <c r="W505" s="148"/>
      <c r="X505" s="148"/>
      <c r="Y505" s="148"/>
      <c r="Z505" s="148"/>
      <c r="AA505" s="148"/>
      <c r="AB505" s="148"/>
    </row>
    <row r="506" spans="1:28" ht="10.9" customHeight="1" x14ac:dyDescent="0.2">
      <c r="A506" s="148"/>
      <c r="B506" s="148"/>
      <c r="C506" s="148"/>
      <c r="D506" s="148"/>
      <c r="E506" s="148"/>
      <c r="F506" s="148"/>
      <c r="G506" s="148"/>
      <c r="H506" s="148"/>
      <c r="I506" s="148"/>
      <c r="J506" s="148"/>
      <c r="K506" s="148"/>
      <c r="L506" s="148"/>
      <c r="M506" s="148"/>
      <c r="N506" s="148"/>
      <c r="O506" s="148"/>
      <c r="P506" s="148"/>
      <c r="Q506" s="148"/>
      <c r="R506" s="148"/>
      <c r="S506" s="148"/>
      <c r="T506" s="148"/>
      <c r="U506" s="148"/>
      <c r="V506" s="148"/>
      <c r="W506" s="148"/>
      <c r="X506" s="148"/>
      <c r="Y506" s="148"/>
      <c r="Z506" s="148"/>
      <c r="AA506" s="148"/>
      <c r="AB506" s="148"/>
    </row>
    <row r="507" spans="1:28" ht="10.9" customHeight="1" x14ac:dyDescent="0.2">
      <c r="A507" s="148"/>
      <c r="B507" s="148"/>
      <c r="C507" s="148"/>
      <c r="D507" s="148"/>
      <c r="E507" s="148"/>
      <c r="F507" s="148"/>
      <c r="G507" s="148"/>
      <c r="H507" s="148"/>
      <c r="I507" s="148"/>
      <c r="J507" s="148"/>
      <c r="K507" s="148"/>
      <c r="L507" s="148"/>
      <c r="M507" s="148"/>
      <c r="N507" s="148"/>
      <c r="O507" s="148"/>
      <c r="P507" s="148"/>
      <c r="Q507" s="148"/>
      <c r="R507" s="148"/>
      <c r="S507" s="148"/>
      <c r="T507" s="148"/>
      <c r="U507" s="148"/>
      <c r="V507" s="148"/>
      <c r="W507" s="148"/>
      <c r="X507" s="148"/>
      <c r="Y507" s="148"/>
      <c r="Z507" s="148"/>
      <c r="AA507" s="148"/>
      <c r="AB507" s="148"/>
    </row>
    <row r="508" spans="1:28" ht="10.9" customHeight="1" x14ac:dyDescent="0.2">
      <c r="A508" s="148"/>
      <c r="B508" s="148"/>
      <c r="C508" s="148"/>
      <c r="D508" s="148"/>
      <c r="E508" s="148"/>
      <c r="F508" s="148"/>
      <c r="G508" s="148"/>
      <c r="H508" s="148"/>
      <c r="I508" s="148"/>
      <c r="J508" s="148"/>
      <c r="K508" s="148"/>
      <c r="L508" s="148"/>
      <c r="M508" s="148"/>
      <c r="N508" s="148"/>
      <c r="O508" s="148"/>
      <c r="P508" s="148"/>
      <c r="Q508" s="148"/>
      <c r="R508" s="148"/>
      <c r="S508" s="148"/>
      <c r="T508" s="148"/>
      <c r="U508" s="148"/>
      <c r="V508" s="148"/>
      <c r="W508" s="148"/>
      <c r="X508" s="148"/>
      <c r="Y508" s="148"/>
      <c r="Z508" s="148"/>
      <c r="AA508" s="148"/>
      <c r="AB508" s="148"/>
    </row>
    <row r="509" spans="1:28" ht="10.9" customHeight="1" x14ac:dyDescent="0.2">
      <c r="A509" s="148"/>
      <c r="B509" s="148"/>
      <c r="C509" s="148"/>
      <c r="D509" s="148"/>
      <c r="E509" s="148"/>
      <c r="F509" s="148"/>
      <c r="G509" s="148"/>
      <c r="H509" s="148"/>
      <c r="I509" s="148"/>
      <c r="J509" s="148"/>
      <c r="K509" s="148"/>
      <c r="L509" s="148"/>
      <c r="M509" s="148"/>
      <c r="N509" s="148"/>
      <c r="O509" s="148"/>
      <c r="P509" s="148"/>
      <c r="Q509" s="148"/>
      <c r="R509" s="148"/>
      <c r="S509" s="148"/>
      <c r="T509" s="148"/>
      <c r="U509" s="148"/>
      <c r="V509" s="148"/>
      <c r="W509" s="148"/>
      <c r="X509" s="148"/>
      <c r="Y509" s="148"/>
      <c r="Z509" s="148"/>
      <c r="AA509" s="148"/>
      <c r="AB509" s="148"/>
    </row>
    <row r="510" spans="1:28" ht="10.9" customHeight="1" x14ac:dyDescent="0.2">
      <c r="A510" s="148"/>
      <c r="B510" s="148"/>
      <c r="C510" s="148"/>
      <c r="D510" s="148"/>
      <c r="E510" s="148"/>
      <c r="F510" s="148"/>
      <c r="G510" s="148"/>
      <c r="H510" s="148"/>
      <c r="I510" s="148"/>
      <c r="J510" s="148"/>
      <c r="K510" s="148"/>
      <c r="L510" s="148"/>
      <c r="M510" s="148"/>
      <c r="N510" s="148"/>
      <c r="O510" s="148"/>
      <c r="P510" s="148"/>
      <c r="Q510" s="148"/>
      <c r="R510" s="148"/>
      <c r="S510" s="148"/>
      <c r="T510" s="148"/>
      <c r="U510" s="148"/>
      <c r="V510" s="148"/>
      <c r="W510" s="148"/>
      <c r="X510" s="148"/>
      <c r="Y510" s="148"/>
      <c r="Z510" s="148"/>
      <c r="AA510" s="148"/>
      <c r="AB510" s="148"/>
    </row>
    <row r="511" spans="1:28" ht="10.9" customHeight="1" x14ac:dyDescent="0.2">
      <c r="A511" s="148"/>
      <c r="B511" s="148"/>
      <c r="C511" s="148"/>
      <c r="D511" s="148"/>
      <c r="E511" s="148"/>
      <c r="F511" s="148"/>
      <c r="G511" s="148"/>
      <c r="H511" s="148"/>
      <c r="I511" s="148"/>
      <c r="J511" s="148"/>
      <c r="K511" s="148"/>
      <c r="L511" s="148"/>
      <c r="M511" s="148"/>
      <c r="N511" s="148"/>
      <c r="O511" s="148"/>
      <c r="P511" s="148"/>
      <c r="Q511" s="148"/>
      <c r="R511" s="148"/>
      <c r="S511" s="148"/>
      <c r="T511" s="148"/>
      <c r="U511" s="148"/>
      <c r="V511" s="148"/>
      <c r="W511" s="148"/>
      <c r="X511" s="148"/>
      <c r="Y511" s="148"/>
      <c r="Z511" s="148"/>
      <c r="AA511" s="148"/>
      <c r="AB511" s="148"/>
    </row>
    <row r="512" spans="1:28" ht="10.9" customHeight="1" x14ac:dyDescent="0.2">
      <c r="A512" s="148"/>
      <c r="B512" s="148"/>
      <c r="C512" s="148"/>
      <c r="D512" s="148"/>
      <c r="E512" s="148"/>
      <c r="F512" s="148"/>
      <c r="G512" s="148"/>
      <c r="H512" s="148"/>
      <c r="I512" s="148"/>
      <c r="J512" s="148"/>
      <c r="K512" s="148"/>
      <c r="L512" s="148"/>
      <c r="M512" s="148"/>
      <c r="N512" s="148"/>
      <c r="O512" s="148"/>
      <c r="P512" s="148"/>
      <c r="Q512" s="148"/>
      <c r="R512" s="148"/>
      <c r="S512" s="148"/>
      <c r="T512" s="148"/>
      <c r="U512" s="148"/>
      <c r="V512" s="148"/>
      <c r="W512" s="148"/>
      <c r="X512" s="148"/>
      <c r="Y512" s="148"/>
      <c r="Z512" s="148"/>
      <c r="AA512" s="148"/>
      <c r="AB512" s="148"/>
    </row>
    <row r="513" spans="1:28" ht="10.9" customHeight="1" x14ac:dyDescent="0.2">
      <c r="A513" s="148"/>
      <c r="B513" s="148"/>
      <c r="C513" s="148"/>
      <c r="D513" s="148"/>
      <c r="E513" s="148"/>
      <c r="F513" s="148"/>
      <c r="G513" s="148"/>
      <c r="H513" s="148"/>
      <c r="I513" s="148"/>
      <c r="J513" s="148"/>
      <c r="K513" s="148"/>
      <c r="L513" s="148"/>
      <c r="M513" s="148"/>
      <c r="N513" s="148"/>
      <c r="O513" s="148"/>
      <c r="P513" s="148"/>
      <c r="Q513" s="148"/>
      <c r="R513" s="148"/>
      <c r="S513" s="148"/>
      <c r="T513" s="148"/>
      <c r="U513" s="148"/>
      <c r="V513" s="148"/>
      <c r="W513" s="148"/>
      <c r="X513" s="148"/>
      <c r="Y513" s="148"/>
      <c r="Z513" s="148"/>
      <c r="AA513" s="148"/>
      <c r="AB513" s="148"/>
    </row>
    <row r="514" spans="1:28" ht="10.9" customHeight="1" x14ac:dyDescent="0.2">
      <c r="A514" s="148"/>
      <c r="B514" s="148"/>
      <c r="C514" s="148"/>
      <c r="D514" s="148"/>
      <c r="E514" s="148"/>
      <c r="F514" s="148"/>
      <c r="G514" s="148"/>
      <c r="H514" s="148"/>
      <c r="I514" s="148"/>
      <c r="J514" s="148"/>
      <c r="K514" s="148"/>
      <c r="L514" s="148"/>
      <c r="M514" s="148"/>
      <c r="N514" s="148"/>
      <c r="O514" s="148"/>
      <c r="P514" s="148"/>
      <c r="Q514" s="148"/>
      <c r="R514" s="148"/>
      <c r="S514" s="148"/>
      <c r="T514" s="148"/>
      <c r="U514" s="148"/>
      <c r="V514" s="148"/>
      <c r="W514" s="148"/>
      <c r="X514" s="148"/>
      <c r="Y514" s="148"/>
      <c r="Z514" s="148"/>
      <c r="AA514" s="148"/>
      <c r="AB514" s="148"/>
    </row>
    <row r="515" spans="1:28" ht="10.9" customHeight="1" x14ac:dyDescent="0.2">
      <c r="A515" s="148"/>
      <c r="B515" s="148"/>
      <c r="C515" s="148"/>
      <c r="D515" s="148"/>
      <c r="E515" s="148"/>
      <c r="F515" s="148"/>
      <c r="G515" s="148"/>
      <c r="H515" s="148"/>
      <c r="I515" s="148"/>
      <c r="J515" s="148"/>
      <c r="K515" s="148"/>
      <c r="L515" s="148"/>
      <c r="M515" s="148"/>
      <c r="N515" s="148"/>
      <c r="O515" s="148"/>
      <c r="P515" s="148"/>
      <c r="Q515" s="148"/>
      <c r="R515" s="148"/>
      <c r="S515" s="148"/>
      <c r="T515" s="148"/>
      <c r="U515" s="148"/>
      <c r="V515" s="148"/>
      <c r="W515" s="148"/>
      <c r="X515" s="148"/>
      <c r="Y515" s="148"/>
      <c r="Z515" s="148"/>
      <c r="AA515" s="148"/>
      <c r="AB515" s="148"/>
    </row>
    <row r="516" spans="1:28" ht="10.9" customHeight="1" x14ac:dyDescent="0.2">
      <c r="A516" s="148"/>
      <c r="B516" s="148"/>
      <c r="C516" s="148"/>
      <c r="D516" s="148"/>
      <c r="E516" s="148"/>
      <c r="F516" s="148"/>
      <c r="G516" s="148"/>
      <c r="H516" s="148"/>
      <c r="I516" s="148"/>
      <c r="J516" s="148"/>
      <c r="K516" s="148"/>
      <c r="L516" s="148"/>
      <c r="M516" s="148"/>
      <c r="N516" s="148"/>
      <c r="O516" s="148"/>
      <c r="P516" s="148"/>
      <c r="Q516" s="148"/>
      <c r="R516" s="148"/>
      <c r="S516" s="148"/>
      <c r="T516" s="148"/>
      <c r="U516" s="148"/>
      <c r="V516" s="148"/>
      <c r="W516" s="148"/>
      <c r="X516" s="148"/>
      <c r="Y516" s="148"/>
      <c r="Z516" s="148"/>
      <c r="AA516" s="148"/>
      <c r="AB516" s="148"/>
    </row>
    <row r="517" spans="1:28" ht="10.9" customHeight="1" x14ac:dyDescent="0.2">
      <c r="A517" s="148"/>
      <c r="B517" s="148"/>
      <c r="C517" s="148"/>
      <c r="D517" s="148"/>
      <c r="E517" s="148"/>
      <c r="F517" s="148"/>
      <c r="G517" s="148"/>
      <c r="H517" s="148"/>
      <c r="I517" s="148"/>
      <c r="J517" s="148"/>
      <c r="K517" s="148"/>
      <c r="L517" s="148"/>
      <c r="M517" s="148"/>
      <c r="N517" s="148"/>
      <c r="O517" s="148"/>
      <c r="P517" s="148"/>
      <c r="Q517" s="148"/>
      <c r="R517" s="148"/>
      <c r="S517" s="148"/>
      <c r="T517" s="148"/>
      <c r="U517" s="148"/>
      <c r="V517" s="148"/>
      <c r="W517" s="148"/>
      <c r="X517" s="148"/>
      <c r="Y517" s="148"/>
      <c r="Z517" s="148"/>
      <c r="AA517" s="148"/>
      <c r="AB517" s="148"/>
    </row>
    <row r="518" spans="1:28" ht="10.9" customHeight="1" x14ac:dyDescent="0.2">
      <c r="A518" s="148"/>
      <c r="B518" s="148"/>
      <c r="C518" s="148"/>
      <c r="D518" s="148"/>
      <c r="E518" s="148"/>
      <c r="F518" s="148"/>
      <c r="G518" s="148"/>
      <c r="H518" s="148"/>
      <c r="I518" s="148"/>
      <c r="J518" s="148"/>
      <c r="K518" s="148"/>
      <c r="L518" s="148"/>
      <c r="M518" s="148"/>
      <c r="N518" s="148"/>
      <c r="O518" s="148"/>
      <c r="P518" s="148"/>
      <c r="Q518" s="148"/>
      <c r="R518" s="148"/>
      <c r="S518" s="148"/>
      <c r="T518" s="148"/>
      <c r="U518" s="148"/>
      <c r="V518" s="148"/>
      <c r="W518" s="148"/>
      <c r="X518" s="148"/>
      <c r="Y518" s="148"/>
      <c r="Z518" s="148"/>
      <c r="AA518" s="148"/>
      <c r="AB518" s="148"/>
    </row>
    <row r="519" spans="1:28" ht="10.9" customHeight="1" x14ac:dyDescent="0.2">
      <c r="A519" s="148"/>
      <c r="B519" s="148"/>
      <c r="C519" s="148"/>
      <c r="D519" s="148"/>
      <c r="E519" s="148"/>
      <c r="F519" s="148"/>
      <c r="G519" s="148"/>
      <c r="H519" s="148"/>
      <c r="I519" s="148"/>
      <c r="J519" s="148"/>
      <c r="K519" s="148"/>
      <c r="L519" s="148"/>
      <c r="M519" s="148"/>
      <c r="N519" s="148"/>
      <c r="O519" s="148"/>
      <c r="P519" s="148"/>
      <c r="Q519" s="148"/>
      <c r="R519" s="148"/>
      <c r="S519" s="148"/>
      <c r="T519" s="148"/>
      <c r="U519" s="148"/>
      <c r="V519" s="148"/>
      <c r="W519" s="148"/>
      <c r="X519" s="148"/>
      <c r="Y519" s="148"/>
      <c r="Z519" s="148"/>
      <c r="AA519" s="148"/>
      <c r="AB519" s="148"/>
    </row>
    <row r="520" spans="1:28" ht="10.9" customHeight="1" x14ac:dyDescent="0.2">
      <c r="A520" s="148"/>
      <c r="B520" s="148"/>
      <c r="C520" s="148"/>
      <c r="D520" s="148"/>
      <c r="E520" s="148"/>
      <c r="F520" s="148"/>
      <c r="G520" s="148"/>
      <c r="H520" s="148"/>
      <c r="I520" s="148"/>
      <c r="J520" s="148"/>
      <c r="K520" s="148"/>
      <c r="L520" s="148"/>
      <c r="M520" s="148"/>
      <c r="N520" s="148"/>
      <c r="O520" s="148"/>
      <c r="P520" s="148"/>
      <c r="Q520" s="148"/>
      <c r="R520" s="148"/>
      <c r="S520" s="148"/>
      <c r="T520" s="148"/>
      <c r="U520" s="148"/>
      <c r="V520" s="148"/>
      <c r="W520" s="148"/>
      <c r="X520" s="148"/>
      <c r="Y520" s="148"/>
      <c r="Z520" s="148"/>
      <c r="AA520" s="148"/>
      <c r="AB520" s="148"/>
    </row>
    <row r="521" spans="1:28" ht="10.9" customHeight="1" x14ac:dyDescent="0.2">
      <c r="A521" s="148"/>
      <c r="B521" s="148"/>
      <c r="C521" s="148"/>
      <c r="D521" s="148"/>
      <c r="E521" s="148"/>
      <c r="F521" s="148"/>
      <c r="G521" s="148"/>
      <c r="H521" s="148"/>
      <c r="I521" s="148"/>
      <c r="J521" s="148"/>
      <c r="K521" s="148"/>
      <c r="L521" s="148"/>
      <c r="M521" s="148"/>
      <c r="N521" s="148"/>
      <c r="O521" s="148"/>
      <c r="P521" s="148"/>
      <c r="Q521" s="148"/>
      <c r="R521" s="148"/>
      <c r="S521" s="148"/>
      <c r="T521" s="148"/>
      <c r="U521" s="148"/>
      <c r="V521" s="148"/>
      <c r="W521" s="148"/>
      <c r="X521" s="148"/>
      <c r="Y521" s="148"/>
      <c r="Z521" s="148"/>
      <c r="AA521" s="148"/>
      <c r="AB521" s="148"/>
    </row>
    <row r="522" spans="1:28" ht="10.9" customHeight="1" x14ac:dyDescent="0.2">
      <c r="A522" s="148"/>
      <c r="B522" s="148"/>
      <c r="C522" s="148"/>
      <c r="D522" s="148"/>
      <c r="E522" s="148"/>
      <c r="F522" s="148"/>
      <c r="G522" s="148"/>
      <c r="H522" s="148"/>
      <c r="I522" s="148"/>
      <c r="J522" s="148"/>
      <c r="K522" s="148"/>
      <c r="L522" s="148"/>
      <c r="M522" s="148"/>
      <c r="N522" s="148"/>
      <c r="O522" s="148"/>
      <c r="P522" s="148"/>
      <c r="Q522" s="148"/>
      <c r="R522" s="148"/>
      <c r="S522" s="148"/>
      <c r="T522" s="148"/>
      <c r="U522" s="148"/>
      <c r="V522" s="148"/>
      <c r="W522" s="148"/>
      <c r="X522" s="148"/>
      <c r="Y522" s="148"/>
      <c r="Z522" s="148"/>
      <c r="AA522" s="148"/>
      <c r="AB522" s="148"/>
    </row>
    <row r="523" spans="1:28" ht="10.9" customHeight="1" x14ac:dyDescent="0.2">
      <c r="A523" s="148"/>
      <c r="B523" s="148"/>
      <c r="C523" s="148"/>
      <c r="D523" s="148"/>
      <c r="E523" s="148"/>
      <c r="F523" s="148"/>
      <c r="G523" s="148"/>
      <c r="H523" s="148"/>
      <c r="I523" s="148"/>
      <c r="J523" s="148"/>
      <c r="K523" s="148"/>
      <c r="L523" s="148"/>
      <c r="M523" s="148"/>
      <c r="N523" s="148"/>
      <c r="O523" s="148"/>
      <c r="P523" s="148"/>
      <c r="Q523" s="148"/>
      <c r="R523" s="148"/>
      <c r="S523" s="148"/>
      <c r="T523" s="148"/>
      <c r="U523" s="148"/>
      <c r="V523" s="148"/>
      <c r="W523" s="148"/>
      <c r="X523" s="148"/>
      <c r="Y523" s="148"/>
      <c r="Z523" s="148"/>
      <c r="AA523" s="148"/>
      <c r="AB523" s="148"/>
    </row>
    <row r="524" spans="1:28" ht="10.9" customHeight="1" x14ac:dyDescent="0.2">
      <c r="A524" s="148"/>
      <c r="B524" s="148"/>
      <c r="C524" s="148"/>
      <c r="D524" s="148"/>
      <c r="E524" s="148"/>
      <c r="F524" s="148"/>
      <c r="G524" s="148"/>
      <c r="H524" s="148"/>
      <c r="I524" s="148"/>
      <c r="J524" s="148"/>
      <c r="K524" s="148"/>
      <c r="L524" s="148"/>
      <c r="M524" s="148"/>
      <c r="N524" s="148"/>
      <c r="O524" s="148"/>
      <c r="P524" s="148"/>
      <c r="Q524" s="148"/>
      <c r="R524" s="148"/>
      <c r="S524" s="148"/>
      <c r="T524" s="148"/>
      <c r="U524" s="148"/>
      <c r="V524" s="148"/>
      <c r="W524" s="148"/>
      <c r="X524" s="148"/>
      <c r="Y524" s="148"/>
      <c r="Z524" s="148"/>
      <c r="AA524" s="148"/>
      <c r="AB524" s="148"/>
    </row>
    <row r="525" spans="1:28" ht="10.9" customHeight="1" x14ac:dyDescent="0.2">
      <c r="A525" s="148"/>
      <c r="B525" s="148"/>
      <c r="C525" s="148"/>
      <c r="D525" s="148"/>
      <c r="E525" s="148"/>
      <c r="F525" s="148"/>
      <c r="G525" s="148"/>
      <c r="H525" s="148"/>
      <c r="I525" s="148"/>
      <c r="J525" s="148"/>
      <c r="K525" s="148"/>
      <c r="L525" s="148"/>
      <c r="M525" s="148"/>
      <c r="N525" s="148"/>
      <c r="O525" s="148"/>
      <c r="P525" s="148"/>
      <c r="Q525" s="148"/>
      <c r="R525" s="148"/>
      <c r="S525" s="148"/>
      <c r="T525" s="148"/>
      <c r="U525" s="148"/>
      <c r="V525" s="148"/>
      <c r="W525" s="148"/>
      <c r="X525" s="148"/>
      <c r="Y525" s="148"/>
      <c r="Z525" s="148"/>
      <c r="AA525" s="148"/>
      <c r="AB525" s="148"/>
    </row>
    <row r="526" spans="1:28" ht="10.9" customHeight="1" x14ac:dyDescent="0.2">
      <c r="A526" s="148"/>
      <c r="B526" s="148"/>
      <c r="C526" s="148"/>
      <c r="D526" s="148"/>
      <c r="E526" s="148"/>
      <c r="F526" s="148"/>
      <c r="G526" s="148"/>
      <c r="H526" s="148"/>
      <c r="I526" s="148"/>
      <c r="J526" s="148"/>
      <c r="K526" s="148"/>
      <c r="L526" s="148"/>
      <c r="M526" s="148"/>
      <c r="N526" s="148"/>
      <c r="O526" s="148"/>
      <c r="P526" s="148"/>
      <c r="Q526" s="148"/>
      <c r="R526" s="148"/>
      <c r="S526" s="148"/>
      <c r="T526" s="148"/>
      <c r="U526" s="148"/>
      <c r="V526" s="148"/>
      <c r="W526" s="148"/>
      <c r="X526" s="148"/>
      <c r="Y526" s="148"/>
      <c r="Z526" s="148"/>
      <c r="AA526" s="148"/>
      <c r="AB526" s="148"/>
    </row>
    <row r="527" spans="1:28" ht="10.9" customHeight="1" x14ac:dyDescent="0.2">
      <c r="A527" s="148"/>
      <c r="B527" s="148"/>
      <c r="C527" s="148"/>
      <c r="D527" s="148"/>
      <c r="E527" s="148"/>
      <c r="F527" s="148"/>
      <c r="G527" s="148"/>
      <c r="H527" s="148"/>
      <c r="I527" s="148"/>
      <c r="J527" s="148"/>
      <c r="K527" s="148"/>
      <c r="L527" s="148"/>
      <c r="M527" s="148"/>
      <c r="N527" s="148"/>
      <c r="O527" s="148"/>
      <c r="P527" s="148"/>
      <c r="Q527" s="148"/>
      <c r="R527" s="148"/>
      <c r="S527" s="148"/>
      <c r="T527" s="148"/>
      <c r="U527" s="148"/>
      <c r="V527" s="148"/>
      <c r="W527" s="148"/>
      <c r="X527" s="148"/>
      <c r="Y527" s="148"/>
      <c r="Z527" s="148"/>
      <c r="AA527" s="148"/>
      <c r="AB527" s="148"/>
    </row>
    <row r="528" spans="1:28" ht="10.9" customHeight="1" x14ac:dyDescent="0.2">
      <c r="A528" s="148"/>
      <c r="B528" s="148"/>
      <c r="C528" s="148"/>
      <c r="D528" s="148"/>
      <c r="E528" s="148"/>
      <c r="F528" s="148"/>
      <c r="G528" s="148"/>
      <c r="H528" s="148"/>
      <c r="I528" s="148"/>
      <c r="J528" s="148"/>
      <c r="K528" s="148"/>
      <c r="L528" s="148"/>
      <c r="M528" s="148"/>
      <c r="N528" s="148"/>
      <c r="O528" s="148"/>
      <c r="P528" s="148"/>
      <c r="Q528" s="148"/>
      <c r="R528" s="148"/>
      <c r="S528" s="148"/>
      <c r="T528" s="148"/>
      <c r="U528" s="148"/>
      <c r="V528" s="148"/>
      <c r="W528" s="148"/>
      <c r="X528" s="148"/>
      <c r="Y528" s="148"/>
      <c r="Z528" s="148"/>
      <c r="AA528" s="148"/>
      <c r="AB528" s="148"/>
    </row>
    <row r="529" spans="1:28" ht="10.9" customHeight="1" x14ac:dyDescent="0.2">
      <c r="A529" s="148"/>
      <c r="B529" s="148"/>
      <c r="C529" s="148"/>
      <c r="D529" s="148"/>
      <c r="E529" s="148"/>
      <c r="F529" s="148"/>
      <c r="G529" s="148"/>
      <c r="H529" s="148"/>
      <c r="I529" s="148"/>
      <c r="J529" s="148"/>
      <c r="K529" s="148"/>
      <c r="L529" s="148"/>
      <c r="M529" s="148"/>
      <c r="N529" s="148"/>
      <c r="O529" s="148"/>
      <c r="P529" s="148"/>
      <c r="Q529" s="148"/>
      <c r="R529" s="148"/>
      <c r="S529" s="148"/>
      <c r="T529" s="148"/>
      <c r="U529" s="148"/>
      <c r="V529" s="148"/>
      <c r="W529" s="148"/>
      <c r="X529" s="148"/>
      <c r="Y529" s="148"/>
      <c r="Z529" s="148"/>
      <c r="AA529" s="148"/>
      <c r="AB529" s="148"/>
    </row>
    <row r="530" spans="1:28" ht="10.9" customHeight="1" x14ac:dyDescent="0.2">
      <c r="A530" s="148"/>
      <c r="B530" s="148"/>
      <c r="C530" s="148"/>
      <c r="D530" s="148"/>
      <c r="E530" s="148"/>
      <c r="F530" s="148"/>
      <c r="G530" s="148"/>
      <c r="H530" s="148"/>
      <c r="I530" s="148"/>
      <c r="J530" s="148"/>
      <c r="K530" s="148"/>
      <c r="L530" s="148"/>
      <c r="M530" s="148"/>
      <c r="N530" s="148"/>
      <c r="O530" s="148"/>
      <c r="P530" s="148"/>
      <c r="Q530" s="148"/>
      <c r="R530" s="148"/>
      <c r="S530" s="148"/>
      <c r="T530" s="148"/>
      <c r="U530" s="148"/>
      <c r="V530" s="148"/>
      <c r="W530" s="148"/>
      <c r="X530" s="148"/>
      <c r="Y530" s="148"/>
      <c r="Z530" s="148"/>
      <c r="AA530" s="148"/>
      <c r="AB530" s="148"/>
    </row>
    <row r="531" spans="1:28" ht="10.9" customHeight="1" x14ac:dyDescent="0.2">
      <c r="A531" s="148"/>
      <c r="B531" s="148"/>
      <c r="C531" s="148"/>
      <c r="D531" s="148"/>
      <c r="E531" s="148"/>
      <c r="F531" s="148"/>
      <c r="G531" s="148"/>
      <c r="H531" s="148"/>
      <c r="I531" s="148"/>
      <c r="J531" s="148"/>
      <c r="K531" s="148"/>
      <c r="L531" s="148"/>
      <c r="M531" s="148"/>
      <c r="N531" s="148"/>
      <c r="O531" s="148"/>
      <c r="P531" s="148"/>
      <c r="Q531" s="148"/>
      <c r="R531" s="148"/>
      <c r="S531" s="148"/>
      <c r="T531" s="148"/>
      <c r="U531" s="148"/>
      <c r="V531" s="148"/>
      <c r="W531" s="148"/>
      <c r="X531" s="148"/>
      <c r="Y531" s="148"/>
      <c r="Z531" s="148"/>
      <c r="AA531" s="148"/>
      <c r="AB531" s="148"/>
    </row>
    <row r="532" spans="1:28" ht="10.9" customHeight="1" x14ac:dyDescent="0.2">
      <c r="A532" s="148"/>
      <c r="B532" s="148"/>
      <c r="C532" s="148"/>
      <c r="D532" s="148"/>
      <c r="E532" s="148"/>
      <c r="F532" s="148"/>
      <c r="G532" s="148"/>
      <c r="H532" s="148"/>
      <c r="I532" s="148"/>
      <c r="J532" s="148"/>
      <c r="K532" s="148"/>
      <c r="L532" s="148"/>
      <c r="M532" s="148"/>
      <c r="N532" s="148"/>
      <c r="O532" s="148"/>
      <c r="P532" s="148"/>
      <c r="Q532" s="148"/>
      <c r="R532" s="148"/>
      <c r="S532" s="148"/>
      <c r="T532" s="148"/>
      <c r="U532" s="148"/>
      <c r="V532" s="148"/>
      <c r="W532" s="148"/>
      <c r="X532" s="148"/>
      <c r="Y532" s="148"/>
      <c r="Z532" s="148"/>
      <c r="AA532" s="148"/>
      <c r="AB532" s="148"/>
    </row>
    <row r="533" spans="1:28" ht="10.9" customHeight="1" x14ac:dyDescent="0.2">
      <c r="A533" s="148"/>
      <c r="B533" s="148"/>
      <c r="C533" s="148"/>
      <c r="D533" s="148"/>
      <c r="E533" s="148"/>
      <c r="F533" s="148"/>
      <c r="G533" s="148"/>
      <c r="H533" s="148"/>
      <c r="I533" s="148"/>
      <c r="J533" s="148"/>
      <c r="K533" s="148"/>
      <c r="L533" s="148"/>
      <c r="M533" s="148"/>
      <c r="N533" s="148"/>
      <c r="O533" s="148"/>
      <c r="P533" s="148"/>
      <c r="Q533" s="148"/>
      <c r="R533" s="148"/>
      <c r="S533" s="148"/>
      <c r="T533" s="148"/>
      <c r="U533" s="148"/>
      <c r="V533" s="148"/>
      <c r="W533" s="148"/>
      <c r="X533" s="148"/>
      <c r="Y533" s="148"/>
      <c r="Z533" s="148"/>
      <c r="AA533" s="148"/>
      <c r="AB533" s="148"/>
    </row>
    <row r="534" spans="1:28" ht="10.9" customHeight="1" x14ac:dyDescent="0.2">
      <c r="A534" s="148"/>
      <c r="B534" s="148"/>
      <c r="C534" s="148"/>
      <c r="D534" s="148"/>
      <c r="E534" s="148"/>
      <c r="F534" s="148"/>
      <c r="G534" s="148"/>
      <c r="H534" s="148"/>
      <c r="I534" s="148"/>
      <c r="J534" s="148"/>
      <c r="K534" s="148"/>
      <c r="L534" s="148"/>
      <c r="M534" s="148"/>
      <c r="N534" s="148"/>
      <c r="O534" s="148"/>
      <c r="P534" s="148"/>
      <c r="Q534" s="148"/>
      <c r="R534" s="148"/>
      <c r="S534" s="148"/>
      <c r="T534" s="148"/>
      <c r="U534" s="148"/>
      <c r="V534" s="148"/>
      <c r="W534" s="148"/>
      <c r="X534" s="148"/>
      <c r="Y534" s="148"/>
      <c r="Z534" s="148"/>
      <c r="AA534" s="148"/>
      <c r="AB534" s="148"/>
    </row>
    <row r="535" spans="1:28" ht="10.9" customHeight="1" x14ac:dyDescent="0.2">
      <c r="A535" s="148"/>
      <c r="B535" s="148"/>
      <c r="C535" s="148"/>
      <c r="D535" s="148"/>
      <c r="E535" s="148"/>
      <c r="F535" s="148"/>
      <c r="G535" s="148"/>
      <c r="H535" s="148"/>
      <c r="I535" s="148"/>
      <c r="J535" s="148"/>
      <c r="K535" s="148"/>
      <c r="L535" s="148"/>
      <c r="M535" s="148"/>
      <c r="N535" s="148"/>
      <c r="O535" s="148"/>
      <c r="P535" s="148"/>
      <c r="Q535" s="148"/>
      <c r="R535" s="148"/>
      <c r="S535" s="148"/>
      <c r="T535" s="148"/>
      <c r="U535" s="148"/>
      <c r="V535" s="148"/>
      <c r="W535" s="148"/>
      <c r="X535" s="148"/>
      <c r="Y535" s="148"/>
      <c r="Z535" s="148"/>
      <c r="AA535" s="148"/>
      <c r="AB535" s="148"/>
    </row>
    <row r="536" spans="1:28" ht="10.9" customHeight="1" x14ac:dyDescent="0.2">
      <c r="A536" s="148"/>
      <c r="B536" s="148"/>
      <c r="C536" s="148"/>
      <c r="D536" s="148"/>
      <c r="E536" s="148"/>
      <c r="F536" s="148"/>
      <c r="G536" s="148"/>
      <c r="H536" s="148"/>
      <c r="I536" s="148"/>
      <c r="J536" s="148"/>
      <c r="K536" s="148"/>
      <c r="L536" s="148"/>
      <c r="M536" s="148"/>
      <c r="N536" s="148"/>
      <c r="O536" s="148"/>
      <c r="P536" s="148"/>
      <c r="Q536" s="148"/>
      <c r="R536" s="148"/>
      <c r="S536" s="148"/>
      <c r="T536" s="148"/>
      <c r="U536" s="148"/>
      <c r="V536" s="148"/>
      <c r="W536" s="148"/>
      <c r="X536" s="148"/>
      <c r="Y536" s="148"/>
      <c r="Z536" s="148"/>
      <c r="AA536" s="148"/>
      <c r="AB536" s="148"/>
    </row>
    <row r="537" spans="1:28" ht="10.9" customHeight="1" x14ac:dyDescent="0.2">
      <c r="A537" s="148"/>
      <c r="B537" s="148"/>
      <c r="C537" s="148"/>
      <c r="D537" s="148"/>
      <c r="E537" s="148"/>
      <c r="F537" s="148"/>
      <c r="G537" s="148"/>
      <c r="H537" s="148"/>
      <c r="I537" s="148"/>
      <c r="J537" s="148"/>
      <c r="K537" s="148"/>
      <c r="L537" s="148"/>
      <c r="M537" s="148"/>
      <c r="N537" s="148"/>
      <c r="O537" s="148"/>
      <c r="P537" s="148"/>
      <c r="Q537" s="148"/>
      <c r="R537" s="148"/>
      <c r="S537" s="148"/>
      <c r="T537" s="148"/>
      <c r="U537" s="148"/>
      <c r="V537" s="148"/>
      <c r="W537" s="148"/>
      <c r="X537" s="148"/>
      <c r="Y537" s="148"/>
      <c r="Z537" s="148"/>
      <c r="AA537" s="148"/>
      <c r="AB537" s="148"/>
    </row>
    <row r="538" spans="1:28" ht="10.9" customHeight="1" x14ac:dyDescent="0.2">
      <c r="A538" s="148"/>
      <c r="B538" s="148"/>
      <c r="C538" s="148"/>
      <c r="D538" s="148"/>
      <c r="E538" s="148"/>
      <c r="F538" s="148"/>
      <c r="G538" s="148"/>
      <c r="H538" s="148"/>
      <c r="I538" s="148"/>
      <c r="J538" s="148"/>
      <c r="K538" s="148"/>
      <c r="L538" s="148"/>
      <c r="M538" s="148"/>
      <c r="N538" s="148"/>
      <c r="O538" s="148"/>
      <c r="P538" s="148"/>
      <c r="Q538" s="148"/>
      <c r="R538" s="148"/>
      <c r="S538" s="148"/>
      <c r="T538" s="148"/>
      <c r="U538" s="148"/>
      <c r="V538" s="148"/>
      <c r="W538" s="148"/>
      <c r="X538" s="148"/>
      <c r="Y538" s="148"/>
      <c r="Z538" s="148"/>
      <c r="AA538" s="148"/>
      <c r="AB538" s="148"/>
    </row>
    <row r="539" spans="1:28" ht="10.9" customHeight="1" x14ac:dyDescent="0.2">
      <c r="A539" s="148"/>
      <c r="B539" s="148"/>
      <c r="C539" s="148"/>
      <c r="D539" s="148"/>
      <c r="E539" s="148"/>
      <c r="F539" s="148"/>
      <c r="G539" s="148"/>
      <c r="H539" s="148"/>
      <c r="I539" s="148"/>
      <c r="J539" s="148"/>
      <c r="K539" s="148"/>
      <c r="L539" s="148"/>
      <c r="M539" s="148"/>
      <c r="N539" s="148"/>
      <c r="O539" s="148"/>
      <c r="P539" s="148"/>
      <c r="Q539" s="148"/>
      <c r="R539" s="148"/>
      <c r="S539" s="148"/>
      <c r="T539" s="148"/>
      <c r="U539" s="148"/>
      <c r="V539" s="148"/>
      <c r="W539" s="148"/>
      <c r="X539" s="148"/>
      <c r="Y539" s="148"/>
      <c r="Z539" s="148"/>
      <c r="AA539" s="148"/>
      <c r="AB539" s="148"/>
    </row>
    <row r="540" spans="1:28" ht="10.9" customHeight="1" x14ac:dyDescent="0.2">
      <c r="A540" s="148"/>
      <c r="B540" s="148"/>
      <c r="C540" s="148"/>
      <c r="D540" s="148"/>
      <c r="E540" s="148"/>
      <c r="F540" s="148"/>
      <c r="G540" s="148"/>
      <c r="H540" s="148"/>
      <c r="I540" s="148"/>
      <c r="J540" s="148"/>
      <c r="K540" s="148"/>
      <c r="L540" s="148"/>
      <c r="M540" s="148"/>
      <c r="N540" s="148"/>
      <c r="O540" s="148"/>
      <c r="P540" s="148"/>
      <c r="Q540" s="148"/>
      <c r="R540" s="148"/>
      <c r="S540" s="148"/>
      <c r="T540" s="148"/>
      <c r="U540" s="148"/>
      <c r="V540" s="148"/>
      <c r="W540" s="148"/>
      <c r="X540" s="148"/>
      <c r="Y540" s="148"/>
      <c r="Z540" s="148"/>
      <c r="AA540" s="148"/>
      <c r="AB540" s="148"/>
    </row>
    <row r="541" spans="1:28" ht="10.9" customHeight="1" x14ac:dyDescent="0.2">
      <c r="A541" s="148"/>
      <c r="B541" s="148"/>
      <c r="C541" s="148"/>
      <c r="D541" s="148"/>
      <c r="E541" s="148"/>
      <c r="F541" s="148"/>
      <c r="G541" s="148"/>
      <c r="H541" s="148"/>
      <c r="I541" s="148"/>
      <c r="J541" s="148"/>
      <c r="K541" s="148"/>
      <c r="L541" s="148"/>
      <c r="M541" s="148"/>
      <c r="N541" s="148"/>
      <c r="O541" s="148"/>
      <c r="P541" s="148"/>
      <c r="Q541" s="148"/>
      <c r="R541" s="148"/>
      <c r="S541" s="148"/>
      <c r="T541" s="148"/>
      <c r="U541" s="148"/>
      <c r="V541" s="148"/>
      <c r="W541" s="148"/>
      <c r="X541" s="148"/>
      <c r="Y541" s="148"/>
      <c r="Z541" s="148"/>
      <c r="AA541" s="148"/>
      <c r="AB541" s="148"/>
    </row>
    <row r="542" spans="1:28" ht="10.9" customHeight="1" x14ac:dyDescent="0.2">
      <c r="A542" s="148"/>
      <c r="B542" s="148"/>
      <c r="C542" s="148"/>
      <c r="D542" s="148"/>
      <c r="E542" s="148"/>
      <c r="F542" s="148"/>
      <c r="G542" s="148"/>
      <c r="H542" s="148"/>
      <c r="I542" s="148"/>
      <c r="J542" s="148"/>
      <c r="K542" s="148"/>
      <c r="L542" s="148"/>
      <c r="M542" s="148"/>
      <c r="N542" s="148"/>
      <c r="O542" s="148"/>
      <c r="P542" s="148"/>
      <c r="Q542" s="148"/>
      <c r="R542" s="148"/>
      <c r="S542" s="148"/>
      <c r="T542" s="148"/>
      <c r="U542" s="148"/>
      <c r="V542" s="148"/>
      <c r="W542" s="148"/>
      <c r="X542" s="148"/>
      <c r="Y542" s="148"/>
      <c r="Z542" s="148"/>
      <c r="AA542" s="148"/>
      <c r="AB542" s="148"/>
    </row>
    <row r="543" spans="1:28" ht="10.9" customHeight="1" x14ac:dyDescent="0.2">
      <c r="A543" s="148"/>
      <c r="B543" s="148"/>
      <c r="C543" s="148"/>
      <c r="D543" s="148"/>
      <c r="E543" s="148"/>
      <c r="F543" s="148"/>
      <c r="G543" s="148"/>
      <c r="H543" s="148"/>
      <c r="I543" s="148"/>
      <c r="J543" s="148"/>
      <c r="K543" s="148"/>
      <c r="L543" s="148"/>
      <c r="M543" s="148"/>
      <c r="N543" s="148"/>
      <c r="O543" s="148"/>
      <c r="P543" s="148"/>
      <c r="Q543" s="148"/>
      <c r="R543" s="148"/>
      <c r="S543" s="148"/>
      <c r="T543" s="148"/>
      <c r="U543" s="148"/>
      <c r="V543" s="148"/>
      <c r="W543" s="148"/>
      <c r="X543" s="148"/>
      <c r="Y543" s="148"/>
      <c r="Z543" s="148"/>
      <c r="AA543" s="148"/>
      <c r="AB543" s="148"/>
    </row>
    <row r="544" spans="1:28" ht="10.9" customHeight="1" x14ac:dyDescent="0.2">
      <c r="A544" s="148"/>
      <c r="B544" s="148"/>
      <c r="C544" s="148"/>
      <c r="D544" s="148"/>
      <c r="E544" s="148"/>
      <c r="F544" s="148"/>
      <c r="G544" s="148"/>
      <c r="H544" s="148"/>
      <c r="I544" s="148"/>
      <c r="J544" s="148"/>
      <c r="K544" s="148"/>
      <c r="L544" s="148"/>
      <c r="M544" s="148"/>
      <c r="N544" s="148"/>
      <c r="O544" s="148"/>
      <c r="P544" s="148"/>
      <c r="Q544" s="148"/>
      <c r="R544" s="148"/>
      <c r="S544" s="148"/>
      <c r="T544" s="148"/>
      <c r="U544" s="148"/>
      <c r="V544" s="148"/>
      <c r="W544" s="148"/>
      <c r="X544" s="148"/>
      <c r="Y544" s="148"/>
      <c r="Z544" s="148"/>
      <c r="AA544" s="148"/>
      <c r="AB544" s="148"/>
    </row>
    <row r="545" spans="1:28" ht="10.9" customHeight="1" x14ac:dyDescent="0.2">
      <c r="A545" s="148"/>
      <c r="B545" s="148"/>
      <c r="C545" s="148"/>
      <c r="D545" s="148"/>
      <c r="E545" s="148"/>
      <c r="F545" s="148"/>
      <c r="G545" s="148"/>
      <c r="H545" s="148"/>
      <c r="I545" s="148"/>
      <c r="J545" s="148"/>
      <c r="K545" s="148"/>
      <c r="L545" s="148"/>
      <c r="M545" s="148"/>
      <c r="N545" s="148"/>
      <c r="O545" s="148"/>
      <c r="P545" s="148"/>
      <c r="Q545" s="148"/>
      <c r="R545" s="148"/>
      <c r="S545" s="148"/>
      <c r="T545" s="148"/>
      <c r="U545" s="148"/>
      <c r="V545" s="148"/>
      <c r="W545" s="148"/>
      <c r="X545" s="148"/>
      <c r="Y545" s="148"/>
      <c r="Z545" s="148"/>
      <c r="AA545" s="148"/>
      <c r="AB545" s="148"/>
    </row>
    <row r="546" spans="1:28" ht="10.9" customHeight="1" x14ac:dyDescent="0.2">
      <c r="A546" s="148"/>
      <c r="B546" s="148"/>
      <c r="C546" s="148"/>
      <c r="D546" s="148"/>
      <c r="E546" s="148"/>
      <c r="F546" s="148"/>
      <c r="G546" s="148"/>
      <c r="H546" s="148"/>
      <c r="I546" s="148"/>
      <c r="J546" s="148"/>
      <c r="K546" s="148"/>
      <c r="L546" s="148"/>
      <c r="M546" s="148"/>
      <c r="N546" s="148"/>
      <c r="O546" s="148"/>
      <c r="P546" s="148"/>
      <c r="Q546" s="148"/>
      <c r="R546" s="148"/>
      <c r="S546" s="148"/>
      <c r="T546" s="148"/>
      <c r="U546" s="148"/>
      <c r="V546" s="148"/>
      <c r="W546" s="148"/>
      <c r="X546" s="148"/>
      <c r="Y546" s="148"/>
      <c r="Z546" s="148"/>
      <c r="AA546" s="148"/>
      <c r="AB546" s="148"/>
    </row>
    <row r="547" spans="1:28" ht="10.9" customHeight="1" x14ac:dyDescent="0.2">
      <c r="A547" s="148"/>
      <c r="B547" s="148"/>
      <c r="C547" s="148"/>
      <c r="D547" s="148"/>
      <c r="E547" s="148"/>
      <c r="F547" s="148"/>
      <c r="G547" s="148"/>
      <c r="H547" s="148"/>
      <c r="I547" s="148"/>
      <c r="J547" s="148"/>
      <c r="K547" s="148"/>
      <c r="L547" s="148"/>
      <c r="M547" s="148"/>
      <c r="N547" s="148"/>
      <c r="O547" s="148"/>
      <c r="P547" s="148"/>
      <c r="Q547" s="148"/>
      <c r="R547" s="148"/>
      <c r="S547" s="148"/>
      <c r="T547" s="148"/>
      <c r="U547" s="148"/>
      <c r="V547" s="148"/>
      <c r="W547" s="148"/>
      <c r="X547" s="148"/>
      <c r="Y547" s="148"/>
      <c r="Z547" s="148"/>
      <c r="AA547" s="148"/>
      <c r="AB547" s="148"/>
    </row>
    <row r="548" spans="1:28" ht="10.9" customHeight="1" x14ac:dyDescent="0.2">
      <c r="A548" s="148"/>
      <c r="B548" s="148"/>
      <c r="C548" s="148"/>
      <c r="D548" s="148"/>
      <c r="E548" s="148"/>
      <c r="F548" s="148"/>
      <c r="G548" s="148"/>
      <c r="H548" s="148"/>
      <c r="I548" s="148"/>
      <c r="J548" s="148"/>
      <c r="K548" s="148"/>
      <c r="L548" s="148"/>
      <c r="M548" s="148"/>
      <c r="N548" s="148"/>
      <c r="O548" s="148"/>
      <c r="P548" s="148"/>
      <c r="Q548" s="148"/>
      <c r="R548" s="148"/>
      <c r="S548" s="148"/>
      <c r="T548" s="148"/>
      <c r="U548" s="148"/>
      <c r="V548" s="148"/>
      <c r="W548" s="148"/>
      <c r="X548" s="148"/>
      <c r="Y548" s="148"/>
      <c r="Z548" s="148"/>
      <c r="AA548" s="148"/>
      <c r="AB548" s="148"/>
    </row>
    <row r="549" spans="1:28" ht="10.9" customHeight="1" x14ac:dyDescent="0.2">
      <c r="A549" s="148"/>
      <c r="B549" s="148"/>
      <c r="C549" s="148"/>
      <c r="D549" s="148"/>
      <c r="E549" s="148"/>
      <c r="F549" s="148"/>
      <c r="G549" s="148"/>
      <c r="H549" s="148"/>
      <c r="I549" s="148"/>
      <c r="J549" s="148"/>
      <c r="K549" s="148"/>
      <c r="L549" s="148"/>
      <c r="M549" s="148"/>
      <c r="N549" s="148"/>
      <c r="O549" s="148"/>
      <c r="P549" s="148"/>
      <c r="Q549" s="148"/>
      <c r="R549" s="148"/>
      <c r="S549" s="148"/>
      <c r="T549" s="148"/>
      <c r="U549" s="148"/>
      <c r="V549" s="148"/>
      <c r="W549" s="148"/>
      <c r="X549" s="148"/>
      <c r="Y549" s="148"/>
      <c r="Z549" s="148"/>
      <c r="AA549" s="148"/>
      <c r="AB549" s="148"/>
    </row>
    <row r="550" spans="1:28" ht="10.9" customHeight="1" x14ac:dyDescent="0.2">
      <c r="A550" s="148"/>
      <c r="B550" s="148"/>
      <c r="C550" s="148"/>
      <c r="D550" s="148"/>
      <c r="E550" s="148"/>
      <c r="F550" s="148"/>
      <c r="G550" s="148"/>
      <c r="H550" s="148"/>
      <c r="I550" s="148"/>
      <c r="J550" s="148"/>
      <c r="K550" s="148"/>
      <c r="L550" s="148"/>
      <c r="M550" s="148"/>
      <c r="N550" s="148"/>
      <c r="O550" s="148"/>
      <c r="P550" s="148"/>
      <c r="Q550" s="148"/>
      <c r="R550" s="148"/>
      <c r="S550" s="148"/>
      <c r="T550" s="148"/>
      <c r="U550" s="148"/>
      <c r="V550" s="148"/>
      <c r="W550" s="148"/>
      <c r="X550" s="148"/>
      <c r="Y550" s="148"/>
      <c r="Z550" s="148"/>
      <c r="AA550" s="148"/>
      <c r="AB550" s="148"/>
    </row>
    <row r="551" spans="1:28" ht="10.9" customHeight="1" x14ac:dyDescent="0.2">
      <c r="A551" s="148"/>
      <c r="B551" s="148"/>
      <c r="C551" s="148"/>
      <c r="D551" s="148"/>
      <c r="E551" s="148"/>
      <c r="F551" s="148"/>
      <c r="G551" s="148"/>
      <c r="H551" s="148"/>
      <c r="I551" s="148"/>
      <c r="J551" s="148"/>
      <c r="K551" s="148"/>
      <c r="L551" s="148"/>
      <c r="M551" s="148"/>
      <c r="N551" s="148"/>
      <c r="O551" s="148"/>
      <c r="P551" s="148"/>
      <c r="Q551" s="148"/>
      <c r="R551" s="148"/>
      <c r="S551" s="148"/>
      <c r="T551" s="148"/>
      <c r="U551" s="148"/>
      <c r="V551" s="148"/>
      <c r="W551" s="148"/>
      <c r="X551" s="148"/>
      <c r="Y551" s="148"/>
      <c r="Z551" s="148"/>
      <c r="AA551" s="148"/>
      <c r="AB551" s="148"/>
    </row>
    <row r="552" spans="1:28" ht="10.9" customHeight="1" x14ac:dyDescent="0.2">
      <c r="A552" s="148"/>
      <c r="B552" s="148"/>
      <c r="C552" s="148"/>
      <c r="D552" s="148"/>
      <c r="E552" s="148"/>
      <c r="F552" s="148"/>
      <c r="G552" s="148"/>
      <c r="H552" s="148"/>
      <c r="I552" s="148"/>
      <c r="J552" s="148"/>
      <c r="K552" s="148"/>
      <c r="L552" s="148"/>
      <c r="M552" s="148"/>
      <c r="N552" s="148"/>
      <c r="O552" s="148"/>
      <c r="P552" s="148"/>
      <c r="Q552" s="148"/>
      <c r="R552" s="148"/>
      <c r="S552" s="148"/>
      <c r="T552" s="148"/>
      <c r="U552" s="148"/>
      <c r="V552" s="148"/>
      <c r="W552" s="148"/>
      <c r="X552" s="148"/>
      <c r="Y552" s="148"/>
      <c r="Z552" s="148"/>
      <c r="AA552" s="148"/>
      <c r="AB552" s="148"/>
    </row>
    <row r="553" spans="1:28" ht="10.9" customHeight="1" x14ac:dyDescent="0.2">
      <c r="A553" s="148"/>
      <c r="B553" s="148"/>
      <c r="C553" s="148"/>
      <c r="D553" s="148"/>
      <c r="E553" s="148"/>
      <c r="F553" s="148"/>
      <c r="G553" s="148"/>
      <c r="H553" s="148"/>
      <c r="I553" s="148"/>
      <c r="J553" s="148"/>
      <c r="K553" s="148"/>
      <c r="L553" s="148"/>
      <c r="M553" s="148"/>
      <c r="N553" s="148"/>
      <c r="O553" s="148"/>
      <c r="P553" s="148"/>
      <c r="Q553" s="148"/>
      <c r="R553" s="148"/>
      <c r="S553" s="148"/>
      <c r="T553" s="148"/>
      <c r="U553" s="148"/>
      <c r="V553" s="148"/>
      <c r="W553" s="148"/>
      <c r="X553" s="148"/>
      <c r="Y553" s="148"/>
      <c r="Z553" s="148"/>
      <c r="AA553" s="148"/>
      <c r="AB553" s="148"/>
    </row>
    <row r="554" spans="1:28" ht="10.9" customHeight="1" x14ac:dyDescent="0.2">
      <c r="A554" s="148"/>
      <c r="B554" s="148"/>
      <c r="C554" s="148"/>
      <c r="D554" s="148"/>
      <c r="E554" s="148"/>
      <c r="F554" s="148"/>
      <c r="G554" s="148"/>
      <c r="H554" s="148"/>
      <c r="I554" s="148"/>
      <c r="J554" s="148"/>
      <c r="K554" s="148"/>
      <c r="L554" s="148"/>
      <c r="M554" s="148"/>
      <c r="N554" s="148"/>
      <c r="O554" s="148"/>
      <c r="P554" s="148"/>
      <c r="Q554" s="148"/>
      <c r="R554" s="148"/>
      <c r="S554" s="148"/>
      <c r="T554" s="148"/>
      <c r="U554" s="148"/>
      <c r="V554" s="148"/>
      <c r="W554" s="148"/>
      <c r="X554" s="148"/>
      <c r="Y554" s="148"/>
      <c r="Z554" s="148"/>
      <c r="AA554" s="148"/>
      <c r="AB554" s="148"/>
    </row>
    <row r="555" spans="1:28" ht="10.9" customHeight="1" x14ac:dyDescent="0.2">
      <c r="A555" s="148"/>
      <c r="B555" s="148"/>
      <c r="C555" s="148"/>
      <c r="D555" s="148"/>
      <c r="E555" s="148"/>
      <c r="F555" s="148"/>
      <c r="G555" s="148"/>
      <c r="H555" s="148"/>
      <c r="I555" s="148"/>
      <c r="J555" s="148"/>
      <c r="K555" s="148"/>
      <c r="L555" s="148"/>
      <c r="M555" s="148"/>
      <c r="N555" s="148"/>
      <c r="O555" s="148"/>
      <c r="P555" s="148"/>
      <c r="Q555" s="148"/>
      <c r="R555" s="148"/>
      <c r="S555" s="148"/>
      <c r="T555" s="148"/>
      <c r="U555" s="148"/>
      <c r="V555" s="148"/>
      <c r="W555" s="148"/>
      <c r="X555" s="148"/>
      <c r="Y555" s="148"/>
      <c r="Z555" s="148"/>
      <c r="AA555" s="148"/>
      <c r="AB555" s="148"/>
    </row>
    <row r="556" spans="1:28" ht="10.9" customHeight="1" x14ac:dyDescent="0.2">
      <c r="A556" s="148"/>
      <c r="B556" s="148"/>
      <c r="C556" s="148"/>
      <c r="D556" s="148"/>
      <c r="E556" s="148"/>
      <c r="F556" s="148"/>
      <c r="G556" s="148"/>
      <c r="H556" s="148"/>
      <c r="I556" s="148"/>
      <c r="J556" s="148"/>
      <c r="K556" s="148"/>
      <c r="L556" s="148"/>
      <c r="M556" s="148"/>
      <c r="N556" s="148"/>
      <c r="O556" s="148"/>
      <c r="P556" s="148"/>
      <c r="Q556" s="148"/>
      <c r="R556" s="148"/>
      <c r="S556" s="148"/>
      <c r="T556" s="148"/>
      <c r="U556" s="148"/>
      <c r="V556" s="148"/>
      <c r="W556" s="148"/>
      <c r="X556" s="148"/>
      <c r="Y556" s="148"/>
      <c r="Z556" s="148"/>
      <c r="AA556" s="148"/>
      <c r="AB556" s="148"/>
    </row>
    <row r="557" spans="1:28" ht="10.9" customHeight="1" x14ac:dyDescent="0.2">
      <c r="A557" s="148"/>
      <c r="B557" s="148"/>
      <c r="C557" s="148"/>
      <c r="D557" s="148"/>
      <c r="E557" s="148"/>
      <c r="F557" s="148"/>
      <c r="G557" s="148"/>
      <c r="H557" s="148"/>
      <c r="I557" s="148"/>
      <c r="J557" s="148"/>
      <c r="K557" s="148"/>
      <c r="L557" s="148"/>
      <c r="M557" s="148"/>
      <c r="N557" s="148"/>
      <c r="O557" s="148"/>
      <c r="P557" s="148"/>
      <c r="Q557" s="148"/>
      <c r="R557" s="148"/>
      <c r="S557" s="148"/>
      <c r="T557" s="148"/>
      <c r="U557" s="148"/>
      <c r="V557" s="148"/>
      <c r="W557" s="148"/>
      <c r="X557" s="148"/>
      <c r="Y557" s="148"/>
      <c r="Z557" s="148"/>
      <c r="AA557" s="148"/>
      <c r="AB557" s="148"/>
    </row>
    <row r="558" spans="1:28" ht="10.9" customHeight="1" x14ac:dyDescent="0.2">
      <c r="A558" s="148"/>
      <c r="B558" s="148"/>
      <c r="C558" s="148"/>
      <c r="D558" s="148"/>
      <c r="E558" s="148"/>
      <c r="F558" s="148"/>
      <c r="G558" s="148"/>
      <c r="H558" s="148"/>
      <c r="I558" s="148"/>
      <c r="J558" s="148"/>
      <c r="K558" s="148"/>
      <c r="L558" s="148"/>
      <c r="M558" s="148"/>
      <c r="N558" s="148"/>
      <c r="O558" s="148"/>
      <c r="P558" s="148"/>
      <c r="Q558" s="148"/>
      <c r="R558" s="148"/>
      <c r="S558" s="148"/>
      <c r="T558" s="148"/>
      <c r="U558" s="148"/>
      <c r="V558" s="148"/>
      <c r="W558" s="148"/>
      <c r="X558" s="148"/>
      <c r="Y558" s="148"/>
      <c r="Z558" s="148"/>
      <c r="AA558" s="148"/>
      <c r="AB558" s="148"/>
    </row>
    <row r="559" spans="1:28" ht="10.9" customHeight="1" x14ac:dyDescent="0.2">
      <c r="A559" s="148"/>
      <c r="B559" s="148"/>
      <c r="C559" s="148"/>
      <c r="D559" s="148"/>
      <c r="E559" s="148"/>
      <c r="F559" s="148"/>
      <c r="G559" s="148"/>
      <c r="H559" s="148"/>
      <c r="I559" s="148"/>
      <c r="J559" s="148"/>
      <c r="K559" s="148"/>
      <c r="L559" s="148"/>
      <c r="M559" s="148"/>
      <c r="N559" s="148"/>
      <c r="O559" s="148"/>
      <c r="P559" s="148"/>
      <c r="Q559" s="148"/>
      <c r="R559" s="148"/>
      <c r="S559" s="148"/>
      <c r="T559" s="148"/>
      <c r="U559" s="148"/>
      <c r="V559" s="148"/>
      <c r="W559" s="148"/>
      <c r="X559" s="148"/>
      <c r="Y559" s="148"/>
      <c r="Z559" s="148"/>
      <c r="AA559" s="148"/>
      <c r="AB559" s="148"/>
    </row>
    <row r="560" spans="1:28" ht="10.9" customHeight="1" x14ac:dyDescent="0.2">
      <c r="A560" s="148"/>
      <c r="B560" s="148"/>
      <c r="C560" s="148"/>
      <c r="D560" s="148"/>
      <c r="E560" s="148"/>
      <c r="F560" s="148"/>
      <c r="G560" s="148"/>
      <c r="H560" s="148"/>
      <c r="I560" s="148"/>
      <c r="J560" s="148"/>
      <c r="K560" s="148"/>
      <c r="L560" s="148"/>
      <c r="M560" s="148"/>
      <c r="N560" s="148"/>
      <c r="O560" s="148"/>
      <c r="P560" s="148"/>
      <c r="Q560" s="148"/>
      <c r="R560" s="148"/>
      <c r="S560" s="148"/>
      <c r="T560" s="148"/>
      <c r="U560" s="148"/>
      <c r="V560" s="148"/>
      <c r="W560" s="148"/>
      <c r="X560" s="148"/>
      <c r="Y560" s="148"/>
      <c r="Z560" s="148"/>
      <c r="AA560" s="148"/>
      <c r="AB560" s="148"/>
    </row>
    <row r="561" spans="1:28" ht="10.9" customHeight="1" x14ac:dyDescent="0.2">
      <c r="A561" s="148"/>
      <c r="B561" s="148"/>
      <c r="C561" s="148"/>
      <c r="D561" s="148"/>
      <c r="E561" s="148"/>
      <c r="F561" s="148"/>
      <c r="G561" s="148"/>
      <c r="H561" s="148"/>
      <c r="I561" s="148"/>
      <c r="J561" s="148"/>
      <c r="K561" s="148"/>
      <c r="L561" s="148"/>
      <c r="M561" s="148"/>
      <c r="N561" s="148"/>
      <c r="O561" s="148"/>
      <c r="P561" s="148"/>
      <c r="Q561" s="148"/>
      <c r="R561" s="148"/>
      <c r="S561" s="148"/>
      <c r="T561" s="148"/>
      <c r="U561" s="148"/>
      <c r="V561" s="148"/>
      <c r="W561" s="148"/>
      <c r="X561" s="148"/>
      <c r="Y561" s="148"/>
      <c r="Z561" s="148"/>
      <c r="AA561" s="148"/>
      <c r="AB561" s="148"/>
    </row>
    <row r="562" spans="1:28" ht="10.9" customHeight="1" x14ac:dyDescent="0.2">
      <c r="A562" s="148"/>
      <c r="B562" s="148"/>
      <c r="C562" s="148"/>
      <c r="D562" s="148"/>
      <c r="E562" s="148"/>
      <c r="F562" s="148"/>
      <c r="G562" s="148"/>
      <c r="H562" s="148"/>
      <c r="I562" s="148"/>
      <c r="J562" s="148"/>
      <c r="K562" s="148"/>
      <c r="L562" s="148"/>
      <c r="M562" s="148"/>
      <c r="N562" s="148"/>
      <c r="O562" s="148"/>
      <c r="P562" s="148"/>
      <c r="Q562" s="148"/>
      <c r="R562" s="148"/>
      <c r="S562" s="148"/>
      <c r="T562" s="148"/>
      <c r="U562" s="148"/>
      <c r="V562" s="148"/>
      <c r="W562" s="148"/>
      <c r="X562" s="148"/>
      <c r="Y562" s="148"/>
      <c r="Z562" s="148"/>
      <c r="AA562" s="148"/>
      <c r="AB562" s="148"/>
    </row>
    <row r="563" spans="1:28" ht="10.9" customHeight="1" x14ac:dyDescent="0.2">
      <c r="A563" s="148"/>
      <c r="B563" s="148"/>
      <c r="C563" s="148"/>
      <c r="D563" s="148"/>
      <c r="E563" s="148"/>
      <c r="F563" s="148"/>
      <c r="G563" s="148"/>
      <c r="H563" s="148"/>
      <c r="I563" s="148"/>
      <c r="J563" s="148"/>
      <c r="K563" s="148"/>
      <c r="L563" s="148"/>
      <c r="M563" s="148"/>
      <c r="N563" s="148"/>
      <c r="O563" s="148"/>
      <c r="P563" s="148"/>
      <c r="Q563" s="148"/>
      <c r="R563" s="148"/>
      <c r="S563" s="148"/>
      <c r="T563" s="148"/>
      <c r="U563" s="148"/>
      <c r="V563" s="148"/>
      <c r="W563" s="148"/>
      <c r="X563" s="148"/>
      <c r="Y563" s="148"/>
      <c r="Z563" s="148"/>
      <c r="AA563" s="148"/>
      <c r="AB563" s="148"/>
    </row>
    <row r="564" spans="1:28" ht="10.9" customHeight="1" x14ac:dyDescent="0.2">
      <c r="A564" s="148"/>
      <c r="B564" s="148"/>
      <c r="C564" s="148"/>
      <c r="D564" s="148"/>
      <c r="E564" s="148"/>
      <c r="F564" s="148"/>
      <c r="G564" s="148"/>
      <c r="H564" s="148"/>
      <c r="I564" s="148"/>
      <c r="J564" s="148"/>
      <c r="K564" s="148"/>
      <c r="L564" s="148"/>
      <c r="M564" s="148"/>
      <c r="N564" s="148"/>
      <c r="O564" s="148"/>
      <c r="P564" s="148"/>
      <c r="Q564" s="148"/>
      <c r="R564" s="148"/>
      <c r="S564" s="148"/>
      <c r="T564" s="148"/>
      <c r="U564" s="148"/>
      <c r="V564" s="148"/>
      <c r="W564" s="148"/>
      <c r="X564" s="148"/>
      <c r="Y564" s="148"/>
      <c r="Z564" s="148"/>
      <c r="AA564" s="148"/>
      <c r="AB564" s="148"/>
    </row>
    <row r="565" spans="1:28" ht="10.9" customHeight="1" x14ac:dyDescent="0.2">
      <c r="A565" s="148"/>
      <c r="B565" s="148"/>
      <c r="C565" s="148"/>
      <c r="D565" s="148"/>
      <c r="E565" s="148"/>
      <c r="F565" s="148"/>
      <c r="G565" s="148"/>
      <c r="H565" s="148"/>
      <c r="I565" s="148"/>
      <c r="J565" s="148"/>
      <c r="K565" s="148"/>
      <c r="L565" s="148"/>
      <c r="M565" s="148"/>
      <c r="N565" s="148"/>
      <c r="O565" s="148"/>
      <c r="P565" s="148"/>
      <c r="Q565" s="148"/>
      <c r="R565" s="148"/>
      <c r="S565" s="148"/>
      <c r="T565" s="148"/>
      <c r="U565" s="148"/>
      <c r="V565" s="148"/>
      <c r="W565" s="148"/>
      <c r="X565" s="148"/>
      <c r="Y565" s="148"/>
      <c r="Z565" s="148"/>
      <c r="AA565" s="148"/>
      <c r="AB565" s="148"/>
    </row>
    <row r="566" spans="1:28" ht="10.9" customHeight="1" x14ac:dyDescent="0.2">
      <c r="A566" s="148"/>
      <c r="B566" s="148"/>
      <c r="C566" s="148"/>
      <c r="D566" s="148"/>
      <c r="E566" s="148"/>
      <c r="F566" s="148"/>
      <c r="G566" s="148"/>
      <c r="H566" s="148"/>
      <c r="I566" s="148"/>
      <c r="J566" s="148"/>
      <c r="K566" s="148"/>
      <c r="L566" s="148"/>
      <c r="M566" s="148"/>
      <c r="N566" s="148"/>
      <c r="O566" s="148"/>
      <c r="P566" s="148"/>
      <c r="Q566" s="148"/>
      <c r="R566" s="148"/>
      <c r="S566" s="148"/>
      <c r="T566" s="148"/>
      <c r="U566" s="148"/>
      <c r="V566" s="148"/>
      <c r="W566" s="148"/>
      <c r="X566" s="148"/>
      <c r="Y566" s="148"/>
      <c r="Z566" s="148"/>
      <c r="AA566" s="148"/>
      <c r="AB566" s="148"/>
    </row>
    <row r="567" spans="1:28" ht="10.9" customHeight="1" x14ac:dyDescent="0.2">
      <c r="A567" s="148"/>
      <c r="B567" s="148"/>
      <c r="C567" s="148"/>
      <c r="D567" s="148"/>
      <c r="E567" s="148"/>
      <c r="F567" s="148"/>
      <c r="G567" s="148"/>
      <c r="H567" s="148"/>
      <c r="I567" s="148"/>
      <c r="J567" s="148"/>
      <c r="K567" s="148"/>
      <c r="L567" s="148"/>
      <c r="M567" s="148"/>
      <c r="N567" s="148"/>
      <c r="O567" s="148"/>
      <c r="P567" s="148"/>
      <c r="Q567" s="148"/>
      <c r="R567" s="148"/>
      <c r="S567" s="148"/>
      <c r="T567" s="148"/>
      <c r="U567" s="148"/>
      <c r="V567" s="148"/>
      <c r="W567" s="148"/>
      <c r="X567" s="148"/>
      <c r="Y567" s="148"/>
      <c r="Z567" s="148"/>
      <c r="AA567" s="148"/>
      <c r="AB567" s="148"/>
    </row>
    <row r="568" spans="1:28" ht="10.9" customHeight="1" x14ac:dyDescent="0.2">
      <c r="A568" s="148"/>
      <c r="B568" s="148"/>
      <c r="C568" s="148"/>
      <c r="D568" s="148"/>
      <c r="E568" s="148"/>
      <c r="F568" s="148"/>
      <c r="G568" s="148"/>
      <c r="H568" s="148"/>
      <c r="I568" s="148"/>
      <c r="J568" s="148"/>
      <c r="K568" s="148"/>
      <c r="L568" s="148"/>
      <c r="M568" s="148"/>
      <c r="N568" s="148"/>
      <c r="O568" s="148"/>
      <c r="P568" s="148"/>
      <c r="Q568" s="148"/>
      <c r="R568" s="148"/>
      <c r="S568" s="148"/>
      <c r="T568" s="148"/>
      <c r="U568" s="148"/>
      <c r="V568" s="148"/>
      <c r="W568" s="148"/>
      <c r="X568" s="148"/>
      <c r="Y568" s="148"/>
      <c r="Z568" s="148"/>
      <c r="AA568" s="148"/>
      <c r="AB568" s="148"/>
    </row>
    <row r="569" spans="1:28" ht="10.9" customHeight="1" x14ac:dyDescent="0.2">
      <c r="A569" s="148"/>
      <c r="B569" s="148"/>
      <c r="C569" s="148"/>
      <c r="D569" s="148"/>
      <c r="E569" s="148"/>
      <c r="F569" s="148"/>
      <c r="G569" s="148"/>
      <c r="H569" s="148"/>
      <c r="I569" s="148"/>
      <c r="J569" s="148"/>
      <c r="K569" s="148"/>
      <c r="L569" s="148"/>
      <c r="M569" s="148"/>
      <c r="N569" s="148"/>
      <c r="O569" s="148"/>
      <c r="P569" s="148"/>
      <c r="Q569" s="148"/>
      <c r="R569" s="148"/>
      <c r="S569" s="148"/>
      <c r="T569" s="148"/>
      <c r="U569" s="148"/>
      <c r="V569" s="148"/>
      <c r="W569" s="148"/>
      <c r="X569" s="148"/>
      <c r="Y569" s="148"/>
      <c r="Z569" s="148"/>
      <c r="AA569" s="148"/>
      <c r="AB569" s="148"/>
    </row>
    <row r="570" spans="1:28" ht="10.9" customHeight="1" x14ac:dyDescent="0.2">
      <c r="A570" s="148"/>
      <c r="B570" s="148"/>
      <c r="C570" s="148"/>
      <c r="D570" s="148"/>
      <c r="E570" s="148"/>
      <c r="F570" s="148"/>
      <c r="G570" s="148"/>
      <c r="H570" s="148"/>
      <c r="I570" s="148"/>
      <c r="J570" s="148"/>
      <c r="K570" s="148"/>
      <c r="L570" s="148"/>
      <c r="M570" s="148"/>
      <c r="N570" s="148"/>
      <c r="O570" s="148"/>
      <c r="P570" s="148"/>
      <c r="Q570" s="148"/>
      <c r="R570" s="148"/>
      <c r="S570" s="148"/>
      <c r="T570" s="148"/>
      <c r="U570" s="148"/>
      <c r="V570" s="148"/>
      <c r="W570" s="148"/>
      <c r="X570" s="148"/>
      <c r="Y570" s="148"/>
      <c r="Z570" s="148"/>
      <c r="AA570" s="148"/>
      <c r="AB570" s="148"/>
    </row>
    <row r="571" spans="1:28" ht="10.9" customHeight="1" x14ac:dyDescent="0.2">
      <c r="A571" s="148"/>
      <c r="B571" s="148"/>
      <c r="C571" s="148"/>
      <c r="D571" s="148"/>
      <c r="E571" s="148"/>
      <c r="F571" s="148"/>
      <c r="G571" s="148"/>
      <c r="H571" s="148"/>
      <c r="I571" s="148"/>
      <c r="J571" s="148"/>
      <c r="K571" s="148"/>
      <c r="L571" s="148"/>
      <c r="M571" s="148"/>
      <c r="N571" s="148"/>
      <c r="O571" s="148"/>
      <c r="P571" s="148"/>
      <c r="Q571" s="148"/>
      <c r="R571" s="148"/>
      <c r="S571" s="148"/>
      <c r="T571" s="148"/>
      <c r="U571" s="148"/>
      <c r="V571" s="148"/>
      <c r="W571" s="148"/>
      <c r="X571" s="148"/>
      <c r="Y571" s="148"/>
      <c r="Z571" s="148"/>
      <c r="AA571" s="148"/>
      <c r="AB571" s="148"/>
    </row>
    <row r="572" spans="1:28" ht="10.9" customHeight="1" x14ac:dyDescent="0.2">
      <c r="A572" s="148"/>
      <c r="B572" s="148"/>
      <c r="C572" s="148"/>
      <c r="D572" s="148"/>
      <c r="E572" s="148"/>
      <c r="F572" s="148"/>
      <c r="G572" s="148"/>
      <c r="H572" s="148"/>
      <c r="I572" s="148"/>
      <c r="J572" s="148"/>
      <c r="K572" s="148"/>
      <c r="L572" s="148"/>
      <c r="M572" s="148"/>
      <c r="N572" s="148"/>
      <c r="O572" s="148"/>
      <c r="P572" s="148"/>
      <c r="Q572" s="148"/>
      <c r="R572" s="148"/>
      <c r="S572" s="148"/>
      <c r="T572" s="148"/>
      <c r="U572" s="148"/>
      <c r="V572" s="148"/>
      <c r="W572" s="148"/>
      <c r="X572" s="148"/>
      <c r="Y572" s="148"/>
      <c r="Z572" s="148"/>
      <c r="AA572" s="148"/>
      <c r="AB572" s="148"/>
    </row>
    <row r="573" spans="1:28" ht="10.9" customHeight="1" x14ac:dyDescent="0.2">
      <c r="A573" s="148"/>
      <c r="B573" s="148"/>
      <c r="C573" s="148"/>
      <c r="D573" s="148"/>
      <c r="E573" s="148"/>
      <c r="F573" s="148"/>
      <c r="G573" s="148"/>
      <c r="H573" s="148"/>
      <c r="I573" s="148"/>
      <c r="J573" s="148"/>
      <c r="K573" s="148"/>
      <c r="L573" s="148"/>
      <c r="M573" s="148"/>
      <c r="N573" s="148"/>
      <c r="O573" s="148"/>
      <c r="P573" s="148"/>
      <c r="Q573" s="148"/>
      <c r="R573" s="148"/>
      <c r="S573" s="148"/>
      <c r="T573" s="148"/>
      <c r="U573" s="148"/>
      <c r="V573" s="148"/>
      <c r="W573" s="148"/>
      <c r="X573" s="148"/>
      <c r="Y573" s="148"/>
      <c r="Z573" s="148"/>
      <c r="AA573" s="148"/>
      <c r="AB573" s="148"/>
    </row>
    <row r="574" spans="1:28" ht="10.9" customHeight="1" x14ac:dyDescent="0.2">
      <c r="A574" s="148"/>
      <c r="B574" s="148"/>
      <c r="C574" s="148"/>
      <c r="D574" s="148"/>
      <c r="E574" s="148"/>
      <c r="F574" s="148"/>
      <c r="G574" s="148"/>
      <c r="H574" s="148"/>
      <c r="I574" s="148"/>
      <c r="J574" s="148"/>
      <c r="K574" s="148"/>
      <c r="L574" s="148"/>
      <c r="M574" s="148"/>
      <c r="N574" s="148"/>
      <c r="O574" s="148"/>
      <c r="P574" s="148"/>
      <c r="Q574" s="148"/>
      <c r="R574" s="148"/>
      <c r="S574" s="148"/>
      <c r="T574" s="148"/>
      <c r="U574" s="148"/>
      <c r="V574" s="148"/>
      <c r="W574" s="148"/>
      <c r="X574" s="148"/>
      <c r="Y574" s="148"/>
      <c r="Z574" s="148"/>
      <c r="AA574" s="148"/>
      <c r="AB574" s="148"/>
    </row>
    <row r="575" spans="1:28" ht="10.9" customHeight="1" x14ac:dyDescent="0.2">
      <c r="A575" s="148"/>
      <c r="B575" s="148"/>
      <c r="C575" s="148"/>
      <c r="D575" s="148"/>
      <c r="E575" s="148"/>
      <c r="F575" s="148"/>
      <c r="G575" s="148"/>
      <c r="H575" s="148"/>
      <c r="I575" s="148"/>
      <c r="J575" s="148"/>
      <c r="K575" s="148"/>
      <c r="L575" s="148"/>
      <c r="M575" s="148"/>
      <c r="N575" s="148"/>
      <c r="O575" s="148"/>
      <c r="P575" s="148"/>
      <c r="Q575" s="148"/>
      <c r="R575" s="148"/>
      <c r="S575" s="148"/>
      <c r="T575" s="148"/>
      <c r="U575" s="148"/>
      <c r="V575" s="148"/>
      <c r="W575" s="148"/>
      <c r="X575" s="148"/>
      <c r="Y575" s="148"/>
      <c r="Z575" s="148"/>
      <c r="AA575" s="148"/>
      <c r="AB575" s="148"/>
    </row>
    <row r="576" spans="1:28" ht="10.9" customHeight="1" x14ac:dyDescent="0.2">
      <c r="A576" s="148"/>
      <c r="B576" s="148"/>
      <c r="C576" s="148"/>
      <c r="D576" s="148"/>
      <c r="E576" s="148"/>
      <c r="F576" s="148"/>
      <c r="G576" s="148"/>
      <c r="H576" s="148"/>
      <c r="I576" s="148"/>
      <c r="J576" s="148"/>
      <c r="K576" s="148"/>
      <c r="L576" s="148"/>
      <c r="M576" s="148"/>
      <c r="N576" s="148"/>
      <c r="O576" s="148"/>
      <c r="P576" s="148"/>
      <c r="Q576" s="148"/>
      <c r="R576" s="148"/>
      <c r="S576" s="148"/>
      <c r="T576" s="148"/>
      <c r="U576" s="148"/>
      <c r="V576" s="148"/>
      <c r="W576" s="148"/>
      <c r="X576" s="148"/>
      <c r="Y576" s="148"/>
      <c r="Z576" s="148"/>
      <c r="AA576" s="148"/>
      <c r="AB576" s="148"/>
    </row>
    <row r="577" spans="1:28" ht="10.9" customHeight="1" x14ac:dyDescent="0.2">
      <c r="A577" s="148"/>
      <c r="B577" s="148"/>
      <c r="C577" s="148"/>
      <c r="D577" s="148"/>
      <c r="E577" s="148"/>
      <c r="F577" s="148"/>
      <c r="G577" s="148"/>
      <c r="H577" s="148"/>
      <c r="I577" s="148"/>
      <c r="J577" s="148"/>
      <c r="K577" s="148"/>
      <c r="L577" s="148"/>
      <c r="M577" s="148"/>
      <c r="N577" s="148"/>
      <c r="O577" s="148"/>
      <c r="P577" s="148"/>
      <c r="Q577" s="148"/>
      <c r="R577" s="148"/>
      <c r="S577" s="148"/>
      <c r="T577" s="148"/>
      <c r="U577" s="148"/>
      <c r="V577" s="148"/>
      <c r="W577" s="148"/>
      <c r="X577" s="148"/>
      <c r="Y577" s="148"/>
      <c r="Z577" s="148"/>
      <c r="AA577" s="148"/>
      <c r="AB577" s="148"/>
    </row>
    <row r="578" spans="1:28" ht="10.9" customHeight="1" x14ac:dyDescent="0.2">
      <c r="A578" s="148"/>
      <c r="B578" s="148"/>
      <c r="C578" s="148"/>
      <c r="D578" s="148"/>
      <c r="E578" s="148"/>
      <c r="F578" s="148"/>
      <c r="G578" s="148"/>
      <c r="H578" s="148"/>
      <c r="I578" s="148"/>
      <c r="J578" s="148"/>
      <c r="K578" s="148"/>
      <c r="L578" s="148"/>
      <c r="M578" s="148"/>
      <c r="N578" s="148"/>
      <c r="O578" s="148"/>
      <c r="P578" s="148"/>
      <c r="Q578" s="148"/>
      <c r="R578" s="148"/>
      <c r="S578" s="148"/>
      <c r="T578" s="148"/>
      <c r="U578" s="148"/>
      <c r="V578" s="148"/>
      <c r="W578" s="148"/>
      <c r="X578" s="148"/>
      <c r="Y578" s="148"/>
      <c r="Z578" s="148"/>
      <c r="AA578" s="148"/>
      <c r="AB578" s="148"/>
    </row>
    <row r="579" spans="1:28" ht="10.9" customHeight="1" x14ac:dyDescent="0.2">
      <c r="A579" s="148"/>
      <c r="B579" s="148"/>
      <c r="C579" s="148"/>
      <c r="D579" s="148"/>
      <c r="E579" s="148"/>
      <c r="F579" s="148"/>
      <c r="G579" s="148"/>
      <c r="H579" s="148"/>
      <c r="I579" s="148"/>
      <c r="J579" s="148"/>
      <c r="K579" s="148"/>
      <c r="L579" s="148"/>
      <c r="M579" s="148"/>
      <c r="N579" s="148"/>
      <c r="O579" s="148"/>
      <c r="P579" s="148"/>
      <c r="Q579" s="148"/>
      <c r="R579" s="148"/>
      <c r="S579" s="148"/>
      <c r="T579" s="148"/>
      <c r="U579" s="148"/>
      <c r="V579" s="148"/>
      <c r="W579" s="148"/>
      <c r="X579" s="148"/>
      <c r="Y579" s="148"/>
      <c r="Z579" s="148"/>
      <c r="AA579" s="148"/>
      <c r="AB579" s="148"/>
    </row>
    <row r="580" spans="1:28" ht="10.9" customHeight="1" x14ac:dyDescent="0.2">
      <c r="A580" s="148"/>
      <c r="B580" s="148"/>
      <c r="C580" s="148"/>
      <c r="D580" s="148"/>
      <c r="E580" s="148"/>
      <c r="F580" s="148"/>
      <c r="G580" s="148"/>
      <c r="H580" s="148"/>
      <c r="I580" s="148"/>
      <c r="J580" s="148"/>
      <c r="K580" s="148"/>
      <c r="L580" s="148"/>
      <c r="M580" s="148"/>
      <c r="N580" s="148"/>
      <c r="O580" s="148"/>
      <c r="P580" s="148"/>
      <c r="Q580" s="148"/>
      <c r="R580" s="148"/>
      <c r="S580" s="148"/>
      <c r="T580" s="148"/>
      <c r="U580" s="148"/>
      <c r="V580" s="148"/>
      <c r="W580" s="148"/>
      <c r="X580" s="148"/>
      <c r="Y580" s="148"/>
      <c r="Z580" s="148"/>
      <c r="AA580" s="148"/>
      <c r="AB580" s="148"/>
    </row>
    <row r="581" spans="1:28" ht="10.9" customHeight="1" x14ac:dyDescent="0.2">
      <c r="A581" s="148"/>
      <c r="B581" s="148"/>
      <c r="C581" s="148"/>
      <c r="D581" s="148"/>
      <c r="E581" s="148"/>
      <c r="F581" s="148"/>
      <c r="G581" s="148"/>
      <c r="H581" s="148"/>
      <c r="I581" s="148"/>
      <c r="J581" s="148"/>
      <c r="K581" s="148"/>
      <c r="L581" s="148"/>
      <c r="M581" s="148"/>
      <c r="N581" s="148"/>
      <c r="O581" s="148"/>
      <c r="P581" s="148"/>
      <c r="Q581" s="148"/>
      <c r="R581" s="148"/>
      <c r="S581" s="148"/>
      <c r="T581" s="148"/>
      <c r="U581" s="148"/>
      <c r="V581" s="148"/>
      <c r="W581" s="148"/>
      <c r="X581" s="148"/>
      <c r="Y581" s="148"/>
      <c r="Z581" s="148"/>
      <c r="AA581" s="148"/>
      <c r="AB581" s="148"/>
    </row>
    <row r="582" spans="1:28" ht="10.9" customHeight="1" x14ac:dyDescent="0.2">
      <c r="A582" s="148"/>
      <c r="B582" s="148"/>
      <c r="C582" s="148"/>
      <c r="D582" s="148"/>
      <c r="E582" s="148"/>
      <c r="F582" s="148"/>
      <c r="G582" s="148"/>
      <c r="H582" s="148"/>
      <c r="I582" s="148"/>
      <c r="J582" s="148"/>
      <c r="K582" s="148"/>
      <c r="L582" s="148"/>
      <c r="M582" s="148"/>
      <c r="N582" s="148"/>
      <c r="O582" s="148"/>
      <c r="P582" s="148"/>
      <c r="Q582" s="148"/>
      <c r="R582" s="148"/>
      <c r="S582" s="148"/>
      <c r="T582" s="148"/>
      <c r="U582" s="148"/>
      <c r="V582" s="148"/>
      <c r="W582" s="148"/>
      <c r="X582" s="148"/>
      <c r="Y582" s="148"/>
      <c r="Z582" s="148"/>
      <c r="AA582" s="148"/>
      <c r="AB582" s="148"/>
    </row>
    <row r="583" spans="1:28" ht="10.9" customHeight="1" x14ac:dyDescent="0.2">
      <c r="A583" s="148"/>
      <c r="B583" s="148"/>
      <c r="C583" s="148"/>
      <c r="D583" s="148"/>
      <c r="E583" s="148"/>
      <c r="F583" s="148"/>
      <c r="G583" s="148"/>
      <c r="H583" s="148"/>
      <c r="I583" s="148"/>
      <c r="J583" s="148"/>
      <c r="K583" s="148"/>
      <c r="L583" s="148"/>
      <c r="M583" s="148"/>
      <c r="N583" s="148"/>
      <c r="O583" s="148"/>
      <c r="P583" s="148"/>
      <c r="Q583" s="148"/>
      <c r="R583" s="148"/>
      <c r="S583" s="148"/>
      <c r="T583" s="148"/>
      <c r="U583" s="148"/>
      <c r="V583" s="148"/>
      <c r="W583" s="148"/>
      <c r="X583" s="148"/>
      <c r="Y583" s="148"/>
      <c r="Z583" s="148"/>
      <c r="AA583" s="148"/>
      <c r="AB583" s="148"/>
    </row>
    <row r="584" spans="1:28" ht="10.9" customHeight="1" x14ac:dyDescent="0.2">
      <c r="A584" s="148"/>
      <c r="B584" s="148"/>
      <c r="C584" s="148"/>
      <c r="D584" s="148"/>
      <c r="E584" s="148"/>
      <c r="F584" s="148"/>
      <c r="G584" s="148"/>
      <c r="H584" s="148"/>
      <c r="I584" s="148"/>
      <c r="J584" s="148"/>
      <c r="K584" s="148"/>
      <c r="L584" s="148"/>
      <c r="M584" s="148"/>
      <c r="N584" s="148"/>
      <c r="O584" s="148"/>
      <c r="P584" s="148"/>
      <c r="Q584" s="148"/>
      <c r="R584" s="148"/>
      <c r="S584" s="148"/>
      <c r="T584" s="148"/>
      <c r="U584" s="148"/>
      <c r="V584" s="148"/>
      <c r="W584" s="148"/>
      <c r="X584" s="148"/>
      <c r="Y584" s="148"/>
      <c r="Z584" s="148"/>
      <c r="AA584" s="148"/>
      <c r="AB584" s="148"/>
    </row>
    <row r="585" spans="1:28" ht="10.9" customHeight="1" x14ac:dyDescent="0.2">
      <c r="A585" s="148"/>
      <c r="B585" s="148"/>
      <c r="C585" s="148"/>
      <c r="D585" s="148"/>
      <c r="E585" s="148"/>
      <c r="F585" s="148"/>
      <c r="G585" s="148"/>
      <c r="H585" s="148"/>
      <c r="I585" s="148"/>
      <c r="J585" s="148"/>
      <c r="K585" s="148"/>
      <c r="L585" s="148"/>
      <c r="M585" s="148"/>
      <c r="N585" s="148"/>
      <c r="O585" s="148"/>
      <c r="P585" s="148"/>
      <c r="Q585" s="148"/>
      <c r="R585" s="148"/>
      <c r="S585" s="148"/>
      <c r="T585" s="148"/>
      <c r="U585" s="148"/>
      <c r="V585" s="148"/>
      <c r="W585" s="148"/>
      <c r="X585" s="148"/>
      <c r="Y585" s="148"/>
      <c r="Z585" s="148"/>
      <c r="AA585" s="148"/>
      <c r="AB585" s="148"/>
    </row>
    <row r="586" spans="1:28" ht="10.9" customHeight="1" x14ac:dyDescent="0.2">
      <c r="A586" s="148"/>
      <c r="B586" s="148"/>
      <c r="C586" s="148"/>
      <c r="D586" s="148"/>
      <c r="E586" s="148"/>
      <c r="F586" s="148"/>
      <c r="G586" s="148"/>
      <c r="H586" s="148"/>
      <c r="I586" s="148"/>
      <c r="J586" s="148"/>
      <c r="K586" s="148"/>
      <c r="L586" s="148"/>
      <c r="M586" s="148"/>
      <c r="N586" s="148"/>
      <c r="O586" s="148"/>
      <c r="P586" s="148"/>
      <c r="Q586" s="148"/>
      <c r="R586" s="148"/>
      <c r="S586" s="148"/>
      <c r="T586" s="148"/>
      <c r="U586" s="148"/>
      <c r="V586" s="148"/>
      <c r="W586" s="148"/>
      <c r="X586" s="148"/>
      <c r="Y586" s="148"/>
      <c r="Z586" s="148"/>
      <c r="AA586" s="148"/>
      <c r="AB586" s="148"/>
    </row>
    <row r="587" spans="1:28" ht="10.9" customHeight="1" x14ac:dyDescent="0.2">
      <c r="A587" s="148"/>
      <c r="B587" s="148"/>
      <c r="C587" s="148"/>
      <c r="D587" s="148"/>
      <c r="E587" s="148"/>
      <c r="F587" s="148"/>
      <c r="G587" s="148"/>
      <c r="H587" s="148"/>
      <c r="I587" s="148"/>
      <c r="J587" s="148"/>
      <c r="K587" s="148"/>
      <c r="L587" s="148"/>
      <c r="M587" s="148"/>
      <c r="N587" s="148"/>
      <c r="O587" s="148"/>
      <c r="P587" s="148"/>
      <c r="Q587" s="148"/>
      <c r="R587" s="148"/>
      <c r="S587" s="148"/>
      <c r="T587" s="148"/>
      <c r="U587" s="148"/>
      <c r="V587" s="148"/>
      <c r="W587" s="148"/>
      <c r="X587" s="148"/>
      <c r="Y587" s="148"/>
      <c r="Z587" s="148"/>
      <c r="AA587" s="148"/>
      <c r="AB587" s="148"/>
    </row>
    <row r="588" spans="1:28" ht="10.9" customHeight="1" x14ac:dyDescent="0.2">
      <c r="A588" s="148"/>
      <c r="B588" s="148"/>
      <c r="C588" s="148"/>
      <c r="D588" s="148"/>
      <c r="E588" s="148"/>
      <c r="F588" s="148"/>
      <c r="G588" s="148"/>
      <c r="H588" s="148"/>
      <c r="I588" s="148"/>
      <c r="J588" s="148"/>
      <c r="K588" s="148"/>
      <c r="L588" s="148"/>
      <c r="M588" s="148"/>
      <c r="N588" s="148"/>
      <c r="O588" s="148"/>
      <c r="P588" s="148"/>
      <c r="Q588" s="148"/>
      <c r="R588" s="148"/>
      <c r="S588" s="148"/>
      <c r="T588" s="148"/>
      <c r="U588" s="148"/>
      <c r="V588" s="148"/>
      <c r="W588" s="148"/>
      <c r="X588" s="148"/>
      <c r="Y588" s="148"/>
      <c r="Z588" s="148"/>
      <c r="AA588" s="148"/>
      <c r="AB588" s="148"/>
    </row>
    <row r="589" spans="1:28" ht="10.9" customHeight="1" x14ac:dyDescent="0.2">
      <c r="A589" s="148"/>
      <c r="B589" s="148"/>
      <c r="C589" s="148"/>
      <c r="D589" s="148"/>
      <c r="E589" s="148"/>
      <c r="F589" s="148"/>
      <c r="G589" s="148"/>
      <c r="H589" s="148"/>
      <c r="I589" s="148"/>
      <c r="J589" s="148"/>
      <c r="K589" s="148"/>
      <c r="L589" s="148"/>
      <c r="M589" s="148"/>
      <c r="N589" s="148"/>
      <c r="O589" s="148"/>
      <c r="P589" s="148"/>
      <c r="Q589" s="148"/>
      <c r="R589" s="148"/>
      <c r="S589" s="148"/>
      <c r="T589" s="148"/>
      <c r="U589" s="148"/>
      <c r="V589" s="148"/>
      <c r="W589" s="148"/>
      <c r="X589" s="148"/>
      <c r="Y589" s="148"/>
      <c r="Z589" s="148"/>
      <c r="AA589" s="148"/>
      <c r="AB589" s="148"/>
    </row>
    <row r="590" spans="1:28" ht="10.9" customHeight="1" x14ac:dyDescent="0.2">
      <c r="A590" s="148"/>
      <c r="B590" s="148"/>
      <c r="C590" s="148"/>
      <c r="D590" s="148"/>
      <c r="E590" s="148"/>
      <c r="F590" s="148"/>
      <c r="G590" s="148"/>
      <c r="H590" s="148"/>
      <c r="I590" s="148"/>
      <c r="J590" s="148"/>
      <c r="K590" s="148"/>
      <c r="L590" s="148"/>
      <c r="M590" s="148"/>
      <c r="N590" s="148"/>
      <c r="O590" s="148"/>
      <c r="P590" s="148"/>
      <c r="Q590" s="148"/>
      <c r="R590" s="148"/>
      <c r="S590" s="148"/>
      <c r="T590" s="148"/>
      <c r="U590" s="148"/>
      <c r="V590" s="148"/>
      <c r="W590" s="148"/>
      <c r="X590" s="148"/>
      <c r="Y590" s="148"/>
      <c r="Z590" s="148"/>
      <c r="AA590" s="148"/>
      <c r="AB590" s="148"/>
    </row>
    <row r="591" spans="1:28" ht="10.9" customHeight="1" x14ac:dyDescent="0.2">
      <c r="A591" s="148"/>
      <c r="B591" s="148"/>
      <c r="C591" s="148"/>
      <c r="D591" s="148"/>
      <c r="E591" s="148"/>
      <c r="F591" s="148"/>
      <c r="G591" s="148"/>
      <c r="H591" s="148"/>
      <c r="I591" s="148"/>
      <c r="J591" s="148"/>
      <c r="K591" s="148"/>
      <c r="L591" s="148"/>
      <c r="M591" s="148"/>
      <c r="N591" s="148"/>
      <c r="O591" s="148"/>
      <c r="P591" s="148"/>
      <c r="Q591" s="148"/>
      <c r="R591" s="148"/>
      <c r="S591" s="148"/>
      <c r="T591" s="148"/>
      <c r="U591" s="148"/>
      <c r="V591" s="148"/>
      <c r="W591" s="148"/>
      <c r="X591" s="148"/>
      <c r="Y591" s="148"/>
      <c r="Z591" s="148"/>
      <c r="AA591" s="148"/>
      <c r="AB591" s="148"/>
    </row>
    <row r="592" spans="1:28" ht="10.9" customHeight="1" x14ac:dyDescent="0.2">
      <c r="A592" s="148"/>
      <c r="B592" s="148"/>
      <c r="C592" s="148"/>
      <c r="D592" s="148"/>
      <c r="E592" s="148"/>
      <c r="F592" s="148"/>
      <c r="G592" s="148"/>
      <c r="H592" s="148"/>
      <c r="I592" s="148"/>
      <c r="J592" s="148"/>
      <c r="K592" s="148"/>
      <c r="L592" s="148"/>
      <c r="M592" s="148"/>
      <c r="N592" s="148"/>
      <c r="O592" s="148"/>
      <c r="P592" s="148"/>
      <c r="Q592" s="148"/>
      <c r="R592" s="148"/>
      <c r="S592" s="148"/>
      <c r="T592" s="148"/>
      <c r="U592" s="148"/>
      <c r="V592" s="148"/>
      <c r="W592" s="148"/>
      <c r="X592" s="148"/>
      <c r="Y592" s="148"/>
      <c r="Z592" s="148"/>
      <c r="AA592" s="148"/>
      <c r="AB592" s="148"/>
    </row>
    <row r="593" spans="1:28" ht="10.9" customHeight="1" x14ac:dyDescent="0.2">
      <c r="A593" s="148"/>
      <c r="B593" s="148"/>
      <c r="C593" s="148"/>
      <c r="D593" s="148"/>
      <c r="E593" s="148"/>
      <c r="F593" s="148"/>
      <c r="G593" s="148"/>
      <c r="H593" s="148"/>
      <c r="I593" s="148"/>
      <c r="J593" s="148"/>
      <c r="K593" s="148"/>
      <c r="L593" s="148"/>
      <c r="M593" s="148"/>
      <c r="N593" s="148"/>
      <c r="O593" s="148"/>
      <c r="P593" s="148"/>
      <c r="Q593" s="148"/>
      <c r="R593" s="148"/>
      <c r="S593" s="148"/>
      <c r="T593" s="148"/>
      <c r="U593" s="148"/>
      <c r="V593" s="148"/>
      <c r="W593" s="148"/>
      <c r="X593" s="148"/>
      <c r="Y593" s="148"/>
      <c r="Z593" s="148"/>
      <c r="AA593" s="148"/>
      <c r="AB593" s="148"/>
    </row>
    <row r="594" spans="1:28" ht="10.9" customHeight="1" x14ac:dyDescent="0.2">
      <c r="A594" s="148"/>
      <c r="B594" s="148"/>
      <c r="C594" s="148"/>
      <c r="D594" s="148"/>
      <c r="E594" s="148"/>
      <c r="F594" s="148"/>
      <c r="G594" s="148"/>
      <c r="H594" s="148"/>
      <c r="I594" s="148"/>
      <c r="J594" s="148"/>
      <c r="K594" s="148"/>
      <c r="L594" s="148"/>
      <c r="M594" s="148"/>
      <c r="N594" s="148"/>
      <c r="O594" s="148"/>
      <c r="P594" s="148"/>
      <c r="Q594" s="148"/>
      <c r="R594" s="148"/>
      <c r="S594" s="148"/>
      <c r="T594" s="148"/>
      <c r="U594" s="148"/>
      <c r="V594" s="148"/>
      <c r="W594" s="148"/>
      <c r="X594" s="148"/>
      <c r="Y594" s="148"/>
      <c r="Z594" s="148"/>
      <c r="AA594" s="148"/>
      <c r="AB594" s="148"/>
    </row>
    <row r="595" spans="1:28" ht="10.9" customHeight="1" x14ac:dyDescent="0.2">
      <c r="A595" s="148"/>
      <c r="B595" s="148"/>
      <c r="C595" s="148"/>
      <c r="D595" s="148"/>
      <c r="E595" s="148"/>
      <c r="F595" s="148"/>
      <c r="G595" s="148"/>
      <c r="H595" s="148"/>
      <c r="I595" s="148"/>
      <c r="J595" s="148"/>
      <c r="K595" s="148"/>
      <c r="L595" s="148"/>
      <c r="M595" s="148"/>
      <c r="N595" s="148"/>
      <c r="O595" s="148"/>
      <c r="P595" s="148"/>
      <c r="Q595" s="148"/>
      <c r="R595" s="148"/>
      <c r="S595" s="148"/>
      <c r="T595" s="148"/>
      <c r="U595" s="148"/>
      <c r="V595" s="148"/>
      <c r="W595" s="148"/>
      <c r="X595" s="148"/>
      <c r="Y595" s="148"/>
      <c r="Z595" s="148"/>
      <c r="AA595" s="148"/>
      <c r="AB595" s="148"/>
    </row>
    <row r="596" spans="1:28" ht="10.9" customHeight="1" x14ac:dyDescent="0.2">
      <c r="A596" s="148"/>
      <c r="B596" s="148"/>
      <c r="C596" s="148"/>
      <c r="D596" s="148"/>
      <c r="E596" s="148"/>
      <c r="F596" s="148"/>
      <c r="G596" s="148"/>
      <c r="H596" s="148"/>
      <c r="I596" s="148"/>
      <c r="J596" s="148"/>
      <c r="K596" s="148"/>
      <c r="L596" s="148"/>
      <c r="M596" s="148"/>
      <c r="N596" s="148"/>
      <c r="O596" s="148"/>
      <c r="P596" s="148"/>
      <c r="Q596" s="148"/>
      <c r="R596" s="148"/>
      <c r="S596" s="148"/>
      <c r="T596" s="148"/>
      <c r="U596" s="148"/>
      <c r="V596" s="148"/>
      <c r="W596" s="148"/>
      <c r="X596" s="148"/>
      <c r="Y596" s="148"/>
      <c r="Z596" s="148"/>
      <c r="AA596" s="148"/>
      <c r="AB596" s="148"/>
    </row>
    <row r="597" spans="1:28" ht="10.9" customHeight="1" x14ac:dyDescent="0.2">
      <c r="A597" s="148"/>
      <c r="B597" s="148"/>
      <c r="C597" s="148"/>
      <c r="D597" s="148"/>
      <c r="E597" s="148"/>
      <c r="F597" s="148"/>
      <c r="G597" s="148"/>
      <c r="H597" s="148"/>
      <c r="I597" s="148"/>
      <c r="J597" s="148"/>
      <c r="K597" s="148"/>
      <c r="L597" s="148"/>
      <c r="M597" s="148"/>
      <c r="N597" s="148"/>
      <c r="O597" s="148"/>
      <c r="P597" s="148"/>
      <c r="Q597" s="148"/>
      <c r="R597" s="148"/>
      <c r="S597" s="148"/>
      <c r="T597" s="148"/>
      <c r="U597" s="148"/>
      <c r="V597" s="148"/>
      <c r="W597" s="148"/>
      <c r="X597" s="148"/>
      <c r="Y597" s="148"/>
      <c r="Z597" s="148"/>
      <c r="AA597" s="148"/>
      <c r="AB597" s="148"/>
    </row>
    <row r="598" spans="1:28" ht="10.9" customHeight="1" x14ac:dyDescent="0.2">
      <c r="A598" s="148"/>
      <c r="B598" s="148"/>
      <c r="C598" s="148"/>
      <c r="D598" s="148"/>
      <c r="E598" s="148"/>
      <c r="F598" s="148"/>
      <c r="G598" s="148"/>
      <c r="H598" s="148"/>
      <c r="I598" s="148"/>
      <c r="J598" s="148"/>
      <c r="K598" s="148"/>
      <c r="L598" s="148"/>
      <c r="M598" s="148"/>
      <c r="N598" s="148"/>
      <c r="O598" s="148"/>
      <c r="P598" s="148"/>
      <c r="Q598" s="148"/>
      <c r="R598" s="148"/>
      <c r="S598" s="148"/>
      <c r="T598" s="148"/>
      <c r="U598" s="148"/>
      <c r="V598" s="148"/>
      <c r="W598" s="148"/>
      <c r="X598" s="148"/>
      <c r="Y598" s="148"/>
      <c r="Z598" s="148"/>
      <c r="AA598" s="148"/>
      <c r="AB598" s="148"/>
    </row>
    <row r="599" spans="1:28" ht="10.9" customHeight="1" x14ac:dyDescent="0.2">
      <c r="A599" s="148"/>
      <c r="B599" s="148"/>
      <c r="C599" s="148"/>
      <c r="D599" s="148"/>
      <c r="E599" s="148"/>
      <c r="F599" s="148"/>
      <c r="G599" s="148"/>
      <c r="H599" s="148"/>
      <c r="I599" s="148"/>
      <c r="J599" s="148"/>
      <c r="K599" s="148"/>
      <c r="L599" s="148"/>
      <c r="M599" s="148"/>
      <c r="N599" s="148"/>
      <c r="O599" s="148"/>
      <c r="P599" s="148"/>
      <c r="Q599" s="148"/>
      <c r="R599" s="148"/>
      <c r="S599" s="148"/>
      <c r="T599" s="148"/>
      <c r="U599" s="148"/>
      <c r="V599" s="148"/>
      <c r="W599" s="148"/>
      <c r="X599" s="148"/>
      <c r="Y599" s="148"/>
      <c r="Z599" s="148"/>
      <c r="AA599" s="148"/>
      <c r="AB599" s="148"/>
    </row>
    <row r="600" spans="1:28" ht="10.9" customHeight="1" x14ac:dyDescent="0.2">
      <c r="A600" s="148"/>
      <c r="B600" s="148"/>
      <c r="C600" s="148"/>
      <c r="D600" s="148"/>
      <c r="E600" s="148"/>
      <c r="F600" s="148"/>
      <c r="G600" s="148"/>
      <c r="H600" s="148"/>
      <c r="I600" s="148"/>
      <c r="J600" s="148"/>
      <c r="K600" s="148"/>
      <c r="L600" s="148"/>
      <c r="M600" s="148"/>
      <c r="N600" s="148"/>
      <c r="O600" s="148"/>
      <c r="P600" s="148"/>
      <c r="Q600" s="148"/>
      <c r="R600" s="148"/>
      <c r="S600" s="148"/>
      <c r="T600" s="148"/>
      <c r="U600" s="148"/>
      <c r="V600" s="148"/>
      <c r="W600" s="148"/>
      <c r="X600" s="148"/>
      <c r="Y600" s="148"/>
      <c r="Z600" s="148"/>
      <c r="AA600" s="148"/>
      <c r="AB600" s="148"/>
    </row>
    <row r="601" spans="1:28" ht="10.9" customHeight="1" x14ac:dyDescent="0.2">
      <c r="A601" s="148"/>
      <c r="B601" s="148"/>
      <c r="C601" s="148"/>
      <c r="D601" s="148"/>
      <c r="E601" s="148"/>
      <c r="F601" s="148"/>
      <c r="G601" s="148"/>
      <c r="H601" s="148"/>
      <c r="I601" s="148"/>
      <c r="J601" s="148"/>
      <c r="K601" s="148"/>
      <c r="L601" s="148"/>
      <c r="M601" s="148"/>
      <c r="N601" s="148"/>
      <c r="O601" s="148"/>
      <c r="P601" s="148"/>
      <c r="Q601" s="148"/>
      <c r="R601" s="148"/>
      <c r="S601" s="148"/>
      <c r="T601" s="148"/>
      <c r="U601" s="148"/>
      <c r="V601" s="148"/>
      <c r="W601" s="148"/>
      <c r="X601" s="148"/>
      <c r="Y601" s="148"/>
      <c r="Z601" s="148"/>
      <c r="AA601" s="148"/>
      <c r="AB601" s="148"/>
    </row>
    <row r="602" spans="1:28" ht="10.9" customHeight="1" x14ac:dyDescent="0.2">
      <c r="A602" s="148"/>
      <c r="B602" s="148"/>
      <c r="C602" s="148"/>
      <c r="D602" s="148"/>
      <c r="E602" s="148"/>
      <c r="F602" s="148"/>
      <c r="G602" s="148"/>
      <c r="H602" s="148"/>
      <c r="I602" s="148"/>
      <c r="J602" s="148"/>
      <c r="K602" s="148"/>
      <c r="L602" s="148"/>
      <c r="M602" s="148"/>
      <c r="N602" s="148"/>
      <c r="O602" s="148"/>
      <c r="P602" s="148"/>
      <c r="Q602" s="148"/>
      <c r="R602" s="148"/>
      <c r="S602" s="148"/>
      <c r="T602" s="148"/>
      <c r="U602" s="148"/>
      <c r="V602" s="148"/>
      <c r="W602" s="148"/>
      <c r="X602" s="148"/>
      <c r="Y602" s="148"/>
      <c r="Z602" s="148"/>
      <c r="AA602" s="148"/>
      <c r="AB602" s="148"/>
    </row>
    <row r="603" spans="1:28" ht="10.9" customHeight="1" x14ac:dyDescent="0.2">
      <c r="A603" s="148"/>
      <c r="B603" s="148"/>
      <c r="C603" s="148"/>
      <c r="D603" s="148"/>
      <c r="E603" s="148"/>
      <c r="F603" s="148"/>
      <c r="G603" s="148"/>
      <c r="H603" s="148"/>
      <c r="I603" s="148"/>
      <c r="J603" s="148"/>
      <c r="K603" s="148"/>
      <c r="L603" s="148"/>
      <c r="M603" s="148"/>
      <c r="N603" s="148"/>
      <c r="O603" s="148"/>
      <c r="P603" s="148"/>
      <c r="Q603" s="148"/>
      <c r="R603" s="148"/>
      <c r="S603" s="148"/>
      <c r="T603" s="148"/>
      <c r="U603" s="148"/>
      <c r="V603" s="148"/>
      <c r="W603" s="148"/>
      <c r="X603" s="148"/>
      <c r="Y603" s="148"/>
      <c r="Z603" s="148"/>
      <c r="AA603" s="148"/>
      <c r="AB603" s="148"/>
    </row>
    <row r="604" spans="1:28" ht="10.9" customHeight="1" x14ac:dyDescent="0.2">
      <c r="A604" s="148"/>
      <c r="B604" s="148"/>
      <c r="C604" s="148"/>
      <c r="D604" s="148"/>
      <c r="E604" s="148"/>
      <c r="F604" s="148"/>
      <c r="G604" s="148"/>
      <c r="H604" s="148"/>
      <c r="I604" s="148"/>
      <c r="J604" s="148"/>
      <c r="K604" s="148"/>
      <c r="L604" s="148"/>
      <c r="M604" s="148"/>
      <c r="N604" s="148"/>
      <c r="O604" s="148"/>
      <c r="P604" s="148"/>
      <c r="Q604" s="148"/>
      <c r="R604" s="148"/>
      <c r="S604" s="148"/>
      <c r="T604" s="148"/>
      <c r="U604" s="148"/>
      <c r="V604" s="148"/>
      <c r="W604" s="148"/>
      <c r="X604" s="148"/>
      <c r="Y604" s="148"/>
      <c r="Z604" s="148"/>
      <c r="AA604" s="148"/>
      <c r="AB604" s="148"/>
    </row>
    <row r="605" spans="1:28" ht="10.9" customHeight="1" x14ac:dyDescent="0.2">
      <c r="A605" s="148"/>
      <c r="B605" s="148"/>
      <c r="C605" s="148"/>
      <c r="D605" s="148"/>
      <c r="E605" s="148"/>
      <c r="F605" s="148"/>
      <c r="G605" s="148"/>
      <c r="H605" s="148"/>
      <c r="I605" s="148"/>
      <c r="J605" s="148"/>
      <c r="K605" s="148"/>
      <c r="L605" s="148"/>
      <c r="M605" s="148"/>
      <c r="N605" s="148"/>
      <c r="O605" s="148"/>
      <c r="P605" s="148"/>
      <c r="Q605" s="148"/>
      <c r="R605" s="148"/>
      <c r="S605" s="148"/>
      <c r="T605" s="148"/>
      <c r="U605" s="148"/>
      <c r="V605" s="148"/>
      <c r="W605" s="148"/>
      <c r="X605" s="148"/>
      <c r="Y605" s="148"/>
      <c r="Z605" s="148"/>
      <c r="AA605" s="148"/>
      <c r="AB605" s="148"/>
    </row>
    <row r="606" spans="1:28" ht="10.9" customHeight="1" x14ac:dyDescent="0.2">
      <c r="A606" s="148"/>
      <c r="B606" s="148"/>
      <c r="C606" s="148"/>
      <c r="D606" s="148"/>
      <c r="E606" s="148"/>
      <c r="F606" s="148"/>
      <c r="G606" s="148"/>
      <c r="H606" s="148"/>
      <c r="I606" s="148"/>
      <c r="J606" s="148"/>
      <c r="K606" s="148"/>
      <c r="L606" s="148"/>
      <c r="M606" s="148"/>
      <c r="N606" s="148"/>
      <c r="O606" s="148"/>
      <c r="P606" s="148"/>
      <c r="Q606" s="148"/>
      <c r="R606" s="148"/>
      <c r="S606" s="148"/>
      <c r="T606" s="148"/>
      <c r="U606" s="148"/>
      <c r="V606" s="148"/>
      <c r="W606" s="148"/>
      <c r="X606" s="148"/>
      <c r="Y606" s="148"/>
      <c r="Z606" s="148"/>
      <c r="AA606" s="148"/>
      <c r="AB606" s="148"/>
    </row>
    <row r="607" spans="1:28" ht="10.9" customHeight="1" x14ac:dyDescent="0.2">
      <c r="A607" s="148"/>
      <c r="B607" s="148"/>
      <c r="C607" s="148"/>
      <c r="D607" s="148"/>
      <c r="E607" s="148"/>
      <c r="F607" s="148"/>
      <c r="G607" s="148"/>
      <c r="H607" s="148"/>
      <c r="I607" s="148"/>
      <c r="J607" s="148"/>
      <c r="K607" s="148"/>
      <c r="L607" s="148"/>
      <c r="M607" s="148"/>
      <c r="N607" s="148"/>
      <c r="O607" s="148"/>
      <c r="P607" s="148"/>
      <c r="Q607" s="148"/>
      <c r="R607" s="148"/>
      <c r="S607" s="148"/>
      <c r="T607" s="148"/>
      <c r="U607" s="148"/>
      <c r="V607" s="148"/>
      <c r="W607" s="148"/>
      <c r="X607" s="148"/>
      <c r="Y607" s="148"/>
      <c r="Z607" s="148"/>
      <c r="AA607" s="148"/>
      <c r="AB607" s="148"/>
    </row>
    <row r="608" spans="1:28" ht="10.9" customHeight="1" x14ac:dyDescent="0.2">
      <c r="A608" s="148"/>
      <c r="B608" s="148"/>
      <c r="C608" s="148"/>
      <c r="D608" s="148"/>
      <c r="E608" s="148"/>
      <c r="F608" s="148"/>
      <c r="G608" s="148"/>
      <c r="H608" s="148"/>
      <c r="I608" s="148"/>
      <c r="J608" s="148"/>
      <c r="K608" s="148"/>
      <c r="L608" s="148"/>
      <c r="M608" s="148"/>
      <c r="N608" s="148"/>
      <c r="O608" s="148"/>
      <c r="P608" s="148"/>
      <c r="Q608" s="148"/>
      <c r="R608" s="148"/>
      <c r="S608" s="148"/>
      <c r="T608" s="148"/>
      <c r="U608" s="148"/>
      <c r="V608" s="148"/>
      <c r="W608" s="148"/>
      <c r="X608" s="148"/>
      <c r="Y608" s="148"/>
      <c r="Z608" s="148"/>
      <c r="AA608" s="148"/>
      <c r="AB608" s="148"/>
    </row>
    <row r="609" spans="1:28" ht="10.9" customHeight="1" x14ac:dyDescent="0.2">
      <c r="A609" s="148"/>
      <c r="B609" s="148"/>
      <c r="C609" s="148"/>
      <c r="D609" s="148"/>
      <c r="E609" s="148"/>
      <c r="F609" s="148"/>
      <c r="G609" s="148"/>
      <c r="H609" s="148"/>
      <c r="I609" s="148"/>
      <c r="J609" s="148"/>
      <c r="K609" s="148"/>
      <c r="L609" s="148"/>
      <c r="M609" s="148"/>
      <c r="N609" s="148"/>
      <c r="O609" s="148"/>
      <c r="P609" s="148"/>
      <c r="Q609" s="148"/>
      <c r="R609" s="148"/>
      <c r="S609" s="148"/>
      <c r="T609" s="148"/>
      <c r="U609" s="148"/>
      <c r="V609" s="148"/>
      <c r="W609" s="148"/>
      <c r="X609" s="148"/>
      <c r="Y609" s="148"/>
      <c r="Z609" s="148"/>
      <c r="AA609" s="148"/>
      <c r="AB609" s="148"/>
    </row>
    <row r="610" spans="1:28" ht="10.9" customHeight="1" x14ac:dyDescent="0.2">
      <c r="A610" s="148"/>
      <c r="B610" s="148"/>
      <c r="C610" s="148"/>
      <c r="D610" s="148"/>
      <c r="E610" s="148"/>
      <c r="F610" s="148"/>
      <c r="G610" s="148"/>
      <c r="H610" s="148"/>
      <c r="I610" s="148"/>
      <c r="J610" s="148"/>
      <c r="K610" s="148"/>
      <c r="L610" s="148"/>
      <c r="M610" s="148"/>
      <c r="N610" s="148"/>
      <c r="O610" s="148"/>
      <c r="P610" s="148"/>
      <c r="Q610" s="148"/>
      <c r="R610" s="148"/>
      <c r="S610" s="148"/>
      <c r="T610" s="148"/>
      <c r="U610" s="148"/>
      <c r="V610" s="148"/>
      <c r="W610" s="148"/>
      <c r="X610" s="148"/>
      <c r="Y610" s="148"/>
      <c r="Z610" s="148"/>
      <c r="AA610" s="148"/>
      <c r="AB610" s="148"/>
    </row>
    <row r="611" spans="1:28" ht="10.9" customHeight="1" x14ac:dyDescent="0.2">
      <c r="A611" s="148"/>
      <c r="B611" s="148"/>
      <c r="C611" s="148"/>
      <c r="D611" s="148"/>
      <c r="E611" s="148"/>
      <c r="F611" s="148"/>
      <c r="G611" s="148"/>
      <c r="H611" s="148"/>
      <c r="I611" s="148"/>
      <c r="J611" s="148"/>
      <c r="K611" s="148"/>
      <c r="L611" s="148"/>
      <c r="M611" s="148"/>
      <c r="N611" s="148"/>
      <c r="O611" s="148"/>
      <c r="P611" s="148"/>
      <c r="Q611" s="148"/>
      <c r="R611" s="148"/>
      <c r="S611" s="148"/>
      <c r="T611" s="148"/>
      <c r="U611" s="148"/>
      <c r="V611" s="148"/>
      <c r="W611" s="148"/>
      <c r="X611" s="148"/>
      <c r="Y611" s="148"/>
      <c r="Z611" s="148"/>
      <c r="AA611" s="148"/>
      <c r="AB611" s="148"/>
    </row>
    <row r="612" spans="1:28" ht="10.9" customHeight="1" x14ac:dyDescent="0.2">
      <c r="A612" s="148"/>
      <c r="B612" s="148"/>
      <c r="C612" s="148"/>
      <c r="D612" s="148"/>
      <c r="E612" s="148"/>
      <c r="F612" s="148"/>
      <c r="G612" s="148"/>
      <c r="H612" s="148"/>
      <c r="I612" s="148"/>
      <c r="J612" s="148"/>
      <c r="K612" s="148"/>
      <c r="L612" s="148"/>
      <c r="M612" s="148"/>
      <c r="N612" s="148"/>
      <c r="O612" s="148"/>
      <c r="P612" s="148"/>
      <c r="Q612" s="148"/>
      <c r="R612" s="148"/>
      <c r="S612" s="148"/>
      <c r="T612" s="148"/>
      <c r="U612" s="148"/>
      <c r="V612" s="148"/>
      <c r="W612" s="148"/>
      <c r="X612" s="148"/>
      <c r="Y612" s="148"/>
      <c r="Z612" s="148"/>
      <c r="AA612" s="148"/>
      <c r="AB612" s="148"/>
    </row>
    <row r="613" spans="1:28" ht="10.9" customHeight="1" x14ac:dyDescent="0.2">
      <c r="A613" s="148"/>
      <c r="B613" s="148"/>
      <c r="C613" s="148"/>
      <c r="D613" s="148"/>
      <c r="E613" s="148"/>
      <c r="F613" s="148"/>
      <c r="G613" s="148"/>
      <c r="H613" s="148"/>
      <c r="I613" s="148"/>
      <c r="J613" s="148"/>
      <c r="K613" s="148"/>
      <c r="L613" s="148"/>
      <c r="M613" s="148"/>
      <c r="N613" s="148"/>
      <c r="O613" s="148"/>
      <c r="P613" s="148"/>
      <c r="Q613" s="148"/>
      <c r="R613" s="148"/>
      <c r="S613" s="148"/>
      <c r="T613" s="148"/>
      <c r="U613" s="148"/>
      <c r="V613" s="148"/>
      <c r="W613" s="148"/>
      <c r="X613" s="148"/>
      <c r="Y613" s="148"/>
      <c r="Z613" s="148"/>
      <c r="AA613" s="148"/>
      <c r="AB613" s="148"/>
    </row>
    <row r="614" spans="1:28" ht="10.9" customHeight="1" x14ac:dyDescent="0.2">
      <c r="A614" s="148"/>
      <c r="B614" s="148"/>
      <c r="C614" s="148"/>
      <c r="D614" s="148"/>
      <c r="E614" s="148"/>
      <c r="F614" s="148"/>
      <c r="G614" s="148"/>
      <c r="H614" s="148"/>
      <c r="I614" s="148"/>
      <c r="J614" s="148"/>
      <c r="K614" s="148"/>
      <c r="L614" s="148"/>
      <c r="M614" s="148"/>
      <c r="N614" s="148"/>
      <c r="O614" s="148"/>
      <c r="P614" s="148"/>
      <c r="Q614" s="148"/>
      <c r="R614" s="148"/>
      <c r="S614" s="148"/>
      <c r="T614" s="148"/>
      <c r="U614" s="148"/>
      <c r="V614" s="148"/>
      <c r="W614" s="148"/>
      <c r="X614" s="148"/>
      <c r="Y614" s="148"/>
      <c r="Z614" s="148"/>
      <c r="AA614" s="148"/>
      <c r="AB614" s="148"/>
    </row>
    <row r="615" spans="1:28" ht="10.9" customHeight="1" x14ac:dyDescent="0.2">
      <c r="A615" s="148"/>
      <c r="B615" s="148"/>
      <c r="C615" s="148"/>
      <c r="D615" s="148"/>
      <c r="E615" s="148"/>
      <c r="F615" s="148"/>
      <c r="G615" s="148"/>
      <c r="H615" s="148"/>
      <c r="I615" s="148"/>
      <c r="J615" s="148"/>
      <c r="K615" s="148"/>
      <c r="L615" s="148"/>
      <c r="M615" s="148"/>
      <c r="N615" s="148"/>
      <c r="O615" s="148"/>
      <c r="P615" s="148"/>
      <c r="Q615" s="148"/>
      <c r="R615" s="148"/>
      <c r="S615" s="148"/>
      <c r="T615" s="148"/>
      <c r="U615" s="148"/>
      <c r="V615" s="148"/>
      <c r="W615" s="148"/>
      <c r="X615" s="148"/>
      <c r="Y615" s="148"/>
      <c r="Z615" s="148"/>
      <c r="AA615" s="148"/>
      <c r="AB615" s="148"/>
    </row>
    <row r="616" spans="1:28" ht="10.9" customHeight="1" x14ac:dyDescent="0.2">
      <c r="A616" s="148"/>
      <c r="B616" s="148"/>
      <c r="C616" s="148"/>
      <c r="D616" s="148"/>
      <c r="E616" s="148"/>
      <c r="F616" s="148"/>
      <c r="G616" s="148"/>
      <c r="H616" s="148"/>
      <c r="I616" s="148"/>
      <c r="J616" s="148"/>
      <c r="K616" s="148"/>
      <c r="L616" s="148"/>
      <c r="M616" s="148"/>
      <c r="N616" s="148"/>
      <c r="O616" s="148"/>
      <c r="P616" s="148"/>
      <c r="Q616" s="148"/>
      <c r="R616" s="148"/>
      <c r="S616" s="148"/>
      <c r="T616" s="148"/>
      <c r="U616" s="148"/>
      <c r="V616" s="148"/>
      <c r="W616" s="148"/>
      <c r="X616" s="148"/>
      <c r="Y616" s="148"/>
      <c r="Z616" s="148"/>
      <c r="AA616" s="148"/>
      <c r="AB616" s="148"/>
    </row>
    <row r="617" spans="1:28" ht="10.9" customHeight="1" x14ac:dyDescent="0.2">
      <c r="A617" s="148"/>
      <c r="B617" s="148"/>
      <c r="C617" s="148"/>
      <c r="D617" s="148"/>
      <c r="E617" s="148"/>
      <c r="F617" s="148"/>
      <c r="G617" s="148"/>
      <c r="H617" s="148"/>
      <c r="I617" s="148"/>
      <c r="J617" s="148"/>
      <c r="K617" s="148"/>
      <c r="L617" s="148"/>
      <c r="M617" s="148"/>
      <c r="N617" s="148"/>
      <c r="O617" s="148"/>
      <c r="P617" s="148"/>
      <c r="Q617" s="148"/>
      <c r="R617" s="148"/>
      <c r="S617" s="148"/>
      <c r="T617" s="148"/>
      <c r="U617" s="148"/>
      <c r="V617" s="148"/>
      <c r="W617" s="148"/>
      <c r="X617" s="148"/>
      <c r="Y617" s="148"/>
      <c r="Z617" s="148"/>
      <c r="AA617" s="148"/>
      <c r="AB617" s="148"/>
    </row>
    <row r="618" spans="1:28" ht="10.9" customHeight="1" x14ac:dyDescent="0.2">
      <c r="A618" s="148"/>
      <c r="B618" s="148"/>
      <c r="C618" s="148"/>
      <c r="D618" s="148"/>
      <c r="E618" s="148"/>
      <c r="F618" s="148"/>
      <c r="G618" s="148"/>
      <c r="H618" s="148"/>
      <c r="I618" s="148"/>
      <c r="J618" s="148"/>
      <c r="K618" s="148"/>
      <c r="L618" s="148"/>
      <c r="M618" s="148"/>
      <c r="N618" s="148"/>
      <c r="O618" s="148"/>
      <c r="P618" s="148"/>
      <c r="Q618" s="148"/>
      <c r="R618" s="148"/>
      <c r="S618" s="148"/>
      <c r="T618" s="148"/>
      <c r="U618" s="148"/>
      <c r="V618" s="148"/>
      <c r="W618" s="148"/>
      <c r="X618" s="148"/>
      <c r="Y618" s="148"/>
      <c r="Z618" s="148"/>
      <c r="AA618" s="148"/>
      <c r="AB618" s="148"/>
    </row>
    <row r="619" spans="1:28" ht="10.9" customHeight="1" x14ac:dyDescent="0.2">
      <c r="A619" s="148"/>
      <c r="B619" s="148"/>
      <c r="C619" s="148"/>
      <c r="D619" s="148"/>
      <c r="E619" s="148"/>
      <c r="F619" s="148"/>
      <c r="G619" s="148"/>
      <c r="H619" s="148"/>
      <c r="I619" s="148"/>
      <c r="J619" s="148"/>
      <c r="K619" s="148"/>
      <c r="L619" s="148"/>
      <c r="M619" s="148"/>
      <c r="N619" s="148"/>
      <c r="O619" s="148"/>
      <c r="P619" s="148"/>
      <c r="Q619" s="148"/>
      <c r="R619" s="148"/>
      <c r="S619" s="148"/>
      <c r="T619" s="148"/>
      <c r="U619" s="148"/>
      <c r="V619" s="148"/>
      <c r="W619" s="148"/>
      <c r="X619" s="148"/>
      <c r="Y619" s="148"/>
      <c r="Z619" s="148"/>
      <c r="AA619" s="148"/>
      <c r="AB619" s="148"/>
    </row>
    <row r="620" spans="1:28" ht="10.9" customHeight="1" x14ac:dyDescent="0.2">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W620" s="148"/>
      <c r="X620" s="148"/>
      <c r="Y620" s="148"/>
      <c r="Z620" s="148"/>
      <c r="AA620" s="148"/>
      <c r="AB620" s="148"/>
    </row>
    <row r="621" spans="1:28" ht="10.9" customHeight="1" x14ac:dyDescent="0.2">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W621" s="148"/>
      <c r="X621" s="148"/>
      <c r="Y621" s="148"/>
      <c r="Z621" s="148"/>
      <c r="AA621" s="148"/>
      <c r="AB621" s="148"/>
    </row>
    <row r="622" spans="1:28" ht="10.9" customHeight="1" x14ac:dyDescent="0.2">
      <c r="A622" s="148"/>
      <c r="B622" s="148"/>
      <c r="C622" s="148"/>
      <c r="D622" s="148"/>
      <c r="E622" s="148"/>
      <c r="F622" s="148"/>
      <c r="G622" s="148"/>
      <c r="H622" s="148"/>
      <c r="I622" s="148"/>
      <c r="J622" s="148"/>
      <c r="K622" s="148"/>
      <c r="L622" s="148"/>
      <c r="M622" s="148"/>
      <c r="N622" s="148"/>
      <c r="O622" s="148"/>
      <c r="P622" s="148"/>
      <c r="Q622" s="148"/>
      <c r="R622" s="148"/>
      <c r="S622" s="148"/>
      <c r="T622" s="148"/>
      <c r="U622" s="148"/>
      <c r="V622" s="148"/>
      <c r="W622" s="148"/>
      <c r="X622" s="148"/>
      <c r="Y622" s="148"/>
      <c r="Z622" s="148"/>
      <c r="AA622" s="148"/>
      <c r="AB622" s="148"/>
    </row>
    <row r="623" spans="1:28" ht="10.9" customHeight="1" x14ac:dyDescent="0.2">
      <c r="A623" s="148"/>
      <c r="B623" s="148"/>
      <c r="C623" s="148"/>
      <c r="D623" s="148"/>
      <c r="E623" s="148"/>
      <c r="F623" s="148"/>
      <c r="G623" s="148"/>
      <c r="H623" s="148"/>
      <c r="I623" s="148"/>
      <c r="J623" s="148"/>
      <c r="K623" s="148"/>
      <c r="L623" s="148"/>
      <c r="M623" s="148"/>
      <c r="N623" s="148"/>
      <c r="O623" s="148"/>
      <c r="P623" s="148"/>
      <c r="Q623" s="148"/>
      <c r="R623" s="148"/>
      <c r="S623" s="148"/>
      <c r="T623" s="148"/>
      <c r="U623" s="148"/>
      <c r="V623" s="148"/>
      <c r="W623" s="148"/>
      <c r="X623" s="148"/>
      <c r="Y623" s="148"/>
      <c r="Z623" s="148"/>
      <c r="AA623" s="148"/>
      <c r="AB623" s="148"/>
    </row>
    <row r="624" spans="1:28" ht="10.9" customHeight="1" x14ac:dyDescent="0.2">
      <c r="A624" s="148"/>
      <c r="B624" s="148"/>
      <c r="C624" s="148"/>
      <c r="D624" s="148"/>
      <c r="E624" s="148"/>
      <c r="F624" s="148"/>
      <c r="G624" s="148"/>
      <c r="H624" s="148"/>
      <c r="I624" s="148"/>
      <c r="J624" s="148"/>
      <c r="K624" s="148"/>
      <c r="L624" s="148"/>
      <c r="M624" s="148"/>
      <c r="N624" s="148"/>
      <c r="O624" s="148"/>
      <c r="P624" s="148"/>
      <c r="Q624" s="148"/>
      <c r="R624" s="148"/>
      <c r="S624" s="148"/>
      <c r="T624" s="148"/>
      <c r="U624" s="148"/>
      <c r="V624" s="148"/>
      <c r="W624" s="148"/>
      <c r="X624" s="148"/>
      <c r="Y624" s="148"/>
      <c r="Z624" s="148"/>
      <c r="AA624" s="148"/>
      <c r="AB624" s="148"/>
    </row>
    <row r="625" spans="1:28" ht="10.9" customHeight="1" x14ac:dyDescent="0.2">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W625" s="148"/>
      <c r="X625" s="148"/>
      <c r="Y625" s="148"/>
      <c r="Z625" s="148"/>
      <c r="AA625" s="148"/>
      <c r="AB625" s="148"/>
    </row>
    <row r="626" spans="1:28" ht="10.9" customHeight="1" x14ac:dyDescent="0.2">
      <c r="A626" s="148"/>
      <c r="B626" s="148"/>
      <c r="C626" s="148"/>
      <c r="D626" s="148"/>
      <c r="E626" s="148"/>
      <c r="F626" s="148"/>
      <c r="G626" s="148"/>
      <c r="H626" s="148"/>
      <c r="I626" s="148"/>
      <c r="J626" s="148"/>
      <c r="K626" s="148"/>
      <c r="L626" s="148"/>
      <c r="M626" s="148"/>
      <c r="N626" s="148"/>
      <c r="O626" s="148"/>
      <c r="P626" s="148"/>
      <c r="Q626" s="148"/>
      <c r="R626" s="148"/>
      <c r="S626" s="148"/>
      <c r="T626" s="148"/>
      <c r="U626" s="148"/>
      <c r="V626" s="148"/>
      <c r="W626" s="148"/>
      <c r="X626" s="148"/>
      <c r="Y626" s="148"/>
      <c r="Z626" s="148"/>
      <c r="AA626" s="148"/>
      <c r="AB626" s="148"/>
    </row>
    <row r="627" spans="1:28" ht="10.9" customHeight="1" x14ac:dyDescent="0.2">
      <c r="A627" s="148"/>
      <c r="B627" s="148"/>
      <c r="C627" s="148"/>
      <c r="D627" s="148"/>
      <c r="E627" s="148"/>
      <c r="F627" s="148"/>
      <c r="G627" s="148"/>
      <c r="H627" s="148"/>
      <c r="I627" s="148"/>
      <c r="J627" s="148"/>
      <c r="K627" s="148"/>
      <c r="L627" s="148"/>
      <c r="M627" s="148"/>
      <c r="N627" s="148"/>
      <c r="O627" s="148"/>
      <c r="P627" s="148"/>
      <c r="Q627" s="148"/>
      <c r="R627" s="148"/>
      <c r="S627" s="148"/>
      <c r="T627" s="148"/>
      <c r="U627" s="148"/>
      <c r="V627" s="148"/>
      <c r="W627" s="148"/>
      <c r="X627" s="148"/>
      <c r="Y627" s="148"/>
      <c r="Z627" s="148"/>
      <c r="AA627" s="148"/>
      <c r="AB627" s="148"/>
    </row>
    <row r="628" spans="1:28" ht="10.9" customHeight="1" x14ac:dyDescent="0.2">
      <c r="A628" s="148"/>
      <c r="B628" s="148"/>
      <c r="C628" s="148"/>
      <c r="D628" s="148"/>
      <c r="E628" s="148"/>
      <c r="F628" s="148"/>
      <c r="G628" s="148"/>
      <c r="H628" s="148"/>
      <c r="I628" s="148"/>
      <c r="J628" s="148"/>
      <c r="K628" s="148"/>
      <c r="L628" s="148"/>
      <c r="M628" s="148"/>
      <c r="N628" s="148"/>
      <c r="O628" s="148"/>
      <c r="P628" s="148"/>
      <c r="Q628" s="148"/>
      <c r="R628" s="148"/>
      <c r="S628" s="148"/>
      <c r="T628" s="148"/>
      <c r="U628" s="148"/>
      <c r="V628" s="148"/>
      <c r="W628" s="148"/>
      <c r="X628" s="148"/>
      <c r="Y628" s="148"/>
      <c r="Z628" s="148"/>
      <c r="AA628" s="148"/>
      <c r="AB628" s="148"/>
    </row>
    <row r="629" spans="1:28" ht="10.9" customHeight="1" x14ac:dyDescent="0.2">
      <c r="A629" s="148"/>
      <c r="B629" s="148"/>
      <c r="C629" s="148"/>
      <c r="D629" s="148"/>
      <c r="E629" s="148"/>
      <c r="F629" s="148"/>
      <c r="G629" s="148"/>
      <c r="H629" s="148"/>
      <c r="I629" s="148"/>
      <c r="J629" s="148"/>
      <c r="K629" s="148"/>
      <c r="L629" s="148"/>
      <c r="M629" s="148"/>
      <c r="N629" s="148"/>
      <c r="O629" s="148"/>
      <c r="P629" s="148"/>
      <c r="Q629" s="148"/>
      <c r="R629" s="148"/>
      <c r="S629" s="148"/>
      <c r="T629" s="148"/>
      <c r="U629" s="148"/>
      <c r="V629" s="148"/>
      <c r="W629" s="148"/>
      <c r="X629" s="148"/>
      <c r="Y629" s="148"/>
      <c r="Z629" s="148"/>
      <c r="AA629" s="148"/>
      <c r="AB629" s="148"/>
    </row>
    <row r="630" spans="1:28" ht="10.9" customHeight="1" x14ac:dyDescent="0.2">
      <c r="A630" s="148"/>
      <c r="B630" s="148"/>
      <c r="C630" s="148"/>
      <c r="D630" s="148"/>
      <c r="E630" s="148"/>
      <c r="F630" s="148"/>
      <c r="G630" s="148"/>
      <c r="H630" s="148"/>
      <c r="I630" s="148"/>
      <c r="J630" s="148"/>
      <c r="K630" s="148"/>
      <c r="L630" s="148"/>
      <c r="M630" s="148"/>
      <c r="N630" s="148"/>
      <c r="O630" s="148"/>
      <c r="P630" s="148"/>
      <c r="Q630" s="148"/>
      <c r="R630" s="148"/>
      <c r="S630" s="148"/>
      <c r="T630" s="148"/>
      <c r="U630" s="148"/>
      <c r="V630" s="148"/>
      <c r="W630" s="148"/>
      <c r="X630" s="148"/>
      <c r="Y630" s="148"/>
      <c r="Z630" s="148"/>
      <c r="AA630" s="148"/>
      <c r="AB630" s="148"/>
    </row>
    <row r="631" spans="1:28" ht="10.9" customHeight="1" x14ac:dyDescent="0.2">
      <c r="A631" s="148"/>
      <c r="B631" s="148"/>
      <c r="C631" s="148"/>
      <c r="D631" s="148"/>
      <c r="E631" s="148"/>
      <c r="F631" s="148"/>
      <c r="G631" s="148"/>
      <c r="H631" s="148"/>
      <c r="I631" s="148"/>
      <c r="J631" s="148"/>
      <c r="K631" s="148"/>
      <c r="L631" s="148"/>
      <c r="M631" s="148"/>
      <c r="N631" s="148"/>
      <c r="O631" s="148"/>
      <c r="P631" s="148"/>
      <c r="Q631" s="148"/>
      <c r="R631" s="148"/>
      <c r="S631" s="148"/>
      <c r="T631" s="148"/>
      <c r="U631" s="148"/>
      <c r="V631" s="148"/>
      <c r="W631" s="148"/>
      <c r="X631" s="148"/>
      <c r="Y631" s="148"/>
      <c r="Z631" s="148"/>
      <c r="AA631" s="148"/>
      <c r="AB631" s="148"/>
    </row>
    <row r="632" spans="1:28" ht="10.9" customHeight="1" x14ac:dyDescent="0.2">
      <c r="A632" s="148"/>
      <c r="B632" s="148"/>
      <c r="C632" s="148"/>
      <c r="D632" s="148"/>
      <c r="E632" s="148"/>
      <c r="F632" s="148"/>
      <c r="G632" s="148"/>
      <c r="H632" s="148"/>
      <c r="I632" s="148"/>
      <c r="J632" s="148"/>
      <c r="K632" s="148"/>
      <c r="L632" s="148"/>
      <c r="M632" s="148"/>
      <c r="N632" s="148"/>
      <c r="O632" s="148"/>
      <c r="P632" s="148"/>
      <c r="Q632" s="148"/>
      <c r="R632" s="148"/>
      <c r="S632" s="148"/>
      <c r="T632" s="148"/>
      <c r="U632" s="148"/>
      <c r="V632" s="148"/>
      <c r="W632" s="148"/>
      <c r="X632" s="148"/>
      <c r="Y632" s="148"/>
      <c r="Z632" s="148"/>
      <c r="AA632" s="148"/>
      <c r="AB632" s="148"/>
    </row>
    <row r="633" spans="1:28" ht="10.9" customHeight="1" x14ac:dyDescent="0.2">
      <c r="A633" s="148"/>
      <c r="B633" s="148"/>
      <c r="C633" s="148"/>
      <c r="D633" s="148"/>
      <c r="E633" s="148"/>
      <c r="F633" s="148"/>
      <c r="G633" s="148"/>
      <c r="H633" s="148"/>
      <c r="I633" s="148"/>
      <c r="J633" s="148"/>
      <c r="K633" s="148"/>
      <c r="L633" s="148"/>
      <c r="M633" s="148"/>
      <c r="N633" s="148"/>
      <c r="O633" s="148"/>
      <c r="P633" s="148"/>
      <c r="Q633" s="148"/>
      <c r="R633" s="148"/>
      <c r="S633" s="148"/>
      <c r="T633" s="148"/>
      <c r="U633" s="148"/>
      <c r="V633" s="148"/>
      <c r="W633" s="148"/>
      <c r="X633" s="148"/>
      <c r="Y633" s="148"/>
      <c r="Z633" s="148"/>
      <c r="AA633" s="148"/>
      <c r="AB633" s="148"/>
    </row>
    <row r="634" spans="1:28" ht="10.9" customHeight="1" x14ac:dyDescent="0.2">
      <c r="A634" s="148"/>
      <c r="B634" s="148"/>
      <c r="C634" s="148"/>
      <c r="D634" s="148"/>
      <c r="E634" s="148"/>
      <c r="F634" s="148"/>
      <c r="G634" s="148"/>
      <c r="H634" s="148"/>
      <c r="I634" s="148"/>
      <c r="J634" s="148"/>
      <c r="K634" s="148"/>
      <c r="L634" s="148"/>
      <c r="M634" s="148"/>
      <c r="N634" s="148"/>
      <c r="O634" s="148"/>
      <c r="P634" s="148"/>
      <c r="Q634" s="148"/>
      <c r="R634" s="148"/>
      <c r="S634" s="148"/>
      <c r="T634" s="148"/>
      <c r="U634" s="148"/>
      <c r="V634" s="148"/>
      <c r="W634" s="148"/>
      <c r="X634" s="148"/>
      <c r="Y634" s="148"/>
      <c r="Z634" s="148"/>
      <c r="AA634" s="148"/>
      <c r="AB634" s="148"/>
    </row>
    <row r="635" spans="1:28" ht="10.9" customHeight="1" x14ac:dyDescent="0.2">
      <c r="A635" s="148"/>
      <c r="B635" s="148"/>
      <c r="C635" s="148"/>
      <c r="D635" s="148"/>
      <c r="E635" s="148"/>
      <c r="F635" s="148"/>
      <c r="G635" s="148"/>
      <c r="H635" s="148"/>
      <c r="I635" s="148"/>
      <c r="J635" s="148"/>
      <c r="K635" s="148"/>
      <c r="L635" s="148"/>
      <c r="M635" s="148"/>
      <c r="N635" s="148"/>
      <c r="O635" s="148"/>
      <c r="P635" s="148"/>
      <c r="Q635" s="148"/>
      <c r="R635" s="148"/>
      <c r="S635" s="148"/>
      <c r="T635" s="148"/>
      <c r="U635" s="148"/>
      <c r="V635" s="148"/>
      <c r="W635" s="148"/>
      <c r="X635" s="148"/>
      <c r="Y635" s="148"/>
      <c r="Z635" s="148"/>
      <c r="AA635" s="148"/>
      <c r="AB635" s="148"/>
    </row>
    <row r="636" spans="1:28" ht="10.9" customHeight="1" x14ac:dyDescent="0.2">
      <c r="A636" s="148"/>
      <c r="B636" s="148"/>
      <c r="C636" s="148"/>
      <c r="D636" s="148"/>
      <c r="E636" s="148"/>
      <c r="F636" s="148"/>
      <c r="G636" s="148"/>
      <c r="H636" s="148"/>
      <c r="I636" s="148"/>
      <c r="J636" s="148"/>
      <c r="K636" s="148"/>
      <c r="L636" s="148"/>
      <c r="M636" s="148"/>
      <c r="N636" s="148"/>
      <c r="O636" s="148"/>
      <c r="P636" s="148"/>
      <c r="Q636" s="148"/>
      <c r="R636" s="148"/>
      <c r="S636" s="148"/>
      <c r="T636" s="148"/>
      <c r="U636" s="148"/>
      <c r="V636" s="148"/>
      <c r="W636" s="148"/>
      <c r="X636" s="148"/>
      <c r="Y636" s="148"/>
      <c r="Z636" s="148"/>
      <c r="AA636" s="148"/>
      <c r="AB636" s="148"/>
    </row>
    <row r="637" spans="1:28" ht="10.9" customHeight="1" x14ac:dyDescent="0.2">
      <c r="A637" s="148"/>
      <c r="B637" s="148"/>
      <c r="C637" s="148"/>
      <c r="D637" s="148"/>
      <c r="E637" s="148"/>
      <c r="F637" s="148"/>
      <c r="G637" s="148"/>
      <c r="H637" s="148"/>
      <c r="I637" s="148"/>
      <c r="J637" s="148"/>
      <c r="K637" s="148"/>
      <c r="L637" s="148"/>
      <c r="M637" s="148"/>
      <c r="N637" s="148"/>
      <c r="O637" s="148"/>
      <c r="P637" s="148"/>
      <c r="Q637" s="148"/>
      <c r="R637" s="148"/>
      <c r="S637" s="148"/>
      <c r="T637" s="148"/>
      <c r="U637" s="148"/>
      <c r="V637" s="148"/>
      <c r="W637" s="148"/>
      <c r="X637" s="148"/>
      <c r="Y637" s="148"/>
      <c r="Z637" s="148"/>
      <c r="AA637" s="148"/>
      <c r="AB637" s="148"/>
    </row>
    <row r="638" spans="1:28" ht="10.9" customHeight="1" x14ac:dyDescent="0.2">
      <c r="A638" s="148"/>
      <c r="B638" s="148"/>
      <c r="C638" s="148"/>
      <c r="D638" s="148"/>
      <c r="E638" s="148"/>
      <c r="F638" s="148"/>
      <c r="G638" s="148"/>
      <c r="H638" s="148"/>
      <c r="I638" s="148"/>
      <c r="J638" s="148"/>
      <c r="K638" s="148"/>
      <c r="L638" s="148"/>
      <c r="M638" s="148"/>
      <c r="N638" s="148"/>
      <c r="O638" s="148"/>
      <c r="P638" s="148"/>
      <c r="Q638" s="148"/>
      <c r="R638" s="148"/>
      <c r="S638" s="148"/>
      <c r="T638" s="148"/>
      <c r="U638" s="148"/>
      <c r="V638" s="148"/>
      <c r="W638" s="148"/>
      <c r="X638" s="148"/>
      <c r="Y638" s="148"/>
      <c r="Z638" s="148"/>
      <c r="AA638" s="148"/>
      <c r="AB638" s="148"/>
    </row>
    <row r="639" spans="1:28" ht="10.9" customHeight="1" x14ac:dyDescent="0.2">
      <c r="A639" s="148"/>
      <c r="B639" s="148"/>
      <c r="C639" s="148"/>
      <c r="D639" s="148"/>
      <c r="E639" s="148"/>
      <c r="F639" s="148"/>
      <c r="G639" s="148"/>
      <c r="H639" s="148"/>
      <c r="I639" s="148"/>
      <c r="J639" s="148"/>
      <c r="K639" s="148"/>
      <c r="L639" s="148"/>
      <c r="M639" s="148"/>
      <c r="N639" s="148"/>
      <c r="O639" s="148"/>
      <c r="P639" s="148"/>
      <c r="Q639" s="148"/>
      <c r="R639" s="148"/>
      <c r="S639" s="148"/>
      <c r="T639" s="148"/>
      <c r="U639" s="148"/>
      <c r="V639" s="148"/>
      <c r="W639" s="148"/>
      <c r="X639" s="148"/>
      <c r="Y639" s="148"/>
      <c r="Z639" s="148"/>
      <c r="AA639" s="148"/>
      <c r="AB639" s="148"/>
    </row>
    <row r="640" spans="1:28" ht="10.9" customHeight="1" x14ac:dyDescent="0.2">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W640" s="148"/>
      <c r="X640" s="148"/>
      <c r="Y640" s="148"/>
      <c r="Z640" s="148"/>
      <c r="AA640" s="148"/>
      <c r="AB640" s="148"/>
    </row>
    <row r="641" spans="1:28" ht="10.9" customHeight="1" x14ac:dyDescent="0.2">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W641" s="148"/>
      <c r="X641" s="148"/>
      <c r="Y641" s="148"/>
      <c r="Z641" s="148"/>
      <c r="AA641" s="148"/>
      <c r="AB641" s="148"/>
    </row>
    <row r="642" spans="1:28" ht="10.9" customHeight="1" x14ac:dyDescent="0.2">
      <c r="A642" s="148"/>
      <c r="B642" s="148"/>
      <c r="C642" s="148"/>
      <c r="D642" s="148"/>
      <c r="E642" s="148"/>
      <c r="F642" s="148"/>
      <c r="G642" s="148"/>
      <c r="H642" s="148"/>
      <c r="I642" s="148"/>
      <c r="J642" s="148"/>
      <c r="K642" s="148"/>
      <c r="L642" s="148"/>
      <c r="M642" s="148"/>
      <c r="N642" s="148"/>
      <c r="O642" s="148"/>
      <c r="P642" s="148"/>
      <c r="Q642" s="148"/>
      <c r="R642" s="148"/>
      <c r="S642" s="148"/>
      <c r="T642" s="148"/>
      <c r="U642" s="148"/>
      <c r="V642" s="148"/>
      <c r="W642" s="148"/>
      <c r="X642" s="148"/>
      <c r="Y642" s="148"/>
      <c r="Z642" s="148"/>
      <c r="AA642" s="148"/>
      <c r="AB642" s="148"/>
    </row>
    <row r="643" spans="1:28" ht="10.9" customHeight="1" x14ac:dyDescent="0.2">
      <c r="A643" s="148"/>
      <c r="B643" s="148"/>
      <c r="C643" s="148"/>
      <c r="D643" s="148"/>
      <c r="E643" s="148"/>
      <c r="F643" s="148"/>
      <c r="G643" s="148"/>
      <c r="H643" s="148"/>
      <c r="I643" s="148"/>
      <c r="J643" s="148"/>
      <c r="K643" s="148"/>
      <c r="L643" s="148"/>
      <c r="M643" s="148"/>
      <c r="N643" s="148"/>
      <c r="O643" s="148"/>
      <c r="P643" s="148"/>
      <c r="Q643" s="148"/>
      <c r="R643" s="148"/>
      <c r="S643" s="148"/>
      <c r="T643" s="148"/>
      <c r="U643" s="148"/>
      <c r="V643" s="148"/>
      <c r="W643" s="148"/>
      <c r="X643" s="148"/>
      <c r="Y643" s="148"/>
      <c r="Z643" s="148"/>
      <c r="AA643" s="148"/>
      <c r="AB643" s="148"/>
    </row>
    <row r="644" spans="1:28" ht="10.9" customHeight="1" x14ac:dyDescent="0.2">
      <c r="A644" s="148"/>
      <c r="B644" s="148"/>
      <c r="C644" s="148"/>
      <c r="D644" s="148"/>
      <c r="E644" s="148"/>
      <c r="F644" s="148"/>
      <c r="G644" s="148"/>
      <c r="H644" s="148"/>
      <c r="I644" s="148"/>
      <c r="J644" s="148"/>
      <c r="K644" s="148"/>
      <c r="L644" s="148"/>
      <c r="M644" s="148"/>
      <c r="N644" s="148"/>
      <c r="O644" s="148"/>
      <c r="P644" s="148"/>
      <c r="Q644" s="148"/>
      <c r="R644" s="148"/>
      <c r="S644" s="148"/>
      <c r="T644" s="148"/>
      <c r="U644" s="148"/>
      <c r="V644" s="148"/>
      <c r="W644" s="148"/>
      <c r="X644" s="148"/>
      <c r="Y644" s="148"/>
      <c r="Z644" s="148"/>
      <c r="AA644" s="148"/>
      <c r="AB644" s="148"/>
    </row>
    <row r="645" spans="1:28" ht="10.9" customHeight="1" x14ac:dyDescent="0.2">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W645" s="148"/>
      <c r="X645" s="148"/>
      <c r="Y645" s="148"/>
      <c r="Z645" s="148"/>
      <c r="AA645" s="148"/>
      <c r="AB645" s="148"/>
    </row>
    <row r="646" spans="1:28" ht="10.9" customHeight="1" x14ac:dyDescent="0.2">
      <c r="A646" s="148"/>
      <c r="B646" s="148"/>
      <c r="C646" s="148"/>
      <c r="D646" s="148"/>
      <c r="E646" s="148"/>
      <c r="F646" s="148"/>
      <c r="G646" s="148"/>
      <c r="H646" s="148"/>
      <c r="I646" s="148"/>
      <c r="J646" s="148"/>
      <c r="K646" s="148"/>
      <c r="L646" s="148"/>
      <c r="M646" s="148"/>
      <c r="N646" s="148"/>
      <c r="O646" s="148"/>
      <c r="P646" s="148"/>
      <c r="Q646" s="148"/>
      <c r="R646" s="148"/>
      <c r="S646" s="148"/>
      <c r="T646" s="148"/>
      <c r="U646" s="148"/>
      <c r="V646" s="148"/>
      <c r="W646" s="148"/>
      <c r="X646" s="148"/>
      <c r="Y646" s="148"/>
      <c r="Z646" s="148"/>
      <c r="AA646" s="148"/>
      <c r="AB646" s="148"/>
    </row>
    <row r="647" spans="1:28" ht="10.9" customHeight="1" x14ac:dyDescent="0.2">
      <c r="A647" s="148"/>
      <c r="B647" s="148"/>
      <c r="C647" s="148"/>
      <c r="D647" s="148"/>
      <c r="E647" s="148"/>
      <c r="F647" s="148"/>
      <c r="G647" s="148"/>
      <c r="H647" s="148"/>
      <c r="I647" s="148"/>
      <c r="J647" s="148"/>
      <c r="K647" s="148"/>
      <c r="L647" s="148"/>
      <c r="M647" s="148"/>
      <c r="N647" s="148"/>
      <c r="O647" s="148"/>
      <c r="P647" s="148"/>
      <c r="Q647" s="148"/>
      <c r="R647" s="148"/>
      <c r="S647" s="148"/>
      <c r="T647" s="148"/>
      <c r="U647" s="148"/>
      <c r="V647" s="148"/>
      <c r="W647" s="148"/>
      <c r="X647" s="148"/>
      <c r="Y647" s="148"/>
      <c r="Z647" s="148"/>
      <c r="AA647" s="148"/>
      <c r="AB647" s="148"/>
    </row>
    <row r="648" spans="1:28" ht="10.9" customHeight="1" x14ac:dyDescent="0.2">
      <c r="A648" s="148"/>
      <c r="B648" s="148"/>
      <c r="C648" s="148"/>
      <c r="D648" s="148"/>
      <c r="E648" s="148"/>
      <c r="F648" s="148"/>
      <c r="G648" s="148"/>
      <c r="H648" s="148"/>
      <c r="I648" s="148"/>
      <c r="J648" s="148"/>
      <c r="K648" s="148"/>
      <c r="L648" s="148"/>
      <c r="M648" s="148"/>
      <c r="N648" s="148"/>
      <c r="O648" s="148"/>
      <c r="P648" s="148"/>
      <c r="Q648" s="148"/>
      <c r="R648" s="148"/>
      <c r="S648" s="148"/>
      <c r="T648" s="148"/>
      <c r="U648" s="148"/>
      <c r="V648" s="148"/>
      <c r="W648" s="148"/>
      <c r="X648" s="148"/>
      <c r="Y648" s="148"/>
      <c r="Z648" s="148"/>
      <c r="AA648" s="148"/>
      <c r="AB648" s="148"/>
    </row>
    <row r="649" spans="1:28" ht="10.9" customHeight="1" x14ac:dyDescent="0.2">
      <c r="A649" s="148"/>
      <c r="B649" s="148"/>
      <c r="C649" s="148"/>
      <c r="D649" s="148"/>
      <c r="E649" s="148"/>
      <c r="F649" s="148"/>
      <c r="G649" s="148"/>
      <c r="H649" s="148"/>
      <c r="I649" s="148"/>
      <c r="J649" s="148"/>
      <c r="K649" s="148"/>
      <c r="L649" s="148"/>
      <c r="M649" s="148"/>
      <c r="N649" s="148"/>
      <c r="O649" s="148"/>
      <c r="P649" s="148"/>
      <c r="Q649" s="148"/>
      <c r="R649" s="148"/>
      <c r="S649" s="148"/>
      <c r="T649" s="148"/>
      <c r="U649" s="148"/>
      <c r="V649" s="148"/>
      <c r="W649" s="148"/>
      <c r="X649" s="148"/>
      <c r="Y649" s="148"/>
      <c r="Z649" s="148"/>
      <c r="AA649" s="148"/>
      <c r="AB649" s="148"/>
    </row>
    <row r="650" spans="1:28" ht="10.9" customHeight="1" x14ac:dyDescent="0.2">
      <c r="A650" s="148"/>
      <c r="B650" s="148"/>
      <c r="C650" s="148"/>
      <c r="D650" s="148"/>
      <c r="E650" s="148"/>
      <c r="F650" s="148"/>
      <c r="G650" s="148"/>
      <c r="H650" s="148"/>
      <c r="I650" s="148"/>
      <c r="J650" s="148"/>
      <c r="K650" s="148"/>
      <c r="L650" s="148"/>
      <c r="M650" s="148"/>
      <c r="N650" s="148"/>
      <c r="O650" s="148"/>
      <c r="P650" s="148"/>
      <c r="Q650" s="148"/>
      <c r="R650" s="148"/>
      <c r="S650" s="148"/>
      <c r="T650" s="148"/>
      <c r="U650" s="148"/>
      <c r="V650" s="148"/>
      <c r="W650" s="148"/>
      <c r="X650" s="148"/>
      <c r="Y650" s="148"/>
      <c r="Z650" s="148"/>
      <c r="AA650" s="148"/>
      <c r="AB650" s="148"/>
    </row>
    <row r="651" spans="1:28" ht="10.9" customHeight="1" x14ac:dyDescent="0.2">
      <c r="A651" s="148"/>
      <c r="B651" s="148"/>
      <c r="C651" s="148"/>
      <c r="D651" s="148"/>
      <c r="E651" s="148"/>
      <c r="F651" s="148"/>
      <c r="G651" s="148"/>
      <c r="H651" s="148"/>
      <c r="I651" s="148"/>
      <c r="J651" s="148"/>
      <c r="K651" s="148"/>
      <c r="L651" s="148"/>
      <c r="M651" s="148"/>
      <c r="N651" s="148"/>
      <c r="O651" s="148"/>
      <c r="P651" s="148"/>
      <c r="Q651" s="148"/>
      <c r="R651" s="148"/>
      <c r="S651" s="148"/>
      <c r="T651" s="148"/>
      <c r="U651" s="148"/>
      <c r="V651" s="148"/>
      <c r="W651" s="148"/>
      <c r="X651" s="148"/>
      <c r="Y651" s="148"/>
      <c r="Z651" s="148"/>
      <c r="AA651" s="148"/>
      <c r="AB651" s="148"/>
    </row>
    <row r="652" spans="1:28" ht="10.9" customHeight="1" x14ac:dyDescent="0.2">
      <c r="A652" s="148"/>
      <c r="B652" s="148"/>
      <c r="C652" s="148"/>
      <c r="D652" s="148"/>
      <c r="E652" s="148"/>
      <c r="F652" s="148"/>
      <c r="G652" s="148"/>
      <c r="H652" s="148"/>
      <c r="I652" s="148"/>
      <c r="J652" s="148"/>
      <c r="K652" s="148"/>
      <c r="L652" s="148"/>
      <c r="M652" s="148"/>
      <c r="N652" s="148"/>
      <c r="O652" s="148"/>
      <c r="P652" s="148"/>
      <c r="Q652" s="148"/>
      <c r="R652" s="148"/>
      <c r="S652" s="148"/>
      <c r="T652" s="148"/>
      <c r="U652" s="148"/>
      <c r="V652" s="148"/>
      <c r="W652" s="148"/>
      <c r="X652" s="148"/>
      <c r="Y652" s="148"/>
      <c r="Z652" s="148"/>
      <c r="AA652" s="148"/>
      <c r="AB652" s="148"/>
    </row>
    <row r="653" spans="1:28" ht="10.9" customHeight="1" x14ac:dyDescent="0.2">
      <c r="A653" s="148"/>
      <c r="B653" s="148"/>
      <c r="C653" s="148"/>
      <c r="D653" s="148"/>
      <c r="E653" s="148"/>
      <c r="F653" s="148"/>
      <c r="G653" s="148"/>
      <c r="H653" s="148"/>
      <c r="I653" s="148"/>
      <c r="J653" s="148"/>
      <c r="K653" s="148"/>
      <c r="L653" s="148"/>
      <c r="M653" s="148"/>
      <c r="N653" s="148"/>
      <c r="O653" s="148"/>
      <c r="P653" s="148"/>
      <c r="Q653" s="148"/>
      <c r="R653" s="148"/>
      <c r="S653" s="148"/>
      <c r="T653" s="148"/>
      <c r="U653" s="148"/>
      <c r="V653" s="148"/>
      <c r="W653" s="148"/>
      <c r="X653" s="148"/>
      <c r="Y653" s="148"/>
      <c r="Z653" s="148"/>
      <c r="AA653" s="148"/>
      <c r="AB653" s="148"/>
    </row>
    <row r="654" spans="1:28" ht="10.9" customHeight="1" x14ac:dyDescent="0.2">
      <c r="A654" s="148"/>
      <c r="B654" s="148"/>
      <c r="C654" s="148"/>
      <c r="D654" s="148"/>
      <c r="E654" s="148"/>
      <c r="F654" s="148"/>
      <c r="G654" s="148"/>
      <c r="H654" s="148"/>
      <c r="I654" s="148"/>
      <c r="J654" s="148"/>
      <c r="K654" s="148"/>
      <c r="L654" s="148"/>
      <c r="M654" s="148"/>
      <c r="N654" s="148"/>
      <c r="O654" s="148"/>
      <c r="P654" s="148"/>
      <c r="Q654" s="148"/>
      <c r="R654" s="148"/>
      <c r="S654" s="148"/>
      <c r="T654" s="148"/>
      <c r="U654" s="148"/>
      <c r="V654" s="148"/>
      <c r="W654" s="148"/>
      <c r="X654" s="148"/>
      <c r="Y654" s="148"/>
      <c r="Z654" s="148"/>
      <c r="AA654" s="148"/>
      <c r="AB654" s="148"/>
    </row>
    <row r="655" spans="1:28" ht="10.9" customHeight="1" x14ac:dyDescent="0.2">
      <c r="A655" s="148"/>
      <c r="B655" s="148"/>
      <c r="C655" s="148"/>
      <c r="D655" s="148"/>
      <c r="E655" s="148"/>
      <c r="F655" s="148"/>
      <c r="G655" s="148"/>
      <c r="H655" s="148"/>
      <c r="I655" s="148"/>
      <c r="J655" s="148"/>
      <c r="K655" s="148"/>
      <c r="L655" s="148"/>
      <c r="M655" s="148"/>
      <c r="N655" s="148"/>
      <c r="O655" s="148"/>
      <c r="P655" s="148"/>
      <c r="Q655" s="148"/>
      <c r="R655" s="148"/>
      <c r="S655" s="148"/>
      <c r="T655" s="148"/>
      <c r="U655" s="148"/>
      <c r="V655" s="148"/>
      <c r="W655" s="148"/>
      <c r="X655" s="148"/>
      <c r="Y655" s="148"/>
      <c r="Z655" s="148"/>
      <c r="AA655" s="148"/>
      <c r="AB655" s="148"/>
    </row>
    <row r="656" spans="1:28" ht="10.9" customHeight="1" x14ac:dyDescent="0.2">
      <c r="A656" s="148"/>
      <c r="B656" s="148"/>
      <c r="C656" s="148"/>
      <c r="D656" s="148"/>
      <c r="E656" s="148"/>
      <c r="F656" s="148"/>
      <c r="G656" s="148"/>
      <c r="H656" s="148"/>
      <c r="I656" s="148"/>
      <c r="J656" s="148"/>
      <c r="K656" s="148"/>
      <c r="L656" s="148"/>
      <c r="M656" s="148"/>
      <c r="N656" s="148"/>
      <c r="O656" s="148"/>
      <c r="P656" s="148"/>
      <c r="Q656" s="148"/>
      <c r="R656" s="148"/>
      <c r="S656" s="148"/>
      <c r="T656" s="148"/>
      <c r="U656" s="148"/>
      <c r="V656" s="148"/>
      <c r="W656" s="148"/>
      <c r="X656" s="148"/>
      <c r="Y656" s="148"/>
      <c r="Z656" s="148"/>
      <c r="AA656" s="148"/>
      <c r="AB656" s="148"/>
    </row>
    <row r="657" spans="1:28" ht="10.9" customHeight="1" x14ac:dyDescent="0.2">
      <c r="A657" s="148"/>
      <c r="B657" s="148"/>
      <c r="C657" s="148"/>
      <c r="D657" s="148"/>
      <c r="E657" s="148"/>
      <c r="F657" s="148"/>
      <c r="G657" s="148"/>
      <c r="H657" s="148"/>
      <c r="I657" s="148"/>
      <c r="J657" s="148"/>
      <c r="K657" s="148"/>
      <c r="L657" s="148"/>
      <c r="M657" s="148"/>
      <c r="N657" s="148"/>
      <c r="O657" s="148"/>
      <c r="P657" s="148"/>
      <c r="Q657" s="148"/>
      <c r="R657" s="148"/>
      <c r="S657" s="148"/>
      <c r="T657" s="148"/>
      <c r="U657" s="148"/>
      <c r="V657" s="148"/>
      <c r="W657" s="148"/>
      <c r="X657" s="148"/>
      <c r="Y657" s="148"/>
      <c r="Z657" s="148"/>
      <c r="AA657" s="148"/>
      <c r="AB657" s="148"/>
    </row>
    <row r="658" spans="1:28" ht="10.9" customHeight="1" x14ac:dyDescent="0.2">
      <c r="A658" s="148"/>
      <c r="B658" s="148"/>
      <c r="C658" s="148"/>
      <c r="D658" s="148"/>
      <c r="E658" s="148"/>
      <c r="F658" s="148"/>
      <c r="G658" s="148"/>
      <c r="H658" s="148"/>
      <c r="I658" s="148"/>
      <c r="J658" s="148"/>
      <c r="K658" s="148"/>
      <c r="L658" s="148"/>
      <c r="M658" s="148"/>
      <c r="N658" s="148"/>
      <c r="O658" s="148"/>
      <c r="P658" s="148"/>
      <c r="Q658" s="148"/>
      <c r="R658" s="148"/>
      <c r="S658" s="148"/>
      <c r="T658" s="148"/>
      <c r="U658" s="148"/>
      <c r="V658" s="148"/>
      <c r="W658" s="148"/>
      <c r="X658" s="148"/>
      <c r="Y658" s="148"/>
      <c r="Z658" s="148"/>
      <c r="AA658" s="148"/>
      <c r="AB658" s="148"/>
    </row>
    <row r="659" spans="1:28" ht="10.9" customHeight="1" x14ac:dyDescent="0.2">
      <c r="A659" s="148"/>
      <c r="B659" s="148"/>
      <c r="C659" s="148"/>
      <c r="D659" s="148"/>
      <c r="E659" s="148"/>
      <c r="F659" s="148"/>
      <c r="G659" s="148"/>
      <c r="H659" s="148"/>
      <c r="I659" s="148"/>
      <c r="J659" s="148"/>
      <c r="K659" s="148"/>
      <c r="L659" s="148"/>
      <c r="M659" s="148"/>
      <c r="N659" s="148"/>
      <c r="O659" s="148"/>
      <c r="P659" s="148"/>
      <c r="Q659" s="148"/>
      <c r="R659" s="148"/>
      <c r="S659" s="148"/>
      <c r="T659" s="148"/>
      <c r="U659" s="148"/>
      <c r="V659" s="148"/>
      <c r="W659" s="148"/>
      <c r="X659" s="148"/>
      <c r="Y659" s="148"/>
      <c r="Z659" s="148"/>
      <c r="AA659" s="148"/>
      <c r="AB659" s="148"/>
    </row>
    <row r="660" spans="1:28" ht="10.9" customHeight="1" x14ac:dyDescent="0.2">
      <c r="A660" s="148"/>
      <c r="B660" s="148"/>
      <c r="C660" s="148"/>
      <c r="D660" s="148"/>
      <c r="E660" s="148"/>
      <c r="F660" s="148"/>
      <c r="G660" s="148"/>
      <c r="H660" s="148"/>
      <c r="I660" s="148"/>
      <c r="J660" s="148"/>
      <c r="K660" s="148"/>
      <c r="L660" s="148"/>
      <c r="M660" s="148"/>
      <c r="N660" s="148"/>
      <c r="O660" s="148"/>
      <c r="P660" s="148"/>
      <c r="Q660" s="148"/>
      <c r="R660" s="148"/>
      <c r="S660" s="148"/>
      <c r="T660" s="148"/>
      <c r="U660" s="148"/>
      <c r="V660" s="148"/>
      <c r="W660" s="148"/>
      <c r="X660" s="148"/>
      <c r="Y660" s="148"/>
      <c r="Z660" s="148"/>
      <c r="AA660" s="148"/>
      <c r="AB660" s="148"/>
    </row>
    <row r="661" spans="1:28" ht="10.9" customHeight="1" x14ac:dyDescent="0.2">
      <c r="A661" s="148"/>
      <c r="B661" s="148"/>
      <c r="C661" s="148"/>
      <c r="D661" s="148"/>
      <c r="E661" s="148"/>
      <c r="F661" s="148"/>
      <c r="G661" s="148"/>
      <c r="H661" s="148"/>
      <c r="I661" s="148"/>
      <c r="J661" s="148"/>
      <c r="K661" s="148"/>
      <c r="L661" s="148"/>
      <c r="M661" s="148"/>
      <c r="N661" s="148"/>
      <c r="O661" s="148"/>
      <c r="P661" s="148"/>
      <c r="Q661" s="148"/>
      <c r="R661" s="148"/>
      <c r="S661" s="148"/>
      <c r="T661" s="148"/>
      <c r="U661" s="148"/>
      <c r="V661" s="148"/>
      <c r="W661" s="148"/>
      <c r="X661" s="148"/>
      <c r="Y661" s="148"/>
      <c r="Z661" s="148"/>
      <c r="AA661" s="148"/>
      <c r="AB661" s="148"/>
    </row>
    <row r="662" spans="1:28" ht="10.9" customHeight="1" x14ac:dyDescent="0.2">
      <c r="A662" s="148"/>
      <c r="B662" s="148"/>
      <c r="C662" s="148"/>
      <c r="D662" s="148"/>
      <c r="E662" s="148"/>
      <c r="F662" s="148"/>
      <c r="G662" s="148"/>
      <c r="H662" s="148"/>
      <c r="I662" s="148"/>
      <c r="J662" s="148"/>
      <c r="K662" s="148"/>
      <c r="L662" s="148"/>
      <c r="M662" s="148"/>
      <c r="N662" s="148"/>
      <c r="O662" s="148"/>
      <c r="P662" s="148"/>
      <c r="Q662" s="148"/>
      <c r="R662" s="148"/>
      <c r="S662" s="148"/>
      <c r="T662" s="148"/>
      <c r="U662" s="148"/>
      <c r="V662" s="148"/>
      <c r="W662" s="148"/>
      <c r="X662" s="148"/>
      <c r="Y662" s="148"/>
      <c r="Z662" s="148"/>
      <c r="AA662" s="148"/>
      <c r="AB662" s="148"/>
    </row>
    <row r="663" spans="1:28" ht="10.9" customHeight="1" x14ac:dyDescent="0.2">
      <c r="A663" s="148"/>
      <c r="B663" s="148"/>
      <c r="C663" s="148"/>
      <c r="D663" s="148"/>
      <c r="E663" s="148"/>
      <c r="F663" s="148"/>
      <c r="G663" s="148"/>
      <c r="H663" s="148"/>
      <c r="I663" s="148"/>
      <c r="J663" s="148"/>
      <c r="K663" s="148"/>
      <c r="L663" s="148"/>
      <c r="M663" s="148"/>
      <c r="N663" s="148"/>
      <c r="O663" s="148"/>
      <c r="P663" s="148"/>
      <c r="Q663" s="148"/>
      <c r="R663" s="148"/>
      <c r="S663" s="148"/>
      <c r="T663" s="148"/>
      <c r="U663" s="148"/>
      <c r="V663" s="148"/>
      <c r="W663" s="148"/>
      <c r="X663" s="148"/>
      <c r="Y663" s="148"/>
      <c r="Z663" s="148"/>
      <c r="AA663" s="148"/>
      <c r="AB663" s="148"/>
    </row>
    <row r="664" spans="1:28" ht="10.9" customHeight="1" x14ac:dyDescent="0.2">
      <c r="A664" s="148"/>
      <c r="B664" s="148"/>
      <c r="C664" s="148"/>
      <c r="D664" s="148"/>
      <c r="E664" s="148"/>
      <c r="F664" s="148"/>
      <c r="G664" s="148"/>
      <c r="H664" s="148"/>
      <c r="I664" s="148"/>
      <c r="J664" s="148"/>
      <c r="K664" s="148"/>
      <c r="L664" s="148"/>
      <c r="M664" s="148"/>
      <c r="N664" s="148"/>
      <c r="O664" s="148"/>
      <c r="P664" s="148"/>
      <c r="Q664" s="148"/>
      <c r="R664" s="148"/>
      <c r="S664" s="148"/>
      <c r="T664" s="148"/>
      <c r="U664" s="148"/>
      <c r="V664" s="148"/>
      <c r="W664" s="148"/>
      <c r="X664" s="148"/>
      <c r="Y664" s="148"/>
      <c r="Z664" s="148"/>
      <c r="AA664" s="148"/>
      <c r="AB664" s="148"/>
    </row>
    <row r="665" spans="1:28" ht="10.9" customHeight="1" x14ac:dyDescent="0.2">
      <c r="A665" s="148"/>
      <c r="B665" s="148"/>
      <c r="C665" s="148"/>
      <c r="D665" s="148"/>
      <c r="E665" s="148"/>
      <c r="F665" s="148"/>
      <c r="G665" s="148"/>
      <c r="H665" s="148"/>
      <c r="I665" s="148"/>
      <c r="J665" s="148"/>
      <c r="K665" s="148"/>
      <c r="L665" s="148"/>
      <c r="M665" s="148"/>
      <c r="N665" s="148"/>
      <c r="O665" s="148"/>
      <c r="P665" s="148"/>
      <c r="Q665" s="148"/>
      <c r="R665" s="148"/>
      <c r="S665" s="148"/>
      <c r="T665" s="148"/>
      <c r="U665" s="148"/>
      <c r="V665" s="148"/>
      <c r="W665" s="148"/>
      <c r="X665" s="148"/>
      <c r="Y665" s="148"/>
      <c r="Z665" s="148"/>
      <c r="AA665" s="148"/>
      <c r="AB665" s="148"/>
    </row>
    <row r="666" spans="1:28" ht="10.9" customHeight="1" x14ac:dyDescent="0.2">
      <c r="A666" s="148"/>
      <c r="B666" s="148"/>
      <c r="C666" s="148"/>
      <c r="D666" s="148"/>
      <c r="E666" s="148"/>
      <c r="F666" s="148"/>
      <c r="G666" s="148"/>
      <c r="H666" s="148"/>
      <c r="I666" s="148"/>
      <c r="J666" s="148"/>
      <c r="K666" s="148"/>
      <c r="L666" s="148"/>
      <c r="M666" s="148"/>
      <c r="N666" s="148"/>
      <c r="O666" s="148"/>
      <c r="P666" s="148"/>
      <c r="Q666" s="148"/>
      <c r="R666" s="148"/>
      <c r="S666" s="148"/>
      <c r="T666" s="148"/>
      <c r="U666" s="148"/>
      <c r="V666" s="148"/>
      <c r="W666" s="148"/>
      <c r="X666" s="148"/>
      <c r="Y666" s="148"/>
      <c r="Z666" s="148"/>
      <c r="AA666" s="148"/>
      <c r="AB666" s="148"/>
    </row>
    <row r="667" spans="1:28" ht="10.9" customHeight="1" x14ac:dyDescent="0.2">
      <c r="A667" s="148"/>
      <c r="B667" s="148"/>
      <c r="C667" s="148"/>
      <c r="D667" s="148"/>
      <c r="E667" s="148"/>
      <c r="F667" s="148"/>
      <c r="G667" s="148"/>
      <c r="H667" s="148"/>
      <c r="I667" s="148"/>
      <c r="J667" s="148"/>
      <c r="K667" s="148"/>
      <c r="L667" s="148"/>
      <c r="M667" s="148"/>
      <c r="N667" s="148"/>
      <c r="O667" s="148"/>
      <c r="P667" s="148"/>
      <c r="Q667" s="148"/>
      <c r="R667" s="148"/>
      <c r="S667" s="148"/>
      <c r="T667" s="148"/>
      <c r="U667" s="148"/>
      <c r="V667" s="148"/>
      <c r="W667" s="148"/>
      <c r="X667" s="148"/>
      <c r="Y667" s="148"/>
      <c r="Z667" s="148"/>
      <c r="AA667" s="148"/>
      <c r="AB667" s="148"/>
    </row>
    <row r="668" spans="1:28" ht="10.9" customHeight="1" x14ac:dyDescent="0.2">
      <c r="A668" s="148"/>
      <c r="B668" s="148"/>
      <c r="C668" s="148"/>
      <c r="D668" s="148"/>
      <c r="E668" s="148"/>
      <c r="F668" s="148"/>
      <c r="G668" s="148"/>
      <c r="H668" s="148"/>
      <c r="I668" s="148"/>
      <c r="J668" s="148"/>
      <c r="K668" s="148"/>
      <c r="L668" s="148"/>
      <c r="M668" s="148"/>
      <c r="N668" s="148"/>
      <c r="O668" s="148"/>
      <c r="P668" s="148"/>
      <c r="Q668" s="148"/>
      <c r="R668" s="148"/>
      <c r="S668" s="148"/>
      <c r="T668" s="148"/>
      <c r="U668" s="148"/>
      <c r="V668" s="148"/>
      <c r="W668" s="148"/>
      <c r="X668" s="148"/>
      <c r="Y668" s="148"/>
      <c r="Z668" s="148"/>
      <c r="AA668" s="148"/>
      <c r="AB668" s="148"/>
    </row>
    <row r="669" spans="1:28" ht="10.9" customHeight="1" x14ac:dyDescent="0.2">
      <c r="A669" s="148"/>
      <c r="B669" s="148"/>
      <c r="C669" s="148"/>
      <c r="D669" s="148"/>
      <c r="E669" s="148"/>
      <c r="F669" s="148"/>
      <c r="G669" s="148"/>
      <c r="H669" s="148"/>
      <c r="I669" s="148"/>
      <c r="J669" s="148"/>
      <c r="K669" s="148"/>
      <c r="L669" s="148"/>
      <c r="M669" s="148"/>
      <c r="N669" s="148"/>
      <c r="O669" s="148"/>
      <c r="P669" s="148"/>
      <c r="Q669" s="148"/>
      <c r="R669" s="148"/>
      <c r="S669" s="148"/>
      <c r="T669" s="148"/>
      <c r="U669" s="148"/>
      <c r="V669" s="148"/>
      <c r="W669" s="148"/>
      <c r="X669" s="148"/>
      <c r="Y669" s="148"/>
      <c r="Z669" s="148"/>
      <c r="AA669" s="148"/>
      <c r="AB669" s="148"/>
    </row>
    <row r="670" spans="1:28" ht="10.9" customHeight="1" x14ac:dyDescent="0.2">
      <c r="A670" s="148"/>
      <c r="B670" s="148"/>
      <c r="C670" s="148"/>
      <c r="D670" s="148"/>
      <c r="E670" s="148"/>
      <c r="F670" s="148"/>
      <c r="G670" s="148"/>
      <c r="H670" s="148"/>
      <c r="I670" s="148"/>
      <c r="J670" s="148"/>
      <c r="K670" s="148"/>
      <c r="L670" s="148"/>
      <c r="M670" s="148"/>
      <c r="N670" s="148"/>
      <c r="O670" s="148"/>
      <c r="P670" s="148"/>
      <c r="Q670" s="148"/>
      <c r="R670" s="148"/>
      <c r="S670" s="148"/>
      <c r="T670" s="148"/>
      <c r="U670" s="148"/>
      <c r="V670" s="148"/>
      <c r="W670" s="148"/>
      <c r="X670" s="148"/>
      <c r="Y670" s="148"/>
      <c r="Z670" s="148"/>
      <c r="AA670" s="148"/>
      <c r="AB670" s="148"/>
    </row>
    <row r="671" spans="1:28" ht="10.9" customHeight="1" x14ac:dyDescent="0.2">
      <c r="A671" s="148"/>
      <c r="B671" s="148"/>
      <c r="C671" s="148"/>
      <c r="D671" s="148"/>
      <c r="E671" s="148"/>
      <c r="F671" s="148"/>
      <c r="G671" s="148"/>
      <c r="H671" s="148"/>
      <c r="I671" s="148"/>
      <c r="J671" s="148"/>
      <c r="K671" s="148"/>
      <c r="L671" s="148"/>
      <c r="M671" s="148"/>
      <c r="N671" s="148"/>
      <c r="O671" s="148"/>
      <c r="P671" s="148"/>
      <c r="Q671" s="148"/>
      <c r="R671" s="148"/>
      <c r="S671" s="148"/>
      <c r="T671" s="148"/>
      <c r="U671" s="148"/>
      <c r="V671" s="148"/>
      <c r="W671" s="148"/>
      <c r="X671" s="148"/>
      <c r="Y671" s="148"/>
      <c r="Z671" s="148"/>
      <c r="AA671" s="148"/>
      <c r="AB671" s="148"/>
    </row>
    <row r="672" spans="1:28" ht="10.9" customHeight="1" x14ac:dyDescent="0.2">
      <c r="A672" s="148"/>
      <c r="B672" s="148"/>
      <c r="C672" s="148"/>
      <c r="D672" s="148"/>
      <c r="E672" s="148"/>
      <c r="F672" s="148"/>
      <c r="G672" s="148"/>
      <c r="H672" s="148"/>
      <c r="I672" s="148"/>
      <c r="J672" s="148"/>
      <c r="K672" s="148"/>
      <c r="L672" s="148"/>
      <c r="M672" s="148"/>
      <c r="N672" s="148"/>
      <c r="O672" s="148"/>
      <c r="P672" s="148"/>
      <c r="Q672" s="148"/>
      <c r="R672" s="148"/>
      <c r="S672" s="148"/>
      <c r="T672" s="148"/>
      <c r="U672" s="148"/>
      <c r="V672" s="148"/>
      <c r="W672" s="148"/>
      <c r="X672" s="148"/>
      <c r="Y672" s="148"/>
      <c r="Z672" s="148"/>
      <c r="AA672" s="148"/>
      <c r="AB672" s="148"/>
    </row>
    <row r="673" spans="1:28" ht="10.9" customHeight="1" x14ac:dyDescent="0.2">
      <c r="A673" s="148"/>
      <c r="B673" s="148"/>
      <c r="C673" s="148"/>
      <c r="D673" s="148"/>
      <c r="E673" s="148"/>
      <c r="F673" s="148"/>
      <c r="G673" s="148"/>
      <c r="H673" s="148"/>
      <c r="I673" s="148"/>
      <c r="J673" s="148"/>
      <c r="K673" s="148"/>
      <c r="L673" s="148"/>
      <c r="M673" s="148"/>
      <c r="N673" s="148"/>
      <c r="O673" s="148"/>
      <c r="P673" s="148"/>
      <c r="Q673" s="148"/>
      <c r="R673" s="148"/>
      <c r="S673" s="148"/>
      <c r="T673" s="148"/>
      <c r="U673" s="148"/>
      <c r="V673" s="148"/>
      <c r="W673" s="148"/>
      <c r="X673" s="148"/>
      <c r="Y673" s="148"/>
      <c r="Z673" s="148"/>
      <c r="AA673" s="148"/>
      <c r="AB673" s="148"/>
    </row>
    <row r="674" spans="1:28" ht="10.9" customHeight="1" x14ac:dyDescent="0.2">
      <c r="A674" s="148"/>
      <c r="B674" s="148"/>
      <c r="C674" s="148"/>
      <c r="D674" s="148"/>
      <c r="E674" s="148"/>
      <c r="F674" s="148"/>
      <c r="G674" s="148"/>
      <c r="H674" s="148"/>
      <c r="I674" s="148"/>
      <c r="J674" s="148"/>
      <c r="K674" s="148"/>
      <c r="L674" s="148"/>
      <c r="M674" s="148"/>
      <c r="N674" s="148"/>
      <c r="O674" s="148"/>
      <c r="P674" s="148"/>
      <c r="Q674" s="148"/>
      <c r="R674" s="148"/>
      <c r="S674" s="148"/>
      <c r="T674" s="148"/>
      <c r="U674" s="148"/>
      <c r="V674" s="148"/>
      <c r="W674" s="148"/>
      <c r="X674" s="148"/>
      <c r="Y674" s="148"/>
      <c r="Z674" s="148"/>
      <c r="AA674" s="148"/>
      <c r="AB674" s="148"/>
    </row>
    <row r="675" spans="1:28" ht="10.9" customHeight="1" x14ac:dyDescent="0.2">
      <c r="A675" s="148"/>
      <c r="B675" s="148"/>
      <c r="C675" s="148"/>
      <c r="D675" s="148"/>
      <c r="E675" s="148"/>
      <c r="F675" s="148"/>
      <c r="G675" s="148"/>
      <c r="H675" s="148"/>
      <c r="I675" s="148"/>
      <c r="J675" s="148"/>
      <c r="K675" s="148"/>
      <c r="L675" s="148"/>
      <c r="M675" s="148"/>
      <c r="N675" s="148"/>
      <c r="O675" s="148"/>
      <c r="P675" s="148"/>
      <c r="Q675" s="148"/>
      <c r="R675" s="148"/>
      <c r="S675" s="148"/>
      <c r="T675" s="148"/>
      <c r="U675" s="148"/>
      <c r="V675" s="148"/>
      <c r="W675" s="148"/>
      <c r="X675" s="148"/>
      <c r="Y675" s="148"/>
      <c r="Z675" s="148"/>
      <c r="AA675" s="148"/>
      <c r="AB675" s="148"/>
    </row>
    <row r="676" spans="1:28" ht="10.9" customHeight="1" x14ac:dyDescent="0.2">
      <c r="A676" s="148"/>
      <c r="B676" s="148"/>
      <c r="C676" s="148"/>
      <c r="D676" s="148"/>
      <c r="E676" s="148"/>
      <c r="F676" s="148"/>
      <c r="G676" s="148"/>
      <c r="H676" s="148"/>
      <c r="I676" s="148"/>
      <c r="J676" s="148"/>
      <c r="K676" s="148"/>
      <c r="L676" s="148"/>
      <c r="M676" s="148"/>
      <c r="N676" s="148"/>
      <c r="O676" s="148"/>
      <c r="P676" s="148"/>
      <c r="Q676" s="148"/>
      <c r="R676" s="148"/>
      <c r="S676" s="148"/>
      <c r="T676" s="148"/>
      <c r="U676" s="148"/>
      <c r="V676" s="148"/>
      <c r="W676" s="148"/>
      <c r="X676" s="148"/>
      <c r="Y676" s="148"/>
      <c r="Z676" s="148"/>
      <c r="AA676" s="148"/>
      <c r="AB676" s="148"/>
    </row>
    <row r="677" spans="1:28" ht="10.9" customHeight="1" x14ac:dyDescent="0.2">
      <c r="A677" s="148"/>
      <c r="B677" s="148"/>
      <c r="C677" s="148"/>
      <c r="D677" s="148"/>
      <c r="E677" s="148"/>
      <c r="F677" s="148"/>
      <c r="G677" s="148"/>
      <c r="H677" s="148"/>
      <c r="I677" s="148"/>
      <c r="J677" s="148"/>
      <c r="K677" s="148"/>
      <c r="L677" s="148"/>
      <c r="M677" s="148"/>
      <c r="N677" s="148"/>
      <c r="O677" s="148"/>
      <c r="P677" s="148"/>
      <c r="Q677" s="148"/>
      <c r="R677" s="148"/>
      <c r="S677" s="148"/>
      <c r="T677" s="148"/>
      <c r="U677" s="148"/>
      <c r="V677" s="148"/>
      <c r="W677" s="148"/>
      <c r="X677" s="148"/>
      <c r="Y677" s="148"/>
      <c r="Z677" s="148"/>
      <c r="AA677" s="148"/>
      <c r="AB677" s="148"/>
    </row>
    <row r="678" spans="1:28" ht="10.9" customHeight="1" x14ac:dyDescent="0.2">
      <c r="A678" s="148"/>
      <c r="B678" s="148"/>
      <c r="C678" s="148"/>
      <c r="D678" s="148"/>
      <c r="E678" s="148"/>
      <c r="F678" s="148"/>
      <c r="G678" s="148"/>
      <c r="H678" s="148"/>
      <c r="I678" s="148"/>
      <c r="J678" s="148"/>
      <c r="K678" s="148"/>
      <c r="L678" s="148"/>
      <c r="M678" s="148"/>
      <c r="N678" s="148"/>
      <c r="O678" s="148"/>
      <c r="P678" s="148"/>
      <c r="Q678" s="148"/>
      <c r="R678" s="148"/>
      <c r="S678" s="148"/>
      <c r="T678" s="148"/>
      <c r="U678" s="148"/>
      <c r="V678" s="148"/>
      <c r="W678" s="148"/>
      <c r="X678" s="148"/>
      <c r="Y678" s="148"/>
      <c r="Z678" s="148"/>
      <c r="AA678" s="148"/>
      <c r="AB678" s="148"/>
    </row>
    <row r="679" spans="1:28" ht="10.9" customHeight="1" x14ac:dyDescent="0.2">
      <c r="A679" s="148"/>
      <c r="B679" s="148"/>
      <c r="C679" s="148"/>
      <c r="D679" s="148"/>
      <c r="E679" s="148"/>
      <c r="F679" s="148"/>
      <c r="G679" s="148"/>
      <c r="H679" s="148"/>
      <c r="I679" s="148"/>
      <c r="J679" s="148"/>
      <c r="K679" s="148"/>
      <c r="L679" s="148"/>
      <c r="M679" s="148"/>
      <c r="N679" s="148"/>
      <c r="O679" s="148"/>
      <c r="P679" s="148"/>
      <c r="Q679" s="148"/>
      <c r="R679" s="148"/>
      <c r="S679" s="148"/>
      <c r="T679" s="148"/>
      <c r="U679" s="148"/>
      <c r="V679" s="148"/>
      <c r="W679" s="148"/>
      <c r="X679" s="148"/>
      <c r="Y679" s="148"/>
      <c r="Z679" s="148"/>
      <c r="AA679" s="148"/>
      <c r="AB679" s="148"/>
    </row>
    <row r="680" spans="1:28" ht="10.9" customHeight="1" x14ac:dyDescent="0.2">
      <c r="A680" s="148"/>
      <c r="B680" s="148"/>
      <c r="C680" s="148"/>
      <c r="D680" s="148"/>
      <c r="E680" s="148"/>
      <c r="F680" s="148"/>
      <c r="G680" s="148"/>
      <c r="H680" s="148"/>
      <c r="I680" s="148"/>
      <c r="J680" s="148"/>
      <c r="K680" s="148"/>
      <c r="L680" s="148"/>
      <c r="M680" s="148"/>
      <c r="N680" s="148"/>
      <c r="O680" s="148"/>
      <c r="P680" s="148"/>
      <c r="Q680" s="148"/>
      <c r="R680" s="148"/>
      <c r="S680" s="148"/>
      <c r="T680" s="148"/>
      <c r="U680" s="148"/>
      <c r="V680" s="148"/>
      <c r="W680" s="148"/>
      <c r="X680" s="148"/>
      <c r="Y680" s="148"/>
      <c r="Z680" s="148"/>
      <c r="AA680" s="148"/>
      <c r="AB680" s="148"/>
    </row>
    <row r="681" spans="1:28" ht="10.9" customHeight="1" x14ac:dyDescent="0.2">
      <c r="A681" s="148"/>
      <c r="B681" s="148"/>
      <c r="C681" s="148"/>
      <c r="D681" s="148"/>
      <c r="E681" s="148"/>
      <c r="F681" s="148"/>
      <c r="G681" s="148"/>
      <c r="H681" s="148"/>
      <c r="I681" s="148"/>
      <c r="J681" s="148"/>
      <c r="K681" s="148"/>
      <c r="L681" s="148"/>
      <c r="M681" s="148"/>
      <c r="N681" s="148"/>
      <c r="O681" s="148"/>
      <c r="P681" s="148"/>
      <c r="Q681" s="148"/>
      <c r="R681" s="148"/>
      <c r="S681" s="148"/>
      <c r="T681" s="148"/>
      <c r="U681" s="148"/>
      <c r="V681" s="148"/>
      <c r="W681" s="148"/>
      <c r="X681" s="148"/>
      <c r="Y681" s="148"/>
      <c r="Z681" s="148"/>
      <c r="AA681" s="148"/>
      <c r="AB681" s="148"/>
    </row>
    <row r="682" spans="1:28" ht="10.9" customHeight="1" x14ac:dyDescent="0.2">
      <c r="A682" s="148"/>
      <c r="B682" s="148"/>
      <c r="C682" s="148"/>
      <c r="D682" s="148"/>
      <c r="E682" s="148"/>
      <c r="F682" s="148"/>
      <c r="G682" s="148"/>
      <c r="H682" s="148"/>
      <c r="I682" s="148"/>
      <c r="J682" s="148"/>
      <c r="K682" s="148"/>
      <c r="L682" s="148"/>
      <c r="M682" s="148"/>
      <c r="N682" s="148"/>
      <c r="O682" s="148"/>
      <c r="P682" s="148"/>
      <c r="Q682" s="148"/>
      <c r="R682" s="148"/>
      <c r="S682" s="148"/>
      <c r="T682" s="148"/>
      <c r="U682" s="148"/>
      <c r="V682" s="148"/>
      <c r="W682" s="148"/>
      <c r="X682" s="148"/>
      <c r="Y682" s="148"/>
      <c r="Z682" s="148"/>
      <c r="AA682" s="148"/>
      <c r="AB682" s="148"/>
    </row>
    <row r="683" spans="1:28" ht="10.9" customHeight="1" x14ac:dyDescent="0.2">
      <c r="A683" s="148"/>
      <c r="B683" s="148"/>
      <c r="C683" s="148"/>
      <c r="D683" s="148"/>
      <c r="E683" s="148"/>
      <c r="F683" s="148"/>
      <c r="G683" s="148"/>
      <c r="H683" s="148"/>
      <c r="I683" s="148"/>
      <c r="J683" s="148"/>
      <c r="K683" s="148"/>
      <c r="L683" s="148"/>
      <c r="M683" s="148"/>
      <c r="N683" s="148"/>
      <c r="O683" s="148"/>
      <c r="P683" s="148"/>
      <c r="Q683" s="148"/>
      <c r="R683" s="148"/>
      <c r="S683" s="148"/>
      <c r="T683" s="148"/>
      <c r="U683" s="148"/>
      <c r="V683" s="148"/>
      <c r="W683" s="148"/>
      <c r="X683" s="148"/>
      <c r="Y683" s="148"/>
      <c r="Z683" s="148"/>
      <c r="AA683" s="148"/>
      <c r="AB683" s="148"/>
    </row>
    <row r="684" spans="1:28" ht="10.9" customHeight="1" x14ac:dyDescent="0.2">
      <c r="A684" s="148"/>
      <c r="B684" s="148"/>
      <c r="C684" s="148"/>
      <c r="D684" s="148"/>
      <c r="E684" s="148"/>
      <c r="F684" s="148"/>
      <c r="G684" s="148"/>
      <c r="H684" s="148"/>
      <c r="I684" s="148"/>
      <c r="J684" s="148"/>
      <c r="K684" s="148"/>
      <c r="L684" s="148"/>
      <c r="M684" s="148"/>
      <c r="N684" s="148"/>
      <c r="O684" s="148"/>
      <c r="P684" s="148"/>
      <c r="Q684" s="148"/>
      <c r="R684" s="148"/>
      <c r="S684" s="148"/>
      <c r="T684" s="148"/>
      <c r="U684" s="148"/>
      <c r="V684" s="148"/>
      <c r="W684" s="148"/>
      <c r="X684" s="148"/>
      <c r="Y684" s="148"/>
      <c r="Z684" s="148"/>
      <c r="AA684" s="148"/>
      <c r="AB684" s="148"/>
    </row>
    <row r="685" spans="1:28" ht="10.9" customHeight="1" x14ac:dyDescent="0.2">
      <c r="A685" s="148"/>
      <c r="B685" s="148"/>
      <c r="C685" s="148"/>
      <c r="D685" s="148"/>
      <c r="E685" s="148"/>
      <c r="F685" s="148"/>
      <c r="G685" s="148"/>
      <c r="H685" s="148"/>
      <c r="I685" s="148"/>
      <c r="J685" s="148"/>
      <c r="K685" s="148"/>
      <c r="L685" s="148"/>
      <c r="M685" s="148"/>
      <c r="N685" s="148"/>
      <c r="O685" s="148"/>
      <c r="P685" s="148"/>
      <c r="Q685" s="148"/>
      <c r="R685" s="148"/>
      <c r="S685" s="148"/>
      <c r="T685" s="148"/>
      <c r="U685" s="148"/>
      <c r="V685" s="148"/>
      <c r="W685" s="148"/>
      <c r="X685" s="148"/>
      <c r="Y685" s="148"/>
      <c r="Z685" s="148"/>
      <c r="AA685" s="148"/>
      <c r="AB685" s="148"/>
    </row>
    <row r="686" spans="1:28" ht="10.9" customHeight="1" x14ac:dyDescent="0.2">
      <c r="A686" s="148"/>
      <c r="B686" s="148"/>
      <c r="C686" s="148"/>
      <c r="D686" s="148"/>
      <c r="E686" s="148"/>
      <c r="F686" s="148"/>
      <c r="G686" s="148"/>
      <c r="H686" s="148"/>
      <c r="I686" s="148"/>
      <c r="J686" s="148"/>
      <c r="K686" s="148"/>
      <c r="L686" s="148"/>
      <c r="M686" s="148"/>
      <c r="N686" s="148"/>
      <c r="O686" s="148"/>
      <c r="P686" s="148"/>
      <c r="Q686" s="148"/>
      <c r="R686" s="148"/>
      <c r="S686" s="148"/>
      <c r="T686" s="148"/>
      <c r="U686" s="148"/>
      <c r="V686" s="148"/>
      <c r="W686" s="148"/>
      <c r="X686" s="148"/>
      <c r="Y686" s="148"/>
      <c r="Z686" s="148"/>
      <c r="AA686" s="148"/>
      <c r="AB686" s="148"/>
    </row>
    <row r="687" spans="1:28" ht="10.9" customHeight="1" x14ac:dyDescent="0.2">
      <c r="A687" s="148"/>
      <c r="B687" s="148"/>
      <c r="C687" s="148"/>
      <c r="D687" s="148"/>
      <c r="E687" s="148"/>
      <c r="F687" s="148"/>
      <c r="G687" s="148"/>
      <c r="H687" s="148"/>
      <c r="I687" s="148"/>
      <c r="J687" s="148"/>
      <c r="K687" s="148"/>
      <c r="L687" s="148"/>
      <c r="M687" s="148"/>
      <c r="N687" s="148"/>
      <c r="O687" s="148"/>
      <c r="P687" s="148"/>
      <c r="Q687" s="148"/>
      <c r="R687" s="148"/>
      <c r="S687" s="148"/>
      <c r="T687" s="148"/>
      <c r="U687" s="148"/>
      <c r="V687" s="148"/>
      <c r="W687" s="148"/>
      <c r="X687" s="148"/>
      <c r="Y687" s="148"/>
      <c r="Z687" s="148"/>
      <c r="AA687" s="148"/>
      <c r="AB687" s="148"/>
    </row>
    <row r="688" spans="1:28" ht="10.9" customHeight="1" x14ac:dyDescent="0.2">
      <c r="A688" s="148"/>
      <c r="B688" s="148"/>
      <c r="C688" s="148"/>
      <c r="D688" s="148"/>
      <c r="E688" s="148"/>
      <c r="F688" s="148"/>
      <c r="G688" s="148"/>
      <c r="H688" s="148"/>
      <c r="I688" s="148"/>
      <c r="J688" s="148"/>
      <c r="K688" s="148"/>
      <c r="L688" s="148"/>
      <c r="M688" s="148"/>
      <c r="N688" s="148"/>
      <c r="O688" s="148"/>
      <c r="P688" s="148"/>
      <c r="Q688" s="148"/>
      <c r="R688" s="148"/>
      <c r="S688" s="148"/>
      <c r="T688" s="148"/>
      <c r="U688" s="148"/>
      <c r="V688" s="148"/>
      <c r="W688" s="148"/>
      <c r="X688" s="148"/>
      <c r="Y688" s="148"/>
      <c r="Z688" s="148"/>
      <c r="AA688" s="148"/>
      <c r="AB688" s="148"/>
    </row>
    <row r="689" spans="1:28" ht="10.9" customHeight="1" x14ac:dyDescent="0.2">
      <c r="A689" s="148"/>
      <c r="B689" s="148"/>
      <c r="C689" s="148"/>
      <c r="D689" s="148"/>
      <c r="E689" s="148"/>
      <c r="F689" s="148"/>
      <c r="G689" s="148"/>
      <c r="H689" s="148"/>
      <c r="I689" s="148"/>
      <c r="J689" s="148"/>
      <c r="K689" s="148"/>
      <c r="L689" s="148"/>
      <c r="M689" s="148"/>
      <c r="N689" s="148"/>
      <c r="O689" s="148"/>
      <c r="P689" s="148"/>
      <c r="Q689" s="148"/>
      <c r="R689" s="148"/>
      <c r="S689" s="148"/>
      <c r="T689" s="148"/>
      <c r="U689" s="148"/>
      <c r="V689" s="148"/>
      <c r="W689" s="148"/>
      <c r="X689" s="148"/>
      <c r="Y689" s="148"/>
      <c r="Z689" s="148"/>
      <c r="AA689" s="148"/>
      <c r="AB689" s="148"/>
    </row>
    <row r="690" spans="1:28" ht="10.9" customHeight="1" x14ac:dyDescent="0.2">
      <c r="A690" s="148"/>
      <c r="B690" s="148"/>
      <c r="C690" s="148"/>
      <c r="D690" s="148"/>
      <c r="E690" s="148"/>
      <c r="F690" s="148"/>
      <c r="G690" s="148"/>
      <c r="H690" s="148"/>
      <c r="I690" s="148"/>
      <c r="J690" s="148"/>
      <c r="K690" s="148"/>
      <c r="L690" s="148"/>
      <c r="M690" s="148"/>
      <c r="N690" s="148"/>
      <c r="O690" s="148"/>
      <c r="P690" s="148"/>
      <c r="Q690" s="148"/>
      <c r="R690" s="148"/>
      <c r="S690" s="148"/>
      <c r="T690" s="148"/>
      <c r="U690" s="148"/>
      <c r="V690" s="148"/>
      <c r="W690" s="148"/>
      <c r="X690" s="148"/>
      <c r="Y690" s="148"/>
      <c r="Z690" s="148"/>
      <c r="AA690" s="148"/>
      <c r="AB690" s="148"/>
    </row>
    <row r="691" spans="1:28" ht="10.9" customHeight="1" x14ac:dyDescent="0.2">
      <c r="A691" s="148"/>
      <c r="B691" s="148"/>
      <c r="C691" s="148"/>
      <c r="D691" s="148"/>
      <c r="E691" s="148"/>
      <c r="F691" s="148"/>
      <c r="G691" s="148"/>
      <c r="H691" s="148"/>
      <c r="I691" s="148"/>
      <c r="J691" s="148"/>
      <c r="K691" s="148"/>
      <c r="L691" s="148"/>
      <c r="M691" s="148"/>
      <c r="N691" s="148"/>
      <c r="O691" s="148"/>
      <c r="P691" s="148"/>
      <c r="Q691" s="148"/>
      <c r="R691" s="148"/>
      <c r="S691" s="148"/>
      <c r="T691" s="148"/>
      <c r="U691" s="148"/>
      <c r="V691" s="148"/>
      <c r="W691" s="148"/>
      <c r="X691" s="148"/>
      <c r="Y691" s="148"/>
      <c r="Z691" s="148"/>
      <c r="AA691" s="148"/>
      <c r="AB691" s="148"/>
    </row>
    <row r="692" spans="1:28" ht="10.9" customHeight="1" x14ac:dyDescent="0.2">
      <c r="A692" s="148"/>
      <c r="B692" s="148"/>
      <c r="C692" s="148"/>
      <c r="D692" s="148"/>
      <c r="E692" s="148"/>
      <c r="F692" s="148"/>
      <c r="G692" s="148"/>
      <c r="H692" s="148"/>
      <c r="I692" s="148"/>
      <c r="J692" s="148"/>
      <c r="K692" s="148"/>
      <c r="L692" s="148"/>
      <c r="M692" s="148"/>
      <c r="N692" s="148"/>
      <c r="O692" s="148"/>
      <c r="P692" s="148"/>
      <c r="Q692" s="148"/>
      <c r="R692" s="148"/>
      <c r="S692" s="148"/>
      <c r="T692" s="148"/>
      <c r="U692" s="148"/>
      <c r="V692" s="148"/>
      <c r="W692" s="148"/>
      <c r="X692" s="148"/>
      <c r="Y692" s="148"/>
      <c r="Z692" s="148"/>
      <c r="AA692" s="148"/>
      <c r="AB692" s="148"/>
    </row>
    <row r="693" spans="1:28" ht="10.9" customHeight="1" x14ac:dyDescent="0.2">
      <c r="A693" s="148"/>
      <c r="B693" s="148"/>
      <c r="C693" s="148"/>
      <c r="D693" s="148"/>
      <c r="E693" s="148"/>
      <c r="F693" s="148"/>
      <c r="G693" s="148"/>
      <c r="H693" s="148"/>
      <c r="I693" s="148"/>
      <c r="J693" s="148"/>
      <c r="K693" s="148"/>
      <c r="L693" s="148"/>
      <c r="M693" s="148"/>
      <c r="N693" s="148"/>
      <c r="O693" s="148"/>
      <c r="P693" s="148"/>
      <c r="Q693" s="148"/>
      <c r="R693" s="148"/>
      <c r="S693" s="148"/>
      <c r="T693" s="148"/>
      <c r="U693" s="148"/>
      <c r="V693" s="148"/>
      <c r="W693" s="148"/>
      <c r="X693" s="148"/>
      <c r="Y693" s="148"/>
      <c r="Z693" s="148"/>
      <c r="AA693" s="148"/>
      <c r="AB693" s="148"/>
    </row>
    <row r="694" spans="1:28" ht="10.9" customHeight="1" x14ac:dyDescent="0.2">
      <c r="A694" s="148"/>
      <c r="B694" s="148"/>
      <c r="C694" s="148"/>
      <c r="D694" s="148"/>
      <c r="E694" s="148"/>
      <c r="F694" s="148"/>
      <c r="G694" s="148"/>
      <c r="H694" s="148"/>
      <c r="I694" s="148"/>
      <c r="J694" s="148"/>
      <c r="K694" s="148"/>
      <c r="L694" s="148"/>
      <c r="M694" s="148"/>
      <c r="N694" s="148"/>
      <c r="O694" s="148"/>
      <c r="P694" s="148"/>
      <c r="Q694" s="148"/>
      <c r="R694" s="148"/>
      <c r="S694" s="148"/>
      <c r="T694" s="148"/>
      <c r="U694" s="148"/>
      <c r="V694" s="148"/>
      <c r="W694" s="148"/>
      <c r="X694" s="148"/>
      <c r="Y694" s="148"/>
      <c r="Z694" s="148"/>
      <c r="AA694" s="148"/>
      <c r="AB694" s="148"/>
    </row>
    <row r="695" spans="1:28" ht="10.9" customHeight="1" x14ac:dyDescent="0.2">
      <c r="A695" s="148"/>
      <c r="B695" s="148"/>
      <c r="C695" s="148"/>
      <c r="D695" s="148"/>
      <c r="E695" s="148"/>
      <c r="F695" s="148"/>
      <c r="G695" s="148"/>
      <c r="H695" s="148"/>
      <c r="I695" s="148"/>
      <c r="J695" s="148"/>
      <c r="K695" s="148"/>
      <c r="L695" s="148"/>
      <c r="M695" s="148"/>
      <c r="N695" s="148"/>
      <c r="O695" s="148"/>
      <c r="P695" s="148"/>
      <c r="Q695" s="148"/>
      <c r="R695" s="148"/>
      <c r="S695" s="148"/>
      <c r="T695" s="148"/>
      <c r="U695" s="148"/>
      <c r="V695" s="148"/>
      <c r="W695" s="148"/>
      <c r="X695" s="148"/>
      <c r="Y695" s="148"/>
      <c r="Z695" s="148"/>
      <c r="AA695" s="148"/>
      <c r="AB695" s="148"/>
    </row>
    <row r="696" spans="1:28" ht="10.9" customHeight="1" x14ac:dyDescent="0.2">
      <c r="A696" s="148"/>
      <c r="B696" s="148"/>
      <c r="C696" s="148"/>
      <c r="D696" s="148"/>
      <c r="E696" s="148"/>
      <c r="F696" s="148"/>
      <c r="G696" s="148"/>
      <c r="H696" s="148"/>
      <c r="I696" s="148"/>
      <c r="J696" s="148"/>
      <c r="K696" s="148"/>
      <c r="L696" s="148"/>
      <c r="M696" s="148"/>
      <c r="N696" s="148"/>
      <c r="O696" s="148"/>
      <c r="P696" s="148"/>
      <c r="Q696" s="148"/>
      <c r="R696" s="148"/>
      <c r="S696" s="148"/>
      <c r="T696" s="148"/>
      <c r="U696" s="148"/>
      <c r="V696" s="148"/>
      <c r="W696" s="148"/>
      <c r="X696" s="148"/>
      <c r="Y696" s="148"/>
      <c r="Z696" s="148"/>
      <c r="AA696" s="148"/>
      <c r="AB696" s="148"/>
    </row>
    <row r="697" spans="1:28" ht="10.9" customHeight="1" x14ac:dyDescent="0.2">
      <c r="A697" s="148"/>
      <c r="B697" s="148"/>
      <c r="C697" s="148"/>
      <c r="D697" s="148"/>
      <c r="E697" s="148"/>
      <c r="F697" s="148"/>
      <c r="G697" s="148"/>
      <c r="H697" s="148"/>
      <c r="I697" s="148"/>
      <c r="J697" s="148"/>
      <c r="K697" s="148"/>
      <c r="L697" s="148"/>
      <c r="M697" s="148"/>
      <c r="N697" s="148"/>
      <c r="O697" s="148"/>
      <c r="P697" s="148"/>
      <c r="Q697" s="148"/>
      <c r="R697" s="148"/>
      <c r="S697" s="148"/>
      <c r="T697" s="148"/>
      <c r="U697" s="148"/>
      <c r="V697" s="148"/>
      <c r="W697" s="148"/>
      <c r="X697" s="148"/>
      <c r="Y697" s="148"/>
      <c r="Z697" s="148"/>
      <c r="AA697" s="148"/>
      <c r="AB697" s="148"/>
    </row>
    <row r="698" spans="1:28" ht="10.9" customHeight="1" x14ac:dyDescent="0.2">
      <c r="A698" s="148"/>
      <c r="B698" s="148"/>
      <c r="C698" s="148"/>
      <c r="D698" s="148"/>
      <c r="E698" s="148"/>
      <c r="F698" s="148"/>
      <c r="G698" s="148"/>
      <c r="H698" s="148"/>
      <c r="I698" s="148"/>
      <c r="J698" s="148"/>
      <c r="K698" s="148"/>
      <c r="L698" s="148"/>
      <c r="M698" s="148"/>
      <c r="N698" s="148"/>
      <c r="O698" s="148"/>
      <c r="P698" s="148"/>
      <c r="Q698" s="148"/>
      <c r="R698" s="148"/>
      <c r="S698" s="148"/>
      <c r="T698" s="148"/>
      <c r="U698" s="148"/>
      <c r="V698" s="148"/>
      <c r="W698" s="148"/>
      <c r="X698" s="148"/>
      <c r="Y698" s="148"/>
      <c r="Z698" s="148"/>
      <c r="AA698" s="148"/>
      <c r="AB698" s="148"/>
    </row>
    <row r="699" spans="1:28" ht="10.9" customHeight="1" x14ac:dyDescent="0.2">
      <c r="A699" s="148"/>
      <c r="B699" s="148"/>
      <c r="C699" s="148"/>
      <c r="D699" s="148"/>
      <c r="E699" s="148"/>
      <c r="F699" s="148"/>
      <c r="G699" s="148"/>
      <c r="H699" s="148"/>
      <c r="I699" s="148"/>
      <c r="J699" s="148"/>
      <c r="K699" s="148"/>
      <c r="L699" s="148"/>
      <c r="M699" s="148"/>
      <c r="N699" s="148"/>
      <c r="O699" s="148"/>
      <c r="P699" s="148"/>
      <c r="Q699" s="148"/>
      <c r="R699" s="148"/>
      <c r="S699" s="148"/>
      <c r="T699" s="148"/>
      <c r="U699" s="148"/>
      <c r="V699" s="148"/>
      <c r="W699" s="148"/>
      <c r="X699" s="148"/>
      <c r="Y699" s="148"/>
      <c r="Z699" s="148"/>
      <c r="AA699" s="148"/>
      <c r="AB699" s="148"/>
    </row>
    <row r="700" spans="1:28" ht="10.9" customHeight="1" x14ac:dyDescent="0.2">
      <c r="A700" s="148"/>
      <c r="B700" s="148"/>
      <c r="C700" s="148"/>
      <c r="D700" s="148"/>
      <c r="E700" s="148"/>
      <c r="F700" s="148"/>
      <c r="G700" s="148"/>
      <c r="H700" s="148"/>
      <c r="I700" s="148"/>
      <c r="J700" s="148"/>
      <c r="K700" s="148"/>
      <c r="L700" s="148"/>
      <c r="M700" s="148"/>
      <c r="N700" s="148"/>
      <c r="O700" s="148"/>
      <c r="P700" s="148"/>
      <c r="Q700" s="148"/>
      <c r="R700" s="148"/>
      <c r="S700" s="148"/>
      <c r="T700" s="148"/>
      <c r="U700" s="148"/>
      <c r="V700" s="148"/>
      <c r="W700" s="148"/>
      <c r="X700" s="148"/>
      <c r="Y700" s="148"/>
      <c r="Z700" s="148"/>
      <c r="AA700" s="148"/>
      <c r="AB700" s="148"/>
    </row>
    <row r="701" spans="1:28" ht="10.9" customHeight="1" x14ac:dyDescent="0.2">
      <c r="A701" s="148"/>
      <c r="B701" s="148"/>
      <c r="C701" s="148"/>
      <c r="D701" s="148"/>
      <c r="E701" s="148"/>
      <c r="F701" s="148"/>
      <c r="G701" s="148"/>
      <c r="H701" s="148"/>
      <c r="I701" s="148"/>
      <c r="J701" s="148"/>
      <c r="K701" s="148"/>
      <c r="L701" s="148"/>
      <c r="M701" s="148"/>
      <c r="N701" s="148"/>
      <c r="O701" s="148"/>
      <c r="P701" s="148"/>
      <c r="Q701" s="148"/>
      <c r="R701" s="148"/>
      <c r="S701" s="148"/>
      <c r="T701" s="148"/>
      <c r="U701" s="148"/>
      <c r="V701" s="148"/>
      <c r="W701" s="148"/>
      <c r="X701" s="148"/>
      <c r="Y701" s="148"/>
      <c r="Z701" s="148"/>
      <c r="AA701" s="148"/>
      <c r="AB701" s="148"/>
    </row>
    <row r="702" spans="1:28" ht="10.9" customHeight="1" x14ac:dyDescent="0.2">
      <c r="A702" s="148"/>
      <c r="B702" s="148"/>
      <c r="C702" s="148"/>
      <c r="D702" s="148"/>
      <c r="E702" s="148"/>
      <c r="F702" s="148"/>
      <c r="G702" s="148"/>
      <c r="H702" s="148"/>
      <c r="I702" s="148"/>
      <c r="J702" s="148"/>
      <c r="K702" s="148"/>
      <c r="L702" s="148"/>
      <c r="M702" s="148"/>
      <c r="N702" s="148"/>
      <c r="O702" s="148"/>
      <c r="P702" s="148"/>
      <c r="Q702" s="148"/>
      <c r="R702" s="148"/>
      <c r="S702" s="148"/>
      <c r="T702" s="148"/>
      <c r="U702" s="148"/>
      <c r="V702" s="148"/>
      <c r="W702" s="148"/>
      <c r="X702" s="148"/>
      <c r="Y702" s="148"/>
      <c r="Z702" s="148"/>
      <c r="AA702" s="148"/>
      <c r="AB702" s="148"/>
    </row>
    <row r="703" spans="1:28" ht="10.9" customHeight="1" x14ac:dyDescent="0.2">
      <c r="A703" s="148"/>
      <c r="B703" s="148"/>
      <c r="C703" s="148"/>
      <c r="D703" s="148"/>
      <c r="E703" s="148"/>
      <c r="F703" s="148"/>
      <c r="G703" s="148"/>
      <c r="H703" s="148"/>
      <c r="I703" s="148"/>
      <c r="J703" s="148"/>
      <c r="K703" s="148"/>
      <c r="L703" s="148"/>
      <c r="M703" s="148"/>
      <c r="N703" s="148"/>
      <c r="O703" s="148"/>
      <c r="P703" s="148"/>
      <c r="Q703" s="148"/>
      <c r="R703" s="148"/>
      <c r="S703" s="148"/>
      <c r="T703" s="148"/>
      <c r="U703" s="148"/>
      <c r="V703" s="148"/>
      <c r="W703" s="148"/>
      <c r="X703" s="148"/>
      <c r="Y703" s="148"/>
      <c r="Z703" s="148"/>
      <c r="AA703" s="148"/>
      <c r="AB703" s="148"/>
    </row>
    <row r="704" spans="1:28" ht="10.9" customHeight="1" x14ac:dyDescent="0.2">
      <c r="A704" s="148"/>
      <c r="B704" s="148"/>
      <c r="C704" s="148"/>
      <c r="D704" s="148"/>
      <c r="E704" s="148"/>
      <c r="F704" s="148"/>
      <c r="G704" s="148"/>
      <c r="H704" s="148"/>
      <c r="I704" s="148"/>
      <c r="J704" s="148"/>
      <c r="K704" s="148"/>
      <c r="L704" s="148"/>
      <c r="M704" s="148"/>
      <c r="N704" s="148"/>
      <c r="O704" s="148"/>
      <c r="P704" s="148"/>
      <c r="Q704" s="148"/>
      <c r="R704" s="148"/>
      <c r="S704" s="148"/>
      <c r="T704" s="148"/>
      <c r="U704" s="148"/>
      <c r="V704" s="148"/>
      <c r="W704" s="148"/>
      <c r="X704" s="148"/>
      <c r="Y704" s="148"/>
      <c r="Z704" s="148"/>
      <c r="AA704" s="148"/>
      <c r="AB704" s="148"/>
    </row>
    <row r="705" spans="1:28" ht="10.9" customHeight="1" x14ac:dyDescent="0.2">
      <c r="A705" s="148"/>
      <c r="B705" s="148"/>
      <c r="C705" s="148"/>
      <c r="D705" s="148"/>
      <c r="E705" s="148"/>
      <c r="F705" s="148"/>
      <c r="G705" s="148"/>
      <c r="H705" s="148"/>
      <c r="I705" s="148"/>
      <c r="J705" s="148"/>
      <c r="K705" s="148"/>
      <c r="L705" s="148"/>
      <c r="M705" s="148"/>
      <c r="N705" s="148"/>
      <c r="O705" s="148"/>
      <c r="P705" s="148"/>
      <c r="Q705" s="148"/>
      <c r="R705" s="148"/>
      <c r="S705" s="148"/>
      <c r="T705" s="148"/>
      <c r="U705" s="148"/>
      <c r="V705" s="148"/>
      <c r="W705" s="148"/>
      <c r="X705" s="148"/>
      <c r="Y705" s="148"/>
      <c r="Z705" s="148"/>
      <c r="AA705" s="148"/>
      <c r="AB705" s="148"/>
    </row>
    <row r="706" spans="1:28" ht="10.9" customHeight="1" x14ac:dyDescent="0.2">
      <c r="A706" s="148"/>
      <c r="B706" s="148"/>
      <c r="C706" s="148"/>
      <c r="D706" s="148"/>
      <c r="E706" s="148"/>
      <c r="F706" s="148"/>
      <c r="G706" s="148"/>
      <c r="H706" s="148"/>
      <c r="I706" s="148"/>
      <c r="J706" s="148"/>
      <c r="K706" s="148"/>
      <c r="L706" s="148"/>
      <c r="M706" s="148"/>
      <c r="N706" s="148"/>
      <c r="O706" s="148"/>
      <c r="P706" s="148"/>
      <c r="Q706" s="148"/>
      <c r="R706" s="148"/>
      <c r="S706" s="148"/>
      <c r="T706" s="148"/>
      <c r="U706" s="148"/>
      <c r="V706" s="148"/>
      <c r="W706" s="148"/>
      <c r="X706" s="148"/>
      <c r="Y706" s="148"/>
      <c r="Z706" s="148"/>
      <c r="AA706" s="148"/>
      <c r="AB706" s="148"/>
    </row>
    <row r="707" spans="1:28" ht="10.9" customHeight="1" x14ac:dyDescent="0.2">
      <c r="A707" s="148"/>
      <c r="B707" s="148"/>
      <c r="C707" s="148"/>
      <c r="D707" s="148"/>
      <c r="E707" s="148"/>
      <c r="F707" s="148"/>
      <c r="G707" s="148"/>
      <c r="H707" s="148"/>
      <c r="I707" s="148"/>
      <c r="J707" s="148"/>
      <c r="K707" s="148"/>
      <c r="L707" s="148"/>
      <c r="M707" s="148"/>
      <c r="N707" s="148"/>
      <c r="O707" s="148"/>
      <c r="P707" s="148"/>
      <c r="Q707" s="148"/>
      <c r="R707" s="148"/>
      <c r="S707" s="148"/>
      <c r="T707" s="148"/>
      <c r="U707" s="148"/>
      <c r="V707" s="148"/>
      <c r="W707" s="148"/>
      <c r="X707" s="148"/>
      <c r="Y707" s="148"/>
      <c r="Z707" s="148"/>
      <c r="AA707" s="148"/>
      <c r="AB707" s="148"/>
    </row>
    <row r="708" spans="1:28" ht="10.9" customHeight="1" x14ac:dyDescent="0.2">
      <c r="A708" s="148"/>
      <c r="B708" s="148"/>
      <c r="C708" s="148"/>
      <c r="D708" s="148"/>
      <c r="E708" s="148"/>
      <c r="F708" s="148"/>
      <c r="G708" s="148"/>
      <c r="H708" s="148"/>
      <c r="I708" s="148"/>
      <c r="J708" s="148"/>
      <c r="K708" s="148"/>
      <c r="L708" s="148"/>
      <c r="M708" s="148"/>
      <c r="N708" s="148"/>
      <c r="O708" s="148"/>
      <c r="P708" s="148"/>
      <c r="Q708" s="148"/>
      <c r="R708" s="148"/>
      <c r="S708" s="148"/>
      <c r="T708" s="148"/>
      <c r="U708" s="148"/>
      <c r="V708" s="148"/>
      <c r="W708" s="148"/>
      <c r="X708" s="148"/>
      <c r="Y708" s="148"/>
      <c r="Z708" s="148"/>
      <c r="AA708" s="148"/>
      <c r="AB708" s="148"/>
    </row>
    <row r="709" spans="1:28" ht="10.9" customHeight="1" x14ac:dyDescent="0.2">
      <c r="A709" s="148"/>
      <c r="B709" s="148"/>
      <c r="C709" s="148"/>
      <c r="D709" s="148"/>
      <c r="E709" s="148"/>
      <c r="F709" s="148"/>
      <c r="G709" s="148"/>
      <c r="H709" s="148"/>
      <c r="I709" s="148"/>
      <c r="J709" s="148"/>
      <c r="K709" s="148"/>
      <c r="L709" s="148"/>
      <c r="M709" s="148"/>
      <c r="N709" s="148"/>
      <c r="O709" s="148"/>
      <c r="P709" s="148"/>
      <c r="Q709" s="148"/>
      <c r="R709" s="148"/>
      <c r="S709" s="148"/>
      <c r="T709" s="148"/>
      <c r="U709" s="148"/>
      <c r="V709" s="148"/>
      <c r="W709" s="148"/>
      <c r="X709" s="148"/>
      <c r="Y709" s="148"/>
      <c r="Z709" s="148"/>
      <c r="AA709" s="148"/>
      <c r="AB709" s="148"/>
    </row>
    <row r="710" spans="1:28" ht="10.9" customHeight="1" x14ac:dyDescent="0.2">
      <c r="A710" s="148"/>
      <c r="B710" s="148"/>
      <c r="C710" s="148"/>
      <c r="D710" s="148"/>
      <c r="E710" s="148"/>
      <c r="F710" s="148"/>
      <c r="G710" s="148"/>
      <c r="H710" s="148"/>
      <c r="I710" s="148"/>
      <c r="J710" s="148"/>
      <c r="K710" s="148"/>
      <c r="L710" s="148"/>
      <c r="M710" s="148"/>
      <c r="N710" s="148"/>
      <c r="O710" s="148"/>
      <c r="P710" s="148"/>
      <c r="Q710" s="148"/>
      <c r="R710" s="148"/>
      <c r="S710" s="148"/>
      <c r="T710" s="148"/>
      <c r="U710" s="148"/>
      <c r="V710" s="148"/>
      <c r="W710" s="148"/>
      <c r="X710" s="148"/>
      <c r="Y710" s="148"/>
      <c r="Z710" s="148"/>
      <c r="AA710" s="148"/>
      <c r="AB710" s="148"/>
    </row>
    <row r="711" spans="1:28" ht="10.9" customHeight="1" x14ac:dyDescent="0.2">
      <c r="A711" s="148"/>
      <c r="B711" s="148"/>
      <c r="C711" s="148"/>
      <c r="D711" s="148"/>
      <c r="E711" s="148"/>
      <c r="F711" s="148"/>
      <c r="G711" s="148"/>
      <c r="H711" s="148"/>
      <c r="I711" s="148"/>
      <c r="J711" s="148"/>
      <c r="K711" s="148"/>
      <c r="L711" s="148"/>
      <c r="M711" s="148"/>
      <c r="N711" s="148"/>
      <c r="O711" s="148"/>
      <c r="P711" s="148"/>
      <c r="Q711" s="148"/>
      <c r="R711" s="148"/>
      <c r="S711" s="148"/>
      <c r="T711" s="148"/>
      <c r="U711" s="148"/>
      <c r="V711" s="148"/>
      <c r="W711" s="148"/>
      <c r="X711" s="148"/>
      <c r="Y711" s="148"/>
      <c r="Z711" s="148"/>
      <c r="AA711" s="148"/>
      <c r="AB711" s="148"/>
    </row>
    <row r="712" spans="1:28" ht="10.9" customHeight="1" x14ac:dyDescent="0.2">
      <c r="A712" s="148"/>
      <c r="B712" s="148"/>
      <c r="C712" s="148"/>
      <c r="D712" s="148"/>
      <c r="E712" s="148"/>
      <c r="F712" s="148"/>
      <c r="G712" s="148"/>
      <c r="H712" s="148"/>
      <c r="I712" s="148"/>
      <c r="J712" s="148"/>
      <c r="K712" s="148"/>
      <c r="L712" s="148"/>
      <c r="M712" s="148"/>
      <c r="N712" s="148"/>
      <c r="O712" s="148"/>
      <c r="P712" s="148"/>
      <c r="Q712" s="148"/>
      <c r="R712" s="148"/>
      <c r="S712" s="148"/>
      <c r="T712" s="148"/>
      <c r="U712" s="148"/>
      <c r="V712" s="148"/>
      <c r="W712" s="148"/>
      <c r="X712" s="148"/>
      <c r="Y712" s="148"/>
      <c r="Z712" s="148"/>
      <c r="AA712" s="148"/>
      <c r="AB712" s="148"/>
    </row>
    <row r="713" spans="1:28" ht="10.9" customHeight="1" x14ac:dyDescent="0.2">
      <c r="A713" s="148"/>
      <c r="B713" s="148"/>
      <c r="C713" s="148"/>
      <c r="D713" s="148"/>
      <c r="E713" s="148"/>
      <c r="F713" s="148"/>
      <c r="G713" s="148"/>
      <c r="H713" s="148"/>
      <c r="I713" s="148"/>
      <c r="J713" s="148"/>
      <c r="K713" s="148"/>
      <c r="L713" s="148"/>
      <c r="M713" s="148"/>
      <c r="N713" s="148"/>
      <c r="O713" s="148"/>
      <c r="P713" s="148"/>
      <c r="Q713" s="148"/>
      <c r="R713" s="148"/>
      <c r="S713" s="148"/>
      <c r="T713" s="148"/>
      <c r="U713" s="148"/>
      <c r="V713" s="148"/>
      <c r="W713" s="148"/>
      <c r="X713" s="148"/>
      <c r="Y713" s="148"/>
      <c r="Z713" s="148"/>
      <c r="AA713" s="148"/>
      <c r="AB713" s="148"/>
    </row>
    <row r="714" spans="1:28" ht="10.9" customHeight="1" x14ac:dyDescent="0.2">
      <c r="A714" s="148"/>
      <c r="B714" s="148"/>
      <c r="C714" s="148"/>
      <c r="D714" s="148"/>
      <c r="E714" s="148"/>
      <c r="F714" s="148"/>
      <c r="G714" s="148"/>
      <c r="H714" s="148"/>
      <c r="I714" s="148"/>
      <c r="J714" s="148"/>
      <c r="K714" s="148"/>
      <c r="L714" s="148"/>
      <c r="M714" s="148"/>
      <c r="N714" s="148"/>
      <c r="O714" s="148"/>
      <c r="P714" s="148"/>
      <c r="Q714" s="148"/>
      <c r="R714" s="148"/>
      <c r="S714" s="148"/>
      <c r="T714" s="148"/>
      <c r="U714" s="148"/>
      <c r="V714" s="148"/>
      <c r="W714" s="148"/>
      <c r="X714" s="148"/>
      <c r="Y714" s="148"/>
      <c r="Z714" s="148"/>
      <c r="AA714" s="148"/>
      <c r="AB714" s="148"/>
    </row>
    <row r="715" spans="1:28" ht="10.9" customHeight="1" x14ac:dyDescent="0.2">
      <c r="A715" s="148"/>
      <c r="B715" s="148"/>
      <c r="C715" s="148"/>
      <c r="D715" s="148"/>
      <c r="E715" s="148"/>
      <c r="F715" s="148"/>
      <c r="G715" s="148"/>
      <c r="H715" s="148"/>
      <c r="I715" s="148"/>
      <c r="J715" s="148"/>
      <c r="K715" s="148"/>
      <c r="L715" s="148"/>
      <c r="M715" s="148"/>
      <c r="N715" s="148"/>
      <c r="O715" s="148"/>
      <c r="P715" s="148"/>
      <c r="Q715" s="148"/>
      <c r="R715" s="148"/>
      <c r="S715" s="148"/>
      <c r="T715" s="148"/>
      <c r="U715" s="148"/>
      <c r="V715" s="148"/>
      <c r="W715" s="148"/>
      <c r="X715" s="148"/>
      <c r="Y715" s="148"/>
      <c r="Z715" s="148"/>
      <c r="AA715" s="148"/>
      <c r="AB715" s="148"/>
    </row>
    <row r="716" spans="1:28" ht="10.9" customHeight="1" x14ac:dyDescent="0.2">
      <c r="A716" s="148"/>
      <c r="B716" s="148"/>
      <c r="C716" s="148"/>
      <c r="D716" s="148"/>
      <c r="E716" s="148"/>
      <c r="F716" s="148"/>
      <c r="G716" s="148"/>
      <c r="H716" s="148"/>
      <c r="I716" s="148"/>
      <c r="J716" s="148"/>
      <c r="K716" s="148"/>
      <c r="L716" s="148"/>
      <c r="M716" s="148"/>
      <c r="N716" s="148"/>
      <c r="O716" s="148"/>
      <c r="P716" s="148"/>
      <c r="Q716" s="148"/>
      <c r="R716" s="148"/>
      <c r="S716" s="148"/>
      <c r="T716" s="148"/>
      <c r="U716" s="148"/>
      <c r="V716" s="148"/>
      <c r="W716" s="148"/>
      <c r="X716" s="148"/>
      <c r="Y716" s="148"/>
      <c r="Z716" s="148"/>
      <c r="AA716" s="148"/>
      <c r="AB716" s="148"/>
    </row>
    <row r="717" spans="1:28" ht="10.9" customHeight="1" x14ac:dyDescent="0.2">
      <c r="A717" s="148"/>
      <c r="B717" s="148"/>
      <c r="C717" s="148"/>
      <c r="D717" s="148"/>
      <c r="E717" s="148"/>
      <c r="F717" s="148"/>
      <c r="G717" s="148"/>
      <c r="H717" s="148"/>
      <c r="I717" s="148"/>
      <c r="J717" s="148"/>
      <c r="K717" s="148"/>
      <c r="L717" s="148"/>
      <c r="M717" s="148"/>
      <c r="N717" s="148"/>
      <c r="O717" s="148"/>
      <c r="P717" s="148"/>
      <c r="Q717" s="148"/>
      <c r="R717" s="148"/>
      <c r="S717" s="148"/>
      <c r="T717" s="148"/>
      <c r="U717" s="148"/>
      <c r="V717" s="148"/>
      <c r="W717" s="148"/>
      <c r="X717" s="148"/>
      <c r="Y717" s="148"/>
      <c r="Z717" s="148"/>
      <c r="AA717" s="148"/>
      <c r="AB717" s="148"/>
    </row>
    <row r="718" spans="1:28" ht="10.9" customHeight="1" x14ac:dyDescent="0.2">
      <c r="A718" s="148"/>
      <c r="B718" s="148"/>
      <c r="C718" s="148"/>
      <c r="D718" s="148"/>
      <c r="E718" s="148"/>
      <c r="F718" s="148"/>
      <c r="G718" s="148"/>
      <c r="H718" s="148"/>
      <c r="I718" s="148"/>
      <c r="J718" s="148"/>
      <c r="K718" s="148"/>
      <c r="L718" s="148"/>
      <c r="M718" s="148"/>
      <c r="N718" s="148"/>
      <c r="O718" s="148"/>
      <c r="P718" s="148"/>
      <c r="Q718" s="148"/>
      <c r="R718" s="148"/>
      <c r="S718" s="148"/>
      <c r="T718" s="148"/>
      <c r="U718" s="148"/>
      <c r="V718" s="148"/>
      <c r="W718" s="148"/>
      <c r="X718" s="148"/>
      <c r="Y718" s="148"/>
      <c r="Z718" s="148"/>
      <c r="AA718" s="148"/>
      <c r="AB718" s="148"/>
    </row>
    <row r="719" spans="1:28" ht="10.9" customHeight="1" x14ac:dyDescent="0.2">
      <c r="A719" s="148"/>
      <c r="B719" s="148"/>
      <c r="C719" s="148"/>
      <c r="D719" s="148"/>
      <c r="E719" s="148"/>
      <c r="F719" s="148"/>
      <c r="G719" s="148"/>
      <c r="H719" s="148"/>
      <c r="I719" s="148"/>
      <c r="J719" s="148"/>
      <c r="K719" s="148"/>
      <c r="L719" s="148"/>
      <c r="M719" s="148"/>
      <c r="N719" s="148"/>
      <c r="O719" s="148"/>
      <c r="P719" s="148"/>
      <c r="Q719" s="148"/>
      <c r="R719" s="148"/>
      <c r="S719" s="148"/>
      <c r="T719" s="148"/>
      <c r="U719" s="148"/>
      <c r="V719" s="148"/>
      <c r="W719" s="148"/>
      <c r="X719" s="148"/>
      <c r="Y719" s="148"/>
      <c r="Z719" s="148"/>
      <c r="AA719" s="148"/>
      <c r="AB719" s="148"/>
    </row>
    <row r="720" spans="1:28" ht="10.9" customHeight="1" x14ac:dyDescent="0.2">
      <c r="A720" s="148"/>
      <c r="B720" s="148"/>
      <c r="C720" s="148"/>
      <c r="D720" s="148"/>
      <c r="E720" s="148"/>
      <c r="F720" s="148"/>
      <c r="G720" s="148"/>
      <c r="H720" s="148"/>
      <c r="I720" s="148"/>
      <c r="J720" s="148"/>
      <c r="K720" s="148"/>
      <c r="L720" s="148"/>
      <c r="M720" s="148"/>
      <c r="N720" s="148"/>
      <c r="O720" s="148"/>
      <c r="P720" s="148"/>
      <c r="Q720" s="148"/>
      <c r="R720" s="148"/>
      <c r="S720" s="148"/>
      <c r="T720" s="148"/>
      <c r="U720" s="148"/>
      <c r="V720" s="148"/>
      <c r="W720" s="148"/>
      <c r="X720" s="148"/>
      <c r="Y720" s="148"/>
      <c r="Z720" s="148"/>
      <c r="AA720" s="148"/>
      <c r="AB720" s="148"/>
    </row>
    <row r="721" spans="1:28" ht="10.9" customHeight="1" x14ac:dyDescent="0.2">
      <c r="A721" s="148"/>
      <c r="B721" s="148"/>
      <c r="C721" s="148"/>
      <c r="D721" s="148"/>
      <c r="E721" s="148"/>
      <c r="F721" s="148"/>
      <c r="G721" s="148"/>
      <c r="H721" s="148"/>
      <c r="I721" s="148"/>
      <c r="J721" s="148"/>
      <c r="K721" s="148"/>
      <c r="L721" s="148"/>
      <c r="M721" s="148"/>
      <c r="N721" s="148"/>
      <c r="O721" s="148"/>
      <c r="P721" s="148"/>
      <c r="Q721" s="148"/>
      <c r="R721" s="148"/>
      <c r="S721" s="148"/>
      <c r="T721" s="148"/>
      <c r="U721" s="148"/>
      <c r="V721" s="148"/>
      <c r="W721" s="148"/>
      <c r="X721" s="148"/>
      <c r="Y721" s="148"/>
      <c r="Z721" s="148"/>
      <c r="AA721" s="148"/>
      <c r="AB721" s="148"/>
    </row>
    <row r="722" spans="1:28" ht="10.9" customHeight="1" x14ac:dyDescent="0.2">
      <c r="A722" s="148"/>
      <c r="B722" s="148"/>
      <c r="C722" s="148"/>
      <c r="D722" s="148"/>
      <c r="E722" s="148"/>
      <c r="F722" s="148"/>
      <c r="G722" s="148"/>
      <c r="H722" s="148"/>
      <c r="I722" s="148"/>
      <c r="J722" s="148"/>
      <c r="K722" s="148"/>
      <c r="L722" s="148"/>
      <c r="M722" s="148"/>
      <c r="N722" s="148"/>
      <c r="O722" s="148"/>
      <c r="P722" s="148"/>
      <c r="Q722" s="148"/>
      <c r="R722" s="148"/>
      <c r="S722" s="148"/>
      <c r="T722" s="148"/>
      <c r="U722" s="148"/>
      <c r="V722" s="148"/>
      <c r="W722" s="148"/>
      <c r="X722" s="148"/>
      <c r="Y722" s="148"/>
      <c r="Z722" s="148"/>
      <c r="AA722" s="148"/>
      <c r="AB722" s="148"/>
    </row>
    <row r="723" spans="1:28" ht="10.9" customHeight="1" x14ac:dyDescent="0.2">
      <c r="A723" s="148"/>
      <c r="B723" s="148"/>
      <c r="C723" s="148"/>
      <c r="D723" s="148"/>
      <c r="E723" s="148"/>
      <c r="F723" s="148"/>
      <c r="G723" s="148"/>
      <c r="H723" s="148"/>
      <c r="I723" s="148"/>
      <c r="J723" s="148"/>
      <c r="K723" s="148"/>
      <c r="L723" s="148"/>
      <c r="M723" s="148"/>
      <c r="N723" s="148"/>
      <c r="O723" s="148"/>
      <c r="P723" s="148"/>
      <c r="Q723" s="148"/>
      <c r="R723" s="148"/>
      <c r="S723" s="148"/>
      <c r="T723" s="148"/>
      <c r="U723" s="148"/>
      <c r="V723" s="148"/>
      <c r="W723" s="148"/>
      <c r="X723" s="148"/>
      <c r="Y723" s="148"/>
      <c r="Z723" s="148"/>
      <c r="AA723" s="148"/>
      <c r="AB723" s="148"/>
    </row>
    <row r="724" spans="1:28" ht="10.9" customHeight="1" x14ac:dyDescent="0.2">
      <c r="A724" s="148"/>
      <c r="B724" s="148"/>
      <c r="C724" s="148"/>
      <c r="D724" s="148"/>
      <c r="E724" s="148"/>
      <c r="F724" s="148"/>
      <c r="G724" s="148"/>
      <c r="H724" s="148"/>
      <c r="I724" s="148"/>
      <c r="J724" s="148"/>
      <c r="K724" s="148"/>
      <c r="L724" s="148"/>
      <c r="M724" s="148"/>
      <c r="N724" s="148"/>
      <c r="O724" s="148"/>
      <c r="P724" s="148"/>
      <c r="Q724" s="148"/>
      <c r="R724" s="148"/>
      <c r="S724" s="148"/>
      <c r="T724" s="148"/>
      <c r="U724" s="148"/>
      <c r="V724" s="148"/>
      <c r="W724" s="148"/>
      <c r="X724" s="148"/>
      <c r="Y724" s="148"/>
      <c r="Z724" s="148"/>
      <c r="AA724" s="148"/>
      <c r="AB724" s="148"/>
    </row>
    <row r="725" spans="1:28" ht="10.9" customHeight="1" x14ac:dyDescent="0.2">
      <c r="A725" s="148"/>
      <c r="B725" s="148"/>
      <c r="C725" s="148"/>
      <c r="D725" s="148"/>
      <c r="E725" s="148"/>
      <c r="F725" s="148"/>
      <c r="G725" s="148"/>
      <c r="H725" s="148"/>
      <c r="I725" s="148"/>
      <c r="J725" s="148"/>
      <c r="K725" s="148"/>
      <c r="L725" s="148"/>
      <c r="M725" s="148"/>
      <c r="N725" s="148"/>
      <c r="O725" s="148"/>
      <c r="P725" s="148"/>
      <c r="Q725" s="148"/>
      <c r="R725" s="148"/>
      <c r="S725" s="148"/>
      <c r="T725" s="148"/>
      <c r="U725" s="148"/>
      <c r="V725" s="148"/>
      <c r="W725" s="148"/>
      <c r="X725" s="148"/>
      <c r="Y725" s="148"/>
      <c r="Z725" s="148"/>
      <c r="AA725" s="148"/>
      <c r="AB725" s="148"/>
    </row>
    <row r="726" spans="1:28" ht="10.9" customHeight="1" x14ac:dyDescent="0.2">
      <c r="A726" s="148"/>
      <c r="B726" s="148"/>
      <c r="C726" s="148"/>
      <c r="D726" s="148"/>
      <c r="E726" s="148"/>
      <c r="F726" s="148"/>
      <c r="G726" s="148"/>
      <c r="H726" s="148"/>
      <c r="I726" s="148"/>
      <c r="J726" s="148"/>
      <c r="K726" s="148"/>
      <c r="L726" s="148"/>
      <c r="M726" s="148"/>
      <c r="N726" s="148"/>
      <c r="O726" s="148"/>
      <c r="P726" s="148"/>
      <c r="Q726" s="148"/>
      <c r="R726" s="148"/>
      <c r="S726" s="148"/>
      <c r="T726" s="148"/>
      <c r="U726" s="148"/>
      <c r="V726" s="148"/>
      <c r="W726" s="148"/>
      <c r="X726" s="148"/>
      <c r="Y726" s="148"/>
      <c r="Z726" s="148"/>
      <c r="AA726" s="148"/>
      <c r="AB726" s="148"/>
    </row>
    <row r="727" spans="1:28" ht="10.9" customHeight="1" x14ac:dyDescent="0.2">
      <c r="A727" s="148"/>
      <c r="B727" s="148"/>
      <c r="C727" s="148"/>
      <c r="D727" s="148"/>
      <c r="E727" s="148"/>
      <c r="F727" s="148"/>
      <c r="G727" s="148"/>
      <c r="H727" s="148"/>
      <c r="I727" s="148"/>
      <c r="J727" s="148"/>
      <c r="K727" s="148"/>
      <c r="L727" s="148"/>
      <c r="M727" s="148"/>
      <c r="N727" s="148"/>
      <c r="O727" s="148"/>
      <c r="P727" s="148"/>
      <c r="Q727" s="148"/>
      <c r="R727" s="148"/>
      <c r="S727" s="148"/>
      <c r="T727" s="148"/>
      <c r="U727" s="148"/>
      <c r="V727" s="148"/>
      <c r="W727" s="148"/>
      <c r="X727" s="148"/>
      <c r="Y727" s="148"/>
      <c r="Z727" s="148"/>
      <c r="AA727" s="148"/>
      <c r="AB727" s="148"/>
    </row>
    <row r="728" spans="1:28" ht="10.9" customHeight="1" x14ac:dyDescent="0.2">
      <c r="A728" s="148"/>
      <c r="B728" s="148"/>
      <c r="C728" s="148"/>
      <c r="D728" s="148"/>
      <c r="E728" s="148"/>
      <c r="F728" s="148"/>
      <c r="G728" s="148"/>
      <c r="H728" s="148"/>
      <c r="I728" s="148"/>
      <c r="J728" s="148"/>
      <c r="K728" s="148"/>
      <c r="L728" s="148"/>
      <c r="M728" s="148"/>
      <c r="N728" s="148"/>
      <c r="O728" s="148"/>
      <c r="P728" s="148"/>
      <c r="Q728" s="148"/>
      <c r="R728" s="148"/>
      <c r="S728" s="148"/>
      <c r="T728" s="148"/>
      <c r="U728" s="148"/>
      <c r="V728" s="148"/>
      <c r="W728" s="148"/>
      <c r="X728" s="148"/>
      <c r="Y728" s="148"/>
      <c r="Z728" s="148"/>
      <c r="AA728" s="148"/>
      <c r="AB728" s="148"/>
    </row>
    <row r="729" spans="1:28" ht="10.9" customHeight="1" x14ac:dyDescent="0.2">
      <c r="A729" s="148"/>
      <c r="B729" s="148"/>
      <c r="C729" s="148"/>
      <c r="D729" s="148"/>
      <c r="E729" s="148"/>
      <c r="F729" s="148"/>
      <c r="G729" s="148"/>
      <c r="H729" s="148"/>
      <c r="I729" s="148"/>
      <c r="J729" s="148"/>
      <c r="K729" s="148"/>
      <c r="L729" s="148"/>
      <c r="M729" s="148"/>
      <c r="N729" s="148"/>
      <c r="O729" s="148"/>
      <c r="P729" s="148"/>
      <c r="Q729" s="148"/>
      <c r="R729" s="148"/>
      <c r="S729" s="148"/>
      <c r="T729" s="148"/>
      <c r="U729" s="148"/>
      <c r="V729" s="148"/>
      <c r="W729" s="148"/>
      <c r="X729" s="148"/>
      <c r="Y729" s="148"/>
      <c r="Z729" s="148"/>
      <c r="AA729" s="148"/>
      <c r="AB729" s="148"/>
    </row>
    <row r="730" spans="1:28" ht="10.9" customHeight="1" x14ac:dyDescent="0.2">
      <c r="A730" s="148"/>
      <c r="B730" s="148"/>
      <c r="C730" s="148"/>
      <c r="D730" s="148"/>
      <c r="E730" s="148"/>
      <c r="F730" s="148"/>
      <c r="G730" s="148"/>
      <c r="H730" s="148"/>
      <c r="I730" s="148"/>
      <c r="J730" s="148"/>
      <c r="K730" s="148"/>
      <c r="L730" s="148"/>
      <c r="M730" s="148"/>
      <c r="N730" s="148"/>
      <c r="O730" s="148"/>
      <c r="P730" s="148"/>
      <c r="Q730" s="148"/>
      <c r="R730" s="148"/>
      <c r="S730" s="148"/>
      <c r="T730" s="148"/>
      <c r="U730" s="148"/>
      <c r="V730" s="148"/>
      <c r="W730" s="148"/>
      <c r="X730" s="148"/>
      <c r="Y730" s="148"/>
      <c r="Z730" s="148"/>
      <c r="AA730" s="148"/>
      <c r="AB730" s="148"/>
    </row>
    <row r="731" spans="1:28" ht="10.9" customHeight="1" x14ac:dyDescent="0.2">
      <c r="A731" s="148"/>
      <c r="B731" s="148"/>
      <c r="C731" s="148"/>
      <c r="D731" s="148"/>
      <c r="E731" s="148"/>
      <c r="F731" s="148"/>
      <c r="G731" s="148"/>
      <c r="H731" s="148"/>
      <c r="I731" s="148"/>
      <c r="J731" s="148"/>
      <c r="K731" s="148"/>
      <c r="L731" s="148"/>
      <c r="M731" s="148"/>
      <c r="N731" s="148"/>
      <c r="O731" s="148"/>
      <c r="P731" s="148"/>
      <c r="Q731" s="148"/>
      <c r="R731" s="148"/>
      <c r="S731" s="148"/>
      <c r="T731" s="148"/>
      <c r="U731" s="148"/>
      <c r="V731" s="148"/>
      <c r="W731" s="148"/>
      <c r="X731" s="148"/>
      <c r="Y731" s="148"/>
      <c r="Z731" s="148"/>
      <c r="AA731" s="148"/>
      <c r="AB731" s="148"/>
    </row>
    <row r="732" spans="1:28" ht="10.9" customHeight="1" x14ac:dyDescent="0.2">
      <c r="A732" s="148"/>
      <c r="B732" s="148"/>
      <c r="C732" s="148"/>
      <c r="D732" s="148"/>
      <c r="E732" s="148"/>
      <c r="F732" s="148"/>
      <c r="G732" s="148"/>
      <c r="H732" s="148"/>
      <c r="I732" s="148"/>
      <c r="J732" s="148"/>
      <c r="K732" s="148"/>
      <c r="L732" s="148"/>
      <c r="M732" s="148"/>
      <c r="N732" s="148"/>
      <c r="O732" s="148"/>
      <c r="P732" s="148"/>
      <c r="Q732" s="148"/>
      <c r="R732" s="148"/>
      <c r="S732" s="148"/>
      <c r="T732" s="148"/>
      <c r="U732" s="148"/>
      <c r="V732" s="148"/>
      <c r="W732" s="148"/>
      <c r="X732" s="148"/>
      <c r="Y732" s="148"/>
      <c r="Z732" s="148"/>
      <c r="AA732" s="148"/>
      <c r="AB732" s="148"/>
    </row>
    <row r="733" spans="1:28" ht="10.9" customHeight="1" x14ac:dyDescent="0.2">
      <c r="A733" s="148"/>
      <c r="B733" s="148"/>
      <c r="C733" s="148"/>
      <c r="D733" s="148"/>
      <c r="E733" s="148"/>
      <c r="F733" s="148"/>
      <c r="G733" s="148"/>
      <c r="H733" s="148"/>
      <c r="I733" s="148"/>
      <c r="J733" s="148"/>
      <c r="K733" s="148"/>
      <c r="L733" s="148"/>
      <c r="M733" s="148"/>
      <c r="N733" s="148"/>
      <c r="O733" s="148"/>
      <c r="P733" s="148"/>
      <c r="Q733" s="148"/>
      <c r="R733" s="148"/>
      <c r="S733" s="148"/>
      <c r="T733" s="148"/>
      <c r="U733" s="148"/>
      <c r="V733" s="148"/>
      <c r="W733" s="148"/>
      <c r="X733" s="148"/>
      <c r="Y733" s="148"/>
      <c r="Z733" s="148"/>
      <c r="AA733" s="148"/>
      <c r="AB733" s="148"/>
    </row>
    <row r="734" spans="1:28" ht="10.9" customHeight="1" x14ac:dyDescent="0.2">
      <c r="A734" s="148"/>
      <c r="B734" s="148"/>
      <c r="C734" s="148"/>
      <c r="D734" s="148"/>
      <c r="E734" s="148"/>
      <c r="F734" s="148"/>
      <c r="G734" s="148"/>
      <c r="H734" s="148"/>
      <c r="I734" s="148"/>
      <c r="J734" s="148"/>
      <c r="K734" s="148"/>
      <c r="L734" s="148"/>
      <c r="M734" s="148"/>
      <c r="N734" s="148"/>
      <c r="O734" s="148"/>
      <c r="P734" s="148"/>
      <c r="Q734" s="148"/>
      <c r="R734" s="148"/>
      <c r="S734" s="148"/>
      <c r="T734" s="148"/>
      <c r="U734" s="148"/>
      <c r="V734" s="148"/>
      <c r="W734" s="148"/>
      <c r="X734" s="148"/>
      <c r="Y734" s="148"/>
      <c r="Z734" s="148"/>
      <c r="AA734" s="148"/>
      <c r="AB734" s="148"/>
    </row>
    <row r="735" spans="1:28" ht="10.9" customHeight="1" x14ac:dyDescent="0.2">
      <c r="A735" s="148"/>
      <c r="B735" s="148"/>
      <c r="C735" s="148"/>
      <c r="D735" s="148"/>
      <c r="E735" s="148"/>
      <c r="F735" s="148"/>
      <c r="G735" s="148"/>
      <c r="H735" s="148"/>
      <c r="I735" s="148"/>
      <c r="J735" s="148"/>
      <c r="K735" s="148"/>
      <c r="L735" s="148"/>
      <c r="M735" s="148"/>
      <c r="N735" s="148"/>
      <c r="O735" s="148"/>
      <c r="P735" s="148"/>
      <c r="Q735" s="148"/>
      <c r="R735" s="148"/>
      <c r="S735" s="148"/>
      <c r="T735" s="148"/>
      <c r="U735" s="148"/>
      <c r="V735" s="148"/>
      <c r="W735" s="148"/>
      <c r="X735" s="148"/>
      <c r="Y735" s="148"/>
      <c r="Z735" s="148"/>
      <c r="AA735" s="148"/>
      <c r="AB735" s="148"/>
    </row>
    <row r="736" spans="1:28" ht="10.9" customHeight="1" x14ac:dyDescent="0.2">
      <c r="A736" s="148"/>
      <c r="B736" s="148"/>
      <c r="C736" s="148"/>
      <c r="D736" s="148"/>
      <c r="E736" s="148"/>
      <c r="F736" s="148"/>
      <c r="G736" s="148"/>
      <c r="H736" s="148"/>
      <c r="I736" s="148"/>
      <c r="J736" s="148"/>
      <c r="K736" s="148"/>
      <c r="L736" s="148"/>
      <c r="M736" s="148"/>
      <c r="N736" s="148"/>
      <c r="O736" s="148"/>
      <c r="P736" s="148"/>
      <c r="Q736" s="148"/>
      <c r="R736" s="148"/>
      <c r="S736" s="148"/>
      <c r="T736" s="148"/>
      <c r="U736" s="148"/>
      <c r="V736" s="148"/>
      <c r="W736" s="148"/>
      <c r="X736" s="148"/>
      <c r="Y736" s="148"/>
      <c r="Z736" s="148"/>
      <c r="AA736" s="148"/>
      <c r="AB736" s="148"/>
    </row>
    <row r="737" spans="1:28" ht="10.9" customHeight="1" x14ac:dyDescent="0.2">
      <c r="A737" s="148"/>
      <c r="B737" s="148"/>
      <c r="C737" s="148"/>
      <c r="D737" s="148"/>
      <c r="E737" s="148"/>
      <c r="F737" s="148"/>
      <c r="G737" s="148"/>
      <c r="H737" s="148"/>
      <c r="I737" s="148"/>
      <c r="J737" s="148"/>
      <c r="K737" s="148"/>
      <c r="L737" s="148"/>
      <c r="M737" s="148"/>
      <c r="N737" s="148"/>
      <c r="O737" s="148"/>
      <c r="P737" s="148"/>
      <c r="Q737" s="148"/>
      <c r="R737" s="148"/>
      <c r="S737" s="148"/>
      <c r="T737" s="148"/>
      <c r="U737" s="148"/>
      <c r="V737" s="148"/>
      <c r="W737" s="148"/>
      <c r="X737" s="148"/>
      <c r="Y737" s="148"/>
      <c r="Z737" s="148"/>
      <c r="AA737" s="148"/>
      <c r="AB737" s="148"/>
    </row>
    <row r="738" spans="1:28" ht="10.9" customHeight="1" x14ac:dyDescent="0.2">
      <c r="A738" s="148"/>
      <c r="B738" s="148"/>
      <c r="C738" s="148"/>
      <c r="D738" s="148"/>
      <c r="E738" s="148"/>
      <c r="F738" s="148"/>
      <c r="G738" s="148"/>
      <c r="H738" s="148"/>
      <c r="I738" s="148"/>
      <c r="J738" s="148"/>
      <c r="K738" s="148"/>
      <c r="L738" s="148"/>
      <c r="M738" s="148"/>
      <c r="N738" s="148"/>
      <c r="O738" s="148"/>
      <c r="P738" s="148"/>
      <c r="Q738" s="148"/>
      <c r="R738" s="148"/>
      <c r="S738" s="148"/>
      <c r="T738" s="148"/>
      <c r="U738" s="148"/>
      <c r="V738" s="148"/>
      <c r="W738" s="148"/>
      <c r="X738" s="148"/>
      <c r="Y738" s="148"/>
      <c r="Z738" s="148"/>
      <c r="AA738" s="148"/>
      <c r="AB738" s="148"/>
    </row>
    <row r="739" spans="1:28" ht="10.9" customHeight="1" x14ac:dyDescent="0.2">
      <c r="A739" s="148"/>
      <c r="B739" s="148"/>
      <c r="C739" s="148"/>
      <c r="D739" s="148"/>
      <c r="E739" s="148"/>
      <c r="F739" s="148"/>
      <c r="G739" s="148"/>
      <c r="H739" s="148"/>
      <c r="I739" s="148"/>
      <c r="J739" s="148"/>
      <c r="K739" s="148"/>
      <c r="L739" s="148"/>
      <c r="M739" s="148"/>
      <c r="N739" s="148"/>
      <c r="O739" s="148"/>
      <c r="P739" s="148"/>
      <c r="Q739" s="148"/>
      <c r="R739" s="148"/>
      <c r="S739" s="148"/>
      <c r="T739" s="148"/>
      <c r="U739" s="148"/>
      <c r="V739" s="148"/>
      <c r="W739" s="148"/>
      <c r="X739" s="148"/>
      <c r="Y739" s="148"/>
      <c r="Z739" s="148"/>
      <c r="AA739" s="148"/>
      <c r="AB739" s="148"/>
    </row>
    <row r="740" spans="1:28" ht="10.9" customHeight="1" x14ac:dyDescent="0.2">
      <c r="A740" s="148"/>
      <c r="B740" s="148"/>
      <c r="C740" s="148"/>
      <c r="D740" s="148"/>
      <c r="E740" s="148"/>
      <c r="F740" s="148"/>
      <c r="G740" s="148"/>
      <c r="H740" s="148"/>
      <c r="I740" s="148"/>
      <c r="J740" s="148"/>
      <c r="K740" s="148"/>
      <c r="L740" s="148"/>
      <c r="M740" s="148"/>
      <c r="N740" s="148"/>
      <c r="O740" s="148"/>
      <c r="P740" s="148"/>
      <c r="Q740" s="148"/>
      <c r="R740" s="148"/>
      <c r="S740" s="148"/>
      <c r="T740" s="148"/>
      <c r="U740" s="148"/>
      <c r="V740" s="148"/>
      <c r="W740" s="148"/>
      <c r="X740" s="148"/>
      <c r="Y740" s="148"/>
      <c r="Z740" s="148"/>
      <c r="AA740" s="148"/>
      <c r="AB740" s="148"/>
    </row>
    <row r="741" spans="1:28" ht="10.9" customHeight="1" x14ac:dyDescent="0.2">
      <c r="A741" s="148"/>
      <c r="B741" s="148"/>
      <c r="C741" s="148"/>
      <c r="D741" s="148"/>
      <c r="E741" s="148"/>
      <c r="F741" s="148"/>
      <c r="G741" s="148"/>
      <c r="H741" s="148"/>
      <c r="I741" s="148"/>
      <c r="J741" s="148"/>
      <c r="K741" s="148"/>
      <c r="L741" s="148"/>
      <c r="M741" s="148"/>
      <c r="N741" s="148"/>
      <c r="O741" s="148"/>
      <c r="P741" s="148"/>
      <c r="Q741" s="148"/>
      <c r="R741" s="148"/>
      <c r="S741" s="148"/>
      <c r="T741" s="148"/>
      <c r="U741" s="148"/>
      <c r="V741" s="148"/>
      <c r="W741" s="148"/>
      <c r="X741" s="148"/>
      <c r="Y741" s="148"/>
      <c r="Z741" s="148"/>
      <c r="AA741" s="148"/>
      <c r="AB741" s="148"/>
    </row>
    <row r="742" spans="1:28" ht="10.9" customHeight="1" x14ac:dyDescent="0.2">
      <c r="A742" s="148"/>
      <c r="B742" s="148"/>
      <c r="C742" s="148"/>
      <c r="D742" s="148"/>
      <c r="E742" s="148"/>
      <c r="F742" s="148"/>
      <c r="G742" s="148"/>
      <c r="H742" s="148"/>
      <c r="I742" s="148"/>
      <c r="J742" s="148"/>
      <c r="K742" s="148"/>
      <c r="L742" s="148"/>
      <c r="M742" s="148"/>
      <c r="N742" s="148"/>
      <c r="O742" s="148"/>
      <c r="P742" s="148"/>
      <c r="Q742" s="148"/>
      <c r="R742" s="148"/>
      <c r="S742" s="148"/>
      <c r="T742" s="148"/>
      <c r="U742" s="148"/>
      <c r="V742" s="148"/>
      <c r="W742" s="148"/>
      <c r="X742" s="148"/>
      <c r="Y742" s="148"/>
      <c r="Z742" s="148"/>
      <c r="AA742" s="148"/>
      <c r="AB742" s="148"/>
    </row>
    <row r="743" spans="1:28" ht="10.9" customHeight="1" x14ac:dyDescent="0.2">
      <c r="A743" s="148"/>
      <c r="B743" s="148"/>
      <c r="C743" s="148"/>
      <c r="D743" s="148"/>
      <c r="E743" s="148"/>
      <c r="F743" s="148"/>
      <c r="G743" s="148"/>
      <c r="H743" s="148"/>
      <c r="I743" s="148"/>
      <c r="J743" s="148"/>
      <c r="K743" s="148"/>
      <c r="L743" s="148"/>
      <c r="M743" s="148"/>
      <c r="N743" s="148"/>
      <c r="O743" s="148"/>
      <c r="P743" s="148"/>
      <c r="Q743" s="148"/>
      <c r="R743" s="148"/>
      <c r="S743" s="148"/>
      <c r="T743" s="148"/>
      <c r="U743" s="148"/>
      <c r="V743" s="148"/>
      <c r="W743" s="148"/>
      <c r="X743" s="148"/>
      <c r="Y743" s="148"/>
      <c r="Z743" s="148"/>
      <c r="AA743" s="148"/>
      <c r="AB743" s="148"/>
    </row>
    <row r="744" spans="1:28" ht="10.9" customHeight="1" x14ac:dyDescent="0.2">
      <c r="A744" s="148"/>
      <c r="B744" s="148"/>
      <c r="C744" s="148"/>
      <c r="D744" s="148"/>
      <c r="E744" s="148"/>
      <c r="F744" s="148"/>
      <c r="G744" s="148"/>
      <c r="H744" s="148"/>
      <c r="I744" s="148"/>
      <c r="J744" s="148"/>
      <c r="K744" s="148"/>
      <c r="L744" s="148"/>
      <c r="M744" s="148"/>
      <c r="N744" s="148"/>
      <c r="O744" s="148"/>
      <c r="P744" s="148"/>
      <c r="Q744" s="148"/>
      <c r="R744" s="148"/>
      <c r="S744" s="148"/>
      <c r="T744" s="148"/>
      <c r="U744" s="148"/>
      <c r="V744" s="148"/>
      <c r="W744" s="148"/>
      <c r="X744" s="148"/>
      <c r="Y744" s="148"/>
      <c r="Z744" s="148"/>
      <c r="AA744" s="148"/>
      <c r="AB744" s="148"/>
    </row>
    <row r="745" spans="1:28" ht="10.9" customHeight="1" x14ac:dyDescent="0.2">
      <c r="A745" s="148"/>
      <c r="B745" s="148"/>
      <c r="C745" s="148"/>
      <c r="D745" s="148"/>
      <c r="E745" s="148"/>
      <c r="F745" s="148"/>
      <c r="G745" s="148"/>
      <c r="H745" s="148"/>
      <c r="I745" s="148"/>
      <c r="J745" s="148"/>
      <c r="K745" s="148"/>
      <c r="L745" s="148"/>
      <c r="M745" s="148"/>
      <c r="N745" s="148"/>
      <c r="O745" s="148"/>
      <c r="P745" s="148"/>
      <c r="Q745" s="148"/>
      <c r="R745" s="148"/>
      <c r="S745" s="148"/>
      <c r="T745" s="148"/>
      <c r="U745" s="148"/>
      <c r="V745" s="148"/>
      <c r="W745" s="148"/>
      <c r="X745" s="148"/>
      <c r="Y745" s="148"/>
      <c r="Z745" s="148"/>
      <c r="AA745" s="148"/>
      <c r="AB745" s="148"/>
    </row>
    <row r="746" spans="1:28" ht="10.9" customHeight="1" x14ac:dyDescent="0.2">
      <c r="A746" s="148"/>
      <c r="B746" s="148"/>
      <c r="C746" s="148"/>
      <c r="D746" s="148"/>
      <c r="E746" s="148"/>
      <c r="F746" s="148"/>
      <c r="G746" s="148"/>
      <c r="H746" s="148"/>
      <c r="I746" s="148"/>
      <c r="J746" s="148"/>
      <c r="K746" s="148"/>
      <c r="L746" s="148"/>
      <c r="M746" s="148"/>
      <c r="N746" s="148"/>
      <c r="O746" s="148"/>
      <c r="P746" s="148"/>
      <c r="Q746" s="148"/>
      <c r="R746" s="148"/>
      <c r="S746" s="148"/>
      <c r="T746" s="148"/>
      <c r="U746" s="148"/>
      <c r="V746" s="148"/>
      <c r="W746" s="148"/>
      <c r="X746" s="148"/>
      <c r="Y746" s="148"/>
      <c r="Z746" s="148"/>
      <c r="AA746" s="148"/>
      <c r="AB746" s="148"/>
    </row>
    <row r="747" spans="1:28" ht="10.9" customHeight="1" x14ac:dyDescent="0.2">
      <c r="A747" s="148"/>
      <c r="B747" s="148"/>
      <c r="C747" s="148"/>
      <c r="D747" s="148"/>
      <c r="E747" s="148"/>
      <c r="F747" s="148"/>
      <c r="G747" s="148"/>
      <c r="H747" s="148"/>
      <c r="I747" s="148"/>
      <c r="J747" s="148"/>
      <c r="K747" s="148"/>
      <c r="L747" s="148"/>
      <c r="M747" s="148"/>
      <c r="N747" s="148"/>
      <c r="O747" s="148"/>
      <c r="P747" s="148"/>
      <c r="Q747" s="148"/>
      <c r="R747" s="148"/>
      <c r="S747" s="148"/>
      <c r="T747" s="148"/>
      <c r="U747" s="148"/>
      <c r="V747" s="148"/>
      <c r="W747" s="148"/>
      <c r="X747" s="148"/>
      <c r="Y747" s="148"/>
      <c r="Z747" s="148"/>
      <c r="AA747" s="148"/>
      <c r="AB747" s="148"/>
    </row>
    <row r="748" spans="1:28" ht="10.9" customHeight="1" x14ac:dyDescent="0.2">
      <c r="A748" s="148"/>
      <c r="B748" s="148"/>
      <c r="C748" s="148"/>
      <c r="D748" s="148"/>
      <c r="E748" s="148"/>
      <c r="F748" s="148"/>
      <c r="G748" s="148"/>
      <c r="H748" s="148"/>
      <c r="I748" s="148"/>
      <c r="J748" s="148"/>
      <c r="K748" s="148"/>
      <c r="L748" s="148"/>
      <c r="M748" s="148"/>
      <c r="N748" s="148"/>
      <c r="O748" s="148"/>
      <c r="P748" s="148"/>
      <c r="Q748" s="148"/>
      <c r="R748" s="148"/>
      <c r="S748" s="148"/>
      <c r="T748" s="148"/>
      <c r="U748" s="148"/>
      <c r="V748" s="148"/>
      <c r="W748" s="148"/>
      <c r="X748" s="148"/>
      <c r="Y748" s="148"/>
      <c r="Z748" s="148"/>
      <c r="AA748" s="148"/>
      <c r="AB748" s="148"/>
    </row>
    <row r="749" spans="1:28" ht="10.9" customHeight="1" x14ac:dyDescent="0.2">
      <c r="A749" s="148"/>
      <c r="B749" s="148"/>
      <c r="C749" s="148"/>
      <c r="D749" s="148"/>
      <c r="E749" s="148"/>
      <c r="F749" s="148"/>
      <c r="G749" s="148"/>
      <c r="H749" s="148"/>
      <c r="I749" s="148"/>
      <c r="J749" s="148"/>
      <c r="K749" s="148"/>
      <c r="L749" s="148"/>
      <c r="M749" s="148"/>
      <c r="N749" s="148"/>
      <c r="O749" s="148"/>
      <c r="P749" s="148"/>
      <c r="Q749" s="148"/>
      <c r="R749" s="148"/>
      <c r="S749" s="148"/>
      <c r="T749" s="148"/>
      <c r="U749" s="148"/>
      <c r="V749" s="148"/>
      <c r="W749" s="148"/>
      <c r="X749" s="148"/>
      <c r="Y749" s="148"/>
      <c r="Z749" s="148"/>
      <c r="AA749" s="148"/>
      <c r="AB749" s="148"/>
    </row>
    <row r="750" spans="1:28" ht="10.9" customHeight="1" x14ac:dyDescent="0.2">
      <c r="A750" s="148"/>
      <c r="B750" s="148"/>
      <c r="C750" s="148"/>
      <c r="D750" s="148"/>
      <c r="E750" s="148"/>
      <c r="F750" s="148"/>
      <c r="G750" s="148"/>
      <c r="H750" s="148"/>
      <c r="I750" s="148"/>
      <c r="J750" s="148"/>
      <c r="K750" s="148"/>
      <c r="L750" s="148"/>
      <c r="M750" s="148"/>
      <c r="N750" s="148"/>
      <c r="O750" s="148"/>
      <c r="P750" s="148"/>
      <c r="Q750" s="148"/>
      <c r="R750" s="148"/>
      <c r="S750" s="148"/>
      <c r="T750" s="148"/>
      <c r="U750" s="148"/>
      <c r="V750" s="148"/>
      <c r="W750" s="148"/>
      <c r="X750" s="148"/>
      <c r="Y750" s="148"/>
      <c r="Z750" s="148"/>
      <c r="AA750" s="148"/>
      <c r="AB750" s="148"/>
    </row>
    <row r="751" spans="1:28" ht="10.9" customHeight="1" x14ac:dyDescent="0.2">
      <c r="A751" s="148"/>
      <c r="B751" s="148"/>
      <c r="C751" s="148"/>
      <c r="D751" s="148"/>
      <c r="E751" s="148"/>
      <c r="F751" s="148"/>
      <c r="G751" s="148"/>
      <c r="H751" s="148"/>
      <c r="I751" s="148"/>
      <c r="J751" s="148"/>
      <c r="K751" s="148"/>
      <c r="L751" s="148"/>
      <c r="M751" s="148"/>
      <c r="N751" s="148"/>
      <c r="O751" s="148"/>
      <c r="P751" s="148"/>
      <c r="Q751" s="148"/>
      <c r="R751" s="148"/>
      <c r="S751" s="148"/>
      <c r="T751" s="148"/>
      <c r="U751" s="148"/>
      <c r="V751" s="148"/>
      <c r="W751" s="148"/>
      <c r="X751" s="148"/>
      <c r="Y751" s="148"/>
      <c r="Z751" s="148"/>
      <c r="AA751" s="148"/>
      <c r="AB751" s="148"/>
    </row>
    <row r="752" spans="1:28" ht="10.9" customHeight="1" x14ac:dyDescent="0.2">
      <c r="A752" s="148"/>
      <c r="B752" s="148"/>
      <c r="C752" s="148"/>
      <c r="D752" s="148"/>
      <c r="E752" s="148"/>
      <c r="F752" s="148"/>
      <c r="G752" s="148"/>
      <c r="H752" s="148"/>
      <c r="I752" s="148"/>
      <c r="J752" s="148"/>
      <c r="K752" s="148"/>
      <c r="L752" s="148"/>
      <c r="M752" s="148"/>
      <c r="N752" s="148"/>
      <c r="O752" s="148"/>
      <c r="P752" s="148"/>
      <c r="Q752" s="148"/>
      <c r="R752" s="148"/>
      <c r="S752" s="148"/>
      <c r="T752" s="148"/>
      <c r="U752" s="148"/>
      <c r="V752" s="148"/>
      <c r="W752" s="148"/>
      <c r="X752" s="148"/>
      <c r="Y752" s="148"/>
      <c r="Z752" s="148"/>
      <c r="AA752" s="148"/>
      <c r="AB752" s="148"/>
    </row>
    <row r="753" spans="1:28" ht="10.9" customHeight="1" x14ac:dyDescent="0.2">
      <c r="A753" s="148"/>
      <c r="B753" s="148"/>
      <c r="C753" s="148"/>
      <c r="D753" s="148"/>
      <c r="E753" s="148"/>
      <c r="F753" s="148"/>
      <c r="G753" s="148"/>
      <c r="H753" s="148"/>
      <c r="I753" s="148"/>
      <c r="J753" s="148"/>
      <c r="K753" s="148"/>
      <c r="L753" s="148"/>
      <c r="M753" s="148"/>
      <c r="N753" s="148"/>
      <c r="O753" s="148"/>
      <c r="P753" s="148"/>
      <c r="Q753" s="148"/>
      <c r="R753" s="148"/>
      <c r="S753" s="148"/>
      <c r="T753" s="148"/>
      <c r="U753" s="148"/>
      <c r="V753" s="148"/>
      <c r="W753" s="148"/>
      <c r="X753" s="148"/>
      <c r="Y753" s="148"/>
      <c r="Z753" s="148"/>
      <c r="AA753" s="148"/>
      <c r="AB753" s="148"/>
    </row>
    <row r="754" spans="1:28" ht="10.9" customHeight="1" x14ac:dyDescent="0.2">
      <c r="A754" s="148"/>
      <c r="B754" s="148"/>
      <c r="C754" s="148"/>
      <c r="D754" s="148"/>
      <c r="E754" s="148"/>
      <c r="F754" s="148"/>
      <c r="G754" s="148"/>
      <c r="H754" s="148"/>
      <c r="I754" s="148"/>
      <c r="J754" s="148"/>
      <c r="K754" s="148"/>
      <c r="L754" s="148"/>
      <c r="M754" s="148"/>
      <c r="N754" s="148"/>
      <c r="O754" s="148"/>
      <c r="P754" s="148"/>
      <c r="Q754" s="148"/>
      <c r="R754" s="148"/>
      <c r="S754" s="148"/>
      <c r="T754" s="148"/>
      <c r="U754" s="148"/>
      <c r="V754" s="148"/>
      <c r="W754" s="148"/>
      <c r="X754" s="148"/>
      <c r="Y754" s="148"/>
      <c r="Z754" s="148"/>
      <c r="AA754" s="148"/>
      <c r="AB754" s="148"/>
    </row>
    <row r="755" spans="1:28" ht="10.9" customHeight="1" x14ac:dyDescent="0.2">
      <c r="A755" s="148"/>
      <c r="B755" s="148"/>
      <c r="C755" s="148"/>
      <c r="D755" s="148"/>
      <c r="E755" s="148"/>
      <c r="F755" s="148"/>
      <c r="G755" s="148"/>
      <c r="H755" s="148"/>
      <c r="I755" s="148"/>
      <c r="J755" s="148"/>
      <c r="K755" s="148"/>
      <c r="L755" s="148"/>
      <c r="M755" s="148"/>
      <c r="N755" s="148"/>
      <c r="O755" s="148"/>
      <c r="P755" s="148"/>
      <c r="Q755" s="148"/>
      <c r="R755" s="148"/>
      <c r="S755" s="148"/>
      <c r="T755" s="148"/>
      <c r="U755" s="148"/>
      <c r="V755" s="148"/>
      <c r="W755" s="148"/>
      <c r="X755" s="148"/>
      <c r="Y755" s="148"/>
      <c r="Z755" s="148"/>
      <c r="AA755" s="148"/>
      <c r="AB755" s="148"/>
    </row>
    <row r="756" spans="1:28" ht="10.9" customHeight="1" x14ac:dyDescent="0.2">
      <c r="A756" s="148"/>
      <c r="B756" s="148"/>
      <c r="C756" s="148"/>
      <c r="D756" s="148"/>
      <c r="E756" s="148"/>
      <c r="F756" s="148"/>
      <c r="G756" s="148"/>
      <c r="H756" s="148"/>
      <c r="I756" s="148"/>
      <c r="J756" s="148"/>
      <c r="K756" s="148"/>
      <c r="L756" s="148"/>
      <c r="M756" s="148"/>
      <c r="N756" s="148"/>
      <c r="O756" s="148"/>
      <c r="P756" s="148"/>
      <c r="Q756" s="148"/>
      <c r="R756" s="148"/>
      <c r="S756" s="148"/>
      <c r="T756" s="148"/>
      <c r="U756" s="148"/>
      <c r="V756" s="148"/>
      <c r="W756" s="148"/>
      <c r="X756" s="148"/>
      <c r="Y756" s="148"/>
      <c r="Z756" s="148"/>
      <c r="AA756" s="148"/>
      <c r="AB756" s="148"/>
    </row>
    <row r="757" spans="1:28" ht="10.9" customHeight="1" x14ac:dyDescent="0.2">
      <c r="A757" s="148"/>
      <c r="B757" s="148"/>
      <c r="C757" s="148"/>
      <c r="D757" s="148"/>
      <c r="E757" s="148"/>
      <c r="F757" s="148"/>
      <c r="G757" s="148"/>
      <c r="H757" s="148"/>
      <c r="I757" s="148"/>
      <c r="J757" s="148"/>
      <c r="K757" s="148"/>
      <c r="L757" s="148"/>
      <c r="M757" s="148"/>
      <c r="N757" s="148"/>
      <c r="O757" s="148"/>
      <c r="P757" s="148"/>
      <c r="Q757" s="148"/>
      <c r="R757" s="148"/>
      <c r="S757" s="148"/>
      <c r="T757" s="148"/>
      <c r="U757" s="148"/>
      <c r="V757" s="148"/>
      <c r="W757" s="148"/>
      <c r="X757" s="148"/>
      <c r="Y757" s="148"/>
      <c r="Z757" s="148"/>
      <c r="AA757" s="148"/>
      <c r="AB757" s="148"/>
    </row>
    <row r="758" spans="1:28" ht="10.9" customHeight="1" x14ac:dyDescent="0.2">
      <c r="A758" s="148"/>
      <c r="B758" s="148"/>
      <c r="C758" s="148"/>
      <c r="D758" s="148"/>
      <c r="E758" s="148"/>
      <c r="F758" s="148"/>
      <c r="G758" s="148"/>
      <c r="H758" s="148"/>
      <c r="I758" s="148"/>
      <c r="J758" s="148"/>
      <c r="K758" s="148"/>
      <c r="L758" s="148"/>
      <c r="M758" s="148"/>
      <c r="N758" s="148"/>
      <c r="O758" s="148"/>
      <c r="P758" s="148"/>
      <c r="Q758" s="148"/>
      <c r="R758" s="148"/>
      <c r="S758" s="148"/>
      <c r="T758" s="148"/>
      <c r="U758" s="148"/>
      <c r="V758" s="148"/>
      <c r="W758" s="148"/>
      <c r="X758" s="148"/>
      <c r="Y758" s="148"/>
      <c r="Z758" s="148"/>
      <c r="AA758" s="148"/>
      <c r="AB758" s="148"/>
    </row>
    <row r="759" spans="1:28" ht="10.9" customHeight="1" x14ac:dyDescent="0.2">
      <c r="A759" s="148"/>
      <c r="B759" s="148"/>
      <c r="C759" s="148"/>
      <c r="D759" s="148"/>
      <c r="E759" s="148"/>
      <c r="F759" s="148"/>
      <c r="G759" s="148"/>
      <c r="H759" s="148"/>
      <c r="I759" s="148"/>
      <c r="J759" s="148"/>
      <c r="K759" s="148"/>
      <c r="L759" s="148"/>
      <c r="M759" s="148"/>
      <c r="N759" s="148"/>
      <c r="O759" s="148"/>
      <c r="P759" s="148"/>
      <c r="Q759" s="148"/>
      <c r="R759" s="148"/>
      <c r="S759" s="148"/>
      <c r="T759" s="148"/>
      <c r="U759" s="148"/>
      <c r="V759" s="148"/>
      <c r="W759" s="148"/>
      <c r="X759" s="148"/>
      <c r="Y759" s="148"/>
      <c r="Z759" s="148"/>
      <c r="AA759" s="148"/>
      <c r="AB759" s="148"/>
    </row>
    <row r="760" spans="1:28" ht="10.9" customHeight="1" x14ac:dyDescent="0.2">
      <c r="A760" s="148"/>
      <c r="B760" s="148"/>
      <c r="C760" s="148"/>
      <c r="D760" s="148"/>
      <c r="E760" s="148"/>
      <c r="F760" s="148"/>
      <c r="G760" s="148"/>
      <c r="H760" s="148"/>
      <c r="I760" s="148"/>
      <c r="J760" s="148"/>
      <c r="K760" s="148"/>
      <c r="L760" s="148"/>
      <c r="M760" s="148"/>
      <c r="N760" s="148"/>
      <c r="O760" s="148"/>
      <c r="P760" s="148"/>
      <c r="Q760" s="148"/>
      <c r="R760" s="148"/>
      <c r="S760" s="148"/>
      <c r="T760" s="148"/>
      <c r="U760" s="148"/>
      <c r="V760" s="148"/>
      <c r="W760" s="148"/>
      <c r="X760" s="148"/>
      <c r="Y760" s="148"/>
      <c r="Z760" s="148"/>
      <c r="AA760" s="148"/>
      <c r="AB760" s="148"/>
    </row>
    <row r="761" spans="1:28" ht="10.9" customHeight="1" x14ac:dyDescent="0.2">
      <c r="A761" s="148"/>
      <c r="B761" s="148"/>
      <c r="C761" s="148"/>
      <c r="D761" s="148"/>
      <c r="E761" s="148"/>
      <c r="F761" s="148"/>
      <c r="G761" s="148"/>
      <c r="H761" s="148"/>
      <c r="I761" s="148"/>
      <c r="J761" s="148"/>
      <c r="K761" s="148"/>
      <c r="L761" s="148"/>
      <c r="M761" s="148"/>
      <c r="N761" s="148"/>
      <c r="O761" s="148"/>
      <c r="P761" s="148"/>
      <c r="Q761" s="148"/>
      <c r="R761" s="148"/>
      <c r="S761" s="148"/>
      <c r="T761" s="148"/>
      <c r="U761" s="148"/>
      <c r="V761" s="148"/>
      <c r="W761" s="148"/>
      <c r="X761" s="148"/>
      <c r="Y761" s="148"/>
      <c r="Z761" s="148"/>
      <c r="AA761" s="148"/>
      <c r="AB761" s="148"/>
    </row>
    <row r="762" spans="1:28" ht="10.9" customHeight="1" x14ac:dyDescent="0.2">
      <c r="A762" s="148"/>
      <c r="B762" s="148"/>
      <c r="C762" s="148"/>
      <c r="D762" s="148"/>
      <c r="E762" s="148"/>
      <c r="F762" s="148"/>
      <c r="G762" s="148"/>
      <c r="H762" s="148"/>
      <c r="I762" s="148"/>
      <c r="J762" s="148"/>
      <c r="K762" s="148"/>
      <c r="L762" s="148"/>
      <c r="M762" s="148"/>
      <c r="N762" s="148"/>
      <c r="O762" s="148"/>
      <c r="P762" s="148"/>
      <c r="Q762" s="148"/>
      <c r="R762" s="148"/>
      <c r="S762" s="148"/>
      <c r="T762" s="148"/>
      <c r="U762" s="148"/>
      <c r="V762" s="148"/>
      <c r="W762" s="148"/>
      <c r="X762" s="148"/>
      <c r="Y762" s="148"/>
      <c r="Z762" s="148"/>
      <c r="AA762" s="148"/>
      <c r="AB762" s="148"/>
    </row>
    <row r="763" spans="1:28" ht="10.9" customHeight="1" x14ac:dyDescent="0.2">
      <c r="A763" s="148"/>
      <c r="B763" s="148"/>
      <c r="C763" s="148"/>
      <c r="D763" s="148"/>
      <c r="E763" s="148"/>
      <c r="F763" s="148"/>
      <c r="G763" s="148"/>
      <c r="H763" s="148"/>
      <c r="I763" s="148"/>
      <c r="J763" s="148"/>
      <c r="K763" s="148"/>
      <c r="L763" s="148"/>
      <c r="M763" s="148"/>
      <c r="N763" s="148"/>
      <c r="O763" s="148"/>
      <c r="P763" s="148"/>
      <c r="Q763" s="148"/>
      <c r="R763" s="148"/>
      <c r="S763" s="148"/>
      <c r="T763" s="148"/>
      <c r="U763" s="148"/>
      <c r="V763" s="148"/>
      <c r="W763" s="148"/>
      <c r="X763" s="148"/>
      <c r="Y763" s="148"/>
      <c r="Z763" s="148"/>
      <c r="AA763" s="148"/>
      <c r="AB763" s="148"/>
    </row>
    <row r="764" spans="1:28" ht="10.9" customHeight="1" x14ac:dyDescent="0.2">
      <c r="A764" s="148"/>
      <c r="B764" s="148"/>
      <c r="C764" s="148"/>
      <c r="D764" s="148"/>
      <c r="E764" s="148"/>
      <c r="F764" s="148"/>
      <c r="G764" s="148"/>
      <c r="H764" s="148"/>
      <c r="I764" s="148"/>
      <c r="J764" s="148"/>
      <c r="K764" s="148"/>
      <c r="L764" s="148"/>
      <c r="M764" s="148"/>
      <c r="N764" s="148"/>
      <c r="O764" s="148"/>
      <c r="P764" s="148"/>
      <c r="Q764" s="148"/>
      <c r="R764" s="148"/>
      <c r="S764" s="148"/>
      <c r="T764" s="148"/>
      <c r="U764" s="148"/>
      <c r="V764" s="148"/>
      <c r="W764" s="148"/>
      <c r="X764" s="148"/>
      <c r="Y764" s="148"/>
      <c r="Z764" s="148"/>
      <c r="AA764" s="148"/>
      <c r="AB764" s="148"/>
    </row>
    <row r="765" spans="1:28" ht="10.9" customHeight="1" x14ac:dyDescent="0.2">
      <c r="A765" s="148"/>
      <c r="B765" s="148"/>
      <c r="C765" s="148"/>
      <c r="D765" s="148"/>
      <c r="E765" s="148"/>
      <c r="F765" s="148"/>
      <c r="G765" s="148"/>
      <c r="H765" s="148"/>
      <c r="I765" s="148"/>
      <c r="J765" s="148"/>
      <c r="K765" s="148"/>
      <c r="L765" s="148"/>
      <c r="M765" s="148"/>
      <c r="N765" s="148"/>
      <c r="O765" s="148"/>
      <c r="P765" s="148"/>
      <c r="Q765" s="148"/>
      <c r="R765" s="148"/>
      <c r="S765" s="148"/>
      <c r="T765" s="148"/>
      <c r="U765" s="148"/>
      <c r="V765" s="148"/>
      <c r="W765" s="148"/>
      <c r="X765" s="148"/>
      <c r="Y765" s="148"/>
      <c r="Z765" s="148"/>
      <c r="AA765" s="148"/>
      <c r="AB765" s="148"/>
    </row>
    <row r="766" spans="1:28" ht="10.9" customHeight="1" x14ac:dyDescent="0.2">
      <c r="A766" s="148"/>
      <c r="B766" s="148"/>
      <c r="C766" s="148"/>
      <c r="D766" s="148"/>
      <c r="E766" s="148"/>
      <c r="F766" s="148"/>
      <c r="G766" s="148"/>
      <c r="H766" s="148"/>
      <c r="I766" s="148"/>
      <c r="J766" s="148"/>
      <c r="K766" s="148"/>
      <c r="L766" s="148"/>
      <c r="M766" s="148"/>
      <c r="N766" s="148"/>
      <c r="O766" s="148"/>
      <c r="P766" s="148"/>
      <c r="Q766" s="148"/>
      <c r="R766" s="148"/>
      <c r="S766" s="148"/>
      <c r="T766" s="148"/>
      <c r="U766" s="148"/>
      <c r="V766" s="148"/>
      <c r="W766" s="148"/>
      <c r="X766" s="148"/>
      <c r="Y766" s="148"/>
      <c r="Z766" s="148"/>
      <c r="AA766" s="148"/>
      <c r="AB766" s="148"/>
    </row>
    <row r="767" spans="1:28" ht="10.9" customHeight="1" x14ac:dyDescent="0.2">
      <c r="A767" s="148"/>
      <c r="B767" s="148"/>
      <c r="C767" s="148"/>
      <c r="D767" s="148"/>
      <c r="E767" s="148"/>
      <c r="F767" s="148"/>
      <c r="G767" s="148"/>
      <c r="H767" s="148"/>
      <c r="I767" s="148"/>
      <c r="J767" s="148"/>
      <c r="K767" s="148"/>
      <c r="L767" s="148"/>
      <c r="M767" s="148"/>
      <c r="N767" s="148"/>
      <c r="O767" s="148"/>
      <c r="P767" s="148"/>
      <c r="Q767" s="148"/>
      <c r="R767" s="148"/>
      <c r="S767" s="148"/>
      <c r="T767" s="148"/>
      <c r="U767" s="148"/>
      <c r="V767" s="148"/>
      <c r="W767" s="148"/>
      <c r="X767" s="148"/>
      <c r="Y767" s="148"/>
      <c r="Z767" s="148"/>
      <c r="AA767" s="148"/>
      <c r="AB767" s="148"/>
    </row>
    <row r="768" spans="1:28" ht="10.9" customHeight="1" x14ac:dyDescent="0.2">
      <c r="A768" s="148"/>
      <c r="B768" s="148"/>
      <c r="C768" s="148"/>
      <c r="D768" s="148"/>
      <c r="E768" s="148"/>
      <c r="F768" s="148"/>
      <c r="G768" s="148"/>
      <c r="H768" s="148"/>
      <c r="I768" s="148"/>
      <c r="J768" s="148"/>
      <c r="K768" s="148"/>
      <c r="L768" s="148"/>
      <c r="M768" s="148"/>
      <c r="N768" s="148"/>
      <c r="O768" s="148"/>
      <c r="P768" s="148"/>
      <c r="Q768" s="148"/>
      <c r="R768" s="148"/>
      <c r="S768" s="148"/>
      <c r="T768" s="148"/>
      <c r="U768" s="148"/>
      <c r="V768" s="148"/>
      <c r="W768" s="148"/>
      <c r="X768" s="148"/>
      <c r="Y768" s="148"/>
      <c r="Z768" s="148"/>
      <c r="AA768" s="148"/>
      <c r="AB768" s="148"/>
    </row>
    <row r="769" spans="1:28" ht="10.9" customHeight="1" x14ac:dyDescent="0.2">
      <c r="A769" s="148"/>
      <c r="B769" s="148"/>
      <c r="C769" s="148"/>
      <c r="D769" s="148"/>
      <c r="E769" s="148"/>
      <c r="F769" s="148"/>
      <c r="G769" s="148"/>
      <c r="H769" s="148"/>
      <c r="I769" s="148"/>
      <c r="J769" s="148"/>
      <c r="K769" s="148"/>
      <c r="L769" s="148"/>
      <c r="M769" s="148"/>
      <c r="N769" s="148"/>
      <c r="O769" s="148"/>
      <c r="P769" s="148"/>
      <c r="Q769" s="148"/>
      <c r="R769" s="148"/>
      <c r="S769" s="148"/>
      <c r="T769" s="148"/>
      <c r="U769" s="148"/>
      <c r="V769" s="148"/>
      <c r="W769" s="148"/>
      <c r="X769" s="148"/>
      <c r="Y769" s="148"/>
      <c r="Z769" s="148"/>
      <c r="AA769" s="148"/>
      <c r="AB769" s="148"/>
    </row>
    <row r="770" spans="1:28" ht="10.9" customHeight="1" x14ac:dyDescent="0.2">
      <c r="A770" s="148"/>
      <c r="B770" s="148"/>
      <c r="C770" s="148"/>
      <c r="D770" s="148"/>
      <c r="E770" s="148"/>
      <c r="F770" s="148"/>
      <c r="G770" s="148"/>
      <c r="H770" s="148"/>
      <c r="I770" s="148"/>
      <c r="J770" s="148"/>
      <c r="K770" s="148"/>
      <c r="L770" s="148"/>
      <c r="M770" s="148"/>
      <c r="N770" s="148"/>
      <c r="O770" s="148"/>
      <c r="P770" s="148"/>
      <c r="Q770" s="148"/>
      <c r="R770" s="148"/>
      <c r="S770" s="148"/>
      <c r="T770" s="148"/>
      <c r="U770" s="148"/>
      <c r="V770" s="148"/>
      <c r="W770" s="148"/>
      <c r="X770" s="148"/>
      <c r="Y770" s="148"/>
      <c r="Z770" s="148"/>
      <c r="AA770" s="148"/>
      <c r="AB770" s="148"/>
    </row>
    <row r="771" spans="1:28" ht="10.9" customHeight="1" x14ac:dyDescent="0.2">
      <c r="A771" s="148"/>
      <c r="B771" s="148"/>
      <c r="C771" s="148"/>
      <c r="D771" s="148"/>
      <c r="E771" s="148"/>
      <c r="F771" s="148"/>
      <c r="G771" s="148"/>
      <c r="H771" s="148"/>
      <c r="I771" s="148"/>
      <c r="J771" s="148"/>
      <c r="K771" s="148"/>
      <c r="L771" s="148"/>
      <c r="M771" s="148"/>
      <c r="N771" s="148"/>
      <c r="O771" s="148"/>
      <c r="P771" s="148"/>
      <c r="Q771" s="148"/>
      <c r="R771" s="148"/>
      <c r="S771" s="148"/>
      <c r="T771" s="148"/>
      <c r="U771" s="148"/>
      <c r="V771" s="148"/>
      <c r="W771" s="148"/>
      <c r="X771" s="148"/>
      <c r="Y771" s="148"/>
      <c r="Z771" s="148"/>
      <c r="AA771" s="148"/>
      <c r="AB771" s="148"/>
    </row>
    <row r="772" spans="1:28" ht="10.9" customHeight="1" x14ac:dyDescent="0.2">
      <c r="A772" s="148"/>
      <c r="B772" s="148"/>
      <c r="C772" s="148"/>
      <c r="D772" s="148"/>
      <c r="E772" s="148"/>
      <c r="F772" s="148"/>
      <c r="G772" s="148"/>
      <c r="H772" s="148"/>
      <c r="I772" s="148"/>
      <c r="J772" s="148"/>
      <c r="K772" s="148"/>
      <c r="L772" s="148"/>
      <c r="M772" s="148"/>
      <c r="N772" s="148"/>
      <c r="O772" s="148"/>
      <c r="P772" s="148"/>
      <c r="Q772" s="148"/>
      <c r="R772" s="148"/>
      <c r="S772" s="148"/>
      <c r="T772" s="148"/>
      <c r="U772" s="148"/>
      <c r="V772" s="148"/>
      <c r="W772" s="148"/>
      <c r="X772" s="148"/>
      <c r="Y772" s="148"/>
      <c r="Z772" s="148"/>
      <c r="AA772" s="148"/>
      <c r="AB772" s="148"/>
    </row>
    <row r="773" spans="1:28" ht="10.9" customHeight="1" x14ac:dyDescent="0.2">
      <c r="A773" s="148"/>
      <c r="B773" s="148"/>
      <c r="C773" s="148"/>
      <c r="D773" s="148"/>
      <c r="E773" s="148"/>
      <c r="F773" s="148"/>
      <c r="G773" s="148"/>
      <c r="H773" s="148"/>
      <c r="I773" s="148"/>
      <c r="J773" s="148"/>
      <c r="K773" s="148"/>
      <c r="L773" s="148"/>
      <c r="M773" s="148"/>
      <c r="N773" s="148"/>
      <c r="O773" s="148"/>
      <c r="P773" s="148"/>
      <c r="Q773" s="148"/>
      <c r="R773" s="148"/>
      <c r="S773" s="148"/>
      <c r="T773" s="148"/>
      <c r="U773" s="148"/>
      <c r="V773" s="148"/>
      <c r="W773" s="148"/>
      <c r="X773" s="148"/>
      <c r="Y773" s="148"/>
      <c r="Z773" s="148"/>
      <c r="AA773" s="148"/>
      <c r="AB773" s="148"/>
    </row>
    <row r="774" spans="1:28" ht="10.9" customHeight="1" x14ac:dyDescent="0.2">
      <c r="A774" s="148"/>
      <c r="B774" s="148"/>
      <c r="C774" s="148"/>
      <c r="D774" s="148"/>
      <c r="E774" s="148"/>
      <c r="F774" s="148"/>
      <c r="G774" s="148"/>
      <c r="H774" s="148"/>
      <c r="I774" s="148"/>
      <c r="J774" s="148"/>
      <c r="K774" s="148"/>
      <c r="L774" s="148"/>
      <c r="M774" s="148"/>
      <c r="N774" s="148"/>
      <c r="O774" s="148"/>
      <c r="P774" s="148"/>
      <c r="Q774" s="148"/>
      <c r="R774" s="148"/>
      <c r="S774" s="148"/>
      <c r="T774" s="148"/>
      <c r="U774" s="148"/>
      <c r="V774" s="148"/>
      <c r="W774" s="148"/>
      <c r="X774" s="148"/>
      <c r="Y774" s="148"/>
      <c r="Z774" s="148"/>
      <c r="AA774" s="148"/>
      <c r="AB774" s="148"/>
    </row>
    <row r="775" spans="1:28" ht="10.9" customHeight="1" x14ac:dyDescent="0.2">
      <c r="A775" s="148"/>
      <c r="B775" s="148"/>
      <c r="C775" s="148"/>
      <c r="D775" s="148"/>
      <c r="E775" s="148"/>
      <c r="F775" s="148"/>
      <c r="G775" s="148"/>
      <c r="H775" s="148"/>
      <c r="I775" s="148"/>
      <c r="J775" s="148"/>
      <c r="K775" s="148"/>
      <c r="L775" s="148"/>
      <c r="M775" s="148"/>
      <c r="N775" s="148"/>
      <c r="O775" s="148"/>
      <c r="P775" s="148"/>
      <c r="Q775" s="148"/>
      <c r="R775" s="148"/>
      <c r="S775" s="148"/>
      <c r="T775" s="148"/>
      <c r="U775" s="148"/>
      <c r="V775" s="148"/>
      <c r="W775" s="148"/>
      <c r="X775" s="148"/>
      <c r="Y775" s="148"/>
      <c r="Z775" s="148"/>
      <c r="AA775" s="148"/>
      <c r="AB775" s="148"/>
    </row>
    <row r="776" spans="1:28" ht="10.9" customHeight="1" x14ac:dyDescent="0.2">
      <c r="A776" s="148"/>
      <c r="B776" s="148"/>
      <c r="C776" s="148"/>
      <c r="D776" s="148"/>
      <c r="E776" s="148"/>
      <c r="F776" s="148"/>
      <c r="G776" s="148"/>
      <c r="H776" s="148"/>
      <c r="I776" s="148"/>
      <c r="J776" s="148"/>
      <c r="K776" s="148"/>
      <c r="L776" s="148"/>
      <c r="M776" s="148"/>
      <c r="N776" s="148"/>
      <c r="O776" s="148"/>
      <c r="P776" s="148"/>
      <c r="Q776" s="148"/>
      <c r="R776" s="148"/>
      <c r="S776" s="148"/>
      <c r="T776" s="148"/>
      <c r="U776" s="148"/>
      <c r="V776" s="148"/>
      <c r="W776" s="148"/>
      <c r="X776" s="148"/>
      <c r="Y776" s="148"/>
      <c r="Z776" s="148"/>
      <c r="AA776" s="148"/>
      <c r="AB776" s="148"/>
    </row>
    <row r="777" spans="1:28" ht="10.9" customHeight="1" x14ac:dyDescent="0.2">
      <c r="A777" s="148"/>
      <c r="B777" s="148"/>
      <c r="C777" s="148"/>
      <c r="D777" s="148"/>
      <c r="E777" s="148"/>
      <c r="F777" s="148"/>
      <c r="G777" s="148"/>
      <c r="H777" s="148"/>
      <c r="I777" s="148"/>
      <c r="J777" s="148"/>
      <c r="K777" s="148"/>
      <c r="L777" s="148"/>
      <c r="M777" s="148"/>
      <c r="N777" s="148"/>
      <c r="O777" s="148"/>
      <c r="P777" s="148"/>
      <c r="Q777" s="148"/>
      <c r="R777" s="148"/>
      <c r="S777" s="148"/>
      <c r="T777" s="148"/>
      <c r="U777" s="148"/>
      <c r="V777" s="148"/>
      <c r="W777" s="148"/>
      <c r="X777" s="148"/>
      <c r="Y777" s="148"/>
      <c r="Z777" s="148"/>
      <c r="AA777" s="148"/>
      <c r="AB777" s="148"/>
    </row>
    <row r="778" spans="1:28" ht="10.9" customHeight="1" x14ac:dyDescent="0.2">
      <c r="A778" s="148"/>
      <c r="B778" s="148"/>
      <c r="C778" s="148"/>
      <c r="D778" s="148"/>
      <c r="E778" s="148"/>
      <c r="F778" s="148"/>
      <c r="G778" s="148"/>
      <c r="H778" s="148"/>
      <c r="I778" s="148"/>
      <c r="J778" s="148"/>
      <c r="K778" s="148"/>
      <c r="L778" s="148"/>
      <c r="M778" s="148"/>
      <c r="N778" s="148"/>
      <c r="O778" s="148"/>
      <c r="P778" s="148"/>
      <c r="Q778" s="148"/>
      <c r="R778" s="148"/>
      <c r="S778" s="148"/>
      <c r="T778" s="148"/>
      <c r="U778" s="148"/>
      <c r="V778" s="148"/>
      <c r="W778" s="148"/>
      <c r="X778" s="148"/>
      <c r="Y778" s="148"/>
      <c r="Z778" s="148"/>
      <c r="AA778" s="148"/>
      <c r="AB778" s="148"/>
    </row>
    <row r="779" spans="1:28" ht="10.9" customHeight="1" x14ac:dyDescent="0.2">
      <c r="A779" s="148"/>
      <c r="B779" s="148"/>
      <c r="C779" s="148"/>
      <c r="D779" s="148"/>
      <c r="E779" s="148"/>
      <c r="F779" s="148"/>
      <c r="G779" s="148"/>
      <c r="H779" s="148"/>
      <c r="I779" s="148"/>
      <c r="J779" s="148"/>
      <c r="K779" s="148"/>
      <c r="L779" s="148"/>
      <c r="M779" s="148"/>
      <c r="N779" s="148"/>
      <c r="O779" s="148"/>
      <c r="P779" s="148"/>
      <c r="Q779" s="148"/>
      <c r="R779" s="148"/>
      <c r="S779" s="148"/>
      <c r="T779" s="148"/>
      <c r="U779" s="148"/>
      <c r="V779" s="148"/>
      <c r="W779" s="148"/>
      <c r="X779" s="148"/>
      <c r="Y779" s="148"/>
      <c r="Z779" s="148"/>
      <c r="AA779" s="148"/>
      <c r="AB779" s="148"/>
    </row>
    <row r="780" spans="1:28" ht="10.9" customHeight="1" x14ac:dyDescent="0.2">
      <c r="A780" s="148"/>
      <c r="B780" s="148"/>
      <c r="C780" s="148"/>
      <c r="D780" s="148"/>
      <c r="E780" s="148"/>
      <c r="F780" s="148"/>
      <c r="G780" s="148"/>
      <c r="H780" s="148"/>
      <c r="I780" s="148"/>
      <c r="J780" s="148"/>
      <c r="K780" s="148"/>
      <c r="L780" s="148"/>
      <c r="M780" s="148"/>
      <c r="N780" s="148"/>
      <c r="O780" s="148"/>
      <c r="P780" s="148"/>
      <c r="Q780" s="148"/>
      <c r="R780" s="148"/>
      <c r="S780" s="148"/>
      <c r="T780" s="148"/>
      <c r="U780" s="148"/>
      <c r="V780" s="148"/>
      <c r="W780" s="148"/>
      <c r="X780" s="148"/>
      <c r="Y780" s="148"/>
      <c r="Z780" s="148"/>
      <c r="AA780" s="148"/>
      <c r="AB780" s="148"/>
    </row>
    <row r="781" spans="1:28" ht="10.9" customHeight="1" x14ac:dyDescent="0.2">
      <c r="A781" s="148"/>
      <c r="B781" s="148"/>
      <c r="C781" s="148"/>
      <c r="D781" s="148"/>
      <c r="E781" s="148"/>
      <c r="F781" s="148"/>
      <c r="G781" s="148"/>
      <c r="H781" s="148"/>
      <c r="I781" s="148"/>
      <c r="J781" s="148"/>
      <c r="K781" s="148"/>
      <c r="L781" s="148"/>
      <c r="M781" s="148"/>
      <c r="N781" s="148"/>
      <c r="O781" s="148"/>
      <c r="P781" s="148"/>
      <c r="Q781" s="148"/>
      <c r="R781" s="148"/>
      <c r="S781" s="148"/>
      <c r="T781" s="148"/>
      <c r="U781" s="148"/>
      <c r="V781" s="148"/>
      <c r="W781" s="148"/>
      <c r="X781" s="148"/>
      <c r="Y781" s="148"/>
      <c r="Z781" s="148"/>
      <c r="AA781" s="148"/>
      <c r="AB781" s="148"/>
    </row>
    <row r="782" spans="1:28" ht="10.9" customHeight="1" x14ac:dyDescent="0.2">
      <c r="A782" s="148"/>
      <c r="B782" s="148"/>
      <c r="C782" s="148"/>
      <c r="D782" s="148"/>
      <c r="E782" s="148"/>
      <c r="F782" s="148"/>
      <c r="G782" s="148"/>
      <c r="H782" s="148"/>
      <c r="I782" s="148"/>
      <c r="J782" s="148"/>
      <c r="K782" s="148"/>
      <c r="L782" s="148"/>
      <c r="M782" s="148"/>
      <c r="N782" s="148"/>
      <c r="O782" s="148"/>
      <c r="P782" s="148"/>
      <c r="Q782" s="148"/>
      <c r="R782" s="148"/>
      <c r="S782" s="148"/>
      <c r="T782" s="148"/>
      <c r="U782" s="148"/>
      <c r="V782" s="148"/>
      <c r="W782" s="148"/>
      <c r="X782" s="148"/>
      <c r="Y782" s="148"/>
      <c r="Z782" s="148"/>
      <c r="AA782" s="148"/>
      <c r="AB782" s="148"/>
    </row>
    <row r="783" spans="1:28" ht="10.9" customHeight="1" x14ac:dyDescent="0.2">
      <c r="A783" s="148"/>
      <c r="B783" s="148"/>
      <c r="C783" s="148"/>
      <c r="D783" s="148"/>
      <c r="E783" s="148"/>
      <c r="F783" s="148"/>
      <c r="G783" s="148"/>
      <c r="H783" s="148"/>
      <c r="I783" s="148"/>
      <c r="J783" s="148"/>
      <c r="K783" s="148"/>
      <c r="L783" s="148"/>
      <c r="M783" s="148"/>
      <c r="N783" s="148"/>
      <c r="O783" s="148"/>
      <c r="P783" s="148"/>
      <c r="Q783" s="148"/>
      <c r="R783" s="148"/>
      <c r="S783" s="148"/>
      <c r="T783" s="148"/>
      <c r="U783" s="148"/>
      <c r="V783" s="148"/>
      <c r="W783" s="148"/>
      <c r="X783" s="148"/>
      <c r="Y783" s="148"/>
      <c r="Z783" s="148"/>
      <c r="AA783" s="148"/>
      <c r="AB783" s="148"/>
    </row>
    <row r="784" spans="1:28" ht="10.9" customHeight="1" x14ac:dyDescent="0.2">
      <c r="A784" s="148"/>
      <c r="B784" s="148"/>
      <c r="C784" s="148"/>
      <c r="D784" s="148"/>
      <c r="E784" s="148"/>
      <c r="F784" s="148"/>
      <c r="G784" s="148"/>
      <c r="H784" s="148"/>
      <c r="I784" s="148"/>
      <c r="J784" s="148"/>
      <c r="K784" s="148"/>
      <c r="L784" s="148"/>
      <c r="M784" s="148"/>
      <c r="N784" s="148"/>
      <c r="O784" s="148"/>
      <c r="P784" s="148"/>
      <c r="Q784" s="148"/>
      <c r="R784" s="148"/>
      <c r="S784" s="148"/>
      <c r="T784" s="148"/>
      <c r="U784" s="148"/>
      <c r="V784" s="148"/>
      <c r="W784" s="148"/>
      <c r="X784" s="148"/>
      <c r="Y784" s="148"/>
      <c r="Z784" s="148"/>
      <c r="AA784" s="148"/>
      <c r="AB784" s="148"/>
    </row>
    <row r="785" spans="1:28" ht="10.9" customHeight="1" x14ac:dyDescent="0.2">
      <c r="A785" s="148"/>
      <c r="B785" s="148"/>
      <c r="C785" s="148"/>
      <c r="D785" s="148"/>
      <c r="E785" s="148"/>
      <c r="F785" s="148"/>
      <c r="G785" s="148"/>
      <c r="H785" s="148"/>
      <c r="I785" s="148"/>
      <c r="J785" s="148"/>
      <c r="K785" s="148"/>
      <c r="L785" s="148"/>
      <c r="M785" s="148"/>
      <c r="N785" s="148"/>
      <c r="O785" s="148"/>
      <c r="P785" s="148"/>
      <c r="Q785" s="148"/>
      <c r="R785" s="148"/>
      <c r="S785" s="148"/>
      <c r="T785" s="148"/>
      <c r="U785" s="148"/>
      <c r="V785" s="148"/>
      <c r="W785" s="148"/>
      <c r="X785" s="148"/>
      <c r="Y785" s="148"/>
      <c r="Z785" s="148"/>
      <c r="AA785" s="148"/>
      <c r="AB785" s="148"/>
    </row>
    <row r="786" spans="1:28" ht="10.9" customHeight="1" x14ac:dyDescent="0.2">
      <c r="A786" s="148"/>
      <c r="B786" s="148"/>
      <c r="C786" s="148"/>
      <c r="D786" s="148"/>
      <c r="E786" s="148"/>
      <c r="F786" s="148"/>
      <c r="G786" s="148"/>
      <c r="H786" s="148"/>
      <c r="I786" s="148"/>
      <c r="J786" s="148"/>
      <c r="K786" s="148"/>
      <c r="L786" s="148"/>
      <c r="M786" s="148"/>
      <c r="N786" s="148"/>
      <c r="O786" s="148"/>
      <c r="P786" s="148"/>
      <c r="Q786" s="148"/>
      <c r="R786" s="148"/>
      <c r="S786" s="148"/>
      <c r="T786" s="148"/>
      <c r="U786" s="148"/>
      <c r="V786" s="148"/>
      <c r="W786" s="148"/>
      <c r="X786" s="148"/>
      <c r="Y786" s="148"/>
      <c r="Z786" s="148"/>
      <c r="AA786" s="148"/>
      <c r="AB786" s="148"/>
    </row>
    <row r="787" spans="1:28" ht="10.9" customHeight="1" x14ac:dyDescent="0.2">
      <c r="A787" s="148"/>
      <c r="B787" s="148"/>
      <c r="C787" s="148"/>
      <c r="D787" s="148"/>
      <c r="E787" s="148"/>
      <c r="F787" s="148"/>
      <c r="G787" s="148"/>
      <c r="H787" s="148"/>
      <c r="I787" s="148"/>
      <c r="J787" s="148"/>
      <c r="K787" s="148"/>
      <c r="L787" s="148"/>
      <c r="M787" s="148"/>
      <c r="N787" s="148"/>
      <c r="O787" s="148"/>
      <c r="P787" s="148"/>
      <c r="Q787" s="148"/>
      <c r="R787" s="148"/>
      <c r="S787" s="148"/>
      <c r="T787" s="148"/>
      <c r="U787" s="148"/>
      <c r="V787" s="148"/>
      <c r="W787" s="148"/>
      <c r="X787" s="148"/>
      <c r="Y787" s="148"/>
      <c r="Z787" s="148"/>
      <c r="AA787" s="148"/>
      <c r="AB787" s="148"/>
    </row>
    <row r="788" spans="1:28" ht="10.9" customHeight="1" x14ac:dyDescent="0.2">
      <c r="A788" s="148"/>
      <c r="B788" s="148"/>
      <c r="C788" s="148"/>
      <c r="D788" s="148"/>
      <c r="E788" s="148"/>
      <c r="F788" s="148"/>
      <c r="G788" s="148"/>
      <c r="H788" s="148"/>
      <c r="I788" s="148"/>
      <c r="J788" s="148"/>
      <c r="K788" s="148"/>
      <c r="L788" s="148"/>
      <c r="M788" s="148"/>
      <c r="N788" s="148"/>
      <c r="O788" s="148"/>
      <c r="P788" s="148"/>
      <c r="Q788" s="148"/>
      <c r="R788" s="148"/>
      <c r="S788" s="148"/>
      <c r="T788" s="148"/>
      <c r="U788" s="148"/>
      <c r="V788" s="148"/>
      <c r="W788" s="148"/>
      <c r="X788" s="148"/>
      <c r="Y788" s="148"/>
      <c r="Z788" s="148"/>
      <c r="AA788" s="148"/>
      <c r="AB788" s="148"/>
    </row>
    <row r="789" spans="1:28" ht="10.9" customHeight="1" x14ac:dyDescent="0.2">
      <c r="A789" s="148"/>
      <c r="B789" s="148"/>
      <c r="C789" s="148"/>
      <c r="D789" s="148"/>
      <c r="E789" s="148"/>
      <c r="F789" s="148"/>
      <c r="G789" s="148"/>
      <c r="H789" s="148"/>
      <c r="I789" s="148"/>
      <c r="J789" s="148"/>
      <c r="K789" s="148"/>
      <c r="L789" s="148"/>
      <c r="M789" s="148"/>
      <c r="N789" s="148"/>
      <c r="O789" s="148"/>
      <c r="P789" s="148"/>
      <c r="Q789" s="148"/>
      <c r="R789" s="148"/>
      <c r="S789" s="148"/>
      <c r="T789" s="148"/>
      <c r="U789" s="148"/>
      <c r="V789" s="148"/>
      <c r="W789" s="148"/>
      <c r="X789" s="148"/>
      <c r="Y789" s="148"/>
      <c r="Z789" s="148"/>
      <c r="AA789" s="148"/>
      <c r="AB789" s="148"/>
    </row>
    <row r="790" spans="1:28" ht="10.9" customHeight="1" x14ac:dyDescent="0.2">
      <c r="A790" s="148"/>
      <c r="B790" s="148"/>
      <c r="C790" s="148"/>
      <c r="D790" s="148"/>
      <c r="E790" s="148"/>
      <c r="F790" s="148"/>
      <c r="G790" s="148"/>
      <c r="H790" s="148"/>
      <c r="I790" s="148"/>
      <c r="J790" s="148"/>
      <c r="K790" s="148"/>
      <c r="L790" s="148"/>
      <c r="M790" s="148"/>
      <c r="N790" s="148"/>
      <c r="O790" s="148"/>
      <c r="P790" s="148"/>
      <c r="Q790" s="148"/>
      <c r="R790" s="148"/>
      <c r="S790" s="148"/>
      <c r="T790" s="148"/>
      <c r="U790" s="148"/>
      <c r="V790" s="148"/>
      <c r="W790" s="148"/>
      <c r="X790" s="148"/>
      <c r="Y790" s="148"/>
      <c r="Z790" s="148"/>
      <c r="AA790" s="148"/>
      <c r="AB790" s="148"/>
    </row>
    <row r="791" spans="1:28" ht="10.9" customHeight="1" x14ac:dyDescent="0.2">
      <c r="A791" s="148"/>
      <c r="B791" s="148"/>
      <c r="C791" s="148"/>
      <c r="D791" s="148"/>
      <c r="E791" s="148"/>
      <c r="F791" s="148"/>
      <c r="G791" s="148"/>
      <c r="H791" s="148"/>
      <c r="I791" s="148"/>
      <c r="J791" s="148"/>
      <c r="K791" s="148"/>
      <c r="L791" s="148"/>
      <c r="M791" s="148"/>
      <c r="N791" s="148"/>
      <c r="O791" s="148"/>
      <c r="P791" s="148"/>
      <c r="Q791" s="148"/>
      <c r="R791" s="148"/>
      <c r="S791" s="148"/>
      <c r="T791" s="148"/>
      <c r="U791" s="148"/>
      <c r="V791" s="148"/>
      <c r="W791" s="148"/>
      <c r="X791" s="148"/>
      <c r="Y791" s="148"/>
      <c r="Z791" s="148"/>
      <c r="AA791" s="148"/>
      <c r="AB791" s="148"/>
    </row>
    <row r="792" spans="1:28" ht="10.9" customHeight="1" x14ac:dyDescent="0.2">
      <c r="A792" s="148"/>
      <c r="B792" s="148"/>
      <c r="C792" s="148"/>
      <c r="D792" s="148"/>
      <c r="E792" s="148"/>
      <c r="F792" s="148"/>
      <c r="G792" s="148"/>
      <c r="H792" s="148"/>
      <c r="I792" s="148"/>
      <c r="J792" s="148"/>
      <c r="K792" s="148"/>
      <c r="L792" s="148"/>
      <c r="M792" s="148"/>
      <c r="N792" s="148"/>
      <c r="O792" s="148"/>
      <c r="P792" s="148"/>
      <c r="Q792" s="148"/>
      <c r="R792" s="148"/>
      <c r="S792" s="148"/>
      <c r="T792" s="148"/>
      <c r="U792" s="148"/>
      <c r="V792" s="148"/>
      <c r="W792" s="148"/>
      <c r="X792" s="148"/>
      <c r="Y792" s="148"/>
      <c r="Z792" s="148"/>
      <c r="AA792" s="148"/>
      <c r="AB792" s="148"/>
    </row>
    <row r="793" spans="1:28" ht="10.9" customHeight="1" x14ac:dyDescent="0.2">
      <c r="A793" s="148"/>
      <c r="B793" s="148"/>
      <c r="C793" s="148"/>
      <c r="D793" s="148"/>
      <c r="E793" s="148"/>
      <c r="F793" s="148"/>
      <c r="G793" s="148"/>
      <c r="H793" s="148"/>
      <c r="I793" s="148"/>
      <c r="J793" s="148"/>
      <c r="K793" s="148"/>
      <c r="L793" s="148"/>
      <c r="M793" s="148"/>
      <c r="N793" s="148"/>
      <c r="O793" s="148"/>
      <c r="P793" s="148"/>
      <c r="Q793" s="148"/>
      <c r="R793" s="148"/>
      <c r="S793" s="148"/>
      <c r="T793" s="148"/>
      <c r="U793" s="148"/>
      <c r="V793" s="148"/>
      <c r="W793" s="148"/>
      <c r="X793" s="148"/>
      <c r="Y793" s="148"/>
      <c r="Z793" s="148"/>
      <c r="AA793" s="148"/>
      <c r="AB793" s="148"/>
    </row>
    <row r="794" spans="1:28" ht="10.9" customHeight="1" x14ac:dyDescent="0.2">
      <c r="A794" s="148"/>
      <c r="B794" s="148"/>
      <c r="C794" s="148"/>
      <c r="D794" s="148"/>
      <c r="E794" s="148"/>
      <c r="F794" s="148"/>
      <c r="G794" s="148"/>
      <c r="H794" s="148"/>
      <c r="I794" s="148"/>
      <c r="J794" s="148"/>
      <c r="K794" s="148"/>
      <c r="L794" s="148"/>
      <c r="M794" s="148"/>
      <c r="N794" s="148"/>
      <c r="O794" s="148"/>
      <c r="P794" s="148"/>
      <c r="Q794" s="148"/>
      <c r="R794" s="148"/>
      <c r="S794" s="148"/>
      <c r="T794" s="148"/>
      <c r="U794" s="148"/>
      <c r="V794" s="148"/>
      <c r="W794" s="148"/>
      <c r="X794" s="148"/>
      <c r="Y794" s="148"/>
      <c r="Z794" s="148"/>
      <c r="AA794" s="148"/>
      <c r="AB794" s="148"/>
    </row>
    <row r="795" spans="1:28" ht="10.9" customHeight="1" x14ac:dyDescent="0.2">
      <c r="A795" s="148"/>
      <c r="B795" s="148"/>
      <c r="C795" s="148"/>
      <c r="D795" s="148"/>
      <c r="E795" s="148"/>
      <c r="F795" s="148"/>
      <c r="G795" s="148"/>
      <c r="H795" s="148"/>
      <c r="I795" s="148"/>
      <c r="J795" s="148"/>
      <c r="K795" s="148"/>
      <c r="L795" s="148"/>
      <c r="M795" s="148"/>
      <c r="N795" s="148"/>
      <c r="O795" s="148"/>
      <c r="P795" s="148"/>
      <c r="Q795" s="148"/>
      <c r="R795" s="148"/>
      <c r="S795" s="148"/>
      <c r="T795" s="148"/>
      <c r="U795" s="148"/>
      <c r="V795" s="148"/>
      <c r="W795" s="148"/>
      <c r="X795" s="148"/>
      <c r="Y795" s="148"/>
      <c r="Z795" s="148"/>
      <c r="AA795" s="148"/>
      <c r="AB795" s="148"/>
    </row>
    <row r="796" spans="1:28" ht="10.9" customHeight="1" x14ac:dyDescent="0.2">
      <c r="A796" s="148"/>
      <c r="B796" s="148"/>
      <c r="C796" s="148"/>
      <c r="D796" s="148"/>
      <c r="E796" s="148"/>
      <c r="F796" s="148"/>
      <c r="G796" s="148"/>
      <c r="H796" s="148"/>
      <c r="I796" s="148"/>
      <c r="J796" s="148"/>
      <c r="K796" s="148"/>
      <c r="L796" s="148"/>
      <c r="M796" s="148"/>
      <c r="N796" s="148"/>
      <c r="O796" s="148"/>
      <c r="P796" s="148"/>
      <c r="Q796" s="148"/>
      <c r="R796" s="148"/>
      <c r="S796" s="148"/>
      <c r="T796" s="148"/>
      <c r="U796" s="148"/>
      <c r="V796" s="148"/>
      <c r="W796" s="148"/>
      <c r="X796" s="148"/>
      <c r="Y796" s="148"/>
      <c r="Z796" s="148"/>
      <c r="AA796" s="148"/>
      <c r="AB796" s="148"/>
    </row>
    <row r="797" spans="1:28" ht="10.9" customHeight="1" x14ac:dyDescent="0.2">
      <c r="A797" s="148"/>
      <c r="B797" s="148"/>
      <c r="C797" s="148"/>
      <c r="D797" s="148"/>
      <c r="E797" s="148"/>
      <c r="F797" s="148"/>
      <c r="G797" s="148"/>
      <c r="H797" s="148"/>
      <c r="I797" s="148"/>
      <c r="J797" s="148"/>
      <c r="K797" s="148"/>
      <c r="L797" s="148"/>
      <c r="M797" s="148"/>
      <c r="N797" s="148"/>
      <c r="O797" s="148"/>
      <c r="P797" s="148"/>
      <c r="Q797" s="148"/>
      <c r="R797" s="148"/>
      <c r="S797" s="148"/>
      <c r="T797" s="148"/>
      <c r="U797" s="148"/>
      <c r="V797" s="148"/>
      <c r="W797" s="148"/>
      <c r="X797" s="148"/>
      <c r="Y797" s="148"/>
      <c r="Z797" s="148"/>
      <c r="AA797" s="148"/>
      <c r="AB797" s="148"/>
    </row>
    <row r="798" spans="1:28" ht="10.9" customHeight="1" x14ac:dyDescent="0.2">
      <c r="A798" s="148"/>
      <c r="B798" s="148"/>
      <c r="C798" s="148"/>
      <c r="D798" s="148"/>
      <c r="E798" s="148"/>
      <c r="F798" s="148"/>
      <c r="G798" s="148"/>
      <c r="H798" s="148"/>
      <c r="I798" s="148"/>
      <c r="J798" s="148"/>
      <c r="K798" s="148"/>
      <c r="L798" s="148"/>
      <c r="M798" s="148"/>
      <c r="N798" s="148"/>
      <c r="O798" s="148"/>
      <c r="P798" s="148"/>
      <c r="Q798" s="148"/>
      <c r="R798" s="148"/>
      <c r="S798" s="148"/>
      <c r="T798" s="148"/>
      <c r="U798" s="148"/>
      <c r="V798" s="148"/>
      <c r="W798" s="148"/>
      <c r="X798" s="148"/>
      <c r="Y798" s="148"/>
      <c r="Z798" s="148"/>
      <c r="AA798" s="148"/>
      <c r="AB798" s="148"/>
    </row>
    <row r="799" spans="1:28" ht="10.9" customHeight="1" x14ac:dyDescent="0.2">
      <c r="A799" s="148"/>
      <c r="B799" s="148"/>
      <c r="C799" s="148"/>
      <c r="D799" s="148"/>
      <c r="E799" s="148"/>
      <c r="F799" s="148"/>
      <c r="G799" s="148"/>
      <c r="H799" s="148"/>
      <c r="I799" s="148"/>
      <c r="J799" s="148"/>
      <c r="K799" s="148"/>
      <c r="L799" s="148"/>
      <c r="M799" s="148"/>
      <c r="N799" s="148"/>
      <c r="O799" s="148"/>
      <c r="P799" s="148"/>
      <c r="Q799" s="148"/>
      <c r="R799" s="148"/>
      <c r="S799" s="148"/>
      <c r="T799" s="148"/>
      <c r="U799" s="148"/>
      <c r="V799" s="148"/>
      <c r="W799" s="148"/>
      <c r="X799" s="148"/>
      <c r="Y799" s="148"/>
      <c r="Z799" s="148"/>
      <c r="AA799" s="148"/>
      <c r="AB799" s="148"/>
    </row>
    <row r="800" spans="1:28" ht="10.9" customHeight="1" x14ac:dyDescent="0.2">
      <c r="A800" s="148"/>
      <c r="B800" s="148"/>
      <c r="C800" s="148"/>
      <c r="D800" s="148"/>
      <c r="E800" s="148"/>
      <c r="F800" s="148"/>
      <c r="G800" s="148"/>
      <c r="H800" s="148"/>
      <c r="I800" s="148"/>
      <c r="J800" s="148"/>
      <c r="K800" s="148"/>
      <c r="L800" s="148"/>
      <c r="M800" s="148"/>
      <c r="N800" s="148"/>
      <c r="O800" s="148"/>
      <c r="P800" s="148"/>
      <c r="Q800" s="148"/>
      <c r="R800" s="148"/>
      <c r="S800" s="148"/>
      <c r="T800" s="148"/>
      <c r="U800" s="148"/>
      <c r="V800" s="148"/>
      <c r="W800" s="148"/>
      <c r="X800" s="148"/>
      <c r="Y800" s="148"/>
      <c r="Z800" s="148"/>
      <c r="AA800" s="148"/>
      <c r="AB800" s="148"/>
    </row>
    <row r="801" spans="1:28" ht="10.9" customHeight="1" x14ac:dyDescent="0.2">
      <c r="A801" s="148"/>
      <c r="B801" s="148"/>
      <c r="C801" s="148"/>
      <c r="D801" s="148"/>
      <c r="E801" s="148"/>
      <c r="F801" s="148"/>
      <c r="G801" s="148"/>
      <c r="H801" s="148"/>
      <c r="I801" s="148"/>
      <c r="J801" s="148"/>
      <c r="K801" s="148"/>
      <c r="L801" s="148"/>
      <c r="M801" s="148"/>
      <c r="N801" s="148"/>
      <c r="O801" s="148"/>
      <c r="P801" s="148"/>
      <c r="Q801" s="148"/>
      <c r="R801" s="148"/>
      <c r="S801" s="148"/>
      <c r="T801" s="148"/>
      <c r="U801" s="148"/>
      <c r="V801" s="148"/>
      <c r="W801" s="148"/>
      <c r="X801" s="148"/>
      <c r="Y801" s="148"/>
      <c r="Z801" s="148"/>
      <c r="AA801" s="148"/>
      <c r="AB801" s="148"/>
    </row>
    <row r="802" spans="1:28" ht="10.9" customHeight="1" x14ac:dyDescent="0.2">
      <c r="A802" s="148"/>
      <c r="B802" s="148"/>
      <c r="C802" s="148"/>
      <c r="D802" s="148"/>
      <c r="E802" s="148"/>
      <c r="F802" s="148"/>
      <c r="G802" s="148"/>
      <c r="H802" s="148"/>
      <c r="I802" s="148"/>
      <c r="J802" s="148"/>
      <c r="K802" s="148"/>
      <c r="L802" s="148"/>
      <c r="M802" s="148"/>
      <c r="N802" s="148"/>
      <c r="O802" s="148"/>
      <c r="P802" s="148"/>
      <c r="Q802" s="148"/>
      <c r="R802" s="148"/>
      <c r="S802" s="148"/>
      <c r="T802" s="148"/>
      <c r="U802" s="148"/>
      <c r="V802" s="148"/>
      <c r="W802" s="148"/>
      <c r="X802" s="148"/>
      <c r="Y802" s="148"/>
      <c r="Z802" s="148"/>
      <c r="AA802" s="148"/>
      <c r="AB802" s="148"/>
    </row>
    <row r="803" spans="1:28" ht="10.9" customHeight="1" x14ac:dyDescent="0.2">
      <c r="A803" s="148"/>
      <c r="B803" s="148"/>
      <c r="C803" s="148"/>
      <c r="D803" s="148"/>
      <c r="E803" s="148"/>
      <c r="F803" s="148"/>
      <c r="G803" s="148"/>
      <c r="H803" s="148"/>
      <c r="I803" s="148"/>
      <c r="J803" s="148"/>
      <c r="K803" s="148"/>
      <c r="L803" s="148"/>
      <c r="M803" s="148"/>
      <c r="N803" s="148"/>
      <c r="O803" s="148"/>
      <c r="P803" s="148"/>
      <c r="Q803" s="148"/>
      <c r="R803" s="148"/>
      <c r="S803" s="148"/>
      <c r="T803" s="148"/>
      <c r="U803" s="148"/>
      <c r="V803" s="148"/>
      <c r="W803" s="148"/>
      <c r="X803" s="148"/>
      <c r="Y803" s="148"/>
      <c r="Z803" s="148"/>
      <c r="AA803" s="148"/>
      <c r="AB803" s="148"/>
    </row>
    <row r="804" spans="1:28" ht="10.9" customHeight="1" x14ac:dyDescent="0.2">
      <c r="A804" s="148"/>
      <c r="B804" s="148"/>
      <c r="C804" s="148"/>
      <c r="D804" s="148"/>
      <c r="E804" s="148"/>
      <c r="F804" s="148"/>
      <c r="G804" s="148"/>
      <c r="H804" s="148"/>
      <c r="I804" s="148"/>
      <c r="J804" s="148"/>
      <c r="K804" s="148"/>
      <c r="L804" s="148"/>
      <c r="M804" s="148"/>
      <c r="N804" s="148"/>
      <c r="O804" s="148"/>
      <c r="P804" s="148"/>
      <c r="Q804" s="148"/>
      <c r="R804" s="148"/>
      <c r="S804" s="148"/>
      <c r="T804" s="148"/>
      <c r="U804" s="148"/>
      <c r="V804" s="148"/>
      <c r="W804" s="148"/>
      <c r="X804" s="148"/>
      <c r="Y804" s="148"/>
      <c r="Z804" s="148"/>
      <c r="AA804" s="148"/>
      <c r="AB804" s="148"/>
    </row>
    <row r="805" spans="1:28" ht="10.9" customHeight="1" x14ac:dyDescent="0.2">
      <c r="A805" s="148"/>
      <c r="B805" s="148"/>
      <c r="C805" s="148"/>
      <c r="D805" s="148"/>
      <c r="E805" s="148"/>
      <c r="F805" s="148"/>
      <c r="G805" s="148"/>
      <c r="H805" s="148"/>
      <c r="I805" s="148"/>
      <c r="J805" s="148"/>
      <c r="K805" s="148"/>
      <c r="L805" s="148"/>
      <c r="M805" s="148"/>
      <c r="N805" s="148"/>
      <c r="O805" s="148"/>
      <c r="P805" s="148"/>
      <c r="Q805" s="148"/>
      <c r="R805" s="148"/>
      <c r="S805" s="148"/>
      <c r="T805" s="148"/>
      <c r="U805" s="148"/>
      <c r="V805" s="148"/>
      <c r="W805" s="148"/>
      <c r="X805" s="148"/>
      <c r="Y805" s="148"/>
      <c r="Z805" s="148"/>
      <c r="AA805" s="148"/>
      <c r="AB805" s="148"/>
    </row>
    <row r="806" spans="1:28" ht="10.9" customHeight="1" x14ac:dyDescent="0.2">
      <c r="A806" s="148"/>
      <c r="B806" s="148"/>
      <c r="C806" s="148"/>
      <c r="D806" s="148"/>
      <c r="E806" s="148"/>
      <c r="F806" s="148"/>
      <c r="G806" s="148"/>
      <c r="H806" s="148"/>
      <c r="I806" s="148"/>
      <c r="J806" s="148"/>
      <c r="K806" s="148"/>
      <c r="L806" s="148"/>
      <c r="M806" s="148"/>
      <c r="N806" s="148"/>
      <c r="O806" s="148"/>
      <c r="P806" s="148"/>
      <c r="Q806" s="148"/>
      <c r="R806" s="148"/>
      <c r="S806" s="148"/>
      <c r="T806" s="148"/>
      <c r="U806" s="148"/>
      <c r="V806" s="148"/>
      <c r="W806" s="148"/>
      <c r="X806" s="148"/>
      <c r="Y806" s="148"/>
      <c r="Z806" s="148"/>
      <c r="AA806" s="148"/>
      <c r="AB806" s="148"/>
    </row>
    <row r="807" spans="1:28" ht="10.9" customHeight="1" x14ac:dyDescent="0.2">
      <c r="A807" s="148"/>
      <c r="B807" s="148"/>
      <c r="C807" s="148"/>
      <c r="D807" s="148"/>
      <c r="E807" s="148"/>
      <c r="F807" s="148"/>
      <c r="G807" s="148"/>
      <c r="H807" s="148"/>
      <c r="I807" s="148"/>
      <c r="J807" s="148"/>
      <c r="K807" s="148"/>
      <c r="L807" s="148"/>
      <c r="M807" s="148"/>
      <c r="N807" s="148"/>
      <c r="O807" s="148"/>
      <c r="P807" s="148"/>
      <c r="Q807" s="148"/>
      <c r="R807" s="148"/>
      <c r="S807" s="148"/>
      <c r="T807" s="148"/>
      <c r="U807" s="148"/>
      <c r="V807" s="148"/>
      <c r="W807" s="148"/>
      <c r="X807" s="148"/>
      <c r="Y807" s="148"/>
      <c r="Z807" s="148"/>
      <c r="AA807" s="148"/>
      <c r="AB807" s="148"/>
    </row>
    <row r="808" spans="1:28" ht="10.9" customHeight="1" x14ac:dyDescent="0.2">
      <c r="A808" s="148"/>
      <c r="B808" s="148"/>
      <c r="C808" s="148"/>
      <c r="D808" s="148"/>
      <c r="E808" s="148"/>
      <c r="F808" s="148"/>
      <c r="G808" s="148"/>
      <c r="H808" s="148"/>
      <c r="I808" s="148"/>
      <c r="J808" s="148"/>
      <c r="K808" s="148"/>
      <c r="L808" s="148"/>
      <c r="M808" s="148"/>
      <c r="N808" s="148"/>
      <c r="O808" s="148"/>
      <c r="P808" s="148"/>
      <c r="Q808" s="148"/>
      <c r="R808" s="148"/>
      <c r="S808" s="148"/>
      <c r="T808" s="148"/>
      <c r="U808" s="148"/>
      <c r="V808" s="148"/>
      <c r="W808" s="148"/>
      <c r="X808" s="148"/>
      <c r="Y808" s="148"/>
      <c r="Z808" s="148"/>
      <c r="AA808" s="148"/>
      <c r="AB808" s="148"/>
    </row>
    <row r="809" spans="1:28" ht="10.9" customHeight="1" x14ac:dyDescent="0.2">
      <c r="A809" s="148"/>
      <c r="B809" s="148"/>
      <c r="C809" s="148"/>
      <c r="D809" s="148"/>
      <c r="E809" s="148"/>
      <c r="F809" s="148"/>
      <c r="G809" s="148"/>
      <c r="H809" s="148"/>
      <c r="I809" s="148"/>
      <c r="J809" s="148"/>
      <c r="K809" s="148"/>
      <c r="L809" s="148"/>
      <c r="M809" s="148"/>
      <c r="N809" s="148"/>
      <c r="O809" s="148"/>
      <c r="P809" s="148"/>
      <c r="Q809" s="148"/>
      <c r="R809" s="148"/>
      <c r="S809" s="148"/>
      <c r="T809" s="148"/>
      <c r="U809" s="148"/>
      <c r="V809" s="148"/>
      <c r="W809" s="148"/>
      <c r="X809" s="148"/>
      <c r="Y809" s="148"/>
      <c r="Z809" s="148"/>
      <c r="AA809" s="148"/>
      <c r="AB809" s="148"/>
    </row>
    <row r="810" spans="1:28" ht="10.9" customHeight="1" x14ac:dyDescent="0.2">
      <c r="A810" s="148"/>
      <c r="B810" s="148"/>
      <c r="C810" s="148"/>
      <c r="D810" s="148"/>
      <c r="E810" s="148"/>
      <c r="F810" s="148"/>
      <c r="G810" s="148"/>
      <c r="H810" s="148"/>
      <c r="I810" s="148"/>
      <c r="J810" s="148"/>
      <c r="K810" s="148"/>
      <c r="L810" s="148"/>
      <c r="M810" s="148"/>
      <c r="N810" s="148"/>
      <c r="O810" s="148"/>
      <c r="P810" s="148"/>
      <c r="Q810" s="148"/>
      <c r="R810" s="148"/>
      <c r="S810" s="148"/>
      <c r="T810" s="148"/>
      <c r="U810" s="148"/>
      <c r="V810" s="148"/>
      <c r="W810" s="148"/>
      <c r="X810" s="148"/>
      <c r="Y810" s="148"/>
      <c r="Z810" s="148"/>
      <c r="AA810" s="148"/>
      <c r="AB810" s="148"/>
    </row>
    <row r="811" spans="1:28" ht="10.9" customHeight="1" x14ac:dyDescent="0.2">
      <c r="A811" s="148"/>
      <c r="B811" s="148"/>
      <c r="C811" s="148"/>
      <c r="D811" s="148"/>
      <c r="E811" s="148"/>
      <c r="F811" s="148"/>
      <c r="G811" s="148"/>
      <c r="H811" s="148"/>
      <c r="I811" s="148"/>
      <c r="J811" s="148"/>
      <c r="K811" s="148"/>
      <c r="L811" s="148"/>
      <c r="M811" s="148"/>
      <c r="N811" s="148"/>
      <c r="O811" s="148"/>
      <c r="P811" s="148"/>
      <c r="Q811" s="148"/>
      <c r="R811" s="148"/>
      <c r="S811" s="148"/>
      <c r="T811" s="148"/>
      <c r="U811" s="148"/>
      <c r="V811" s="148"/>
      <c r="W811" s="148"/>
      <c r="X811" s="148"/>
      <c r="Y811" s="148"/>
      <c r="Z811" s="148"/>
      <c r="AA811" s="148"/>
      <c r="AB811" s="148"/>
    </row>
    <row r="812" spans="1:28" ht="10.9" customHeight="1" x14ac:dyDescent="0.2">
      <c r="A812" s="148"/>
      <c r="B812" s="148"/>
      <c r="C812" s="148"/>
      <c r="D812" s="148"/>
      <c r="E812" s="148"/>
      <c r="F812" s="148"/>
      <c r="G812" s="148"/>
      <c r="H812" s="148"/>
      <c r="I812" s="148"/>
      <c r="J812" s="148"/>
      <c r="K812" s="148"/>
      <c r="L812" s="148"/>
      <c r="M812" s="148"/>
      <c r="N812" s="148"/>
      <c r="O812" s="148"/>
      <c r="P812" s="148"/>
      <c r="Q812" s="148"/>
      <c r="R812" s="148"/>
      <c r="S812" s="148"/>
      <c r="T812" s="148"/>
      <c r="U812" s="148"/>
      <c r="V812" s="148"/>
      <c r="W812" s="148"/>
      <c r="X812" s="148"/>
      <c r="Y812" s="148"/>
      <c r="Z812" s="148"/>
      <c r="AA812" s="148"/>
      <c r="AB812" s="148"/>
    </row>
    <row r="813" spans="1:28" ht="10.9" customHeight="1" x14ac:dyDescent="0.2">
      <c r="A813" s="148"/>
      <c r="B813" s="148"/>
      <c r="C813" s="148"/>
      <c r="D813" s="148"/>
      <c r="E813" s="148"/>
      <c r="F813" s="148"/>
      <c r="G813" s="148"/>
      <c r="H813" s="148"/>
      <c r="I813" s="148"/>
      <c r="J813" s="148"/>
      <c r="K813" s="148"/>
      <c r="L813" s="148"/>
      <c r="M813" s="148"/>
      <c r="N813" s="148"/>
      <c r="O813" s="148"/>
      <c r="P813" s="148"/>
      <c r="Q813" s="148"/>
      <c r="R813" s="148"/>
      <c r="S813" s="148"/>
      <c r="T813" s="148"/>
      <c r="U813" s="148"/>
      <c r="V813" s="148"/>
      <c r="W813" s="148"/>
      <c r="X813" s="148"/>
      <c r="Y813" s="148"/>
      <c r="Z813" s="148"/>
      <c r="AA813" s="148"/>
      <c r="AB813" s="148"/>
    </row>
    <row r="814" spans="1:28" ht="10.9" customHeight="1" x14ac:dyDescent="0.2">
      <c r="A814" s="148"/>
      <c r="B814" s="148"/>
      <c r="C814" s="148"/>
      <c r="D814" s="148"/>
      <c r="E814" s="148"/>
      <c r="F814" s="148"/>
      <c r="G814" s="148"/>
      <c r="H814" s="148"/>
      <c r="I814" s="148"/>
      <c r="J814" s="148"/>
      <c r="K814" s="148"/>
      <c r="L814" s="148"/>
      <c r="M814" s="148"/>
      <c r="N814" s="148"/>
      <c r="O814" s="148"/>
      <c r="P814" s="148"/>
      <c r="Q814" s="148"/>
      <c r="R814" s="148"/>
      <c r="S814" s="148"/>
      <c r="T814" s="148"/>
      <c r="U814" s="148"/>
      <c r="V814" s="148"/>
      <c r="W814" s="148"/>
      <c r="X814" s="148"/>
      <c r="Y814" s="148"/>
      <c r="Z814" s="148"/>
      <c r="AA814" s="148"/>
      <c r="AB814" s="148"/>
    </row>
    <row r="815" spans="1:28" ht="10.9" customHeight="1" x14ac:dyDescent="0.2">
      <c r="A815" s="148"/>
      <c r="B815" s="148"/>
      <c r="C815" s="148"/>
      <c r="D815" s="148"/>
      <c r="E815" s="148"/>
      <c r="F815" s="148"/>
      <c r="G815" s="148"/>
      <c r="H815" s="148"/>
      <c r="I815" s="148"/>
      <c r="J815" s="148"/>
      <c r="K815" s="148"/>
      <c r="L815" s="148"/>
      <c r="M815" s="148"/>
      <c r="N815" s="148"/>
      <c r="O815" s="148"/>
      <c r="P815" s="148"/>
      <c r="Q815" s="148"/>
      <c r="R815" s="148"/>
      <c r="S815" s="148"/>
      <c r="T815" s="148"/>
      <c r="U815" s="148"/>
      <c r="V815" s="148"/>
      <c r="W815" s="148"/>
      <c r="X815" s="148"/>
      <c r="Y815" s="148"/>
      <c r="Z815" s="148"/>
      <c r="AA815" s="148"/>
      <c r="AB815" s="148"/>
    </row>
    <row r="816" spans="1:28" ht="10.9" customHeight="1" x14ac:dyDescent="0.2">
      <c r="A816" s="148"/>
      <c r="B816" s="148"/>
      <c r="C816" s="148"/>
      <c r="D816" s="148"/>
      <c r="E816" s="148"/>
      <c r="F816" s="148"/>
      <c r="G816" s="148"/>
      <c r="H816" s="148"/>
      <c r="I816" s="148"/>
      <c r="J816" s="148"/>
      <c r="K816" s="148"/>
      <c r="L816" s="148"/>
      <c r="M816" s="148"/>
      <c r="N816" s="148"/>
      <c r="O816" s="148"/>
      <c r="P816" s="148"/>
      <c r="Q816" s="148"/>
      <c r="R816" s="148"/>
      <c r="S816" s="148"/>
      <c r="T816" s="148"/>
      <c r="U816" s="148"/>
      <c r="V816" s="148"/>
      <c r="W816" s="148"/>
      <c r="X816" s="148"/>
      <c r="Y816" s="148"/>
      <c r="Z816" s="148"/>
      <c r="AA816" s="148"/>
      <c r="AB816" s="148"/>
    </row>
    <row r="817" spans="1:28" ht="10.9" customHeight="1" x14ac:dyDescent="0.2">
      <c r="A817" s="148"/>
      <c r="B817" s="148"/>
      <c r="C817" s="148"/>
      <c r="D817" s="148"/>
      <c r="E817" s="148"/>
      <c r="F817" s="148"/>
      <c r="G817" s="148"/>
      <c r="H817" s="148"/>
      <c r="I817" s="148"/>
      <c r="J817" s="148"/>
      <c r="K817" s="148"/>
      <c r="L817" s="148"/>
      <c r="M817" s="148"/>
      <c r="N817" s="148"/>
      <c r="O817" s="148"/>
      <c r="P817" s="148"/>
      <c r="Q817" s="148"/>
      <c r="R817" s="148"/>
      <c r="S817" s="148"/>
      <c r="T817" s="148"/>
      <c r="U817" s="148"/>
      <c r="V817" s="148"/>
      <c r="W817" s="148"/>
      <c r="X817" s="148"/>
      <c r="Y817" s="148"/>
      <c r="Z817" s="148"/>
      <c r="AA817" s="148"/>
      <c r="AB817" s="148"/>
    </row>
    <row r="818" spans="1:28" ht="10.9" customHeight="1" x14ac:dyDescent="0.2">
      <c r="A818" s="148"/>
      <c r="B818" s="148"/>
      <c r="C818" s="148"/>
      <c r="D818" s="148"/>
      <c r="E818" s="148"/>
      <c r="F818" s="148"/>
      <c r="G818" s="148"/>
      <c r="H818" s="148"/>
      <c r="I818" s="148"/>
      <c r="J818" s="148"/>
      <c r="K818" s="148"/>
      <c r="L818" s="148"/>
      <c r="M818" s="148"/>
      <c r="N818" s="148"/>
      <c r="O818" s="148"/>
      <c r="P818" s="148"/>
      <c r="Q818" s="148"/>
      <c r="R818" s="148"/>
      <c r="S818" s="148"/>
      <c r="T818" s="148"/>
      <c r="U818" s="148"/>
      <c r="V818" s="148"/>
      <c r="W818" s="148"/>
      <c r="X818" s="148"/>
      <c r="Y818" s="148"/>
      <c r="Z818" s="148"/>
      <c r="AA818" s="148"/>
      <c r="AB818" s="148"/>
    </row>
    <row r="819" spans="1:28" ht="10.9" customHeight="1" x14ac:dyDescent="0.2">
      <c r="A819" s="148"/>
      <c r="B819" s="148"/>
      <c r="C819" s="148"/>
      <c r="D819" s="148"/>
      <c r="E819" s="148"/>
      <c r="F819" s="148"/>
      <c r="G819" s="148"/>
      <c r="H819" s="148"/>
      <c r="I819" s="148"/>
      <c r="J819" s="148"/>
      <c r="K819" s="148"/>
      <c r="L819" s="148"/>
      <c r="M819" s="148"/>
      <c r="N819" s="148"/>
      <c r="O819" s="148"/>
      <c r="P819" s="148"/>
      <c r="Q819" s="148"/>
      <c r="R819" s="148"/>
      <c r="S819" s="148"/>
      <c r="T819" s="148"/>
      <c r="U819" s="148"/>
      <c r="V819" s="148"/>
      <c r="W819" s="148"/>
      <c r="X819" s="148"/>
      <c r="Y819" s="148"/>
      <c r="Z819" s="148"/>
      <c r="AA819" s="148"/>
      <c r="AB819" s="148"/>
    </row>
    <row r="820" spans="1:28" ht="10.9" customHeight="1" x14ac:dyDescent="0.2">
      <c r="A820" s="148"/>
      <c r="B820" s="148"/>
      <c r="C820" s="148"/>
      <c r="D820" s="148"/>
      <c r="E820" s="148"/>
      <c r="F820" s="148"/>
      <c r="G820" s="148"/>
      <c r="H820" s="148"/>
      <c r="I820" s="148"/>
      <c r="J820" s="148"/>
      <c r="K820" s="148"/>
      <c r="L820" s="148"/>
      <c r="M820" s="148"/>
      <c r="N820" s="148"/>
      <c r="O820" s="148"/>
      <c r="P820" s="148"/>
      <c r="Q820" s="148"/>
      <c r="R820" s="148"/>
      <c r="S820" s="148"/>
      <c r="T820" s="148"/>
      <c r="U820" s="148"/>
      <c r="V820" s="148"/>
      <c r="W820" s="148"/>
      <c r="X820" s="148"/>
      <c r="Y820" s="148"/>
      <c r="Z820" s="148"/>
      <c r="AA820" s="148"/>
      <c r="AB820" s="148"/>
    </row>
    <row r="821" spans="1:28" ht="10.9" customHeight="1" x14ac:dyDescent="0.2">
      <c r="A821" s="148"/>
      <c r="B821" s="148"/>
      <c r="C821" s="148"/>
      <c r="D821" s="148"/>
      <c r="E821" s="148"/>
      <c r="F821" s="148"/>
      <c r="G821" s="148"/>
      <c r="H821" s="148"/>
      <c r="I821" s="148"/>
      <c r="J821" s="148"/>
      <c r="K821" s="148"/>
      <c r="L821" s="148"/>
      <c r="M821" s="148"/>
      <c r="N821" s="148"/>
      <c r="O821" s="148"/>
      <c r="P821" s="148"/>
      <c r="Q821" s="148"/>
      <c r="R821" s="148"/>
      <c r="S821" s="148"/>
      <c r="T821" s="148"/>
      <c r="U821" s="148"/>
      <c r="V821" s="148"/>
      <c r="W821" s="148"/>
      <c r="X821" s="148"/>
      <c r="Y821" s="148"/>
      <c r="Z821" s="148"/>
      <c r="AA821" s="148"/>
      <c r="AB821" s="148"/>
    </row>
    <row r="822" spans="1:28" ht="10.9" customHeight="1" x14ac:dyDescent="0.2">
      <c r="A822" s="148"/>
      <c r="B822" s="148"/>
      <c r="C822" s="148"/>
      <c r="D822" s="148"/>
      <c r="E822" s="148"/>
      <c r="F822" s="148"/>
      <c r="G822" s="148"/>
      <c r="H822" s="148"/>
      <c r="I822" s="148"/>
      <c r="J822" s="148"/>
      <c r="K822" s="148"/>
      <c r="L822" s="148"/>
      <c r="M822" s="148"/>
      <c r="N822" s="148"/>
      <c r="O822" s="148"/>
      <c r="P822" s="148"/>
      <c r="Q822" s="148"/>
      <c r="R822" s="148"/>
      <c r="S822" s="148"/>
      <c r="T822" s="148"/>
      <c r="U822" s="148"/>
      <c r="V822" s="148"/>
      <c r="W822" s="148"/>
      <c r="X822" s="148"/>
      <c r="Y822" s="148"/>
      <c r="Z822" s="148"/>
      <c r="AA822" s="148"/>
      <c r="AB822" s="148"/>
    </row>
    <row r="823" spans="1:28" ht="10.9" customHeight="1" x14ac:dyDescent="0.2">
      <c r="A823" s="148"/>
      <c r="B823" s="148"/>
      <c r="C823" s="148"/>
      <c r="D823" s="148"/>
      <c r="E823" s="148"/>
      <c r="F823" s="148"/>
      <c r="G823" s="148"/>
      <c r="H823" s="148"/>
      <c r="I823" s="148"/>
      <c r="J823" s="148"/>
      <c r="K823" s="148"/>
      <c r="L823" s="148"/>
      <c r="M823" s="148"/>
      <c r="N823" s="148"/>
      <c r="O823" s="148"/>
      <c r="P823" s="148"/>
      <c r="Q823" s="148"/>
      <c r="R823" s="148"/>
      <c r="S823" s="148"/>
      <c r="T823" s="148"/>
      <c r="U823" s="148"/>
      <c r="V823" s="148"/>
      <c r="W823" s="148"/>
      <c r="X823" s="148"/>
      <c r="Y823" s="148"/>
      <c r="Z823" s="148"/>
      <c r="AA823" s="148"/>
      <c r="AB823" s="148"/>
    </row>
    <row r="824" spans="1:28" ht="10.9" customHeight="1" x14ac:dyDescent="0.2">
      <c r="A824" s="148"/>
      <c r="B824" s="148"/>
      <c r="C824" s="148"/>
      <c r="D824" s="148"/>
      <c r="E824" s="148"/>
      <c r="F824" s="148"/>
      <c r="G824" s="148"/>
      <c r="H824" s="148"/>
      <c r="I824" s="148"/>
      <c r="J824" s="148"/>
      <c r="K824" s="148"/>
      <c r="L824" s="148"/>
      <c r="M824" s="148"/>
      <c r="N824" s="148"/>
      <c r="O824" s="148"/>
      <c r="P824" s="148"/>
      <c r="Q824" s="148"/>
      <c r="R824" s="148"/>
      <c r="S824" s="148"/>
      <c r="T824" s="148"/>
      <c r="U824" s="148"/>
      <c r="V824" s="148"/>
      <c r="W824" s="148"/>
      <c r="X824" s="148"/>
      <c r="Y824" s="148"/>
      <c r="Z824" s="148"/>
      <c r="AA824" s="148"/>
      <c r="AB824" s="148"/>
    </row>
    <row r="825" spans="1:28" ht="10.9" customHeight="1" x14ac:dyDescent="0.2">
      <c r="A825" s="148"/>
      <c r="B825" s="148"/>
      <c r="C825" s="148"/>
      <c r="D825" s="148"/>
      <c r="E825" s="148"/>
      <c r="F825" s="148"/>
      <c r="G825" s="148"/>
      <c r="H825" s="148"/>
      <c r="I825" s="148"/>
      <c r="J825" s="148"/>
      <c r="K825" s="148"/>
      <c r="L825" s="148"/>
      <c r="M825" s="148"/>
      <c r="N825" s="148"/>
      <c r="O825" s="148"/>
      <c r="P825" s="148"/>
      <c r="Q825" s="148"/>
      <c r="R825" s="148"/>
      <c r="S825" s="148"/>
      <c r="T825" s="148"/>
      <c r="U825" s="148"/>
      <c r="V825" s="148"/>
      <c r="W825" s="148"/>
      <c r="X825" s="148"/>
      <c r="Y825" s="148"/>
      <c r="Z825" s="148"/>
      <c r="AA825" s="148"/>
      <c r="AB825" s="148"/>
    </row>
    <row r="826" spans="1:28" ht="10.9" customHeight="1" x14ac:dyDescent="0.2">
      <c r="A826" s="148"/>
      <c r="B826" s="148"/>
      <c r="C826" s="148"/>
      <c r="D826" s="148"/>
      <c r="E826" s="148"/>
      <c r="F826" s="148"/>
      <c r="G826" s="148"/>
      <c r="H826" s="148"/>
      <c r="I826" s="148"/>
      <c r="J826" s="148"/>
      <c r="K826" s="148"/>
      <c r="L826" s="148"/>
      <c r="M826" s="148"/>
      <c r="N826" s="148"/>
      <c r="O826" s="148"/>
      <c r="P826" s="148"/>
      <c r="Q826" s="148"/>
      <c r="R826" s="148"/>
      <c r="S826" s="148"/>
      <c r="T826" s="148"/>
      <c r="U826" s="148"/>
      <c r="V826" s="148"/>
      <c r="W826" s="148"/>
      <c r="X826" s="148"/>
      <c r="Y826" s="148"/>
      <c r="Z826" s="148"/>
      <c r="AA826" s="148"/>
      <c r="AB826" s="148"/>
    </row>
    <row r="827" spans="1:28" ht="10.9" customHeight="1" x14ac:dyDescent="0.2">
      <c r="A827" s="148"/>
      <c r="B827" s="148"/>
      <c r="C827" s="148"/>
      <c r="D827" s="148"/>
      <c r="E827" s="148"/>
      <c r="F827" s="148"/>
      <c r="G827" s="148"/>
      <c r="H827" s="148"/>
      <c r="I827" s="148"/>
      <c r="J827" s="148"/>
      <c r="K827" s="148"/>
      <c r="L827" s="148"/>
      <c r="M827" s="148"/>
      <c r="N827" s="148"/>
      <c r="O827" s="148"/>
      <c r="P827" s="148"/>
      <c r="Q827" s="148"/>
      <c r="R827" s="148"/>
      <c r="S827" s="148"/>
      <c r="T827" s="148"/>
      <c r="U827" s="148"/>
      <c r="V827" s="148"/>
      <c r="W827" s="148"/>
      <c r="X827" s="148"/>
      <c r="Y827" s="148"/>
      <c r="Z827" s="148"/>
      <c r="AA827" s="148"/>
      <c r="AB827" s="148"/>
    </row>
    <row r="828" spans="1:28" ht="10.9" customHeight="1" x14ac:dyDescent="0.2">
      <c r="A828" s="148"/>
      <c r="B828" s="148"/>
      <c r="C828" s="148"/>
      <c r="D828" s="148"/>
      <c r="E828" s="148"/>
      <c r="F828" s="148"/>
      <c r="G828" s="148"/>
      <c r="H828" s="148"/>
      <c r="I828" s="148"/>
      <c r="J828" s="148"/>
      <c r="K828" s="148"/>
      <c r="L828" s="148"/>
      <c r="M828" s="148"/>
      <c r="N828" s="148"/>
      <c r="O828" s="148"/>
      <c r="P828" s="148"/>
      <c r="Q828" s="148"/>
      <c r="R828" s="148"/>
      <c r="S828" s="148"/>
      <c r="T828" s="148"/>
      <c r="U828" s="148"/>
      <c r="V828" s="148"/>
      <c r="W828" s="148"/>
      <c r="X828" s="148"/>
      <c r="Y828" s="148"/>
      <c r="Z828" s="148"/>
      <c r="AA828" s="148"/>
      <c r="AB828" s="148"/>
    </row>
    <row r="829" spans="1:28" ht="10.9" customHeight="1" x14ac:dyDescent="0.2">
      <c r="A829" s="148"/>
      <c r="B829" s="148"/>
      <c r="C829" s="148"/>
      <c r="D829" s="148"/>
      <c r="E829" s="148"/>
      <c r="F829" s="148"/>
      <c r="G829" s="148"/>
      <c r="H829" s="148"/>
      <c r="I829" s="148"/>
      <c r="J829" s="148"/>
      <c r="K829" s="148"/>
      <c r="L829" s="148"/>
      <c r="M829" s="148"/>
      <c r="N829" s="148"/>
      <c r="O829" s="148"/>
      <c r="P829" s="148"/>
      <c r="Q829" s="148"/>
      <c r="R829" s="148"/>
      <c r="S829" s="148"/>
      <c r="T829" s="148"/>
      <c r="U829" s="148"/>
      <c r="V829" s="148"/>
      <c r="W829" s="148"/>
      <c r="X829" s="148"/>
      <c r="Y829" s="148"/>
      <c r="Z829" s="148"/>
      <c r="AA829" s="148"/>
      <c r="AB829" s="148"/>
    </row>
    <row r="830" spans="1:28" ht="10.9" customHeight="1" x14ac:dyDescent="0.2">
      <c r="A830" s="148"/>
      <c r="B830" s="148"/>
      <c r="C830" s="148"/>
      <c r="D830" s="148"/>
      <c r="E830" s="148"/>
      <c r="F830" s="148"/>
      <c r="G830" s="148"/>
      <c r="H830" s="148"/>
      <c r="I830" s="148"/>
      <c r="J830" s="148"/>
      <c r="K830" s="148"/>
      <c r="L830" s="148"/>
      <c r="M830" s="148"/>
      <c r="N830" s="148"/>
      <c r="O830" s="148"/>
      <c r="P830" s="148"/>
      <c r="Q830" s="148"/>
      <c r="R830" s="148"/>
      <c r="S830" s="148"/>
      <c r="T830" s="148"/>
      <c r="U830" s="148"/>
      <c r="V830" s="148"/>
      <c r="W830" s="148"/>
      <c r="X830" s="148"/>
      <c r="Y830" s="148"/>
      <c r="Z830" s="148"/>
      <c r="AA830" s="148"/>
      <c r="AB830" s="148"/>
    </row>
    <row r="831" spans="1:28" ht="10.9" customHeight="1" x14ac:dyDescent="0.2">
      <c r="A831" s="148"/>
      <c r="B831" s="148"/>
      <c r="C831" s="148"/>
      <c r="D831" s="148"/>
      <c r="E831" s="148"/>
      <c r="F831" s="148"/>
      <c r="G831" s="148"/>
      <c r="H831" s="148"/>
      <c r="I831" s="148"/>
      <c r="J831" s="148"/>
      <c r="K831" s="148"/>
      <c r="L831" s="148"/>
      <c r="M831" s="148"/>
      <c r="N831" s="148"/>
      <c r="O831" s="148"/>
      <c r="P831" s="148"/>
      <c r="Q831" s="148"/>
      <c r="R831" s="148"/>
      <c r="S831" s="148"/>
      <c r="T831" s="148"/>
      <c r="U831" s="148"/>
      <c r="V831" s="148"/>
      <c r="W831" s="148"/>
      <c r="X831" s="148"/>
      <c r="Y831" s="148"/>
      <c r="Z831" s="148"/>
      <c r="AA831" s="148"/>
      <c r="AB831" s="148"/>
    </row>
    <row r="832" spans="1:28" ht="10.9" customHeight="1" x14ac:dyDescent="0.2">
      <c r="A832" s="148"/>
      <c r="B832" s="148"/>
      <c r="C832" s="148"/>
      <c r="D832" s="148"/>
      <c r="E832" s="148"/>
      <c r="F832" s="148"/>
      <c r="G832" s="148"/>
      <c r="H832" s="148"/>
      <c r="I832" s="148"/>
      <c r="J832" s="148"/>
      <c r="K832" s="148"/>
      <c r="L832" s="148"/>
      <c r="M832" s="148"/>
      <c r="N832" s="148"/>
      <c r="O832" s="148"/>
      <c r="P832" s="148"/>
      <c r="Q832" s="148"/>
      <c r="R832" s="148"/>
      <c r="S832" s="148"/>
      <c r="T832" s="148"/>
      <c r="U832" s="148"/>
      <c r="V832" s="148"/>
      <c r="W832" s="148"/>
      <c r="X832" s="148"/>
      <c r="Y832" s="148"/>
      <c r="Z832" s="148"/>
      <c r="AA832" s="148"/>
      <c r="AB832" s="148"/>
    </row>
    <row r="833" spans="1:28" ht="10.9" customHeight="1" x14ac:dyDescent="0.2">
      <c r="A833" s="148"/>
      <c r="B833" s="148"/>
      <c r="C833" s="148"/>
      <c r="D833" s="148"/>
      <c r="E833" s="148"/>
      <c r="F833" s="148"/>
      <c r="G833" s="148"/>
      <c r="H833" s="148"/>
      <c r="I833" s="148"/>
      <c r="J833" s="148"/>
      <c r="K833" s="148"/>
      <c r="L833" s="148"/>
      <c r="M833" s="148"/>
      <c r="N833" s="148"/>
      <c r="O833" s="148"/>
      <c r="P833" s="148"/>
      <c r="Q833" s="148"/>
      <c r="R833" s="148"/>
      <c r="S833" s="148"/>
      <c r="T833" s="148"/>
      <c r="U833" s="148"/>
      <c r="V833" s="148"/>
      <c r="W833" s="148"/>
      <c r="X833" s="148"/>
      <c r="Y833" s="148"/>
      <c r="Z833" s="148"/>
      <c r="AA833" s="148"/>
      <c r="AB833" s="148"/>
    </row>
    <row r="834" spans="1:28" ht="10.9" customHeight="1" x14ac:dyDescent="0.2">
      <c r="A834" s="148"/>
      <c r="B834" s="148"/>
      <c r="C834" s="148"/>
      <c r="D834" s="148"/>
      <c r="E834" s="148"/>
      <c r="F834" s="148"/>
      <c r="G834" s="148"/>
      <c r="H834" s="148"/>
      <c r="I834" s="148"/>
      <c r="J834" s="148"/>
      <c r="K834" s="148"/>
      <c r="L834" s="148"/>
      <c r="M834" s="148"/>
      <c r="N834" s="148"/>
      <c r="O834" s="148"/>
      <c r="P834" s="148"/>
      <c r="Q834" s="148"/>
      <c r="R834" s="148"/>
      <c r="S834" s="148"/>
      <c r="T834" s="148"/>
      <c r="U834" s="148"/>
      <c r="V834" s="148"/>
      <c r="W834" s="148"/>
      <c r="X834" s="148"/>
      <c r="Y834" s="148"/>
      <c r="Z834" s="148"/>
      <c r="AA834" s="148"/>
      <c r="AB834" s="148"/>
    </row>
    <row r="835" spans="1:28" ht="10.9" customHeight="1" x14ac:dyDescent="0.2">
      <c r="A835" s="148"/>
      <c r="B835" s="148"/>
      <c r="C835" s="148"/>
      <c r="D835" s="148"/>
      <c r="E835" s="148"/>
      <c r="F835" s="148"/>
      <c r="G835" s="148"/>
      <c r="H835" s="148"/>
      <c r="I835" s="148"/>
      <c r="J835" s="148"/>
      <c r="K835" s="148"/>
      <c r="L835" s="148"/>
      <c r="M835" s="148"/>
      <c r="N835" s="148"/>
      <c r="O835" s="148"/>
      <c r="P835" s="148"/>
      <c r="Q835" s="148"/>
      <c r="R835" s="148"/>
      <c r="S835" s="148"/>
      <c r="T835" s="148"/>
      <c r="U835" s="148"/>
      <c r="V835" s="148"/>
      <c r="W835" s="148"/>
      <c r="X835" s="148"/>
      <c r="Y835" s="148"/>
      <c r="Z835" s="148"/>
      <c r="AA835" s="148"/>
      <c r="AB835" s="148"/>
    </row>
    <row r="836" spans="1:28" ht="10.9" customHeight="1" x14ac:dyDescent="0.2">
      <c r="A836" s="148"/>
      <c r="B836" s="148"/>
      <c r="C836" s="148"/>
      <c r="D836" s="148"/>
      <c r="E836" s="148"/>
      <c r="F836" s="148"/>
      <c r="G836" s="148"/>
      <c r="H836" s="148"/>
      <c r="I836" s="148"/>
      <c r="J836" s="148"/>
      <c r="K836" s="148"/>
      <c r="L836" s="148"/>
      <c r="M836" s="148"/>
      <c r="N836" s="148"/>
      <c r="O836" s="148"/>
      <c r="P836" s="148"/>
      <c r="Q836" s="148"/>
      <c r="R836" s="148"/>
      <c r="S836" s="148"/>
      <c r="T836" s="148"/>
      <c r="U836" s="148"/>
      <c r="V836" s="148"/>
      <c r="W836" s="148"/>
      <c r="X836" s="148"/>
      <c r="Y836" s="148"/>
      <c r="Z836" s="148"/>
      <c r="AA836" s="148"/>
      <c r="AB836" s="148"/>
    </row>
    <row r="837" spans="1:28" ht="10.9" customHeight="1" x14ac:dyDescent="0.2">
      <c r="A837" s="148"/>
      <c r="B837" s="148"/>
      <c r="C837" s="148"/>
      <c r="D837" s="148"/>
      <c r="E837" s="148"/>
      <c r="F837" s="148"/>
      <c r="G837" s="148"/>
      <c r="H837" s="148"/>
      <c r="I837" s="148"/>
      <c r="J837" s="148"/>
      <c r="K837" s="148"/>
      <c r="L837" s="148"/>
      <c r="M837" s="148"/>
      <c r="N837" s="148"/>
      <c r="O837" s="148"/>
      <c r="P837" s="148"/>
      <c r="Q837" s="148"/>
      <c r="R837" s="148"/>
      <c r="S837" s="148"/>
      <c r="T837" s="148"/>
      <c r="U837" s="148"/>
      <c r="V837" s="148"/>
      <c r="W837" s="148"/>
      <c r="X837" s="148"/>
      <c r="Y837" s="148"/>
      <c r="Z837" s="148"/>
      <c r="AA837" s="148"/>
      <c r="AB837" s="148"/>
    </row>
    <row r="838" spans="1:28" ht="10.9" customHeight="1" x14ac:dyDescent="0.2">
      <c r="A838" s="148"/>
      <c r="B838" s="148"/>
      <c r="C838" s="148"/>
      <c r="D838" s="148"/>
      <c r="E838" s="148"/>
      <c r="F838" s="148"/>
      <c r="G838" s="148"/>
      <c r="H838" s="148"/>
      <c r="I838" s="148"/>
      <c r="J838" s="148"/>
      <c r="K838" s="148"/>
      <c r="L838" s="148"/>
      <c r="M838" s="148"/>
      <c r="N838" s="148"/>
      <c r="O838" s="148"/>
      <c r="P838" s="148"/>
      <c r="Q838" s="148"/>
      <c r="R838" s="148"/>
      <c r="S838" s="148"/>
      <c r="T838" s="148"/>
      <c r="U838" s="148"/>
      <c r="V838" s="148"/>
      <c r="W838" s="148"/>
      <c r="X838" s="148"/>
      <c r="Y838" s="148"/>
      <c r="Z838" s="148"/>
      <c r="AA838" s="148"/>
      <c r="AB838" s="148"/>
    </row>
    <row r="839" spans="1:28" ht="10.9" customHeight="1" x14ac:dyDescent="0.2">
      <c r="A839" s="148"/>
      <c r="B839" s="148"/>
      <c r="C839" s="148"/>
      <c r="D839" s="148"/>
      <c r="E839" s="148"/>
      <c r="F839" s="148"/>
      <c r="G839" s="148"/>
      <c r="H839" s="148"/>
      <c r="I839" s="148"/>
      <c r="J839" s="148"/>
      <c r="K839" s="148"/>
      <c r="L839" s="148"/>
      <c r="M839" s="148"/>
      <c r="N839" s="148"/>
      <c r="O839" s="148"/>
      <c r="P839" s="148"/>
      <c r="Q839" s="148"/>
      <c r="R839" s="148"/>
      <c r="S839" s="148"/>
      <c r="T839" s="148"/>
      <c r="U839" s="148"/>
      <c r="V839" s="148"/>
      <c r="W839" s="148"/>
      <c r="X839" s="148"/>
      <c r="Y839" s="148"/>
      <c r="Z839" s="148"/>
      <c r="AA839" s="148"/>
      <c r="AB839" s="148"/>
    </row>
    <row r="840" spans="1:28" ht="10.9" customHeight="1" x14ac:dyDescent="0.2">
      <c r="A840" s="148"/>
      <c r="B840" s="148"/>
      <c r="C840" s="148"/>
      <c r="D840" s="148"/>
      <c r="E840" s="148"/>
      <c r="F840" s="148"/>
      <c r="G840" s="148"/>
      <c r="H840" s="148"/>
      <c r="I840" s="148"/>
      <c r="J840" s="148"/>
      <c r="K840" s="148"/>
      <c r="L840" s="148"/>
      <c r="M840" s="148"/>
      <c r="N840" s="148"/>
      <c r="O840" s="148"/>
      <c r="P840" s="148"/>
      <c r="Q840" s="148"/>
      <c r="R840" s="148"/>
      <c r="S840" s="148"/>
      <c r="T840" s="148"/>
      <c r="U840" s="148"/>
      <c r="V840" s="148"/>
      <c r="W840" s="148"/>
      <c r="X840" s="148"/>
      <c r="Y840" s="148"/>
      <c r="Z840" s="148"/>
      <c r="AA840" s="148"/>
      <c r="AB840" s="148"/>
    </row>
    <row r="841" spans="1:28" ht="10.9" customHeight="1" x14ac:dyDescent="0.2">
      <c r="A841" s="148"/>
      <c r="B841" s="148"/>
      <c r="C841" s="148"/>
      <c r="D841" s="148"/>
      <c r="E841" s="148"/>
      <c r="F841" s="148"/>
      <c r="G841" s="148"/>
      <c r="H841" s="148"/>
      <c r="I841" s="148"/>
      <c r="J841" s="148"/>
      <c r="K841" s="148"/>
      <c r="L841" s="148"/>
      <c r="M841" s="148"/>
      <c r="N841" s="148"/>
      <c r="O841" s="148"/>
      <c r="P841" s="148"/>
      <c r="Q841" s="148"/>
      <c r="R841" s="148"/>
      <c r="S841" s="148"/>
      <c r="T841" s="148"/>
      <c r="U841" s="148"/>
      <c r="V841" s="148"/>
      <c r="W841" s="148"/>
      <c r="X841" s="148"/>
      <c r="Y841" s="148"/>
      <c r="Z841" s="148"/>
      <c r="AA841" s="148"/>
      <c r="AB841" s="148"/>
    </row>
    <row r="842" spans="1:28" ht="10.9" customHeight="1" x14ac:dyDescent="0.2">
      <c r="A842" s="148"/>
      <c r="B842" s="148"/>
      <c r="C842" s="148"/>
      <c r="D842" s="148"/>
      <c r="E842" s="148"/>
      <c r="F842" s="148"/>
      <c r="G842" s="148"/>
      <c r="H842" s="148"/>
      <c r="I842" s="148"/>
      <c r="J842" s="148"/>
      <c r="K842" s="148"/>
      <c r="L842" s="148"/>
      <c r="M842" s="148"/>
      <c r="N842" s="148"/>
      <c r="O842" s="148"/>
      <c r="P842" s="148"/>
      <c r="Q842" s="148"/>
      <c r="R842" s="148"/>
      <c r="S842" s="148"/>
      <c r="T842" s="148"/>
      <c r="U842" s="148"/>
      <c r="V842" s="148"/>
      <c r="W842" s="148"/>
      <c r="X842" s="148"/>
      <c r="Y842" s="148"/>
      <c r="Z842" s="148"/>
      <c r="AA842" s="148"/>
      <c r="AB842" s="148"/>
    </row>
    <row r="843" spans="1:28" ht="10.9" customHeight="1" x14ac:dyDescent="0.2">
      <c r="A843" s="148"/>
      <c r="B843" s="148"/>
      <c r="C843" s="148"/>
      <c r="D843" s="148"/>
      <c r="E843" s="148"/>
      <c r="F843" s="148"/>
      <c r="G843" s="148"/>
      <c r="H843" s="148"/>
      <c r="I843" s="148"/>
      <c r="J843" s="148"/>
      <c r="K843" s="148"/>
      <c r="L843" s="148"/>
      <c r="M843" s="148"/>
      <c r="N843" s="148"/>
      <c r="O843" s="148"/>
      <c r="P843" s="148"/>
      <c r="Q843" s="148"/>
      <c r="R843" s="148"/>
      <c r="S843" s="148"/>
      <c r="T843" s="148"/>
      <c r="U843" s="148"/>
      <c r="V843" s="148"/>
      <c r="W843" s="148"/>
      <c r="X843" s="148"/>
      <c r="Y843" s="148"/>
      <c r="Z843" s="148"/>
      <c r="AA843" s="148"/>
      <c r="AB843" s="148"/>
    </row>
    <row r="844" spans="1:28" ht="10.9" customHeight="1" x14ac:dyDescent="0.2">
      <c r="A844" s="148"/>
      <c r="B844" s="148"/>
      <c r="C844" s="148"/>
      <c r="D844" s="148"/>
      <c r="E844" s="148"/>
      <c r="F844" s="148"/>
      <c r="G844" s="148"/>
      <c r="H844" s="148"/>
      <c r="I844" s="148"/>
      <c r="J844" s="148"/>
      <c r="K844" s="148"/>
      <c r="L844" s="148"/>
      <c r="M844" s="148"/>
      <c r="N844" s="148"/>
      <c r="O844" s="148"/>
      <c r="P844" s="148"/>
      <c r="Q844" s="148"/>
      <c r="R844" s="148"/>
      <c r="S844" s="148"/>
      <c r="T844" s="148"/>
      <c r="U844" s="148"/>
      <c r="V844" s="148"/>
      <c r="W844" s="148"/>
      <c r="X844" s="148"/>
      <c r="Y844" s="148"/>
      <c r="Z844" s="148"/>
      <c r="AA844" s="148"/>
      <c r="AB844" s="148"/>
    </row>
    <row r="845" spans="1:28" ht="10.9" customHeight="1" x14ac:dyDescent="0.2">
      <c r="A845" s="148"/>
      <c r="B845" s="148"/>
      <c r="C845" s="148"/>
      <c r="D845" s="148"/>
      <c r="E845" s="148"/>
      <c r="F845" s="148"/>
      <c r="G845" s="148"/>
      <c r="H845" s="148"/>
      <c r="I845" s="148"/>
      <c r="J845" s="148"/>
      <c r="K845" s="148"/>
      <c r="L845" s="148"/>
      <c r="M845" s="148"/>
      <c r="N845" s="148"/>
      <c r="O845" s="148"/>
      <c r="P845" s="148"/>
      <c r="Q845" s="148"/>
      <c r="R845" s="148"/>
      <c r="S845" s="148"/>
      <c r="T845" s="148"/>
      <c r="U845" s="148"/>
      <c r="V845" s="148"/>
      <c r="W845" s="148"/>
      <c r="X845" s="148"/>
      <c r="Y845" s="148"/>
      <c r="Z845" s="148"/>
      <c r="AA845" s="148"/>
      <c r="AB845" s="148"/>
    </row>
    <row r="846" spans="1:28" ht="10.9" customHeight="1" x14ac:dyDescent="0.2">
      <c r="A846" s="148"/>
      <c r="B846" s="148"/>
      <c r="C846" s="148"/>
      <c r="D846" s="148"/>
      <c r="E846" s="148"/>
      <c r="F846" s="148"/>
      <c r="G846" s="148"/>
      <c r="H846" s="148"/>
      <c r="I846" s="148"/>
      <c r="J846" s="148"/>
      <c r="K846" s="148"/>
      <c r="L846" s="148"/>
      <c r="M846" s="148"/>
      <c r="N846" s="148"/>
      <c r="O846" s="148"/>
      <c r="P846" s="148"/>
      <c r="Q846" s="148"/>
      <c r="R846" s="148"/>
      <c r="S846" s="148"/>
      <c r="T846" s="148"/>
      <c r="U846" s="148"/>
      <c r="V846" s="148"/>
      <c r="W846" s="148"/>
      <c r="X846" s="148"/>
      <c r="Y846" s="148"/>
      <c r="Z846" s="148"/>
      <c r="AA846" s="148"/>
      <c r="AB846" s="148"/>
    </row>
    <row r="847" spans="1:28" ht="10.9" customHeight="1" x14ac:dyDescent="0.2">
      <c r="A847" s="148"/>
      <c r="B847" s="148"/>
      <c r="C847" s="148"/>
      <c r="D847" s="148"/>
      <c r="E847" s="148"/>
      <c r="F847" s="148"/>
      <c r="G847" s="148"/>
      <c r="H847" s="148"/>
      <c r="I847" s="148"/>
      <c r="J847" s="148"/>
      <c r="K847" s="148"/>
      <c r="L847" s="148"/>
      <c r="M847" s="148"/>
      <c r="N847" s="148"/>
      <c r="O847" s="148"/>
      <c r="P847" s="148"/>
      <c r="Q847" s="148"/>
      <c r="R847" s="148"/>
      <c r="S847" s="148"/>
      <c r="T847" s="148"/>
      <c r="U847" s="148"/>
      <c r="V847" s="148"/>
      <c r="W847" s="148"/>
      <c r="X847" s="148"/>
      <c r="Y847" s="148"/>
      <c r="Z847" s="148"/>
      <c r="AA847" s="148"/>
      <c r="AB847" s="148"/>
    </row>
    <row r="848" spans="1:28" ht="10.9" customHeight="1" x14ac:dyDescent="0.2">
      <c r="A848" s="148"/>
      <c r="B848" s="148"/>
      <c r="C848" s="148"/>
      <c r="D848" s="148"/>
      <c r="E848" s="148"/>
      <c r="F848" s="148"/>
      <c r="G848" s="148"/>
      <c r="H848" s="148"/>
      <c r="I848" s="148"/>
      <c r="J848" s="148"/>
      <c r="K848" s="148"/>
      <c r="L848" s="148"/>
      <c r="M848" s="148"/>
      <c r="N848" s="148"/>
      <c r="O848" s="148"/>
      <c r="P848" s="148"/>
      <c r="Q848" s="148"/>
      <c r="R848" s="148"/>
      <c r="S848" s="148"/>
      <c r="T848" s="148"/>
      <c r="U848" s="148"/>
      <c r="V848" s="148"/>
      <c r="W848" s="148"/>
      <c r="X848" s="148"/>
      <c r="Y848" s="148"/>
      <c r="Z848" s="148"/>
      <c r="AA848" s="148"/>
      <c r="AB848" s="148"/>
    </row>
    <row r="849" spans="1:28" ht="10.9" customHeight="1" x14ac:dyDescent="0.2">
      <c r="A849" s="148"/>
      <c r="B849" s="148"/>
      <c r="C849" s="148"/>
      <c r="D849" s="148"/>
      <c r="E849" s="148"/>
      <c r="F849" s="148"/>
      <c r="G849" s="148"/>
      <c r="H849" s="148"/>
      <c r="I849" s="148"/>
      <c r="J849" s="148"/>
      <c r="K849" s="148"/>
      <c r="L849" s="148"/>
      <c r="M849" s="148"/>
      <c r="N849" s="148"/>
      <c r="O849" s="148"/>
      <c r="P849" s="148"/>
      <c r="Q849" s="148"/>
      <c r="R849" s="148"/>
      <c r="S849" s="148"/>
      <c r="T849" s="148"/>
      <c r="U849" s="148"/>
      <c r="V849" s="148"/>
      <c r="W849" s="148"/>
      <c r="X849" s="148"/>
      <c r="Y849" s="148"/>
      <c r="Z849" s="148"/>
      <c r="AA849" s="148"/>
      <c r="AB849" s="148"/>
    </row>
    <row r="850" spans="1:28" ht="10.9" customHeight="1" x14ac:dyDescent="0.2">
      <c r="A850" s="148"/>
      <c r="B850" s="148"/>
      <c r="C850" s="148"/>
      <c r="D850" s="148"/>
      <c r="E850" s="148"/>
      <c r="F850" s="148"/>
      <c r="G850" s="148"/>
      <c r="H850" s="148"/>
      <c r="I850" s="148"/>
      <c r="J850" s="148"/>
      <c r="K850" s="148"/>
      <c r="L850" s="148"/>
      <c r="M850" s="148"/>
      <c r="N850" s="148"/>
      <c r="O850" s="148"/>
      <c r="P850" s="148"/>
      <c r="Q850" s="148"/>
      <c r="R850" s="148"/>
      <c r="S850" s="148"/>
      <c r="T850" s="148"/>
      <c r="U850" s="148"/>
      <c r="V850" s="148"/>
      <c r="W850" s="148"/>
      <c r="X850" s="148"/>
      <c r="Y850" s="148"/>
      <c r="Z850" s="148"/>
      <c r="AA850" s="148"/>
      <c r="AB850" s="148"/>
    </row>
    <row r="851" spans="1:28" ht="10.9" customHeight="1" x14ac:dyDescent="0.2">
      <c r="A851" s="148"/>
      <c r="B851" s="148"/>
      <c r="C851" s="148"/>
      <c r="D851" s="148"/>
      <c r="E851" s="148"/>
      <c r="F851" s="148"/>
      <c r="G851" s="148"/>
      <c r="H851" s="148"/>
      <c r="I851" s="148"/>
      <c r="J851" s="148"/>
      <c r="K851" s="148"/>
      <c r="L851" s="148"/>
      <c r="M851" s="148"/>
      <c r="N851" s="148"/>
      <c r="O851" s="148"/>
      <c r="P851" s="148"/>
      <c r="Q851" s="148"/>
      <c r="R851" s="148"/>
      <c r="S851" s="148"/>
      <c r="T851" s="148"/>
      <c r="U851" s="148"/>
      <c r="V851" s="148"/>
      <c r="W851" s="148"/>
      <c r="X851" s="148"/>
      <c r="Y851" s="148"/>
      <c r="Z851" s="148"/>
      <c r="AA851" s="148"/>
      <c r="AB851" s="148"/>
    </row>
    <row r="852" spans="1:28" ht="10.9" customHeight="1" x14ac:dyDescent="0.2">
      <c r="A852" s="148"/>
      <c r="B852" s="148"/>
      <c r="C852" s="148"/>
      <c r="D852" s="148"/>
      <c r="E852" s="148"/>
      <c r="F852" s="148"/>
      <c r="G852" s="148"/>
      <c r="H852" s="148"/>
      <c r="I852" s="148"/>
      <c r="J852" s="148"/>
      <c r="K852" s="148"/>
      <c r="L852" s="148"/>
      <c r="M852" s="148"/>
      <c r="N852" s="148"/>
      <c r="O852" s="148"/>
      <c r="P852" s="148"/>
      <c r="Q852" s="148"/>
      <c r="R852" s="148"/>
      <c r="S852" s="148"/>
      <c r="T852" s="148"/>
      <c r="U852" s="148"/>
      <c r="V852" s="148"/>
      <c r="W852" s="148"/>
      <c r="X852" s="148"/>
      <c r="Y852" s="148"/>
      <c r="Z852" s="148"/>
      <c r="AA852" s="148"/>
      <c r="AB852" s="148"/>
    </row>
    <row r="853" spans="1:28" ht="10.9" customHeight="1" x14ac:dyDescent="0.2">
      <c r="A853" s="148"/>
      <c r="B853" s="148"/>
      <c r="C853" s="148"/>
      <c r="D853" s="148"/>
      <c r="E853" s="148"/>
      <c r="F853" s="148"/>
      <c r="G853" s="148"/>
      <c r="H853" s="148"/>
      <c r="I853" s="148"/>
      <c r="J853" s="148"/>
      <c r="K853" s="148"/>
      <c r="L853" s="148"/>
      <c r="M853" s="148"/>
      <c r="N853" s="148"/>
      <c r="O853" s="148"/>
      <c r="P853" s="148"/>
      <c r="Q853" s="148"/>
      <c r="R853" s="148"/>
      <c r="S853" s="148"/>
      <c r="T853" s="148"/>
      <c r="U853" s="148"/>
      <c r="V853" s="148"/>
      <c r="W853" s="148"/>
      <c r="X853" s="148"/>
      <c r="Y853" s="148"/>
      <c r="Z853" s="148"/>
      <c r="AA853" s="148"/>
      <c r="AB853" s="148"/>
    </row>
    <row r="854" spans="1:28" ht="10.9" customHeight="1" x14ac:dyDescent="0.2">
      <c r="A854" s="148"/>
      <c r="B854" s="148"/>
      <c r="C854" s="148"/>
      <c r="D854" s="148"/>
      <c r="E854" s="148"/>
      <c r="F854" s="148"/>
      <c r="G854" s="148"/>
      <c r="H854" s="148"/>
      <c r="I854" s="148"/>
      <c r="J854" s="148"/>
      <c r="K854" s="148"/>
      <c r="L854" s="148"/>
      <c r="M854" s="148"/>
      <c r="N854" s="148"/>
      <c r="O854" s="148"/>
      <c r="P854" s="148"/>
      <c r="Q854" s="148"/>
      <c r="R854" s="148"/>
      <c r="S854" s="148"/>
      <c r="T854" s="148"/>
      <c r="U854" s="148"/>
      <c r="V854" s="148"/>
      <c r="W854" s="148"/>
      <c r="X854" s="148"/>
      <c r="Y854" s="148"/>
      <c r="Z854" s="148"/>
      <c r="AA854" s="148"/>
      <c r="AB854" s="148"/>
    </row>
    <row r="855" spans="1:28" ht="10.9" customHeight="1" x14ac:dyDescent="0.2">
      <c r="A855" s="148"/>
      <c r="B855" s="148"/>
      <c r="C855" s="148"/>
      <c r="D855" s="148"/>
      <c r="E855" s="148"/>
      <c r="F855" s="148"/>
      <c r="G855" s="148"/>
      <c r="H855" s="148"/>
      <c r="I855" s="148"/>
      <c r="J855" s="148"/>
      <c r="K855" s="148"/>
      <c r="L855" s="148"/>
      <c r="M855" s="148"/>
      <c r="N855" s="148"/>
      <c r="O855" s="148"/>
      <c r="P855" s="148"/>
      <c r="Q855" s="148"/>
      <c r="R855" s="148"/>
      <c r="S855" s="148"/>
      <c r="T855" s="148"/>
      <c r="U855" s="148"/>
      <c r="V855" s="148"/>
      <c r="W855" s="148"/>
      <c r="X855" s="148"/>
      <c r="Y855" s="148"/>
      <c r="Z855" s="148"/>
      <c r="AA855" s="148"/>
      <c r="AB855" s="148"/>
    </row>
    <row r="856" spans="1:28" ht="10.9" customHeight="1" x14ac:dyDescent="0.2">
      <c r="A856" s="148"/>
      <c r="B856" s="148"/>
      <c r="C856" s="148"/>
      <c r="D856" s="148"/>
      <c r="E856" s="148"/>
      <c r="F856" s="148"/>
      <c r="G856" s="148"/>
      <c r="H856" s="148"/>
      <c r="I856" s="148"/>
      <c r="J856" s="148"/>
      <c r="K856" s="148"/>
      <c r="L856" s="148"/>
      <c r="M856" s="148"/>
      <c r="N856" s="148"/>
      <c r="O856" s="148"/>
      <c r="P856" s="148"/>
      <c r="Q856" s="148"/>
      <c r="R856" s="148"/>
      <c r="S856" s="148"/>
      <c r="T856" s="148"/>
      <c r="U856" s="148"/>
      <c r="V856" s="148"/>
      <c r="W856" s="148"/>
      <c r="X856" s="148"/>
      <c r="Y856" s="148"/>
      <c r="Z856" s="148"/>
      <c r="AA856" s="148"/>
      <c r="AB856" s="148"/>
    </row>
    <row r="857" spans="1:28" ht="10.9" customHeight="1" x14ac:dyDescent="0.2">
      <c r="A857" s="148"/>
      <c r="B857" s="148"/>
      <c r="C857" s="148"/>
      <c r="D857" s="148"/>
      <c r="E857" s="148"/>
      <c r="F857" s="148"/>
      <c r="G857" s="148"/>
      <c r="H857" s="148"/>
      <c r="I857" s="148"/>
      <c r="J857" s="148"/>
      <c r="K857" s="148"/>
      <c r="L857" s="148"/>
      <c r="M857" s="148"/>
      <c r="N857" s="148"/>
      <c r="O857" s="148"/>
      <c r="P857" s="148"/>
      <c r="Q857" s="148"/>
      <c r="R857" s="148"/>
      <c r="S857" s="148"/>
      <c r="T857" s="148"/>
      <c r="U857" s="148"/>
      <c r="V857" s="148"/>
      <c r="W857" s="148"/>
      <c r="X857" s="148"/>
      <c r="Y857" s="148"/>
      <c r="Z857" s="148"/>
      <c r="AA857" s="148"/>
      <c r="AB857" s="148"/>
    </row>
    <row r="858" spans="1:28" ht="10.9" customHeight="1" x14ac:dyDescent="0.2">
      <c r="A858" s="148"/>
      <c r="B858" s="148"/>
      <c r="C858" s="148"/>
      <c r="D858" s="148"/>
      <c r="E858" s="148"/>
      <c r="F858" s="148"/>
      <c r="G858" s="148"/>
      <c r="H858" s="148"/>
      <c r="I858" s="148"/>
      <c r="J858" s="148"/>
      <c r="K858" s="148"/>
      <c r="L858" s="148"/>
      <c r="M858" s="148"/>
      <c r="N858" s="148"/>
      <c r="O858" s="148"/>
      <c r="P858" s="148"/>
      <c r="Q858" s="148"/>
      <c r="R858" s="148"/>
      <c r="S858" s="148"/>
      <c r="T858" s="148"/>
      <c r="U858" s="148"/>
      <c r="V858" s="148"/>
      <c r="W858" s="148"/>
      <c r="X858" s="148"/>
      <c r="Y858" s="148"/>
      <c r="Z858" s="148"/>
      <c r="AA858" s="148"/>
      <c r="AB858" s="148"/>
    </row>
    <row r="859" spans="1:28" ht="10.9" customHeight="1" x14ac:dyDescent="0.2">
      <c r="A859" s="148"/>
      <c r="B859" s="148"/>
      <c r="C859" s="148"/>
      <c r="D859" s="148"/>
      <c r="E859" s="148"/>
      <c r="F859" s="148"/>
      <c r="G859" s="148"/>
      <c r="H859" s="148"/>
      <c r="I859" s="148"/>
      <c r="J859" s="148"/>
      <c r="K859" s="148"/>
      <c r="L859" s="148"/>
      <c r="M859" s="148"/>
      <c r="N859" s="148"/>
      <c r="O859" s="148"/>
      <c r="P859" s="148"/>
      <c r="Q859" s="148"/>
      <c r="R859" s="148"/>
      <c r="S859" s="148"/>
      <c r="T859" s="148"/>
      <c r="U859" s="148"/>
      <c r="V859" s="148"/>
      <c r="W859" s="148"/>
      <c r="X859" s="148"/>
      <c r="Y859" s="148"/>
      <c r="Z859" s="148"/>
      <c r="AA859" s="148"/>
      <c r="AB859" s="148"/>
    </row>
    <row r="860" spans="1:28" ht="10.9" customHeight="1" x14ac:dyDescent="0.2">
      <c r="A860" s="148"/>
      <c r="B860" s="148"/>
      <c r="C860" s="148"/>
      <c r="D860" s="148"/>
      <c r="E860" s="148"/>
      <c r="F860" s="148"/>
      <c r="G860" s="148"/>
      <c r="H860" s="148"/>
      <c r="I860" s="148"/>
      <c r="J860" s="148"/>
      <c r="K860" s="148"/>
      <c r="L860" s="148"/>
      <c r="M860" s="148"/>
      <c r="N860" s="148"/>
      <c r="O860" s="148"/>
      <c r="P860" s="148"/>
      <c r="Q860" s="148"/>
      <c r="R860" s="148"/>
      <c r="S860" s="148"/>
      <c r="T860" s="148"/>
      <c r="U860" s="148"/>
      <c r="V860" s="148"/>
      <c r="W860" s="148"/>
      <c r="X860" s="148"/>
      <c r="Y860" s="148"/>
      <c r="Z860" s="148"/>
      <c r="AA860" s="148"/>
      <c r="AB860" s="148"/>
    </row>
    <row r="861" spans="1:28" ht="10.9" customHeight="1" x14ac:dyDescent="0.2">
      <c r="A861" s="148"/>
      <c r="B861" s="148"/>
      <c r="C861" s="148"/>
      <c r="D861" s="148"/>
      <c r="E861" s="148"/>
      <c r="F861" s="148"/>
      <c r="G861" s="148"/>
      <c r="H861" s="148"/>
      <c r="I861" s="148"/>
      <c r="J861" s="148"/>
      <c r="K861" s="148"/>
      <c r="L861" s="148"/>
      <c r="M861" s="148"/>
      <c r="N861" s="148"/>
      <c r="O861" s="148"/>
      <c r="P861" s="148"/>
      <c r="Q861" s="148"/>
      <c r="R861" s="148"/>
      <c r="S861" s="148"/>
      <c r="T861" s="148"/>
      <c r="U861" s="148"/>
      <c r="V861" s="148"/>
      <c r="W861" s="148"/>
      <c r="X861" s="148"/>
      <c r="Y861" s="148"/>
      <c r="Z861" s="148"/>
      <c r="AA861" s="148"/>
      <c r="AB861" s="148"/>
    </row>
    <row r="862" spans="1:28" ht="10.9" customHeight="1" x14ac:dyDescent="0.2">
      <c r="A862" s="148"/>
      <c r="B862" s="148"/>
      <c r="C862" s="148"/>
      <c r="D862" s="148"/>
      <c r="E862" s="148"/>
      <c r="F862" s="148"/>
      <c r="G862" s="148"/>
      <c r="H862" s="148"/>
      <c r="I862" s="148"/>
      <c r="J862" s="148"/>
      <c r="K862" s="148"/>
      <c r="L862" s="148"/>
      <c r="M862" s="148"/>
      <c r="N862" s="148"/>
      <c r="O862" s="148"/>
      <c r="P862" s="148"/>
      <c r="Q862" s="148"/>
      <c r="R862" s="148"/>
      <c r="S862" s="148"/>
      <c r="T862" s="148"/>
      <c r="U862" s="148"/>
      <c r="V862" s="148"/>
      <c r="W862" s="148"/>
      <c r="X862" s="148"/>
      <c r="Y862" s="148"/>
      <c r="Z862" s="148"/>
      <c r="AA862" s="148"/>
      <c r="AB862" s="148"/>
    </row>
    <row r="863" spans="1:28" ht="10.9" customHeight="1" x14ac:dyDescent="0.2">
      <c r="A863" s="148"/>
      <c r="B863" s="148"/>
      <c r="C863" s="148"/>
      <c r="D863" s="148"/>
      <c r="E863" s="148"/>
      <c r="F863" s="148"/>
      <c r="G863" s="148"/>
      <c r="H863" s="148"/>
      <c r="I863" s="148"/>
      <c r="J863" s="148"/>
      <c r="K863" s="148"/>
      <c r="L863" s="148"/>
      <c r="M863" s="148"/>
      <c r="N863" s="148"/>
      <c r="O863" s="148"/>
      <c r="P863" s="148"/>
      <c r="Q863" s="148"/>
      <c r="R863" s="148"/>
      <c r="S863" s="148"/>
      <c r="T863" s="148"/>
      <c r="U863" s="148"/>
      <c r="V863" s="148"/>
      <c r="W863" s="148"/>
      <c r="X863" s="148"/>
      <c r="Y863" s="148"/>
      <c r="Z863" s="148"/>
      <c r="AA863" s="148"/>
      <c r="AB863" s="148"/>
    </row>
    <row r="864" spans="1:28" ht="10.9" customHeight="1" x14ac:dyDescent="0.2">
      <c r="A864" s="148"/>
      <c r="B864" s="148"/>
      <c r="C864" s="148"/>
      <c r="D864" s="148"/>
      <c r="E864" s="148"/>
      <c r="F864" s="148"/>
      <c r="G864" s="148"/>
      <c r="H864" s="148"/>
      <c r="I864" s="148"/>
      <c r="J864" s="148"/>
      <c r="K864" s="148"/>
      <c r="L864" s="148"/>
      <c r="M864" s="148"/>
      <c r="N864" s="148"/>
      <c r="O864" s="148"/>
      <c r="P864" s="148"/>
      <c r="Q864" s="148"/>
      <c r="R864" s="148"/>
      <c r="S864" s="148"/>
      <c r="T864" s="148"/>
      <c r="U864" s="148"/>
      <c r="V864" s="148"/>
      <c r="W864" s="148"/>
      <c r="X864" s="148"/>
      <c r="Y864" s="148"/>
      <c r="Z864" s="148"/>
      <c r="AA864" s="148"/>
      <c r="AB864" s="148"/>
    </row>
    <row r="865" spans="1:28" ht="10.9" customHeight="1" x14ac:dyDescent="0.2">
      <c r="A865" s="148"/>
      <c r="B865" s="148"/>
      <c r="C865" s="148"/>
      <c r="D865" s="148"/>
      <c r="E865" s="148"/>
      <c r="F865" s="148"/>
      <c r="G865" s="148"/>
      <c r="H865" s="148"/>
      <c r="I865" s="148"/>
      <c r="J865" s="148"/>
      <c r="K865" s="148"/>
      <c r="L865" s="148"/>
      <c r="M865" s="148"/>
      <c r="N865" s="148"/>
      <c r="O865" s="148"/>
      <c r="P865" s="148"/>
      <c r="Q865" s="148"/>
      <c r="R865" s="148"/>
      <c r="S865" s="148"/>
      <c r="T865" s="148"/>
      <c r="U865" s="148"/>
      <c r="V865" s="148"/>
      <c r="W865" s="148"/>
      <c r="X865" s="148"/>
      <c r="Y865" s="148"/>
      <c r="Z865" s="148"/>
      <c r="AA865" s="148"/>
      <c r="AB865" s="148"/>
    </row>
    <row r="866" spans="1:28" ht="10.9" customHeight="1" x14ac:dyDescent="0.2">
      <c r="A866" s="148"/>
      <c r="B866" s="148"/>
      <c r="C866" s="148"/>
      <c r="D866" s="148"/>
      <c r="E866" s="148"/>
      <c r="F866" s="148"/>
      <c r="G866" s="148"/>
      <c r="H866" s="148"/>
      <c r="I866" s="148"/>
      <c r="J866" s="148"/>
      <c r="K866" s="148"/>
      <c r="L866" s="148"/>
      <c r="M866" s="148"/>
      <c r="N866" s="148"/>
      <c r="O866" s="148"/>
      <c r="P866" s="148"/>
      <c r="Q866" s="148"/>
      <c r="R866" s="148"/>
      <c r="S866" s="148"/>
      <c r="T866" s="148"/>
      <c r="U866" s="148"/>
      <c r="V866" s="148"/>
      <c r="W866" s="148"/>
      <c r="X866" s="148"/>
      <c r="Y866" s="148"/>
      <c r="Z866" s="148"/>
      <c r="AA866" s="148"/>
      <c r="AB866" s="148"/>
    </row>
    <row r="867" spans="1:28" ht="10.9" customHeight="1" x14ac:dyDescent="0.2">
      <c r="A867" s="148"/>
      <c r="B867" s="148"/>
      <c r="C867" s="148"/>
      <c r="D867" s="148"/>
      <c r="E867" s="148"/>
      <c r="F867" s="148"/>
      <c r="G867" s="148"/>
      <c r="H867" s="148"/>
      <c r="I867" s="148"/>
      <c r="J867" s="148"/>
      <c r="K867" s="148"/>
      <c r="L867" s="148"/>
      <c r="M867" s="148"/>
      <c r="N867" s="148"/>
      <c r="O867" s="148"/>
      <c r="P867" s="148"/>
      <c r="Q867" s="148"/>
      <c r="R867" s="148"/>
      <c r="S867" s="148"/>
      <c r="T867" s="148"/>
      <c r="U867" s="148"/>
      <c r="V867" s="148"/>
      <c r="W867" s="148"/>
      <c r="X867" s="148"/>
      <c r="Y867" s="148"/>
      <c r="Z867" s="148"/>
      <c r="AA867" s="148"/>
      <c r="AB867" s="148"/>
    </row>
    <row r="868" spans="1:28" ht="10.9" customHeight="1" x14ac:dyDescent="0.2">
      <c r="A868" s="148"/>
      <c r="B868" s="148"/>
      <c r="C868" s="148"/>
      <c r="D868" s="148"/>
      <c r="E868" s="148"/>
      <c r="F868" s="148"/>
      <c r="G868" s="148"/>
      <c r="H868" s="148"/>
      <c r="I868" s="148"/>
      <c r="J868" s="148"/>
      <c r="K868" s="148"/>
      <c r="L868" s="148"/>
      <c r="M868" s="148"/>
      <c r="N868" s="148"/>
      <c r="O868" s="148"/>
      <c r="P868" s="148"/>
      <c r="Q868" s="148"/>
      <c r="R868" s="148"/>
      <c r="S868" s="148"/>
      <c r="T868" s="148"/>
      <c r="U868" s="148"/>
      <c r="V868" s="148"/>
      <c r="W868" s="148"/>
      <c r="X868" s="148"/>
      <c r="Y868" s="148"/>
      <c r="Z868" s="148"/>
      <c r="AA868" s="148"/>
      <c r="AB868" s="148"/>
    </row>
    <row r="869" spans="1:28" ht="10.9" customHeight="1" x14ac:dyDescent="0.2">
      <c r="A869" s="148"/>
      <c r="B869" s="148"/>
      <c r="C869" s="148"/>
      <c r="D869" s="148"/>
      <c r="E869" s="148"/>
      <c r="F869" s="148"/>
      <c r="G869" s="148"/>
      <c r="H869" s="148"/>
      <c r="I869" s="148"/>
      <c r="J869" s="148"/>
      <c r="K869" s="148"/>
      <c r="L869" s="148"/>
      <c r="M869" s="148"/>
      <c r="N869" s="148"/>
      <c r="O869" s="148"/>
      <c r="P869" s="148"/>
      <c r="Q869" s="148"/>
      <c r="R869" s="148"/>
      <c r="S869" s="148"/>
      <c r="T869" s="148"/>
      <c r="U869" s="148"/>
      <c r="V869" s="148"/>
      <c r="W869" s="148"/>
      <c r="X869" s="148"/>
      <c r="Y869" s="148"/>
      <c r="Z869" s="148"/>
      <c r="AA869" s="148"/>
      <c r="AB869" s="148"/>
    </row>
    <row r="870" spans="1:28" ht="10.9" customHeight="1" x14ac:dyDescent="0.2">
      <c r="A870" s="148"/>
      <c r="B870" s="148"/>
      <c r="C870" s="148"/>
      <c r="D870" s="148"/>
      <c r="E870" s="148"/>
      <c r="F870" s="148"/>
      <c r="G870" s="148"/>
      <c r="H870" s="148"/>
      <c r="I870" s="148"/>
      <c r="J870" s="148"/>
      <c r="K870" s="148"/>
      <c r="L870" s="148"/>
      <c r="M870" s="148"/>
      <c r="N870" s="148"/>
      <c r="O870" s="148"/>
      <c r="P870" s="148"/>
      <c r="Q870" s="148"/>
      <c r="R870" s="148"/>
      <c r="S870" s="148"/>
      <c r="T870" s="148"/>
      <c r="U870" s="148"/>
      <c r="V870" s="148"/>
      <c r="W870" s="148"/>
      <c r="X870" s="148"/>
      <c r="Y870" s="148"/>
      <c r="Z870" s="148"/>
      <c r="AA870" s="148"/>
      <c r="AB870" s="148"/>
    </row>
    <row r="871" spans="1:28" ht="10.9" customHeight="1" x14ac:dyDescent="0.2">
      <c r="A871" s="148"/>
      <c r="B871" s="148"/>
      <c r="C871" s="148"/>
      <c r="D871" s="148"/>
      <c r="E871" s="148"/>
      <c r="F871" s="148"/>
      <c r="G871" s="148"/>
      <c r="H871" s="148"/>
      <c r="I871" s="148"/>
      <c r="J871" s="148"/>
      <c r="K871" s="148"/>
      <c r="L871" s="148"/>
      <c r="M871" s="148"/>
      <c r="N871" s="148"/>
      <c r="O871" s="148"/>
      <c r="P871" s="148"/>
      <c r="Q871" s="148"/>
      <c r="R871" s="148"/>
      <c r="S871" s="148"/>
      <c r="T871" s="148"/>
      <c r="U871" s="148"/>
      <c r="V871" s="148"/>
      <c r="W871" s="148"/>
      <c r="X871" s="148"/>
      <c r="Y871" s="148"/>
      <c r="Z871" s="148"/>
      <c r="AA871" s="148"/>
      <c r="AB871" s="148"/>
    </row>
    <row r="872" spans="1:28" ht="10.9" customHeight="1" x14ac:dyDescent="0.2">
      <c r="A872" s="148"/>
      <c r="B872" s="148"/>
      <c r="C872" s="148"/>
      <c r="D872" s="148"/>
      <c r="E872" s="148"/>
      <c r="F872" s="148"/>
      <c r="G872" s="148"/>
      <c r="H872" s="148"/>
      <c r="I872" s="148"/>
      <c r="J872" s="148"/>
      <c r="K872" s="148"/>
      <c r="L872" s="148"/>
      <c r="M872" s="148"/>
      <c r="N872" s="148"/>
      <c r="O872" s="148"/>
      <c r="P872" s="148"/>
      <c r="Q872" s="148"/>
      <c r="R872" s="148"/>
      <c r="S872" s="148"/>
      <c r="T872" s="148"/>
      <c r="U872" s="148"/>
      <c r="V872" s="148"/>
      <c r="W872" s="148"/>
      <c r="X872" s="148"/>
      <c r="Y872" s="148"/>
      <c r="Z872" s="148"/>
      <c r="AA872" s="148"/>
      <c r="AB872" s="148"/>
    </row>
    <row r="873" spans="1:28" ht="10.9" customHeight="1" x14ac:dyDescent="0.2">
      <c r="A873" s="148"/>
      <c r="B873" s="148"/>
      <c r="C873" s="148"/>
      <c r="D873" s="148"/>
      <c r="E873" s="148"/>
      <c r="F873" s="148"/>
      <c r="G873" s="148"/>
      <c r="H873" s="148"/>
      <c r="I873" s="148"/>
      <c r="J873" s="148"/>
      <c r="K873" s="148"/>
      <c r="L873" s="148"/>
      <c r="M873" s="148"/>
      <c r="N873" s="148"/>
      <c r="O873" s="148"/>
      <c r="P873" s="148"/>
      <c r="Q873" s="148"/>
      <c r="R873" s="148"/>
      <c r="S873" s="148"/>
      <c r="T873" s="148"/>
      <c r="U873" s="148"/>
      <c r="V873" s="148"/>
      <c r="W873" s="148"/>
      <c r="X873" s="148"/>
      <c r="Y873" s="148"/>
      <c r="Z873" s="148"/>
      <c r="AA873" s="148"/>
      <c r="AB873" s="148"/>
    </row>
    <row r="874" spans="1:28" ht="10.9" customHeight="1" x14ac:dyDescent="0.2">
      <c r="A874" s="148"/>
      <c r="B874" s="148"/>
      <c r="C874" s="148"/>
      <c r="D874" s="148"/>
      <c r="E874" s="148"/>
      <c r="F874" s="148"/>
      <c r="G874" s="148"/>
      <c r="H874" s="148"/>
      <c r="I874" s="148"/>
      <c r="J874" s="148"/>
      <c r="K874" s="148"/>
      <c r="L874" s="148"/>
      <c r="M874" s="148"/>
      <c r="N874" s="148"/>
      <c r="O874" s="148"/>
      <c r="P874" s="148"/>
      <c r="Q874" s="148"/>
      <c r="R874" s="148"/>
      <c r="S874" s="148"/>
      <c r="T874" s="148"/>
      <c r="U874" s="148"/>
      <c r="V874" s="148"/>
      <c r="W874" s="148"/>
      <c r="X874" s="148"/>
      <c r="Y874" s="148"/>
      <c r="Z874" s="148"/>
      <c r="AA874" s="148"/>
      <c r="AB874" s="148"/>
    </row>
    <row r="875" spans="1:28" ht="10.9" customHeight="1" x14ac:dyDescent="0.2">
      <c r="A875" s="148"/>
      <c r="B875" s="148"/>
      <c r="C875" s="148"/>
      <c r="D875" s="148"/>
      <c r="E875" s="148"/>
      <c r="F875" s="148"/>
      <c r="G875" s="148"/>
      <c r="H875" s="148"/>
      <c r="I875" s="148"/>
      <c r="J875" s="148"/>
      <c r="K875" s="148"/>
      <c r="L875" s="148"/>
      <c r="M875" s="148"/>
      <c r="N875" s="148"/>
      <c r="O875" s="148"/>
      <c r="P875" s="148"/>
      <c r="Q875" s="148"/>
      <c r="R875" s="148"/>
      <c r="S875" s="148"/>
      <c r="T875" s="148"/>
      <c r="U875" s="148"/>
      <c r="V875" s="148"/>
      <c r="W875" s="148"/>
      <c r="X875" s="148"/>
      <c r="Y875" s="148"/>
      <c r="Z875" s="148"/>
      <c r="AA875" s="148"/>
      <c r="AB875" s="148"/>
    </row>
    <row r="876" spans="1:28" ht="10.9" customHeight="1" x14ac:dyDescent="0.2">
      <c r="A876" s="148"/>
      <c r="B876" s="148"/>
      <c r="C876" s="148"/>
      <c r="D876" s="148"/>
      <c r="E876" s="148"/>
      <c r="F876" s="148"/>
      <c r="G876" s="148"/>
      <c r="H876" s="148"/>
      <c r="I876" s="148"/>
      <c r="J876" s="148"/>
      <c r="K876" s="148"/>
      <c r="L876" s="148"/>
      <c r="M876" s="148"/>
      <c r="N876" s="148"/>
      <c r="O876" s="148"/>
      <c r="P876" s="148"/>
      <c r="Q876" s="148"/>
      <c r="R876" s="148"/>
      <c r="S876" s="148"/>
      <c r="T876" s="148"/>
      <c r="U876" s="148"/>
      <c r="V876" s="148"/>
      <c r="W876" s="148"/>
      <c r="X876" s="148"/>
      <c r="Y876" s="148"/>
      <c r="Z876" s="148"/>
      <c r="AA876" s="148"/>
      <c r="AB876" s="148"/>
    </row>
    <row r="877" spans="1:28" ht="10.9" customHeight="1" x14ac:dyDescent="0.2">
      <c r="A877" s="148"/>
      <c r="B877" s="148"/>
      <c r="C877" s="148"/>
      <c r="D877" s="148"/>
      <c r="E877" s="148"/>
      <c r="F877" s="148"/>
      <c r="G877" s="148"/>
      <c r="H877" s="148"/>
      <c r="I877" s="148"/>
      <c r="J877" s="148"/>
      <c r="K877" s="148"/>
      <c r="L877" s="148"/>
      <c r="M877" s="148"/>
      <c r="N877" s="148"/>
      <c r="O877" s="148"/>
      <c r="P877" s="148"/>
      <c r="Q877" s="148"/>
      <c r="R877" s="148"/>
      <c r="S877" s="148"/>
      <c r="T877" s="148"/>
      <c r="U877" s="148"/>
      <c r="V877" s="148"/>
      <c r="W877" s="148"/>
      <c r="X877" s="148"/>
      <c r="Y877" s="148"/>
      <c r="Z877" s="148"/>
      <c r="AA877" s="148"/>
      <c r="AB877" s="148"/>
    </row>
    <row r="878" spans="1:28" ht="10.9" customHeight="1" x14ac:dyDescent="0.2">
      <c r="A878" s="148"/>
      <c r="B878" s="148"/>
      <c r="C878" s="148"/>
      <c r="D878" s="148"/>
      <c r="E878" s="148"/>
      <c r="F878" s="148"/>
      <c r="G878" s="148"/>
      <c r="H878" s="148"/>
      <c r="I878" s="148"/>
      <c r="J878" s="148"/>
      <c r="K878" s="148"/>
      <c r="L878" s="148"/>
      <c r="M878" s="148"/>
      <c r="N878" s="148"/>
      <c r="O878" s="148"/>
      <c r="P878" s="148"/>
      <c r="Q878" s="148"/>
      <c r="R878" s="148"/>
      <c r="S878" s="148"/>
      <c r="T878" s="148"/>
      <c r="U878" s="148"/>
      <c r="V878" s="148"/>
      <c r="W878" s="148"/>
      <c r="X878" s="148"/>
      <c r="Y878" s="148"/>
      <c r="Z878" s="148"/>
      <c r="AA878" s="148"/>
      <c r="AB878" s="148"/>
    </row>
    <row r="879" spans="1:28" ht="10.9" customHeight="1" x14ac:dyDescent="0.2">
      <c r="A879" s="148"/>
      <c r="B879" s="148"/>
      <c r="C879" s="148"/>
      <c r="D879" s="148"/>
      <c r="E879" s="148"/>
      <c r="F879" s="148"/>
      <c r="G879" s="148"/>
      <c r="H879" s="148"/>
      <c r="I879" s="148"/>
      <c r="J879" s="148"/>
      <c r="K879" s="148"/>
      <c r="L879" s="148"/>
      <c r="M879" s="148"/>
      <c r="N879" s="148"/>
      <c r="O879" s="148"/>
      <c r="P879" s="148"/>
      <c r="Q879" s="148"/>
      <c r="R879" s="148"/>
      <c r="S879" s="148"/>
      <c r="T879" s="148"/>
      <c r="U879" s="148"/>
      <c r="V879" s="148"/>
      <c r="W879" s="148"/>
      <c r="X879" s="148"/>
      <c r="Y879" s="148"/>
      <c r="Z879" s="148"/>
      <c r="AA879" s="148"/>
      <c r="AB879" s="148"/>
    </row>
    <row r="880" spans="1:28" ht="10.9" customHeight="1" x14ac:dyDescent="0.2">
      <c r="A880" s="148"/>
      <c r="B880" s="148"/>
      <c r="C880" s="148"/>
      <c r="D880" s="148"/>
      <c r="E880" s="148"/>
      <c r="F880" s="148"/>
      <c r="G880" s="148"/>
      <c r="H880" s="148"/>
      <c r="I880" s="148"/>
      <c r="J880" s="148"/>
      <c r="K880" s="148"/>
      <c r="L880" s="148"/>
      <c r="M880" s="148"/>
      <c r="N880" s="148"/>
      <c r="O880" s="148"/>
      <c r="P880" s="148"/>
      <c r="Q880" s="148"/>
      <c r="R880" s="148"/>
      <c r="S880" s="148"/>
      <c r="T880" s="148"/>
      <c r="U880" s="148"/>
      <c r="V880" s="148"/>
      <c r="W880" s="148"/>
      <c r="X880" s="148"/>
      <c r="Y880" s="148"/>
      <c r="Z880" s="148"/>
      <c r="AA880" s="148"/>
      <c r="AB880" s="148"/>
    </row>
    <row r="881" spans="1:28" ht="10.9" customHeight="1" x14ac:dyDescent="0.2">
      <c r="A881" s="148"/>
      <c r="B881" s="148"/>
      <c r="C881" s="148"/>
      <c r="D881" s="148"/>
      <c r="E881" s="148"/>
      <c r="F881" s="148"/>
      <c r="G881" s="148"/>
      <c r="H881" s="148"/>
      <c r="I881" s="148"/>
      <c r="J881" s="148"/>
      <c r="K881" s="148"/>
      <c r="L881" s="148"/>
      <c r="M881" s="148"/>
      <c r="N881" s="148"/>
      <c r="O881" s="148"/>
      <c r="P881" s="148"/>
      <c r="Q881" s="148"/>
      <c r="R881" s="148"/>
      <c r="S881" s="148"/>
      <c r="T881" s="148"/>
      <c r="U881" s="148"/>
      <c r="V881" s="148"/>
      <c r="W881" s="148"/>
      <c r="X881" s="148"/>
      <c r="Y881" s="148"/>
      <c r="Z881" s="148"/>
      <c r="AA881" s="148"/>
      <c r="AB881" s="148"/>
    </row>
    <row r="882" spans="1:28" ht="10.9" customHeight="1" x14ac:dyDescent="0.2">
      <c r="A882" s="148"/>
      <c r="B882" s="148"/>
      <c r="C882" s="148"/>
      <c r="D882" s="148"/>
      <c r="E882" s="148"/>
      <c r="F882" s="148"/>
      <c r="G882" s="148"/>
      <c r="H882" s="148"/>
      <c r="I882" s="148"/>
      <c r="J882" s="148"/>
      <c r="K882" s="148"/>
      <c r="L882" s="148"/>
      <c r="M882" s="148"/>
      <c r="N882" s="148"/>
      <c r="O882" s="148"/>
      <c r="P882" s="148"/>
      <c r="Q882" s="148"/>
      <c r="R882" s="148"/>
      <c r="S882" s="148"/>
      <c r="T882" s="148"/>
      <c r="U882" s="148"/>
      <c r="V882" s="148"/>
      <c r="W882" s="148"/>
      <c r="X882" s="148"/>
      <c r="Y882" s="148"/>
      <c r="Z882" s="148"/>
      <c r="AA882" s="148"/>
      <c r="AB882" s="148"/>
    </row>
    <row r="883" spans="1:28" ht="10.9" customHeight="1" x14ac:dyDescent="0.2">
      <c r="A883" s="148"/>
      <c r="B883" s="148"/>
      <c r="C883" s="148"/>
      <c r="D883" s="148"/>
      <c r="E883" s="148"/>
      <c r="F883" s="148"/>
      <c r="G883" s="148"/>
      <c r="H883" s="148"/>
      <c r="I883" s="148"/>
      <c r="J883" s="148"/>
      <c r="K883" s="148"/>
      <c r="L883" s="148"/>
      <c r="M883" s="148"/>
      <c r="N883" s="148"/>
      <c r="O883" s="148"/>
      <c r="P883" s="148"/>
      <c r="Q883" s="148"/>
      <c r="R883" s="148"/>
      <c r="S883" s="148"/>
      <c r="T883" s="148"/>
      <c r="U883" s="148"/>
      <c r="V883" s="148"/>
      <c r="W883" s="148"/>
      <c r="X883" s="148"/>
      <c r="Y883" s="148"/>
      <c r="Z883" s="148"/>
      <c r="AA883" s="148"/>
      <c r="AB883" s="148"/>
    </row>
    <row r="884" spans="1:28" ht="10.9" customHeight="1" x14ac:dyDescent="0.2">
      <c r="A884" s="148"/>
      <c r="B884" s="148"/>
      <c r="C884" s="148"/>
      <c r="D884" s="148"/>
      <c r="E884" s="148"/>
      <c r="F884" s="148"/>
      <c r="G884" s="148"/>
      <c r="H884" s="148"/>
      <c r="I884" s="148"/>
      <c r="J884" s="148"/>
      <c r="K884" s="148"/>
      <c r="L884" s="148"/>
      <c r="M884" s="148"/>
      <c r="N884" s="148"/>
      <c r="O884" s="148"/>
      <c r="P884" s="148"/>
      <c r="Q884" s="148"/>
      <c r="R884" s="148"/>
      <c r="S884" s="148"/>
      <c r="T884" s="148"/>
      <c r="U884" s="148"/>
      <c r="V884" s="148"/>
      <c r="W884" s="148"/>
      <c r="X884" s="148"/>
      <c r="Y884" s="148"/>
      <c r="Z884" s="148"/>
      <c r="AA884" s="148"/>
      <c r="AB884" s="148"/>
    </row>
    <row r="885" spans="1:28" ht="10.9" customHeight="1" x14ac:dyDescent="0.2">
      <c r="A885" s="148"/>
      <c r="B885" s="148"/>
      <c r="C885" s="148"/>
      <c r="D885" s="148"/>
      <c r="E885" s="148"/>
      <c r="F885" s="148"/>
      <c r="G885" s="148"/>
      <c r="H885" s="148"/>
      <c r="I885" s="148"/>
      <c r="J885" s="148"/>
      <c r="K885" s="148"/>
      <c r="L885" s="148"/>
      <c r="M885" s="148"/>
      <c r="N885" s="148"/>
      <c r="O885" s="148"/>
      <c r="P885" s="148"/>
      <c r="Q885" s="148"/>
      <c r="R885" s="148"/>
      <c r="S885" s="148"/>
      <c r="T885" s="148"/>
      <c r="U885" s="148"/>
      <c r="V885" s="148"/>
      <c r="W885" s="148"/>
      <c r="X885" s="148"/>
      <c r="Y885" s="148"/>
      <c r="Z885" s="148"/>
      <c r="AA885" s="148"/>
      <c r="AB885" s="148"/>
    </row>
    <row r="886" spans="1:28" ht="10.9" customHeight="1" x14ac:dyDescent="0.2">
      <c r="A886" s="148"/>
      <c r="B886" s="148"/>
      <c r="C886" s="148"/>
      <c r="D886" s="148"/>
      <c r="E886" s="148"/>
      <c r="F886" s="148"/>
      <c r="G886" s="148"/>
      <c r="H886" s="148"/>
      <c r="I886" s="148"/>
      <c r="J886" s="148"/>
      <c r="K886" s="148"/>
      <c r="L886" s="148"/>
      <c r="M886" s="148"/>
      <c r="N886" s="148"/>
      <c r="O886" s="148"/>
      <c r="P886" s="148"/>
      <c r="Q886" s="148"/>
      <c r="R886" s="148"/>
      <c r="S886" s="148"/>
      <c r="T886" s="148"/>
      <c r="U886" s="148"/>
      <c r="V886" s="148"/>
      <c r="W886" s="148"/>
      <c r="X886" s="148"/>
      <c r="Y886" s="148"/>
      <c r="Z886" s="148"/>
      <c r="AA886" s="148"/>
      <c r="AB886" s="148"/>
    </row>
    <row r="887" spans="1:28" ht="10.9" customHeight="1" x14ac:dyDescent="0.2">
      <c r="A887" s="148"/>
      <c r="B887" s="148"/>
      <c r="C887" s="148"/>
      <c r="D887" s="148"/>
      <c r="E887" s="148"/>
      <c r="F887" s="148"/>
      <c r="G887" s="148"/>
      <c r="H887" s="148"/>
      <c r="I887" s="148"/>
      <c r="J887" s="148"/>
      <c r="K887" s="148"/>
      <c r="L887" s="148"/>
      <c r="M887" s="148"/>
      <c r="N887" s="148"/>
      <c r="O887" s="148"/>
      <c r="P887" s="148"/>
      <c r="Q887" s="148"/>
      <c r="R887" s="148"/>
      <c r="S887" s="148"/>
      <c r="T887" s="148"/>
      <c r="U887" s="148"/>
      <c r="V887" s="148"/>
      <c r="W887" s="148"/>
      <c r="X887" s="148"/>
      <c r="Y887" s="148"/>
      <c r="Z887" s="148"/>
      <c r="AA887" s="148"/>
      <c r="AB887" s="148"/>
    </row>
    <row r="888" spans="1:28" ht="10.9" customHeight="1" x14ac:dyDescent="0.2">
      <c r="A888" s="148"/>
      <c r="B888" s="148"/>
      <c r="C888" s="148"/>
      <c r="D888" s="148"/>
      <c r="E888" s="148"/>
      <c r="F888" s="148"/>
      <c r="G888" s="148"/>
      <c r="H888" s="148"/>
      <c r="I888" s="148"/>
      <c r="J888" s="148"/>
      <c r="K888" s="148"/>
      <c r="L888" s="148"/>
      <c r="M888" s="148"/>
      <c r="N888" s="148"/>
      <c r="O888" s="148"/>
      <c r="P888" s="148"/>
      <c r="Q888" s="148"/>
      <c r="R888" s="148"/>
      <c r="S888" s="148"/>
      <c r="T888" s="148"/>
      <c r="U888" s="148"/>
      <c r="V888" s="148"/>
      <c r="W888" s="148"/>
      <c r="X888" s="148"/>
      <c r="Y888" s="148"/>
      <c r="Z888" s="148"/>
      <c r="AA888" s="148"/>
      <c r="AB888" s="148"/>
    </row>
    <row r="889" spans="1:28" ht="10.9" customHeight="1" x14ac:dyDescent="0.2">
      <c r="A889" s="148"/>
      <c r="B889" s="148"/>
      <c r="C889" s="148"/>
      <c r="D889" s="148"/>
      <c r="E889" s="148"/>
      <c r="F889" s="148"/>
      <c r="G889" s="148"/>
      <c r="H889" s="148"/>
      <c r="I889" s="148"/>
      <c r="J889" s="148"/>
      <c r="K889" s="148"/>
      <c r="L889" s="148"/>
      <c r="M889" s="148"/>
      <c r="N889" s="148"/>
      <c r="O889" s="148"/>
      <c r="P889" s="148"/>
      <c r="Q889" s="148"/>
      <c r="R889" s="148"/>
      <c r="S889" s="148"/>
      <c r="T889" s="148"/>
      <c r="U889" s="148"/>
      <c r="V889" s="148"/>
      <c r="W889" s="148"/>
      <c r="X889" s="148"/>
      <c r="Y889" s="148"/>
      <c r="Z889" s="148"/>
      <c r="AA889" s="148"/>
      <c r="AB889" s="148"/>
    </row>
    <row r="890" spans="1:28" ht="10.9" customHeight="1" x14ac:dyDescent="0.2">
      <c r="A890" s="148"/>
      <c r="B890" s="148"/>
      <c r="C890" s="148"/>
      <c r="D890" s="148"/>
      <c r="E890" s="148"/>
      <c r="F890" s="148"/>
      <c r="G890" s="148"/>
      <c r="H890" s="148"/>
      <c r="I890" s="148"/>
      <c r="J890" s="148"/>
      <c r="K890" s="148"/>
      <c r="L890" s="148"/>
      <c r="M890" s="148"/>
      <c r="N890" s="148"/>
      <c r="O890" s="148"/>
      <c r="P890" s="148"/>
      <c r="Q890" s="148"/>
      <c r="R890" s="148"/>
      <c r="S890" s="148"/>
      <c r="T890" s="148"/>
      <c r="U890" s="148"/>
      <c r="V890" s="148"/>
      <c r="W890" s="148"/>
      <c r="X890" s="148"/>
      <c r="Y890" s="148"/>
      <c r="Z890" s="148"/>
      <c r="AA890" s="148"/>
      <c r="AB890" s="148"/>
    </row>
    <row r="891" spans="1:28" ht="10.9" customHeight="1" x14ac:dyDescent="0.2">
      <c r="A891" s="148"/>
      <c r="B891" s="148"/>
      <c r="C891" s="148"/>
      <c r="D891" s="148"/>
      <c r="E891" s="148"/>
      <c r="F891" s="148"/>
      <c r="G891" s="148"/>
      <c r="H891" s="148"/>
      <c r="I891" s="148"/>
      <c r="J891" s="148"/>
      <c r="K891" s="148"/>
      <c r="L891" s="148"/>
      <c r="M891" s="148"/>
      <c r="N891" s="148"/>
      <c r="O891" s="148"/>
      <c r="P891" s="148"/>
      <c r="Q891" s="148"/>
      <c r="R891" s="148"/>
      <c r="S891" s="148"/>
      <c r="T891" s="148"/>
      <c r="U891" s="148"/>
      <c r="V891" s="148"/>
      <c r="W891" s="148"/>
      <c r="X891" s="148"/>
      <c r="Y891" s="148"/>
      <c r="Z891" s="148"/>
      <c r="AA891" s="148"/>
      <c r="AB891" s="148"/>
    </row>
    <row r="892" spans="1:28" ht="10.9" customHeight="1" x14ac:dyDescent="0.2">
      <c r="A892" s="148"/>
      <c r="B892" s="148"/>
      <c r="C892" s="148"/>
      <c r="D892" s="148"/>
      <c r="E892" s="148"/>
      <c r="F892" s="148"/>
      <c r="G892" s="148"/>
      <c r="H892" s="148"/>
      <c r="I892" s="148"/>
      <c r="J892" s="148"/>
      <c r="K892" s="148"/>
      <c r="L892" s="148"/>
      <c r="M892" s="148"/>
      <c r="N892" s="148"/>
      <c r="O892" s="148"/>
      <c r="P892" s="148"/>
      <c r="Q892" s="148"/>
      <c r="R892" s="148"/>
      <c r="S892" s="148"/>
      <c r="T892" s="148"/>
      <c r="U892" s="148"/>
      <c r="V892" s="148"/>
      <c r="W892" s="148"/>
      <c r="X892" s="148"/>
      <c r="Y892" s="148"/>
      <c r="Z892" s="148"/>
      <c r="AA892" s="148"/>
      <c r="AB892" s="148"/>
    </row>
    <row r="893" spans="1:28" ht="10.9" customHeight="1" x14ac:dyDescent="0.2">
      <c r="A893" s="148"/>
      <c r="B893" s="148"/>
      <c r="C893" s="148"/>
      <c r="D893" s="148"/>
      <c r="E893" s="148"/>
      <c r="F893" s="148"/>
      <c r="G893" s="148"/>
      <c r="H893" s="148"/>
      <c r="I893" s="148"/>
      <c r="J893" s="148"/>
      <c r="K893" s="148"/>
      <c r="L893" s="148"/>
      <c r="M893" s="148"/>
      <c r="N893" s="148"/>
      <c r="O893" s="148"/>
      <c r="P893" s="148"/>
      <c r="Q893" s="148"/>
      <c r="R893" s="148"/>
      <c r="S893" s="148"/>
      <c r="T893" s="148"/>
      <c r="U893" s="148"/>
      <c r="V893" s="148"/>
      <c r="W893" s="148"/>
      <c r="X893" s="148"/>
      <c r="Y893" s="148"/>
      <c r="Z893" s="148"/>
      <c r="AA893" s="148"/>
      <c r="AB893" s="148"/>
    </row>
    <row r="894" spans="1:28" ht="10.9" customHeight="1" x14ac:dyDescent="0.2">
      <c r="A894" s="148"/>
      <c r="B894" s="148"/>
      <c r="C894" s="148"/>
      <c r="D894" s="148"/>
      <c r="E894" s="148"/>
      <c r="F894" s="148"/>
      <c r="G894" s="148"/>
      <c r="H894" s="148"/>
      <c r="I894" s="148"/>
      <c r="J894" s="148"/>
      <c r="K894" s="148"/>
      <c r="L894" s="148"/>
      <c r="M894" s="148"/>
      <c r="N894" s="148"/>
      <c r="O894" s="148"/>
      <c r="P894" s="148"/>
      <c r="Q894" s="148"/>
      <c r="R894" s="148"/>
      <c r="S894" s="148"/>
      <c r="T894" s="148"/>
      <c r="U894" s="148"/>
      <c r="V894" s="148"/>
      <c r="W894" s="148"/>
      <c r="X894" s="148"/>
      <c r="Y894" s="148"/>
      <c r="Z894" s="148"/>
      <c r="AA894" s="148"/>
      <c r="AB894" s="148"/>
    </row>
    <row r="895" spans="1:28" ht="10.9" customHeight="1" x14ac:dyDescent="0.2">
      <c r="A895" s="148"/>
      <c r="B895" s="148"/>
      <c r="C895" s="148"/>
      <c r="D895" s="148"/>
      <c r="E895" s="148"/>
      <c r="F895" s="148"/>
      <c r="G895" s="148"/>
      <c r="H895" s="148"/>
      <c r="I895" s="148"/>
      <c r="J895" s="148"/>
      <c r="K895" s="148"/>
      <c r="L895" s="148"/>
      <c r="M895" s="148"/>
      <c r="N895" s="148"/>
      <c r="O895" s="148"/>
      <c r="P895" s="148"/>
      <c r="Q895" s="148"/>
      <c r="R895" s="148"/>
      <c r="S895" s="148"/>
      <c r="T895" s="148"/>
      <c r="U895" s="148"/>
      <c r="V895" s="148"/>
      <c r="W895" s="148"/>
      <c r="X895" s="148"/>
      <c r="Y895" s="148"/>
      <c r="Z895" s="148"/>
      <c r="AA895" s="148"/>
      <c r="AB895" s="148"/>
    </row>
    <row r="896" spans="1:28" ht="10.9" customHeight="1" x14ac:dyDescent="0.2">
      <c r="A896" s="148"/>
      <c r="B896" s="148"/>
      <c r="C896" s="148"/>
      <c r="D896" s="148"/>
      <c r="E896" s="148"/>
      <c r="F896" s="148"/>
      <c r="G896" s="148"/>
      <c r="H896" s="148"/>
      <c r="I896" s="148"/>
      <c r="J896" s="148"/>
      <c r="K896" s="148"/>
      <c r="L896" s="148"/>
      <c r="M896" s="148"/>
      <c r="N896" s="148"/>
      <c r="O896" s="148"/>
      <c r="P896" s="148"/>
      <c r="Q896" s="148"/>
      <c r="R896" s="148"/>
      <c r="S896" s="148"/>
      <c r="T896" s="148"/>
      <c r="U896" s="148"/>
      <c r="V896" s="148"/>
      <c r="W896" s="148"/>
      <c r="X896" s="148"/>
      <c r="Y896" s="148"/>
      <c r="Z896" s="148"/>
      <c r="AA896" s="148"/>
      <c r="AB896" s="148"/>
    </row>
    <row r="897" spans="1:28" ht="10.9" customHeight="1" x14ac:dyDescent="0.2">
      <c r="A897" s="148"/>
      <c r="B897" s="148"/>
      <c r="C897" s="148"/>
      <c r="D897" s="148"/>
      <c r="E897" s="148"/>
      <c r="F897" s="148"/>
      <c r="G897" s="148"/>
      <c r="H897" s="148"/>
      <c r="I897" s="148"/>
      <c r="J897" s="148"/>
      <c r="K897" s="148"/>
      <c r="L897" s="148"/>
      <c r="M897" s="148"/>
      <c r="N897" s="148"/>
      <c r="O897" s="148"/>
      <c r="P897" s="148"/>
      <c r="Q897" s="148"/>
      <c r="R897" s="148"/>
      <c r="S897" s="148"/>
      <c r="T897" s="148"/>
      <c r="U897" s="148"/>
      <c r="V897" s="148"/>
      <c r="W897" s="148"/>
      <c r="X897" s="148"/>
      <c r="Y897" s="148"/>
      <c r="Z897" s="148"/>
      <c r="AA897" s="148"/>
      <c r="AB897" s="148"/>
    </row>
    <row r="898" spans="1:28" ht="10.9" customHeight="1" x14ac:dyDescent="0.2">
      <c r="A898" s="148"/>
      <c r="B898" s="148"/>
      <c r="C898" s="148"/>
      <c r="D898" s="148"/>
      <c r="E898" s="148"/>
      <c r="F898" s="148"/>
      <c r="G898" s="148"/>
      <c r="H898" s="148"/>
      <c r="I898" s="148"/>
      <c r="J898" s="148"/>
      <c r="K898" s="148"/>
      <c r="L898" s="148"/>
      <c r="M898" s="148"/>
      <c r="N898" s="148"/>
      <c r="O898" s="148"/>
      <c r="P898" s="148"/>
      <c r="Q898" s="148"/>
      <c r="R898" s="148"/>
      <c r="S898" s="148"/>
      <c r="T898" s="148"/>
      <c r="U898" s="148"/>
      <c r="V898" s="148"/>
      <c r="W898" s="148"/>
      <c r="X898" s="148"/>
      <c r="Y898" s="148"/>
      <c r="Z898" s="148"/>
      <c r="AA898" s="148"/>
      <c r="AB898" s="148"/>
    </row>
    <row r="899" spans="1:28" ht="10.9" customHeight="1" x14ac:dyDescent="0.2">
      <c r="A899" s="148"/>
      <c r="B899" s="148"/>
      <c r="C899" s="148"/>
      <c r="D899" s="148"/>
      <c r="E899" s="148"/>
      <c r="F899" s="148"/>
      <c r="G899" s="148"/>
      <c r="H899" s="148"/>
      <c r="I899" s="148"/>
      <c r="J899" s="148"/>
      <c r="K899" s="148"/>
      <c r="L899" s="148"/>
      <c r="M899" s="148"/>
      <c r="N899" s="148"/>
      <c r="O899" s="148"/>
      <c r="P899" s="148"/>
      <c r="Q899" s="148"/>
      <c r="R899" s="148"/>
      <c r="S899" s="148"/>
      <c r="T899" s="148"/>
      <c r="U899" s="148"/>
      <c r="V899" s="148"/>
      <c r="W899" s="148"/>
      <c r="X899" s="148"/>
      <c r="Y899" s="148"/>
      <c r="Z899" s="148"/>
      <c r="AA899" s="148"/>
      <c r="AB899" s="148"/>
    </row>
    <row r="900" spans="1:28" ht="10.9" customHeight="1" x14ac:dyDescent="0.2">
      <c r="A900" s="148"/>
      <c r="B900" s="148"/>
      <c r="C900" s="148"/>
      <c r="D900" s="148"/>
      <c r="E900" s="148"/>
      <c r="F900" s="148"/>
      <c r="G900" s="148"/>
      <c r="H900" s="148"/>
      <c r="I900" s="148"/>
      <c r="J900" s="148"/>
      <c r="K900" s="148"/>
      <c r="L900" s="148"/>
      <c r="M900" s="148"/>
      <c r="N900" s="148"/>
      <c r="O900" s="148"/>
      <c r="P900" s="148"/>
      <c r="Q900" s="148"/>
      <c r="R900" s="148"/>
      <c r="S900" s="148"/>
      <c r="T900" s="148"/>
      <c r="U900" s="148"/>
      <c r="V900" s="148"/>
      <c r="W900" s="148"/>
      <c r="X900" s="148"/>
      <c r="Y900" s="148"/>
      <c r="Z900" s="148"/>
      <c r="AA900" s="148"/>
      <c r="AB900" s="148"/>
    </row>
    <row r="901" spans="1:28" ht="10.9" customHeight="1" x14ac:dyDescent="0.2">
      <c r="A901" s="148"/>
      <c r="B901" s="148"/>
      <c r="C901" s="148"/>
      <c r="D901" s="148"/>
      <c r="E901" s="148"/>
      <c r="F901" s="148"/>
      <c r="G901" s="148"/>
      <c r="H901" s="148"/>
      <c r="I901" s="148"/>
      <c r="J901" s="148"/>
      <c r="K901" s="148"/>
      <c r="L901" s="148"/>
      <c r="M901" s="148"/>
      <c r="N901" s="148"/>
      <c r="O901" s="148"/>
      <c r="P901" s="148"/>
      <c r="Q901" s="148"/>
      <c r="R901" s="148"/>
      <c r="S901" s="148"/>
      <c r="T901" s="148"/>
      <c r="U901" s="148"/>
      <c r="V901" s="148"/>
      <c r="W901" s="148"/>
      <c r="X901" s="148"/>
      <c r="Y901" s="148"/>
      <c r="Z901" s="148"/>
      <c r="AA901" s="148"/>
      <c r="AB901" s="148"/>
    </row>
    <row r="902" spans="1:28" ht="10.9" customHeight="1" x14ac:dyDescent="0.2">
      <c r="A902" s="148"/>
      <c r="B902" s="148"/>
      <c r="C902" s="148"/>
      <c r="D902" s="148"/>
      <c r="E902" s="148"/>
      <c r="F902" s="148"/>
      <c r="G902" s="148"/>
      <c r="H902" s="148"/>
      <c r="I902" s="148"/>
      <c r="J902" s="148"/>
      <c r="K902" s="148"/>
      <c r="L902" s="148"/>
      <c r="M902" s="148"/>
      <c r="N902" s="148"/>
      <c r="O902" s="148"/>
      <c r="P902" s="148"/>
      <c r="Q902" s="148"/>
      <c r="R902" s="148"/>
      <c r="S902" s="148"/>
      <c r="T902" s="148"/>
      <c r="U902" s="148"/>
      <c r="V902" s="148"/>
      <c r="W902" s="148"/>
      <c r="X902" s="148"/>
      <c r="Y902" s="148"/>
      <c r="Z902" s="148"/>
      <c r="AA902" s="148"/>
      <c r="AB902" s="148"/>
    </row>
    <row r="903" spans="1:28" ht="10.9" customHeight="1" x14ac:dyDescent="0.2">
      <c r="A903" s="148"/>
      <c r="B903" s="148"/>
      <c r="C903" s="148"/>
      <c r="D903" s="148"/>
      <c r="E903" s="148"/>
      <c r="F903" s="148"/>
      <c r="G903" s="148"/>
      <c r="H903" s="148"/>
      <c r="I903" s="148"/>
      <c r="J903" s="148"/>
      <c r="K903" s="148"/>
      <c r="L903" s="148"/>
      <c r="M903" s="148"/>
      <c r="N903" s="148"/>
      <c r="O903" s="148"/>
      <c r="P903" s="148"/>
      <c r="Q903" s="148"/>
      <c r="R903" s="148"/>
      <c r="S903" s="148"/>
      <c r="T903" s="148"/>
      <c r="U903" s="148"/>
      <c r="V903" s="148"/>
      <c r="W903" s="148"/>
      <c r="X903" s="148"/>
      <c r="Y903" s="148"/>
      <c r="Z903" s="148"/>
      <c r="AA903" s="148"/>
      <c r="AB903" s="148"/>
    </row>
    <row r="904" spans="1:28" ht="10.9" customHeight="1" x14ac:dyDescent="0.2">
      <c r="A904" s="148"/>
      <c r="B904" s="148"/>
      <c r="C904" s="148"/>
      <c r="D904" s="148"/>
      <c r="E904" s="148"/>
      <c r="F904" s="148"/>
      <c r="G904" s="148"/>
      <c r="H904" s="148"/>
      <c r="I904" s="148"/>
      <c r="J904" s="148"/>
      <c r="K904" s="148"/>
      <c r="L904" s="148"/>
      <c r="M904" s="148"/>
      <c r="N904" s="148"/>
      <c r="O904" s="148"/>
      <c r="P904" s="148"/>
      <c r="Q904" s="148"/>
      <c r="R904" s="148"/>
      <c r="S904" s="148"/>
      <c r="T904" s="148"/>
      <c r="U904" s="148"/>
      <c r="V904" s="148"/>
      <c r="W904" s="148"/>
      <c r="X904" s="148"/>
      <c r="Y904" s="148"/>
      <c r="Z904" s="148"/>
      <c r="AA904" s="148"/>
      <c r="AB904" s="148"/>
    </row>
    <row r="905" spans="1:28" ht="10.9" customHeight="1" x14ac:dyDescent="0.2">
      <c r="A905" s="148"/>
      <c r="B905" s="148"/>
      <c r="C905" s="148"/>
      <c r="D905" s="148"/>
      <c r="E905" s="148"/>
      <c r="F905" s="148"/>
      <c r="G905" s="148"/>
      <c r="H905" s="148"/>
      <c r="I905" s="148"/>
      <c r="J905" s="148"/>
      <c r="K905" s="148"/>
      <c r="L905" s="148"/>
      <c r="M905" s="148"/>
      <c r="N905" s="148"/>
      <c r="O905" s="148"/>
      <c r="P905" s="148"/>
      <c r="Q905" s="148"/>
      <c r="R905" s="148"/>
      <c r="S905" s="148"/>
      <c r="T905" s="148"/>
      <c r="U905" s="148"/>
      <c r="V905" s="148"/>
      <c r="W905" s="148"/>
      <c r="X905" s="148"/>
      <c r="Y905" s="148"/>
      <c r="Z905" s="148"/>
      <c r="AA905" s="148"/>
      <c r="AB905" s="148"/>
    </row>
    <row r="906" spans="1:28" ht="10.9" customHeight="1" x14ac:dyDescent="0.2">
      <c r="A906" s="148"/>
      <c r="B906" s="148"/>
      <c r="C906" s="148"/>
      <c r="D906" s="148"/>
      <c r="E906" s="148"/>
      <c r="F906" s="148"/>
      <c r="G906" s="148"/>
      <c r="H906" s="148"/>
      <c r="I906" s="148"/>
      <c r="J906" s="148"/>
      <c r="K906" s="148"/>
      <c r="L906" s="148"/>
      <c r="M906" s="148"/>
      <c r="N906" s="148"/>
      <c r="O906" s="148"/>
      <c r="P906" s="148"/>
      <c r="Q906" s="148"/>
      <c r="R906" s="148"/>
      <c r="S906" s="148"/>
      <c r="T906" s="148"/>
      <c r="U906" s="148"/>
      <c r="V906" s="148"/>
      <c r="W906" s="148"/>
      <c r="X906" s="148"/>
      <c r="Y906" s="148"/>
      <c r="Z906" s="148"/>
      <c r="AA906" s="148"/>
      <c r="AB906" s="148"/>
    </row>
    <row r="907" spans="1:28" ht="10.9" customHeight="1" x14ac:dyDescent="0.2">
      <c r="A907" s="148"/>
      <c r="B907" s="148"/>
      <c r="C907" s="148"/>
      <c r="D907" s="148"/>
      <c r="E907" s="148"/>
      <c r="F907" s="148"/>
      <c r="G907" s="148"/>
      <c r="H907" s="148"/>
      <c r="I907" s="148"/>
      <c r="J907" s="148"/>
      <c r="K907" s="148"/>
      <c r="L907" s="148"/>
      <c r="M907" s="148"/>
      <c r="N907" s="148"/>
      <c r="O907" s="148"/>
      <c r="P907" s="148"/>
      <c r="Q907" s="148"/>
      <c r="R907" s="148"/>
      <c r="S907" s="148"/>
      <c r="T907" s="148"/>
      <c r="U907" s="148"/>
      <c r="V907" s="148"/>
      <c r="W907" s="148"/>
      <c r="X907" s="148"/>
      <c r="Y907" s="148"/>
      <c r="Z907" s="148"/>
      <c r="AA907" s="148"/>
      <c r="AB907" s="148"/>
    </row>
    <row r="908" spans="1:28" ht="10.9" customHeight="1" x14ac:dyDescent="0.2">
      <c r="A908" s="148"/>
      <c r="B908" s="148"/>
      <c r="C908" s="148"/>
      <c r="D908" s="148"/>
      <c r="E908" s="148"/>
      <c r="F908" s="148"/>
      <c r="G908" s="148"/>
      <c r="H908" s="148"/>
      <c r="I908" s="148"/>
      <c r="J908" s="148"/>
      <c r="K908" s="148"/>
      <c r="L908" s="148"/>
      <c r="M908" s="148"/>
      <c r="N908" s="148"/>
      <c r="O908" s="148"/>
      <c r="P908" s="148"/>
      <c r="Q908" s="148"/>
      <c r="R908" s="148"/>
      <c r="S908" s="148"/>
      <c r="T908" s="148"/>
      <c r="U908" s="148"/>
      <c r="V908" s="148"/>
      <c r="W908" s="148"/>
      <c r="X908" s="148"/>
      <c r="Y908" s="148"/>
      <c r="Z908" s="148"/>
      <c r="AA908" s="148"/>
      <c r="AB908" s="148"/>
    </row>
    <row r="909" spans="1:28" ht="10.9" customHeight="1" x14ac:dyDescent="0.2">
      <c r="A909" s="148"/>
      <c r="B909" s="148"/>
      <c r="C909" s="148"/>
      <c r="D909" s="148"/>
      <c r="E909" s="148"/>
      <c r="F909" s="148"/>
      <c r="G909" s="148"/>
      <c r="H909" s="148"/>
      <c r="I909" s="148"/>
      <c r="J909" s="148"/>
      <c r="K909" s="148"/>
      <c r="L909" s="148"/>
      <c r="M909" s="148"/>
      <c r="N909" s="148"/>
      <c r="O909" s="148"/>
      <c r="P909" s="148"/>
      <c r="Q909" s="148"/>
      <c r="R909" s="148"/>
      <c r="S909" s="148"/>
      <c r="T909" s="148"/>
      <c r="U909" s="148"/>
      <c r="V909" s="148"/>
      <c r="W909" s="148"/>
      <c r="X909" s="148"/>
      <c r="Y909" s="148"/>
      <c r="Z909" s="148"/>
      <c r="AA909" s="148"/>
      <c r="AB909" s="148"/>
    </row>
    <row r="910" spans="1:28" ht="10.9" customHeight="1" x14ac:dyDescent="0.2">
      <c r="A910" s="148"/>
      <c r="B910" s="148"/>
      <c r="C910" s="148"/>
      <c r="D910" s="148"/>
      <c r="E910" s="148"/>
      <c r="F910" s="148"/>
      <c r="G910" s="148"/>
      <c r="H910" s="148"/>
      <c r="I910" s="148"/>
      <c r="J910" s="148"/>
      <c r="K910" s="148"/>
      <c r="L910" s="148"/>
      <c r="M910" s="148"/>
      <c r="N910" s="148"/>
      <c r="O910" s="148"/>
      <c r="P910" s="148"/>
      <c r="Q910" s="148"/>
      <c r="R910" s="148"/>
      <c r="S910" s="148"/>
      <c r="T910" s="148"/>
      <c r="U910" s="148"/>
      <c r="V910" s="148"/>
      <c r="W910" s="148"/>
      <c r="X910" s="148"/>
      <c r="Y910" s="148"/>
      <c r="Z910" s="148"/>
      <c r="AA910" s="148"/>
      <c r="AB910" s="148"/>
    </row>
    <row r="911" spans="1:28" ht="10.9" customHeight="1" x14ac:dyDescent="0.2">
      <c r="A911" s="148"/>
      <c r="B911" s="148"/>
      <c r="C911" s="148"/>
      <c r="D911" s="148"/>
      <c r="E911" s="148"/>
      <c r="F911" s="148"/>
      <c r="G911" s="148"/>
      <c r="H911" s="148"/>
      <c r="I911" s="148"/>
      <c r="J911" s="148"/>
      <c r="K911" s="148"/>
      <c r="L911" s="148"/>
      <c r="M911" s="148"/>
      <c r="N911" s="148"/>
      <c r="O911" s="148"/>
      <c r="P911" s="148"/>
      <c r="Q911" s="148"/>
      <c r="R911" s="148"/>
      <c r="S911" s="148"/>
      <c r="T911" s="148"/>
      <c r="U911" s="148"/>
      <c r="V911" s="148"/>
      <c r="W911" s="148"/>
      <c r="X911" s="148"/>
      <c r="Y911" s="148"/>
      <c r="Z911" s="148"/>
      <c r="AA911" s="148"/>
      <c r="AB911" s="148"/>
    </row>
    <row r="912" spans="1:28" ht="10.9" customHeight="1" x14ac:dyDescent="0.2">
      <c r="A912" s="148"/>
      <c r="B912" s="148"/>
      <c r="C912" s="148"/>
      <c r="D912" s="148"/>
      <c r="E912" s="148"/>
      <c r="F912" s="148"/>
      <c r="G912" s="148"/>
      <c r="H912" s="148"/>
      <c r="I912" s="148"/>
      <c r="J912" s="148"/>
      <c r="K912" s="148"/>
      <c r="L912" s="148"/>
      <c r="M912" s="148"/>
      <c r="N912" s="148"/>
      <c r="O912" s="148"/>
      <c r="P912" s="148"/>
      <c r="Q912" s="148"/>
      <c r="R912" s="148"/>
      <c r="S912" s="148"/>
      <c r="T912" s="148"/>
      <c r="U912" s="148"/>
      <c r="V912" s="148"/>
      <c r="W912" s="148"/>
      <c r="X912" s="148"/>
      <c r="Y912" s="148"/>
      <c r="Z912" s="148"/>
      <c r="AA912" s="148"/>
      <c r="AB912" s="148"/>
    </row>
    <row r="913" spans="1:28" ht="10.9" customHeight="1" x14ac:dyDescent="0.2">
      <c r="A913" s="148"/>
      <c r="B913" s="148"/>
      <c r="C913" s="148"/>
      <c r="D913" s="148"/>
      <c r="E913" s="148"/>
      <c r="F913" s="148"/>
      <c r="G913" s="148"/>
      <c r="H913" s="148"/>
      <c r="I913" s="148"/>
      <c r="J913" s="148"/>
      <c r="K913" s="148"/>
      <c r="L913" s="148"/>
      <c r="M913" s="148"/>
      <c r="N913" s="148"/>
      <c r="O913" s="148"/>
      <c r="P913" s="148"/>
      <c r="Q913" s="148"/>
      <c r="R913" s="148"/>
      <c r="S913" s="148"/>
      <c r="T913" s="148"/>
      <c r="U913" s="148"/>
      <c r="V913" s="148"/>
      <c r="W913" s="148"/>
      <c r="X913" s="148"/>
      <c r="Y913" s="148"/>
      <c r="Z913" s="148"/>
      <c r="AA913" s="148"/>
      <c r="AB913" s="148"/>
    </row>
    <row r="914" spans="1:28" ht="10.9" customHeight="1" x14ac:dyDescent="0.2">
      <c r="A914" s="148"/>
      <c r="B914" s="148"/>
      <c r="C914" s="148"/>
      <c r="D914" s="148"/>
      <c r="E914" s="148"/>
      <c r="F914" s="148"/>
      <c r="G914" s="148"/>
      <c r="H914" s="148"/>
      <c r="I914" s="148"/>
      <c r="J914" s="148"/>
      <c r="K914" s="148"/>
      <c r="L914" s="148"/>
      <c r="M914" s="148"/>
      <c r="N914" s="148"/>
      <c r="O914" s="148"/>
      <c r="P914" s="148"/>
      <c r="Q914" s="148"/>
      <c r="R914" s="148"/>
      <c r="S914" s="148"/>
      <c r="T914" s="148"/>
      <c r="U914" s="148"/>
      <c r="V914" s="148"/>
      <c r="W914" s="148"/>
      <c r="X914" s="148"/>
      <c r="Y914" s="148"/>
      <c r="Z914" s="148"/>
      <c r="AA914" s="148"/>
      <c r="AB914" s="148"/>
    </row>
    <row r="915" spans="1:28" ht="10.9" customHeight="1" x14ac:dyDescent="0.2">
      <c r="A915" s="148"/>
      <c r="B915" s="148"/>
      <c r="C915" s="148"/>
      <c r="D915" s="148"/>
      <c r="E915" s="148"/>
      <c r="F915" s="148"/>
      <c r="G915" s="148"/>
      <c r="H915" s="148"/>
      <c r="I915" s="148"/>
      <c r="J915" s="148"/>
      <c r="K915" s="148"/>
      <c r="L915" s="148"/>
      <c r="M915" s="148"/>
      <c r="N915" s="148"/>
      <c r="O915" s="148"/>
      <c r="P915" s="148"/>
      <c r="Q915" s="148"/>
      <c r="R915" s="148"/>
      <c r="S915" s="148"/>
      <c r="T915" s="148"/>
      <c r="U915" s="148"/>
      <c r="V915" s="148"/>
      <c r="W915" s="148"/>
      <c r="X915" s="148"/>
      <c r="Y915" s="148"/>
      <c r="Z915" s="148"/>
      <c r="AA915" s="148"/>
      <c r="AB915" s="148"/>
    </row>
    <row r="916" spans="1:28" ht="10.9" customHeight="1" x14ac:dyDescent="0.2">
      <c r="A916" s="148"/>
      <c r="B916" s="148"/>
      <c r="C916" s="148"/>
      <c r="D916" s="148"/>
      <c r="E916" s="148"/>
      <c r="F916" s="148"/>
      <c r="G916" s="148"/>
      <c r="H916" s="148"/>
      <c r="I916" s="148"/>
      <c r="J916" s="148"/>
      <c r="K916" s="148"/>
      <c r="L916" s="148"/>
      <c r="M916" s="148"/>
      <c r="N916" s="148"/>
      <c r="O916" s="148"/>
      <c r="P916" s="148"/>
      <c r="Q916" s="148"/>
      <c r="R916" s="148"/>
      <c r="S916" s="148"/>
      <c r="T916" s="148"/>
      <c r="U916" s="148"/>
      <c r="V916" s="148"/>
      <c r="W916" s="148"/>
      <c r="X916" s="148"/>
      <c r="Y916" s="148"/>
      <c r="Z916" s="148"/>
      <c r="AA916" s="148"/>
      <c r="AB916" s="148"/>
    </row>
    <row r="917" spans="1:28" ht="10.9" customHeight="1" x14ac:dyDescent="0.2">
      <c r="A917" s="148"/>
      <c r="B917" s="148"/>
      <c r="C917" s="148"/>
      <c r="D917" s="148"/>
      <c r="E917" s="148"/>
      <c r="F917" s="148"/>
      <c r="G917" s="148"/>
      <c r="H917" s="148"/>
      <c r="I917" s="148"/>
      <c r="J917" s="148"/>
      <c r="K917" s="148"/>
      <c r="L917" s="148"/>
      <c r="M917" s="148"/>
      <c r="N917" s="148"/>
      <c r="O917" s="148"/>
      <c r="P917" s="148"/>
      <c r="Q917" s="148"/>
      <c r="R917" s="148"/>
      <c r="S917" s="148"/>
      <c r="T917" s="148"/>
      <c r="U917" s="148"/>
      <c r="V917" s="148"/>
      <c r="W917" s="148"/>
      <c r="X917" s="148"/>
      <c r="Y917" s="148"/>
      <c r="Z917" s="148"/>
      <c r="AA917" s="148"/>
      <c r="AB917" s="148"/>
    </row>
    <row r="918" spans="1:28" ht="10.9" customHeight="1" x14ac:dyDescent="0.2">
      <c r="A918" s="148"/>
      <c r="B918" s="148"/>
      <c r="C918" s="148"/>
      <c r="D918" s="148"/>
      <c r="E918" s="148"/>
      <c r="F918" s="148"/>
      <c r="G918" s="148"/>
      <c r="H918" s="148"/>
      <c r="I918" s="148"/>
      <c r="J918" s="148"/>
      <c r="K918" s="148"/>
      <c r="L918" s="148"/>
      <c r="M918" s="148"/>
      <c r="N918" s="148"/>
      <c r="O918" s="148"/>
      <c r="P918" s="148"/>
      <c r="Q918" s="148"/>
      <c r="R918" s="148"/>
      <c r="S918" s="148"/>
      <c r="T918" s="148"/>
      <c r="U918" s="148"/>
      <c r="V918" s="148"/>
      <c r="W918" s="148"/>
      <c r="X918" s="148"/>
      <c r="Y918" s="148"/>
      <c r="Z918" s="148"/>
      <c r="AA918" s="148"/>
      <c r="AB918" s="148"/>
    </row>
    <row r="919" spans="1:28" ht="10.9" customHeight="1" x14ac:dyDescent="0.2">
      <c r="A919" s="148"/>
      <c r="B919" s="148"/>
      <c r="C919" s="148"/>
      <c r="D919" s="148"/>
      <c r="E919" s="148"/>
      <c r="F919" s="148"/>
      <c r="G919" s="148"/>
      <c r="H919" s="148"/>
      <c r="I919" s="148"/>
      <c r="J919" s="148"/>
      <c r="K919" s="148"/>
      <c r="L919" s="148"/>
      <c r="M919" s="148"/>
      <c r="N919" s="148"/>
      <c r="O919" s="148"/>
      <c r="P919" s="148"/>
      <c r="Q919" s="148"/>
      <c r="R919" s="148"/>
      <c r="S919" s="148"/>
      <c r="T919" s="148"/>
      <c r="U919" s="148"/>
      <c r="V919" s="148"/>
      <c r="W919" s="148"/>
      <c r="X919" s="148"/>
      <c r="Y919" s="148"/>
      <c r="Z919" s="148"/>
      <c r="AA919" s="148"/>
      <c r="AB919" s="148"/>
    </row>
    <row r="920" spans="1:28" ht="10.9" customHeight="1" x14ac:dyDescent="0.2">
      <c r="A920" s="148"/>
      <c r="B920" s="148"/>
      <c r="C920" s="148"/>
      <c r="D920" s="148"/>
      <c r="E920" s="148"/>
      <c r="F920" s="148"/>
      <c r="G920" s="148"/>
      <c r="H920" s="148"/>
      <c r="I920" s="148"/>
      <c r="J920" s="148"/>
      <c r="K920" s="148"/>
      <c r="L920" s="148"/>
      <c r="M920" s="148"/>
      <c r="N920" s="148"/>
      <c r="O920" s="148"/>
      <c r="P920" s="148"/>
      <c r="Q920" s="148"/>
      <c r="R920" s="148"/>
      <c r="S920" s="148"/>
      <c r="T920" s="148"/>
      <c r="U920" s="148"/>
      <c r="V920" s="148"/>
      <c r="W920" s="148"/>
      <c r="X920" s="148"/>
      <c r="Y920" s="148"/>
      <c r="Z920" s="148"/>
      <c r="AA920" s="148"/>
      <c r="AB920" s="148"/>
    </row>
    <row r="921" spans="1:28" ht="10.9" customHeight="1" x14ac:dyDescent="0.2">
      <c r="A921" s="148"/>
      <c r="B921" s="148"/>
      <c r="C921" s="148"/>
      <c r="D921" s="148"/>
      <c r="E921" s="148"/>
      <c r="F921" s="148"/>
      <c r="G921" s="148"/>
      <c r="H921" s="148"/>
      <c r="I921" s="148"/>
      <c r="J921" s="148"/>
      <c r="K921" s="148"/>
      <c r="L921" s="148"/>
      <c r="M921" s="148"/>
      <c r="N921" s="148"/>
      <c r="O921" s="148"/>
      <c r="P921" s="148"/>
      <c r="Q921" s="148"/>
      <c r="R921" s="148"/>
      <c r="S921" s="148"/>
      <c r="T921" s="148"/>
      <c r="U921" s="148"/>
      <c r="V921" s="148"/>
      <c r="W921" s="148"/>
      <c r="X921" s="148"/>
      <c r="Y921" s="148"/>
      <c r="Z921" s="148"/>
      <c r="AA921" s="148"/>
      <c r="AB921" s="148"/>
    </row>
    <row r="922" spans="1:28" ht="10.9" customHeight="1" x14ac:dyDescent="0.2">
      <c r="A922" s="148"/>
      <c r="B922" s="148"/>
      <c r="C922" s="148"/>
      <c r="D922" s="148"/>
      <c r="E922" s="148"/>
      <c r="F922" s="148"/>
      <c r="G922" s="148"/>
      <c r="H922" s="148"/>
      <c r="I922" s="148"/>
      <c r="J922" s="148"/>
      <c r="K922" s="148"/>
      <c r="L922" s="148"/>
      <c r="M922" s="148"/>
      <c r="N922" s="148"/>
      <c r="O922" s="148"/>
      <c r="P922" s="148"/>
      <c r="Q922" s="148"/>
      <c r="R922" s="148"/>
      <c r="S922" s="148"/>
      <c r="T922" s="148"/>
      <c r="U922" s="148"/>
      <c r="V922" s="148"/>
      <c r="W922" s="148"/>
      <c r="X922" s="148"/>
      <c r="Y922" s="148"/>
      <c r="Z922" s="148"/>
      <c r="AA922" s="148"/>
      <c r="AB922" s="148"/>
    </row>
    <row r="923" spans="1:28" ht="10.9" customHeight="1" x14ac:dyDescent="0.2">
      <c r="A923" s="148"/>
      <c r="B923" s="148"/>
      <c r="C923" s="148"/>
      <c r="D923" s="148"/>
      <c r="E923" s="148"/>
      <c r="F923" s="148"/>
      <c r="G923" s="148"/>
      <c r="H923" s="148"/>
      <c r="I923" s="148"/>
      <c r="J923" s="148"/>
      <c r="K923" s="148"/>
      <c r="L923" s="148"/>
      <c r="M923" s="148"/>
      <c r="N923" s="148"/>
      <c r="O923" s="148"/>
      <c r="P923" s="148"/>
      <c r="Q923" s="148"/>
      <c r="R923" s="148"/>
      <c r="S923" s="148"/>
      <c r="T923" s="148"/>
      <c r="U923" s="148"/>
      <c r="V923" s="148"/>
      <c r="W923" s="148"/>
      <c r="X923" s="148"/>
      <c r="Y923" s="148"/>
      <c r="Z923" s="148"/>
      <c r="AA923" s="148"/>
      <c r="AB923" s="148"/>
    </row>
    <row r="924" spans="1:28" ht="10.9" customHeight="1" x14ac:dyDescent="0.2">
      <c r="A924" s="148"/>
      <c r="B924" s="148"/>
      <c r="C924" s="148"/>
      <c r="D924" s="148"/>
      <c r="E924" s="148"/>
      <c r="F924" s="148"/>
      <c r="G924" s="148"/>
      <c r="H924" s="148"/>
      <c r="I924" s="148"/>
      <c r="J924" s="148"/>
      <c r="K924" s="148"/>
      <c r="L924" s="148"/>
      <c r="M924" s="148"/>
      <c r="N924" s="148"/>
      <c r="O924" s="148"/>
      <c r="P924" s="148"/>
      <c r="Q924" s="148"/>
      <c r="R924" s="148"/>
      <c r="S924" s="148"/>
      <c r="T924" s="148"/>
      <c r="U924" s="148"/>
      <c r="V924" s="148"/>
      <c r="W924" s="148"/>
      <c r="X924" s="148"/>
      <c r="Y924" s="148"/>
      <c r="Z924" s="148"/>
      <c r="AA924" s="148"/>
      <c r="AB924" s="148"/>
    </row>
    <row r="925" spans="1:28" ht="10.9" customHeight="1" x14ac:dyDescent="0.2">
      <c r="A925" s="148"/>
      <c r="B925" s="148"/>
      <c r="C925" s="148"/>
      <c r="D925" s="148"/>
      <c r="E925" s="148"/>
      <c r="F925" s="148"/>
      <c r="G925" s="148"/>
      <c r="H925" s="148"/>
      <c r="I925" s="148"/>
      <c r="J925" s="148"/>
      <c r="K925" s="148"/>
      <c r="L925" s="148"/>
      <c r="M925" s="148"/>
      <c r="N925" s="148"/>
      <c r="O925" s="148"/>
      <c r="P925" s="148"/>
      <c r="Q925" s="148"/>
      <c r="R925" s="148"/>
      <c r="S925" s="148"/>
      <c r="T925" s="148"/>
      <c r="U925" s="148"/>
      <c r="V925" s="148"/>
      <c r="W925" s="148"/>
      <c r="X925" s="148"/>
      <c r="Y925" s="148"/>
      <c r="Z925" s="148"/>
      <c r="AA925" s="148"/>
      <c r="AB925" s="148"/>
    </row>
    <row r="926" spans="1:28" ht="10.9" customHeight="1" x14ac:dyDescent="0.2">
      <c r="A926" s="148"/>
      <c r="B926" s="148"/>
      <c r="C926" s="148"/>
      <c r="D926" s="148"/>
      <c r="E926" s="148"/>
      <c r="F926" s="148"/>
      <c r="G926" s="148"/>
      <c r="H926" s="148"/>
      <c r="I926" s="148"/>
      <c r="J926" s="148"/>
      <c r="K926" s="148"/>
      <c r="L926" s="148"/>
      <c r="M926" s="148"/>
      <c r="N926" s="148"/>
      <c r="O926" s="148"/>
      <c r="P926" s="148"/>
      <c r="Q926" s="148"/>
      <c r="R926" s="148"/>
      <c r="S926" s="148"/>
      <c r="T926" s="148"/>
      <c r="U926" s="148"/>
      <c r="V926" s="148"/>
      <c r="W926" s="148"/>
      <c r="X926" s="148"/>
      <c r="Y926" s="148"/>
      <c r="Z926" s="148"/>
      <c r="AA926" s="148"/>
      <c r="AB926" s="148"/>
    </row>
    <row r="927" spans="1:28" ht="10.9" customHeight="1" x14ac:dyDescent="0.2">
      <c r="A927" s="148"/>
      <c r="B927" s="148"/>
      <c r="C927" s="148"/>
      <c r="D927" s="148"/>
      <c r="E927" s="148"/>
      <c r="F927" s="148"/>
      <c r="G927" s="148"/>
      <c r="H927" s="148"/>
      <c r="I927" s="148"/>
      <c r="J927" s="148"/>
      <c r="K927" s="148"/>
      <c r="L927" s="148"/>
      <c r="M927" s="148"/>
      <c r="N927" s="148"/>
      <c r="O927" s="148"/>
      <c r="P927" s="148"/>
      <c r="Q927" s="148"/>
      <c r="R927" s="148"/>
      <c r="S927" s="148"/>
      <c r="T927" s="148"/>
      <c r="U927" s="148"/>
      <c r="V927" s="148"/>
      <c r="W927" s="148"/>
      <c r="X927" s="148"/>
      <c r="Y927" s="148"/>
      <c r="Z927" s="148"/>
      <c r="AA927" s="148"/>
      <c r="AB927" s="148"/>
    </row>
    <row r="928" spans="1:28" ht="10.9" customHeight="1" x14ac:dyDescent="0.2">
      <c r="A928" s="148"/>
      <c r="B928" s="148"/>
      <c r="C928" s="148"/>
      <c r="D928" s="148"/>
      <c r="E928" s="148"/>
      <c r="F928" s="148"/>
      <c r="G928" s="148"/>
      <c r="H928" s="148"/>
      <c r="I928" s="148"/>
      <c r="J928" s="148"/>
      <c r="K928" s="148"/>
      <c r="L928" s="148"/>
      <c r="M928" s="148"/>
      <c r="N928" s="148"/>
      <c r="O928" s="148"/>
      <c r="P928" s="148"/>
      <c r="Q928" s="148"/>
      <c r="R928" s="148"/>
      <c r="S928" s="148"/>
      <c r="T928" s="148"/>
      <c r="U928" s="148"/>
      <c r="V928" s="148"/>
      <c r="W928" s="148"/>
      <c r="X928" s="148"/>
      <c r="Y928" s="148"/>
      <c r="Z928" s="148"/>
      <c r="AA928" s="148"/>
      <c r="AB928" s="148"/>
    </row>
    <row r="929" spans="1:28" ht="10.9" customHeight="1" x14ac:dyDescent="0.2">
      <c r="A929" s="148"/>
      <c r="B929" s="148"/>
      <c r="C929" s="148"/>
      <c r="D929" s="148"/>
      <c r="E929" s="148"/>
      <c r="F929" s="148"/>
      <c r="G929" s="148"/>
      <c r="H929" s="148"/>
      <c r="I929" s="148"/>
      <c r="J929" s="148"/>
      <c r="K929" s="148"/>
      <c r="L929" s="148"/>
      <c r="M929" s="148"/>
      <c r="N929" s="148"/>
      <c r="O929" s="148"/>
      <c r="P929" s="148"/>
      <c r="Q929" s="148"/>
      <c r="R929" s="148"/>
      <c r="S929" s="148"/>
      <c r="T929" s="148"/>
      <c r="U929" s="148"/>
      <c r="V929" s="148"/>
      <c r="W929" s="148"/>
      <c r="X929" s="148"/>
      <c r="Y929" s="148"/>
      <c r="Z929" s="148"/>
      <c r="AA929" s="148"/>
      <c r="AB929" s="148"/>
    </row>
    <row r="930" spans="1:28" ht="10.9" customHeight="1" x14ac:dyDescent="0.2">
      <c r="A930" s="148"/>
      <c r="B930" s="148"/>
      <c r="C930" s="148"/>
      <c r="D930" s="148"/>
      <c r="E930" s="148"/>
      <c r="F930" s="148"/>
      <c r="G930" s="148"/>
      <c r="H930" s="148"/>
      <c r="I930" s="148"/>
      <c r="J930" s="148"/>
      <c r="K930" s="148"/>
      <c r="L930" s="148"/>
      <c r="M930" s="148"/>
      <c r="N930" s="148"/>
      <c r="O930" s="148"/>
      <c r="P930" s="148"/>
      <c r="Q930" s="148"/>
      <c r="R930" s="148"/>
      <c r="S930" s="148"/>
      <c r="T930" s="148"/>
      <c r="U930" s="148"/>
      <c r="V930" s="148"/>
      <c r="W930" s="148"/>
      <c r="X930" s="148"/>
      <c r="Y930" s="148"/>
      <c r="Z930" s="148"/>
      <c r="AA930" s="148"/>
      <c r="AB930" s="148"/>
    </row>
    <row r="931" spans="1:28" ht="10.9" customHeight="1" x14ac:dyDescent="0.2">
      <c r="A931" s="148"/>
      <c r="B931" s="148"/>
      <c r="C931" s="148"/>
      <c r="D931" s="148"/>
      <c r="E931" s="148"/>
      <c r="F931" s="148"/>
      <c r="G931" s="148"/>
      <c r="H931" s="148"/>
      <c r="I931" s="148"/>
      <c r="J931" s="148"/>
      <c r="K931" s="148"/>
      <c r="L931" s="148"/>
      <c r="M931" s="148"/>
      <c r="N931" s="148"/>
      <c r="O931" s="148"/>
      <c r="P931" s="148"/>
      <c r="Q931" s="148"/>
      <c r="R931" s="148"/>
      <c r="S931" s="148"/>
      <c r="T931" s="148"/>
      <c r="U931" s="148"/>
      <c r="V931" s="148"/>
      <c r="W931" s="148"/>
      <c r="X931" s="148"/>
      <c r="Y931" s="148"/>
      <c r="Z931" s="148"/>
      <c r="AA931" s="148"/>
      <c r="AB931" s="148"/>
    </row>
    <row r="932" spans="1:28" ht="10.9" customHeight="1" x14ac:dyDescent="0.2">
      <c r="A932" s="148"/>
      <c r="B932" s="148"/>
      <c r="C932" s="148"/>
      <c r="D932" s="148"/>
      <c r="E932" s="148"/>
      <c r="F932" s="148"/>
      <c r="G932" s="148"/>
      <c r="H932" s="148"/>
      <c r="I932" s="148"/>
      <c r="J932" s="148"/>
      <c r="K932" s="148"/>
      <c r="L932" s="148"/>
      <c r="M932" s="148"/>
      <c r="N932" s="148"/>
      <c r="O932" s="148"/>
      <c r="P932" s="148"/>
      <c r="Q932" s="148"/>
      <c r="R932" s="148"/>
      <c r="S932" s="148"/>
      <c r="T932" s="148"/>
      <c r="U932" s="148"/>
      <c r="V932" s="148"/>
      <c r="W932" s="148"/>
      <c r="X932" s="148"/>
      <c r="Y932" s="148"/>
      <c r="Z932" s="148"/>
      <c r="AA932" s="148"/>
      <c r="AB932" s="148"/>
    </row>
    <row r="933" spans="1:28" ht="10.9" customHeight="1" x14ac:dyDescent="0.2">
      <c r="A933" s="148"/>
      <c r="B933" s="148"/>
      <c r="C933" s="148"/>
      <c r="D933" s="148"/>
      <c r="E933" s="148"/>
      <c r="F933" s="148"/>
      <c r="G933" s="148"/>
      <c r="H933" s="148"/>
      <c r="I933" s="148"/>
      <c r="J933" s="148"/>
      <c r="K933" s="148"/>
      <c r="L933" s="148"/>
      <c r="M933" s="148"/>
      <c r="N933" s="148"/>
      <c r="O933" s="148"/>
      <c r="P933" s="148"/>
      <c r="Q933" s="148"/>
      <c r="R933" s="148"/>
      <c r="S933" s="148"/>
      <c r="T933" s="148"/>
      <c r="U933" s="148"/>
      <c r="V933" s="148"/>
      <c r="W933" s="148"/>
      <c r="X933" s="148"/>
      <c r="Y933" s="148"/>
      <c r="Z933" s="148"/>
      <c r="AA933" s="148"/>
      <c r="AB933" s="148"/>
    </row>
    <row r="934" spans="1:28" ht="10.9" customHeight="1" x14ac:dyDescent="0.2">
      <c r="A934" s="148"/>
      <c r="B934" s="148"/>
      <c r="C934" s="148"/>
      <c r="D934" s="148"/>
      <c r="E934" s="148"/>
      <c r="F934" s="148"/>
      <c r="G934" s="148"/>
      <c r="H934" s="148"/>
      <c r="I934" s="148"/>
      <c r="J934" s="148"/>
      <c r="K934" s="148"/>
      <c r="L934" s="148"/>
      <c r="M934" s="148"/>
      <c r="N934" s="148"/>
      <c r="O934" s="148"/>
      <c r="P934" s="148"/>
      <c r="Q934" s="148"/>
      <c r="R934" s="148"/>
      <c r="S934" s="148"/>
      <c r="T934" s="148"/>
      <c r="U934" s="148"/>
      <c r="V934" s="148"/>
      <c r="W934" s="148"/>
      <c r="X934" s="148"/>
      <c r="Y934" s="148"/>
      <c r="Z934" s="148"/>
      <c r="AA934" s="148"/>
      <c r="AB934" s="148"/>
    </row>
    <row r="935" spans="1:28" ht="10.9" customHeight="1" x14ac:dyDescent="0.2">
      <c r="A935" s="148"/>
      <c r="B935" s="148"/>
      <c r="C935" s="148"/>
      <c r="D935" s="148"/>
      <c r="E935" s="148"/>
      <c r="F935" s="148"/>
      <c r="G935" s="148"/>
      <c r="H935" s="148"/>
      <c r="I935" s="148"/>
      <c r="J935" s="148"/>
      <c r="K935" s="148"/>
      <c r="L935" s="148"/>
      <c r="M935" s="148"/>
      <c r="N935" s="148"/>
      <c r="O935" s="148"/>
      <c r="P935" s="148"/>
      <c r="Q935" s="148"/>
      <c r="R935" s="148"/>
      <c r="S935" s="148"/>
      <c r="T935" s="148"/>
      <c r="U935" s="148"/>
      <c r="V935" s="148"/>
      <c r="W935" s="148"/>
      <c r="X935" s="148"/>
      <c r="Y935" s="148"/>
      <c r="Z935" s="148"/>
      <c r="AA935" s="148"/>
      <c r="AB935" s="148"/>
    </row>
    <row r="936" spans="1:28" ht="10.9" customHeight="1" x14ac:dyDescent="0.2">
      <c r="A936" s="148"/>
      <c r="B936" s="148"/>
      <c r="C936" s="148"/>
      <c r="D936" s="148"/>
      <c r="E936" s="148"/>
      <c r="F936" s="148"/>
      <c r="G936" s="148"/>
      <c r="H936" s="148"/>
      <c r="I936" s="148"/>
      <c r="J936" s="148"/>
      <c r="K936" s="148"/>
      <c r="L936" s="148"/>
      <c r="M936" s="148"/>
      <c r="N936" s="148"/>
      <c r="O936" s="148"/>
      <c r="P936" s="148"/>
      <c r="Q936" s="148"/>
      <c r="R936" s="148"/>
      <c r="S936" s="148"/>
      <c r="T936" s="148"/>
      <c r="U936" s="148"/>
      <c r="V936" s="148"/>
      <c r="W936" s="148"/>
      <c r="X936" s="148"/>
      <c r="Y936" s="148"/>
      <c r="Z936" s="148"/>
      <c r="AA936" s="148"/>
      <c r="AB936" s="148"/>
    </row>
    <row r="937" spans="1:28" ht="10.9" customHeight="1" x14ac:dyDescent="0.2">
      <c r="A937" s="148"/>
      <c r="B937" s="148"/>
      <c r="C937" s="148"/>
      <c r="D937" s="148"/>
      <c r="E937" s="148"/>
      <c r="F937" s="148"/>
      <c r="G937" s="148"/>
      <c r="H937" s="148"/>
      <c r="I937" s="148"/>
      <c r="J937" s="148"/>
      <c r="K937" s="148"/>
      <c r="L937" s="148"/>
      <c r="M937" s="148"/>
      <c r="N937" s="148"/>
      <c r="O937" s="148"/>
      <c r="P937" s="148"/>
      <c r="Q937" s="148"/>
      <c r="R937" s="148"/>
      <c r="S937" s="148"/>
      <c r="T937" s="148"/>
      <c r="U937" s="148"/>
      <c r="V937" s="148"/>
      <c r="W937" s="148"/>
      <c r="X937" s="148"/>
      <c r="Y937" s="148"/>
      <c r="Z937" s="148"/>
      <c r="AA937" s="148"/>
      <c r="AB937" s="148"/>
    </row>
    <row r="938" spans="1:28" ht="10.9" customHeight="1" x14ac:dyDescent="0.2">
      <c r="A938" s="148"/>
      <c r="B938" s="148"/>
      <c r="C938" s="148"/>
      <c r="D938" s="148"/>
      <c r="E938" s="148"/>
      <c r="F938" s="148"/>
      <c r="G938" s="148"/>
      <c r="H938" s="148"/>
      <c r="I938" s="148"/>
      <c r="J938" s="148"/>
      <c r="K938" s="148"/>
      <c r="L938" s="148"/>
      <c r="M938" s="148"/>
      <c r="N938" s="148"/>
      <c r="O938" s="148"/>
      <c r="P938" s="148"/>
      <c r="Q938" s="148"/>
      <c r="R938" s="148"/>
      <c r="S938" s="148"/>
      <c r="T938" s="148"/>
      <c r="U938" s="148"/>
      <c r="V938" s="148"/>
      <c r="W938" s="148"/>
      <c r="X938" s="148"/>
      <c r="Y938" s="148"/>
      <c r="Z938" s="148"/>
      <c r="AA938" s="148"/>
      <c r="AB938" s="148"/>
    </row>
    <row r="939" spans="1:28" ht="10.9" customHeight="1" x14ac:dyDescent="0.2">
      <c r="A939" s="148"/>
      <c r="B939" s="148"/>
      <c r="C939" s="148"/>
      <c r="D939" s="148"/>
      <c r="E939" s="148"/>
      <c r="F939" s="148"/>
      <c r="G939" s="148"/>
      <c r="H939" s="148"/>
      <c r="I939" s="148"/>
      <c r="J939" s="148"/>
      <c r="K939" s="148"/>
      <c r="L939" s="148"/>
      <c r="M939" s="148"/>
      <c r="N939" s="148"/>
      <c r="O939" s="148"/>
      <c r="P939" s="148"/>
      <c r="Q939" s="148"/>
      <c r="R939" s="148"/>
      <c r="S939" s="148"/>
      <c r="T939" s="148"/>
      <c r="U939" s="148"/>
      <c r="V939" s="148"/>
      <c r="W939" s="148"/>
      <c r="X939" s="148"/>
      <c r="Y939" s="148"/>
      <c r="Z939" s="148"/>
      <c r="AA939" s="148"/>
      <c r="AB939" s="148"/>
    </row>
    <row r="940" spans="1:28" ht="10.9" customHeight="1" x14ac:dyDescent="0.2">
      <c r="A940" s="148"/>
      <c r="B940" s="148"/>
      <c r="C940" s="148"/>
      <c r="D940" s="148"/>
      <c r="E940" s="148"/>
      <c r="F940" s="148"/>
      <c r="G940" s="148"/>
      <c r="H940" s="148"/>
      <c r="I940" s="148"/>
      <c r="J940" s="148"/>
      <c r="K940" s="148"/>
      <c r="L940" s="148"/>
      <c r="M940" s="148"/>
      <c r="N940" s="148"/>
      <c r="O940" s="148"/>
      <c r="P940" s="148"/>
      <c r="Q940" s="148"/>
      <c r="R940" s="148"/>
      <c r="S940" s="148"/>
      <c r="T940" s="148"/>
      <c r="U940" s="148"/>
      <c r="V940" s="148"/>
      <c r="W940" s="148"/>
      <c r="X940" s="148"/>
      <c r="Y940" s="148"/>
      <c r="Z940" s="148"/>
      <c r="AA940" s="148"/>
      <c r="AB940" s="148"/>
    </row>
    <row r="941" spans="1:28" ht="10.9" customHeight="1" x14ac:dyDescent="0.2">
      <c r="A941" s="148"/>
      <c r="B941" s="148"/>
      <c r="C941" s="148"/>
      <c r="D941" s="148"/>
      <c r="E941" s="148"/>
      <c r="F941" s="148"/>
      <c r="G941" s="148"/>
      <c r="H941" s="148"/>
      <c r="I941" s="148"/>
      <c r="J941" s="148"/>
      <c r="K941" s="148"/>
      <c r="L941" s="148"/>
      <c r="M941" s="148"/>
      <c r="N941" s="148"/>
      <c r="O941" s="148"/>
      <c r="P941" s="148"/>
      <c r="Q941" s="148"/>
      <c r="R941" s="148"/>
      <c r="S941" s="148"/>
      <c r="T941" s="148"/>
      <c r="U941" s="148"/>
      <c r="V941" s="148"/>
      <c r="W941" s="148"/>
      <c r="X941" s="148"/>
      <c r="Y941" s="148"/>
      <c r="Z941" s="148"/>
      <c r="AA941" s="148"/>
      <c r="AB941" s="148"/>
    </row>
    <row r="942" spans="1:28" ht="10.9" customHeight="1" x14ac:dyDescent="0.2">
      <c r="A942" s="148"/>
      <c r="B942" s="148"/>
      <c r="C942" s="148"/>
      <c r="D942" s="148"/>
      <c r="E942" s="148"/>
      <c r="F942" s="148"/>
      <c r="G942" s="148"/>
      <c r="H942" s="148"/>
      <c r="I942" s="148"/>
      <c r="J942" s="148"/>
      <c r="K942" s="148"/>
      <c r="L942" s="148"/>
      <c r="M942" s="148"/>
      <c r="N942" s="148"/>
      <c r="O942" s="148"/>
      <c r="P942" s="148"/>
      <c r="Q942" s="148"/>
      <c r="R942" s="148"/>
      <c r="S942" s="148"/>
      <c r="T942" s="148"/>
      <c r="U942" s="148"/>
      <c r="V942" s="148"/>
      <c r="W942" s="148"/>
      <c r="X942" s="148"/>
      <c r="Y942" s="148"/>
      <c r="Z942" s="148"/>
      <c r="AA942" s="148"/>
      <c r="AB942" s="148"/>
    </row>
    <row r="943" spans="1:28" ht="10.9" customHeight="1" x14ac:dyDescent="0.2">
      <c r="A943" s="148"/>
      <c r="B943" s="148"/>
      <c r="C943" s="148"/>
      <c r="D943" s="148"/>
      <c r="E943" s="148"/>
      <c r="F943" s="148"/>
      <c r="G943" s="148"/>
      <c r="H943" s="148"/>
      <c r="I943" s="148"/>
      <c r="J943" s="148"/>
      <c r="K943" s="148"/>
      <c r="L943" s="148"/>
      <c r="M943" s="148"/>
      <c r="N943" s="148"/>
      <c r="O943" s="148"/>
      <c r="P943" s="148"/>
      <c r="Q943" s="148"/>
      <c r="R943" s="148"/>
      <c r="S943" s="148"/>
      <c r="T943" s="148"/>
      <c r="U943" s="148"/>
      <c r="V943" s="148"/>
      <c r="W943" s="148"/>
      <c r="X943" s="148"/>
      <c r="Y943" s="148"/>
      <c r="Z943" s="148"/>
      <c r="AA943" s="148"/>
      <c r="AB943" s="148"/>
    </row>
    <row r="944" spans="1:28" ht="10.9" customHeight="1" x14ac:dyDescent="0.2">
      <c r="A944" s="148"/>
      <c r="B944" s="148"/>
      <c r="C944" s="148"/>
      <c r="D944" s="148"/>
      <c r="E944" s="148"/>
      <c r="F944" s="148"/>
      <c r="G944" s="148"/>
      <c r="H944" s="148"/>
      <c r="I944" s="148"/>
      <c r="J944" s="148"/>
      <c r="K944" s="148"/>
      <c r="L944" s="148"/>
      <c r="M944" s="148"/>
      <c r="N944" s="148"/>
      <c r="O944" s="148"/>
      <c r="P944" s="148"/>
      <c r="Q944" s="148"/>
      <c r="R944" s="148"/>
      <c r="S944" s="148"/>
      <c r="T944" s="148"/>
      <c r="U944" s="148"/>
      <c r="V944" s="148"/>
      <c r="W944" s="148"/>
      <c r="X944" s="148"/>
      <c r="Y944" s="148"/>
      <c r="Z944" s="148"/>
      <c r="AA944" s="148"/>
      <c r="AB944" s="148"/>
    </row>
    <row r="945" spans="1:28" ht="10.9" customHeight="1" x14ac:dyDescent="0.2">
      <c r="A945" s="148"/>
      <c r="B945" s="148"/>
      <c r="C945" s="148"/>
      <c r="D945" s="148"/>
      <c r="E945" s="148"/>
      <c r="F945" s="148"/>
      <c r="G945" s="148"/>
      <c r="H945" s="148"/>
      <c r="I945" s="148"/>
      <c r="J945" s="148"/>
      <c r="K945" s="148"/>
      <c r="L945" s="148"/>
      <c r="M945" s="148"/>
      <c r="N945" s="148"/>
      <c r="O945" s="148"/>
      <c r="P945" s="148"/>
      <c r="Q945" s="148"/>
      <c r="R945" s="148"/>
      <c r="S945" s="148"/>
      <c r="T945" s="148"/>
      <c r="U945" s="148"/>
      <c r="V945" s="148"/>
      <c r="W945" s="148"/>
      <c r="X945" s="148"/>
      <c r="Y945" s="148"/>
      <c r="Z945" s="148"/>
      <c r="AA945" s="148"/>
      <c r="AB945" s="148"/>
    </row>
    <row r="946" spans="1:28" ht="10.9" customHeight="1" x14ac:dyDescent="0.2">
      <c r="A946" s="148"/>
      <c r="B946" s="148"/>
      <c r="C946" s="148"/>
      <c r="D946" s="148"/>
      <c r="E946" s="148"/>
      <c r="F946" s="148"/>
      <c r="G946" s="148"/>
      <c r="H946" s="148"/>
      <c r="I946" s="148"/>
      <c r="J946" s="148"/>
      <c r="K946" s="148"/>
      <c r="L946" s="148"/>
      <c r="M946" s="148"/>
      <c r="N946" s="148"/>
      <c r="O946" s="148"/>
      <c r="P946" s="148"/>
      <c r="Q946" s="148"/>
      <c r="R946" s="148"/>
      <c r="S946" s="148"/>
      <c r="T946" s="148"/>
      <c r="U946" s="148"/>
      <c r="V946" s="148"/>
      <c r="W946" s="148"/>
      <c r="X946" s="148"/>
      <c r="Y946" s="148"/>
      <c r="Z946" s="148"/>
      <c r="AA946" s="148"/>
      <c r="AB946" s="148"/>
    </row>
    <row r="947" spans="1:28" ht="10.9" customHeight="1" x14ac:dyDescent="0.2">
      <c r="A947" s="148"/>
      <c r="B947" s="148"/>
      <c r="C947" s="148"/>
      <c r="D947" s="148"/>
      <c r="E947" s="148"/>
      <c r="F947" s="148"/>
      <c r="G947" s="148"/>
      <c r="H947" s="148"/>
      <c r="I947" s="148"/>
      <c r="J947" s="148"/>
      <c r="K947" s="148"/>
      <c r="L947" s="148"/>
      <c r="M947" s="148"/>
      <c r="N947" s="148"/>
      <c r="O947" s="148"/>
      <c r="P947" s="148"/>
      <c r="Q947" s="148"/>
      <c r="R947" s="148"/>
      <c r="S947" s="148"/>
      <c r="T947" s="148"/>
      <c r="U947" s="148"/>
      <c r="V947" s="148"/>
      <c r="W947" s="148"/>
      <c r="X947" s="148"/>
      <c r="Y947" s="148"/>
      <c r="Z947" s="148"/>
      <c r="AA947" s="148"/>
      <c r="AB947" s="148"/>
    </row>
    <row r="948" spans="1:28" ht="10.9" customHeight="1" x14ac:dyDescent="0.2">
      <c r="A948" s="148"/>
      <c r="B948" s="148"/>
      <c r="C948" s="148"/>
      <c r="D948" s="148"/>
      <c r="E948" s="148"/>
      <c r="F948" s="148"/>
      <c r="G948" s="148"/>
      <c r="H948" s="148"/>
      <c r="I948" s="148"/>
      <c r="J948" s="148"/>
      <c r="K948" s="148"/>
      <c r="L948" s="148"/>
      <c r="M948" s="148"/>
      <c r="N948" s="148"/>
      <c r="O948" s="148"/>
      <c r="P948" s="148"/>
      <c r="Q948" s="148"/>
      <c r="R948" s="148"/>
      <c r="S948" s="148"/>
      <c r="T948" s="148"/>
      <c r="U948" s="148"/>
      <c r="V948" s="148"/>
      <c r="W948" s="148"/>
      <c r="X948" s="148"/>
      <c r="Y948" s="148"/>
      <c r="Z948" s="148"/>
      <c r="AA948" s="148"/>
      <c r="AB948" s="148"/>
    </row>
    <row r="949" spans="1:28" ht="10.9" customHeight="1" x14ac:dyDescent="0.2">
      <c r="A949" s="148"/>
      <c r="B949" s="148"/>
      <c r="C949" s="148"/>
      <c r="D949" s="148"/>
      <c r="E949" s="148"/>
      <c r="F949" s="148"/>
      <c r="G949" s="148"/>
      <c r="H949" s="148"/>
      <c r="I949" s="148"/>
      <c r="J949" s="148"/>
      <c r="K949" s="148"/>
      <c r="L949" s="148"/>
      <c r="M949" s="148"/>
      <c r="N949" s="148"/>
      <c r="O949" s="148"/>
      <c r="P949" s="148"/>
      <c r="Q949" s="148"/>
      <c r="R949" s="148"/>
      <c r="S949" s="148"/>
      <c r="T949" s="148"/>
      <c r="U949" s="148"/>
      <c r="V949" s="148"/>
      <c r="W949" s="148"/>
      <c r="X949" s="148"/>
      <c r="Y949" s="148"/>
      <c r="Z949" s="148"/>
      <c r="AA949" s="148"/>
      <c r="AB949" s="148"/>
    </row>
    <row r="950" spans="1:28" ht="10.9" customHeight="1" x14ac:dyDescent="0.2">
      <c r="A950" s="148"/>
      <c r="B950" s="148"/>
      <c r="C950" s="148"/>
      <c r="D950" s="148"/>
      <c r="E950" s="148"/>
      <c r="F950" s="148"/>
      <c r="G950" s="148"/>
      <c r="H950" s="148"/>
      <c r="I950" s="148"/>
      <c r="J950" s="148"/>
      <c r="K950" s="148"/>
      <c r="L950" s="148"/>
      <c r="M950" s="148"/>
      <c r="N950" s="148"/>
      <c r="O950" s="148"/>
      <c r="P950" s="148"/>
      <c r="Q950" s="148"/>
      <c r="R950" s="148"/>
      <c r="S950" s="148"/>
      <c r="T950" s="148"/>
      <c r="U950" s="148"/>
      <c r="V950" s="148"/>
      <c r="W950" s="148"/>
      <c r="X950" s="148"/>
      <c r="Y950" s="148"/>
      <c r="Z950" s="148"/>
      <c r="AA950" s="148"/>
      <c r="AB950" s="148"/>
    </row>
    <row r="951" spans="1:28" ht="10.9" customHeight="1" x14ac:dyDescent="0.2">
      <c r="A951" s="148"/>
      <c r="B951" s="148"/>
      <c r="C951" s="148"/>
      <c r="D951" s="148"/>
      <c r="E951" s="148"/>
      <c r="F951" s="148"/>
      <c r="G951" s="148"/>
      <c r="H951" s="148"/>
      <c r="I951" s="148"/>
      <c r="J951" s="148"/>
      <c r="K951" s="148"/>
      <c r="L951" s="148"/>
      <c r="M951" s="148"/>
      <c r="N951" s="148"/>
      <c r="O951" s="148"/>
      <c r="P951" s="148"/>
      <c r="Q951" s="148"/>
      <c r="R951" s="148"/>
      <c r="S951" s="148"/>
      <c r="T951" s="148"/>
      <c r="U951" s="148"/>
      <c r="V951" s="148"/>
      <c r="W951" s="148"/>
      <c r="X951" s="148"/>
      <c r="Y951" s="148"/>
      <c r="Z951" s="148"/>
      <c r="AA951" s="148"/>
      <c r="AB951" s="148"/>
    </row>
    <row r="952" spans="1:28" ht="10.9" customHeight="1" x14ac:dyDescent="0.2">
      <c r="A952" s="148"/>
      <c r="B952" s="148"/>
      <c r="C952" s="148"/>
      <c r="D952" s="148"/>
      <c r="E952" s="148"/>
      <c r="F952" s="148"/>
      <c r="G952" s="148"/>
      <c r="H952" s="148"/>
      <c r="I952" s="148"/>
      <c r="J952" s="148"/>
      <c r="K952" s="148"/>
      <c r="L952" s="148"/>
      <c r="M952" s="148"/>
      <c r="N952" s="148"/>
      <c r="O952" s="148"/>
      <c r="P952" s="148"/>
      <c r="Q952" s="148"/>
      <c r="R952" s="148"/>
      <c r="S952" s="148"/>
      <c r="T952" s="148"/>
      <c r="U952" s="148"/>
      <c r="V952" s="148"/>
      <c r="W952" s="148"/>
      <c r="X952" s="148"/>
      <c r="Y952" s="148"/>
      <c r="Z952" s="148"/>
      <c r="AA952" s="148"/>
      <c r="AB952" s="148"/>
    </row>
    <row r="953" spans="1:28" ht="10.9" customHeight="1" x14ac:dyDescent="0.2">
      <c r="A953" s="148"/>
      <c r="B953" s="148"/>
      <c r="C953" s="148"/>
      <c r="D953" s="148"/>
      <c r="E953" s="148"/>
      <c r="F953" s="148"/>
      <c r="G953" s="148"/>
      <c r="H953" s="148"/>
      <c r="I953" s="148"/>
      <c r="J953" s="148"/>
      <c r="K953" s="148"/>
      <c r="L953" s="148"/>
      <c r="M953" s="148"/>
      <c r="N953" s="148"/>
      <c r="O953" s="148"/>
      <c r="P953" s="148"/>
      <c r="Q953" s="148"/>
      <c r="R953" s="148"/>
      <c r="S953" s="148"/>
      <c r="T953" s="148"/>
      <c r="U953" s="148"/>
      <c r="V953" s="148"/>
      <c r="W953" s="148"/>
      <c r="X953" s="148"/>
      <c r="Y953" s="148"/>
      <c r="Z953" s="148"/>
      <c r="AA953" s="148"/>
      <c r="AB953" s="148"/>
    </row>
    <row r="954" spans="1:28" ht="10.9" customHeight="1" x14ac:dyDescent="0.2">
      <c r="A954" s="148"/>
      <c r="B954" s="148"/>
      <c r="C954" s="148"/>
      <c r="D954" s="148"/>
      <c r="E954" s="148"/>
      <c r="F954" s="148"/>
      <c r="G954" s="148"/>
      <c r="H954" s="148"/>
      <c r="I954" s="148"/>
      <c r="J954" s="148"/>
      <c r="K954" s="148"/>
      <c r="L954" s="148"/>
      <c r="M954" s="148"/>
      <c r="N954" s="148"/>
      <c r="O954" s="148"/>
      <c r="P954" s="148"/>
      <c r="Q954" s="148"/>
      <c r="R954" s="148"/>
      <c r="S954" s="148"/>
      <c r="T954" s="148"/>
      <c r="U954" s="148"/>
      <c r="V954" s="148"/>
      <c r="W954" s="148"/>
      <c r="X954" s="148"/>
      <c r="Y954" s="148"/>
      <c r="Z954" s="148"/>
      <c r="AA954" s="148"/>
      <c r="AB954" s="148"/>
    </row>
    <row r="955" spans="1:28" ht="10.9" customHeight="1" x14ac:dyDescent="0.2">
      <c r="A955" s="148"/>
      <c r="B955" s="148"/>
      <c r="C955" s="148"/>
      <c r="D955" s="148"/>
      <c r="E955" s="148"/>
      <c r="F955" s="148"/>
      <c r="G955" s="148"/>
      <c r="H955" s="148"/>
      <c r="I955" s="148"/>
      <c r="J955" s="148"/>
      <c r="K955" s="148"/>
      <c r="L955" s="148"/>
      <c r="M955" s="148"/>
      <c r="N955" s="148"/>
      <c r="O955" s="148"/>
      <c r="P955" s="148"/>
      <c r="Q955" s="148"/>
      <c r="R955" s="148"/>
      <c r="S955" s="148"/>
      <c r="T955" s="148"/>
      <c r="U955" s="148"/>
      <c r="V955" s="148"/>
      <c r="W955" s="148"/>
      <c r="X955" s="148"/>
      <c r="Y955" s="148"/>
      <c r="Z955" s="148"/>
      <c r="AA955" s="148"/>
      <c r="AB955" s="148"/>
    </row>
    <row r="956" spans="1:28" ht="10.9" customHeight="1" x14ac:dyDescent="0.2">
      <c r="A956" s="148"/>
      <c r="B956" s="148"/>
      <c r="C956" s="148"/>
      <c r="D956" s="148"/>
      <c r="E956" s="148"/>
      <c r="F956" s="148"/>
      <c r="G956" s="148"/>
      <c r="H956" s="148"/>
      <c r="I956" s="148"/>
      <c r="J956" s="148"/>
      <c r="K956" s="148"/>
      <c r="L956" s="148"/>
      <c r="M956" s="148"/>
      <c r="N956" s="148"/>
      <c r="O956" s="148"/>
      <c r="P956" s="148"/>
      <c r="Q956" s="148"/>
      <c r="R956" s="148"/>
      <c r="S956" s="148"/>
      <c r="T956" s="148"/>
      <c r="U956" s="148"/>
      <c r="V956" s="148"/>
      <c r="W956" s="148"/>
      <c r="X956" s="148"/>
      <c r="Y956" s="148"/>
      <c r="Z956" s="148"/>
      <c r="AA956" s="148"/>
      <c r="AB956" s="148"/>
    </row>
    <row r="957" spans="1:28" ht="10.9" customHeight="1" x14ac:dyDescent="0.2">
      <c r="A957" s="148"/>
      <c r="B957" s="148"/>
      <c r="C957" s="148"/>
      <c r="D957" s="148"/>
      <c r="E957" s="148"/>
      <c r="F957" s="148"/>
      <c r="G957" s="148"/>
      <c r="H957" s="148"/>
      <c r="I957" s="148"/>
      <c r="J957" s="148"/>
      <c r="K957" s="148"/>
      <c r="L957" s="148"/>
      <c r="M957" s="148"/>
      <c r="N957" s="148"/>
      <c r="O957" s="148"/>
      <c r="P957" s="148"/>
      <c r="Q957" s="148"/>
      <c r="R957" s="148"/>
      <c r="S957" s="148"/>
      <c r="T957" s="148"/>
      <c r="U957" s="148"/>
      <c r="V957" s="148"/>
      <c r="W957" s="148"/>
      <c r="X957" s="148"/>
      <c r="Y957" s="148"/>
      <c r="Z957" s="148"/>
      <c r="AA957" s="148"/>
      <c r="AB957" s="148"/>
    </row>
    <row r="958" spans="1:28" ht="10.9" customHeight="1" x14ac:dyDescent="0.2">
      <c r="A958" s="148"/>
      <c r="B958" s="148"/>
      <c r="C958" s="148"/>
      <c r="D958" s="148"/>
      <c r="E958" s="148"/>
      <c r="F958" s="148"/>
      <c r="G958" s="148"/>
      <c r="H958" s="148"/>
      <c r="I958" s="148"/>
      <c r="J958" s="148"/>
      <c r="K958" s="148"/>
      <c r="L958" s="148"/>
      <c r="M958" s="148"/>
      <c r="N958" s="148"/>
      <c r="O958" s="148"/>
      <c r="P958" s="148"/>
      <c r="Q958" s="148"/>
      <c r="R958" s="148"/>
      <c r="S958" s="148"/>
      <c r="T958" s="148"/>
      <c r="U958" s="148"/>
      <c r="V958" s="148"/>
      <c r="W958" s="148"/>
      <c r="X958" s="148"/>
      <c r="Y958" s="148"/>
      <c r="Z958" s="148"/>
      <c r="AA958" s="148"/>
      <c r="AB958" s="148"/>
    </row>
    <row r="959" spans="1:28" ht="10.9" customHeight="1" x14ac:dyDescent="0.2">
      <c r="A959" s="148"/>
      <c r="B959" s="148"/>
      <c r="C959" s="148"/>
      <c r="D959" s="148"/>
      <c r="E959" s="148"/>
      <c r="F959" s="148"/>
      <c r="G959" s="148"/>
      <c r="H959" s="148"/>
      <c r="I959" s="148"/>
      <c r="J959" s="148"/>
      <c r="K959" s="148"/>
      <c r="L959" s="148"/>
      <c r="M959" s="148"/>
      <c r="N959" s="148"/>
      <c r="O959" s="148"/>
      <c r="P959" s="148"/>
      <c r="Q959" s="148"/>
      <c r="R959" s="148"/>
      <c r="S959" s="148"/>
      <c r="T959" s="148"/>
      <c r="U959" s="148"/>
      <c r="V959" s="148"/>
      <c r="W959" s="148"/>
      <c r="X959" s="148"/>
      <c r="Y959" s="148"/>
      <c r="Z959" s="148"/>
      <c r="AA959" s="148"/>
      <c r="AB959" s="148"/>
    </row>
    <row r="960" spans="1:28" ht="10.9" customHeight="1" x14ac:dyDescent="0.2">
      <c r="A960" s="148"/>
      <c r="B960" s="148"/>
      <c r="C960" s="148"/>
      <c r="D960" s="148"/>
      <c r="E960" s="148"/>
      <c r="F960" s="148"/>
      <c r="G960" s="148"/>
      <c r="H960" s="148"/>
      <c r="I960" s="148"/>
      <c r="J960" s="148"/>
      <c r="K960" s="148"/>
      <c r="L960" s="148"/>
      <c r="M960" s="148"/>
      <c r="N960" s="148"/>
      <c r="O960" s="148"/>
      <c r="P960" s="148"/>
      <c r="Q960" s="148"/>
      <c r="R960" s="148"/>
      <c r="S960" s="148"/>
      <c r="T960" s="148"/>
      <c r="U960" s="148"/>
      <c r="V960" s="148"/>
      <c r="W960" s="148"/>
      <c r="X960" s="148"/>
      <c r="Y960" s="148"/>
      <c r="Z960" s="148"/>
      <c r="AA960" s="148"/>
      <c r="AB960" s="148"/>
    </row>
    <row r="961" spans="1:28" ht="10.9" customHeight="1" x14ac:dyDescent="0.2">
      <c r="A961" s="148"/>
      <c r="B961" s="148"/>
      <c r="C961" s="148"/>
      <c r="D961" s="148"/>
      <c r="E961" s="148"/>
      <c r="F961" s="148"/>
      <c r="G961" s="148"/>
      <c r="H961" s="148"/>
      <c r="I961" s="148"/>
      <c r="J961" s="148"/>
      <c r="K961" s="148"/>
      <c r="L961" s="148"/>
      <c r="M961" s="148"/>
      <c r="N961" s="148"/>
      <c r="O961" s="148"/>
      <c r="P961" s="148"/>
      <c r="Q961" s="148"/>
      <c r="R961" s="148"/>
      <c r="S961" s="148"/>
      <c r="T961" s="148"/>
      <c r="U961" s="148"/>
      <c r="V961" s="148"/>
      <c r="W961" s="148"/>
      <c r="X961" s="148"/>
      <c r="Y961" s="148"/>
      <c r="Z961" s="148"/>
      <c r="AA961" s="148"/>
      <c r="AB961" s="148"/>
    </row>
    <row r="962" spans="1:28" ht="10.9" customHeight="1" x14ac:dyDescent="0.2">
      <c r="A962" s="148"/>
      <c r="B962" s="148"/>
      <c r="C962" s="148"/>
      <c r="D962" s="148"/>
      <c r="E962" s="148"/>
      <c r="F962" s="148"/>
      <c r="G962" s="148"/>
      <c r="H962" s="148"/>
      <c r="I962" s="148"/>
      <c r="J962" s="148"/>
      <c r="K962" s="148"/>
      <c r="L962" s="148"/>
      <c r="M962" s="148"/>
      <c r="N962" s="148"/>
      <c r="O962" s="148"/>
      <c r="P962" s="148"/>
      <c r="Q962" s="148"/>
      <c r="R962" s="148"/>
      <c r="S962" s="148"/>
      <c r="T962" s="148"/>
      <c r="U962" s="148"/>
      <c r="V962" s="148"/>
      <c r="W962" s="148"/>
      <c r="X962" s="148"/>
      <c r="Y962" s="148"/>
      <c r="Z962" s="148"/>
      <c r="AA962" s="148"/>
      <c r="AB962" s="148"/>
    </row>
    <row r="963" spans="1:28" ht="10.9" customHeight="1" x14ac:dyDescent="0.2">
      <c r="A963" s="148"/>
      <c r="B963" s="148"/>
      <c r="C963" s="148"/>
      <c r="D963" s="148"/>
      <c r="E963" s="148"/>
      <c r="F963" s="148"/>
      <c r="G963" s="148"/>
      <c r="H963" s="148"/>
      <c r="I963" s="148"/>
      <c r="J963" s="148"/>
      <c r="K963" s="148"/>
      <c r="L963" s="148"/>
      <c r="M963" s="148"/>
      <c r="N963" s="148"/>
      <c r="O963" s="148"/>
      <c r="P963" s="148"/>
      <c r="Q963" s="148"/>
      <c r="R963" s="148"/>
      <c r="S963" s="148"/>
      <c r="T963" s="148"/>
      <c r="U963" s="148"/>
      <c r="V963" s="148"/>
      <c r="W963" s="148"/>
      <c r="X963" s="148"/>
      <c r="Y963" s="148"/>
      <c r="Z963" s="148"/>
      <c r="AA963" s="148"/>
      <c r="AB963" s="148"/>
    </row>
    <row r="964" spans="1:28" ht="10.9" customHeight="1" x14ac:dyDescent="0.2">
      <c r="A964" s="148"/>
      <c r="B964" s="148"/>
      <c r="C964" s="148"/>
      <c r="D964" s="148"/>
      <c r="E964" s="148"/>
      <c r="F964" s="148"/>
      <c r="G964" s="148"/>
      <c r="H964" s="148"/>
      <c r="I964" s="148"/>
      <c r="J964" s="148"/>
      <c r="K964" s="148"/>
      <c r="L964" s="148"/>
      <c r="M964" s="148"/>
      <c r="N964" s="148"/>
      <c r="O964" s="148"/>
      <c r="P964" s="148"/>
      <c r="Q964" s="148"/>
      <c r="R964" s="148"/>
      <c r="S964" s="148"/>
      <c r="T964" s="148"/>
      <c r="U964" s="148"/>
      <c r="V964" s="148"/>
      <c r="W964" s="148"/>
      <c r="X964" s="148"/>
      <c r="Y964" s="148"/>
      <c r="Z964" s="148"/>
      <c r="AA964" s="148"/>
      <c r="AB964" s="148"/>
    </row>
    <row r="965" spans="1:28" ht="10.9" customHeight="1" x14ac:dyDescent="0.2">
      <c r="A965" s="148"/>
      <c r="B965" s="148"/>
      <c r="C965" s="148"/>
      <c r="D965" s="148"/>
      <c r="E965" s="148"/>
      <c r="F965" s="148"/>
      <c r="G965" s="148"/>
      <c r="H965" s="148"/>
      <c r="I965" s="148"/>
      <c r="J965" s="148"/>
      <c r="K965" s="148"/>
      <c r="L965" s="148"/>
      <c r="M965" s="148"/>
      <c r="N965" s="148"/>
      <c r="O965" s="148"/>
      <c r="P965" s="148"/>
      <c r="Q965" s="148"/>
      <c r="R965" s="148"/>
      <c r="S965" s="148"/>
      <c r="T965" s="148"/>
      <c r="U965" s="148"/>
      <c r="V965" s="148"/>
      <c r="W965" s="148"/>
      <c r="X965" s="148"/>
      <c r="Y965" s="148"/>
      <c r="Z965" s="148"/>
      <c r="AA965" s="148"/>
      <c r="AB965" s="148"/>
    </row>
    <row r="966" spans="1:28" ht="10.9" customHeight="1" x14ac:dyDescent="0.2">
      <c r="A966" s="148"/>
      <c r="B966" s="148"/>
      <c r="C966" s="148"/>
      <c r="D966" s="148"/>
      <c r="E966" s="148"/>
      <c r="F966" s="148"/>
      <c r="G966" s="148"/>
      <c r="H966" s="148"/>
      <c r="I966" s="148"/>
      <c r="J966" s="148"/>
      <c r="K966" s="148"/>
      <c r="L966" s="148"/>
      <c r="M966" s="148"/>
      <c r="N966" s="148"/>
      <c r="O966" s="148"/>
      <c r="P966" s="148"/>
      <c r="Q966" s="148"/>
      <c r="R966" s="148"/>
      <c r="S966" s="148"/>
      <c r="T966" s="148"/>
      <c r="U966" s="148"/>
      <c r="V966" s="148"/>
      <c r="W966" s="148"/>
      <c r="X966" s="148"/>
      <c r="Y966" s="148"/>
      <c r="Z966" s="148"/>
      <c r="AA966" s="148"/>
      <c r="AB966" s="148"/>
    </row>
    <row r="967" spans="1:28" ht="10.9" customHeight="1" x14ac:dyDescent="0.2">
      <c r="A967" s="148"/>
      <c r="B967" s="148"/>
      <c r="C967" s="148"/>
      <c r="D967" s="148"/>
      <c r="E967" s="148"/>
      <c r="F967" s="148"/>
      <c r="G967" s="148"/>
      <c r="H967" s="148"/>
      <c r="I967" s="148"/>
      <c r="J967" s="148"/>
      <c r="K967" s="148"/>
      <c r="L967" s="148"/>
      <c r="M967" s="148"/>
      <c r="N967" s="148"/>
      <c r="O967" s="148"/>
      <c r="P967" s="148"/>
      <c r="Q967" s="148"/>
      <c r="R967" s="148"/>
      <c r="S967" s="148"/>
      <c r="T967" s="148"/>
      <c r="U967" s="148"/>
      <c r="V967" s="148"/>
      <c r="W967" s="148"/>
      <c r="X967" s="148"/>
      <c r="Y967" s="148"/>
      <c r="Z967" s="148"/>
      <c r="AA967" s="148"/>
      <c r="AB967" s="148"/>
    </row>
    <row r="968" spans="1:28" ht="10.9" customHeight="1" x14ac:dyDescent="0.2">
      <c r="A968" s="148"/>
      <c r="B968" s="148"/>
      <c r="C968" s="148"/>
      <c r="D968" s="148"/>
      <c r="E968" s="148"/>
      <c r="F968" s="148"/>
      <c r="G968" s="148"/>
      <c r="H968" s="148"/>
      <c r="I968" s="148"/>
      <c r="J968" s="148"/>
      <c r="K968" s="148"/>
      <c r="L968" s="148"/>
      <c r="M968" s="148"/>
      <c r="N968" s="148"/>
      <c r="O968" s="148"/>
      <c r="P968" s="148"/>
      <c r="Q968" s="148"/>
      <c r="R968" s="148"/>
      <c r="S968" s="148"/>
      <c r="T968" s="148"/>
      <c r="U968" s="148"/>
      <c r="V968" s="148"/>
      <c r="W968" s="148"/>
      <c r="X968" s="148"/>
      <c r="Y968" s="148"/>
      <c r="Z968" s="148"/>
      <c r="AA968" s="148"/>
      <c r="AB968" s="148"/>
    </row>
    <row r="969" spans="1:28" ht="10.9" customHeight="1" x14ac:dyDescent="0.2">
      <c r="A969" s="148"/>
      <c r="B969" s="148"/>
      <c r="C969" s="148"/>
      <c r="D969" s="148"/>
      <c r="E969" s="148"/>
      <c r="F969" s="148"/>
      <c r="G969" s="148"/>
      <c r="H969" s="148"/>
      <c r="I969" s="148"/>
      <c r="J969" s="148"/>
      <c r="K969" s="148"/>
      <c r="L969" s="148"/>
      <c r="M969" s="148"/>
      <c r="N969" s="148"/>
      <c r="O969" s="148"/>
      <c r="P969" s="148"/>
      <c r="Q969" s="148"/>
      <c r="R969" s="148"/>
      <c r="S969" s="148"/>
      <c r="T969" s="148"/>
      <c r="U969" s="148"/>
      <c r="V969" s="148"/>
      <c r="W969" s="148"/>
      <c r="X969" s="148"/>
      <c r="Y969" s="148"/>
      <c r="Z969" s="148"/>
      <c r="AA969" s="148"/>
      <c r="AB969" s="148"/>
    </row>
    <row r="970" spans="1:28" ht="10.9" customHeight="1" x14ac:dyDescent="0.2">
      <c r="A970" s="148"/>
      <c r="B970" s="148"/>
      <c r="C970" s="148"/>
      <c r="D970" s="148"/>
      <c r="E970" s="148"/>
      <c r="F970" s="148"/>
      <c r="G970" s="148"/>
      <c r="H970" s="148"/>
      <c r="I970" s="148"/>
      <c r="J970" s="148"/>
      <c r="K970" s="148"/>
      <c r="L970" s="148"/>
      <c r="M970" s="148"/>
      <c r="N970" s="148"/>
      <c r="O970" s="148"/>
      <c r="P970" s="148"/>
      <c r="Q970" s="148"/>
      <c r="R970" s="148"/>
      <c r="S970" s="148"/>
      <c r="T970" s="148"/>
      <c r="U970" s="148"/>
      <c r="V970" s="148"/>
      <c r="W970" s="148"/>
      <c r="X970" s="148"/>
      <c r="Y970" s="148"/>
      <c r="Z970" s="148"/>
      <c r="AA970" s="148"/>
      <c r="AB970" s="148"/>
    </row>
    <row r="971" spans="1:28" ht="10.9" customHeight="1" x14ac:dyDescent="0.2">
      <c r="A971" s="148"/>
      <c r="B971" s="148"/>
      <c r="C971" s="148"/>
      <c r="D971" s="148"/>
      <c r="E971" s="148"/>
      <c r="F971" s="148"/>
      <c r="G971" s="148"/>
      <c r="H971" s="148"/>
      <c r="I971" s="148"/>
      <c r="J971" s="148"/>
      <c r="K971" s="148"/>
      <c r="L971" s="148"/>
      <c r="M971" s="148"/>
      <c r="N971" s="148"/>
      <c r="O971" s="148"/>
      <c r="P971" s="148"/>
      <c r="Q971" s="148"/>
      <c r="R971" s="148"/>
      <c r="S971" s="148"/>
      <c r="T971" s="148"/>
      <c r="U971" s="148"/>
      <c r="V971" s="148"/>
      <c r="W971" s="148"/>
      <c r="X971" s="148"/>
      <c r="Y971" s="148"/>
      <c r="Z971" s="148"/>
      <c r="AA971" s="148"/>
      <c r="AB971" s="148"/>
    </row>
    <row r="972" spans="1:28" ht="10.9" customHeight="1" x14ac:dyDescent="0.2">
      <c r="A972" s="148"/>
      <c r="B972" s="148"/>
      <c r="C972" s="148"/>
      <c r="D972" s="148"/>
      <c r="E972" s="148"/>
      <c r="F972" s="148"/>
      <c r="G972" s="148"/>
      <c r="H972" s="148"/>
      <c r="I972" s="148"/>
      <c r="J972" s="148"/>
      <c r="K972" s="148"/>
      <c r="L972" s="148"/>
      <c r="M972" s="148"/>
      <c r="N972" s="148"/>
      <c r="O972" s="148"/>
      <c r="P972" s="148"/>
      <c r="Q972" s="148"/>
      <c r="R972" s="148"/>
      <c r="S972" s="148"/>
      <c r="T972" s="148"/>
      <c r="U972" s="148"/>
      <c r="V972" s="148"/>
      <c r="W972" s="148"/>
      <c r="X972" s="148"/>
      <c r="Y972" s="148"/>
      <c r="Z972" s="148"/>
      <c r="AA972" s="148"/>
      <c r="AB972" s="148"/>
    </row>
    <row r="973" spans="1:28" ht="10.9" customHeight="1" x14ac:dyDescent="0.2">
      <c r="A973" s="148"/>
      <c r="B973" s="148"/>
      <c r="C973" s="148"/>
      <c r="D973" s="148"/>
      <c r="E973" s="148"/>
      <c r="F973" s="148"/>
      <c r="G973" s="148"/>
      <c r="H973" s="148"/>
      <c r="I973" s="148"/>
      <c r="J973" s="148"/>
      <c r="K973" s="148"/>
      <c r="L973" s="148"/>
      <c r="M973" s="148"/>
      <c r="N973" s="148"/>
      <c r="O973" s="148"/>
      <c r="P973" s="148"/>
      <c r="Q973" s="148"/>
      <c r="R973" s="148"/>
      <c r="S973" s="148"/>
      <c r="T973" s="148"/>
      <c r="U973" s="148"/>
      <c r="V973" s="148"/>
      <c r="W973" s="148"/>
      <c r="X973" s="148"/>
      <c r="Y973" s="148"/>
      <c r="Z973" s="148"/>
      <c r="AA973" s="148"/>
      <c r="AB973" s="148"/>
    </row>
    <row r="974" spans="1:28" ht="10.9" customHeight="1" x14ac:dyDescent="0.2">
      <c r="A974" s="148"/>
      <c r="B974" s="148"/>
      <c r="C974" s="148"/>
      <c r="D974" s="148"/>
      <c r="E974" s="148"/>
      <c r="F974" s="148"/>
      <c r="G974" s="148"/>
      <c r="H974" s="148"/>
      <c r="I974" s="148"/>
      <c r="J974" s="148"/>
      <c r="K974" s="148"/>
      <c r="L974" s="148"/>
      <c r="M974" s="148"/>
      <c r="N974" s="148"/>
      <c r="O974" s="148"/>
      <c r="P974" s="148"/>
      <c r="Q974" s="148"/>
      <c r="R974" s="148"/>
      <c r="S974" s="148"/>
      <c r="T974" s="148"/>
      <c r="U974" s="148"/>
      <c r="V974" s="148"/>
      <c r="W974" s="148"/>
      <c r="X974" s="148"/>
      <c r="Y974" s="148"/>
      <c r="Z974" s="148"/>
      <c r="AA974" s="148"/>
      <c r="AB974" s="148"/>
    </row>
    <row r="975" spans="1:28" ht="10.9" customHeight="1" x14ac:dyDescent="0.2">
      <c r="A975" s="148"/>
      <c r="B975" s="148"/>
      <c r="C975" s="148"/>
      <c r="D975" s="148"/>
      <c r="E975" s="148"/>
      <c r="F975" s="148"/>
      <c r="G975" s="148"/>
      <c r="H975" s="148"/>
      <c r="I975" s="148"/>
      <c r="J975" s="148"/>
      <c r="K975" s="148"/>
      <c r="L975" s="148"/>
      <c r="M975" s="148"/>
      <c r="N975" s="148"/>
      <c r="O975" s="148"/>
      <c r="P975" s="148"/>
      <c r="Q975" s="148"/>
      <c r="R975" s="148"/>
      <c r="S975" s="148"/>
      <c r="T975" s="148"/>
      <c r="U975" s="148"/>
      <c r="V975" s="148"/>
      <c r="W975" s="148"/>
      <c r="X975" s="148"/>
      <c r="Y975" s="148"/>
      <c r="Z975" s="148"/>
      <c r="AA975" s="148"/>
      <c r="AB975" s="148"/>
    </row>
    <row r="976" spans="1:28" ht="10.9" customHeight="1" x14ac:dyDescent="0.2">
      <c r="A976" s="148"/>
      <c r="B976" s="148"/>
      <c r="C976" s="148"/>
      <c r="D976" s="148"/>
      <c r="E976" s="148"/>
      <c r="F976" s="148"/>
      <c r="G976" s="148"/>
      <c r="H976" s="148"/>
      <c r="I976" s="148"/>
      <c r="J976" s="148"/>
      <c r="K976" s="148"/>
      <c r="L976" s="148"/>
      <c r="M976" s="148"/>
      <c r="N976" s="148"/>
      <c r="O976" s="148"/>
      <c r="P976" s="148"/>
      <c r="Q976" s="148"/>
      <c r="R976" s="148"/>
      <c r="S976" s="148"/>
      <c r="T976" s="148"/>
      <c r="U976" s="148"/>
      <c r="V976" s="148"/>
      <c r="W976" s="148"/>
      <c r="X976" s="148"/>
      <c r="Y976" s="148"/>
      <c r="Z976" s="148"/>
      <c r="AA976" s="148"/>
      <c r="AB976" s="148"/>
    </row>
    <row r="977" spans="1:28" ht="10.9" customHeight="1" x14ac:dyDescent="0.2">
      <c r="A977" s="148"/>
      <c r="B977" s="148"/>
      <c r="C977" s="148"/>
      <c r="D977" s="148"/>
      <c r="E977" s="148"/>
      <c r="F977" s="148"/>
      <c r="G977" s="148"/>
      <c r="H977" s="148"/>
      <c r="I977" s="148"/>
      <c r="J977" s="148"/>
      <c r="K977" s="148"/>
      <c r="L977" s="148"/>
      <c r="M977" s="148"/>
      <c r="N977" s="148"/>
      <c r="O977" s="148"/>
      <c r="P977" s="148"/>
      <c r="Q977" s="148"/>
      <c r="R977" s="148"/>
      <c r="S977" s="148"/>
      <c r="T977" s="148"/>
      <c r="U977" s="148"/>
      <c r="V977" s="148"/>
      <c r="W977" s="148"/>
      <c r="X977" s="148"/>
      <c r="Y977" s="148"/>
      <c r="Z977" s="148"/>
      <c r="AA977" s="148"/>
      <c r="AB977" s="148"/>
    </row>
    <row r="978" spans="1:28" ht="10.9" customHeight="1" x14ac:dyDescent="0.2">
      <c r="A978" s="148"/>
      <c r="B978" s="148"/>
      <c r="C978" s="148"/>
      <c r="D978" s="148"/>
      <c r="E978" s="148"/>
      <c r="F978" s="148"/>
      <c r="G978" s="148"/>
      <c r="H978" s="148"/>
      <c r="I978" s="148"/>
      <c r="J978" s="148"/>
      <c r="K978" s="148"/>
      <c r="L978" s="148"/>
      <c r="M978" s="148"/>
      <c r="N978" s="148"/>
      <c r="O978" s="148"/>
      <c r="P978" s="148"/>
      <c r="Q978" s="148"/>
      <c r="R978" s="148"/>
      <c r="S978" s="148"/>
      <c r="T978" s="148"/>
      <c r="U978" s="148"/>
      <c r="V978" s="148"/>
      <c r="W978" s="148"/>
      <c r="X978" s="148"/>
      <c r="Y978" s="148"/>
      <c r="Z978" s="148"/>
      <c r="AA978" s="148"/>
      <c r="AB978" s="148"/>
    </row>
    <row r="979" spans="1:28" ht="10.9" customHeight="1" x14ac:dyDescent="0.2">
      <c r="A979" s="148"/>
      <c r="B979" s="148"/>
      <c r="C979" s="148"/>
      <c r="D979" s="148"/>
      <c r="E979" s="148"/>
      <c r="F979" s="148"/>
      <c r="G979" s="148"/>
      <c r="H979" s="148"/>
      <c r="I979" s="148"/>
      <c r="J979" s="148"/>
      <c r="K979" s="148"/>
      <c r="L979" s="148"/>
      <c r="M979" s="148"/>
      <c r="N979" s="148"/>
      <c r="O979" s="148"/>
      <c r="P979" s="148"/>
      <c r="Q979" s="148"/>
      <c r="R979" s="148"/>
      <c r="S979" s="148"/>
      <c r="T979" s="148"/>
      <c r="U979" s="148"/>
      <c r="V979" s="148"/>
      <c r="W979" s="148"/>
      <c r="X979" s="148"/>
      <c r="Y979" s="148"/>
      <c r="Z979" s="148"/>
      <c r="AA979" s="148"/>
      <c r="AB979" s="148"/>
    </row>
    <row r="980" spans="1:28" ht="10.9" customHeight="1" x14ac:dyDescent="0.2">
      <c r="A980" s="148"/>
      <c r="B980" s="148"/>
      <c r="C980" s="148"/>
      <c r="D980" s="148"/>
      <c r="E980" s="148"/>
      <c r="F980" s="148"/>
      <c r="G980" s="148"/>
      <c r="H980" s="148"/>
      <c r="I980" s="148"/>
      <c r="J980" s="148"/>
      <c r="K980" s="148"/>
      <c r="L980" s="148"/>
      <c r="M980" s="148"/>
      <c r="N980" s="148"/>
      <c r="O980" s="148"/>
      <c r="P980" s="148"/>
      <c r="Q980" s="148"/>
      <c r="R980" s="148"/>
      <c r="S980" s="148"/>
      <c r="T980" s="148"/>
      <c r="U980" s="148"/>
      <c r="V980" s="148"/>
      <c r="W980" s="148"/>
      <c r="X980" s="148"/>
      <c r="Y980" s="148"/>
      <c r="Z980" s="148"/>
      <c r="AA980" s="148"/>
      <c r="AB980" s="148"/>
    </row>
    <row r="981" spans="1:28" ht="10.9" customHeight="1" x14ac:dyDescent="0.2">
      <c r="A981" s="148"/>
      <c r="B981" s="148"/>
      <c r="C981" s="148"/>
      <c r="D981" s="148"/>
      <c r="E981" s="148"/>
      <c r="F981" s="148"/>
      <c r="G981" s="148"/>
      <c r="H981" s="148"/>
      <c r="I981" s="148"/>
      <c r="J981" s="148"/>
      <c r="K981" s="148"/>
      <c r="L981" s="148"/>
      <c r="M981" s="148"/>
      <c r="N981" s="148"/>
      <c r="O981" s="148"/>
      <c r="P981" s="148"/>
      <c r="Q981" s="148"/>
      <c r="R981" s="148"/>
      <c r="S981" s="148"/>
      <c r="T981" s="148"/>
      <c r="U981" s="148"/>
      <c r="V981" s="148"/>
      <c r="W981" s="148"/>
      <c r="X981" s="148"/>
      <c r="Y981" s="148"/>
      <c r="Z981" s="148"/>
      <c r="AA981" s="148"/>
      <c r="AB981" s="148"/>
    </row>
    <row r="982" spans="1:28" ht="10.9" customHeight="1" x14ac:dyDescent="0.2">
      <c r="A982" s="148"/>
      <c r="B982" s="148"/>
      <c r="C982" s="148"/>
      <c r="D982" s="148"/>
      <c r="E982" s="148"/>
      <c r="F982" s="148"/>
      <c r="G982" s="148"/>
      <c r="H982" s="148"/>
      <c r="I982" s="148"/>
      <c r="J982" s="148"/>
      <c r="K982" s="148"/>
      <c r="L982" s="148"/>
      <c r="M982" s="148"/>
      <c r="N982" s="148"/>
      <c r="O982" s="148"/>
      <c r="P982" s="148"/>
      <c r="Q982" s="148"/>
      <c r="R982" s="148"/>
      <c r="S982" s="148"/>
      <c r="T982" s="148"/>
      <c r="U982" s="148"/>
      <c r="V982" s="148"/>
      <c r="W982" s="148"/>
      <c r="X982" s="148"/>
      <c r="Y982" s="148"/>
      <c r="Z982" s="148"/>
      <c r="AA982" s="148"/>
      <c r="AB982" s="148"/>
    </row>
    <row r="983" spans="1:28" ht="10.9" customHeight="1" x14ac:dyDescent="0.2">
      <c r="A983" s="148"/>
      <c r="B983" s="148"/>
      <c r="C983" s="148"/>
      <c r="D983" s="148"/>
      <c r="E983" s="148"/>
      <c r="F983" s="148"/>
      <c r="G983" s="148"/>
      <c r="H983" s="148"/>
      <c r="I983" s="148"/>
      <c r="J983" s="148"/>
      <c r="K983" s="148"/>
      <c r="L983" s="148"/>
      <c r="M983" s="148"/>
      <c r="N983" s="148"/>
      <c r="O983" s="148"/>
      <c r="P983" s="148"/>
      <c r="Q983" s="148"/>
      <c r="R983" s="148"/>
      <c r="S983" s="148"/>
      <c r="T983" s="148"/>
      <c r="U983" s="148"/>
      <c r="V983" s="148"/>
      <c r="W983" s="148"/>
      <c r="X983" s="148"/>
      <c r="Y983" s="148"/>
      <c r="Z983" s="148"/>
      <c r="AA983" s="148"/>
      <c r="AB983" s="148"/>
    </row>
    <row r="984" spans="1:28" ht="10.9" customHeight="1" x14ac:dyDescent="0.2">
      <c r="A984" s="148"/>
      <c r="B984" s="148"/>
      <c r="C984" s="148"/>
      <c r="D984" s="148"/>
      <c r="E984" s="148"/>
      <c r="F984" s="148"/>
      <c r="G984" s="148"/>
      <c r="H984" s="148"/>
      <c r="I984" s="148"/>
      <c r="J984" s="148"/>
      <c r="K984" s="148"/>
      <c r="L984" s="148"/>
      <c r="M984" s="148"/>
      <c r="N984" s="148"/>
      <c r="O984" s="148"/>
      <c r="P984" s="148"/>
      <c r="Q984" s="148"/>
      <c r="R984" s="148"/>
      <c r="S984" s="148"/>
      <c r="T984" s="148"/>
      <c r="U984" s="148"/>
      <c r="V984" s="148"/>
      <c r="W984" s="148"/>
      <c r="X984" s="148"/>
      <c r="Y984" s="148"/>
      <c r="Z984" s="148"/>
      <c r="AA984" s="148"/>
      <c r="AB984" s="148"/>
    </row>
    <row r="985" spans="1:28" ht="10.9" customHeight="1" x14ac:dyDescent="0.2">
      <c r="A985" s="148"/>
      <c r="B985" s="148"/>
      <c r="C985" s="148"/>
      <c r="D985" s="148"/>
      <c r="E985" s="148"/>
      <c r="F985" s="148"/>
      <c r="G985" s="148"/>
      <c r="H985" s="148"/>
      <c r="I985" s="148"/>
      <c r="J985" s="148"/>
      <c r="K985" s="148"/>
      <c r="L985" s="148"/>
      <c r="M985" s="148"/>
      <c r="N985" s="148"/>
      <c r="O985" s="148"/>
      <c r="P985" s="148"/>
      <c r="Q985" s="148"/>
      <c r="R985" s="148"/>
      <c r="S985" s="148"/>
      <c r="T985" s="148"/>
      <c r="U985" s="148"/>
      <c r="V985" s="148"/>
      <c r="W985" s="148"/>
      <c r="X985" s="148"/>
      <c r="Y985" s="148"/>
      <c r="Z985" s="148"/>
      <c r="AA985" s="148"/>
      <c r="AB985" s="148"/>
    </row>
    <row r="986" spans="1:28" ht="10.9" customHeight="1" x14ac:dyDescent="0.2">
      <c r="A986" s="148"/>
      <c r="B986" s="148"/>
      <c r="C986" s="148"/>
      <c r="D986" s="148"/>
      <c r="E986" s="148"/>
      <c r="F986" s="148"/>
      <c r="G986" s="148"/>
      <c r="H986" s="148"/>
      <c r="I986" s="148"/>
      <c r="J986" s="148"/>
      <c r="K986" s="148"/>
      <c r="L986" s="148"/>
      <c r="M986" s="148"/>
      <c r="N986" s="148"/>
      <c r="O986" s="148"/>
      <c r="P986" s="148"/>
      <c r="Q986" s="148"/>
      <c r="R986" s="148"/>
      <c r="S986" s="148"/>
      <c r="T986" s="148"/>
      <c r="U986" s="148"/>
      <c r="V986" s="148"/>
      <c r="W986" s="148"/>
      <c r="X986" s="148"/>
      <c r="Y986" s="148"/>
      <c r="Z986" s="148"/>
      <c r="AA986" s="148"/>
      <c r="AB986" s="148"/>
    </row>
    <row r="987" spans="1:28" ht="10.9" customHeight="1" x14ac:dyDescent="0.2">
      <c r="A987" s="148"/>
      <c r="B987" s="148"/>
      <c r="C987" s="148"/>
      <c r="D987" s="148"/>
      <c r="E987" s="148"/>
      <c r="F987" s="148"/>
      <c r="G987" s="148"/>
      <c r="H987" s="148"/>
      <c r="I987" s="148"/>
      <c r="J987" s="148"/>
      <c r="K987" s="148"/>
      <c r="L987" s="148"/>
      <c r="M987" s="148"/>
      <c r="N987" s="148"/>
      <c r="O987" s="148"/>
      <c r="P987" s="148"/>
      <c r="Q987" s="148"/>
      <c r="R987" s="148"/>
      <c r="S987" s="148"/>
      <c r="T987" s="148"/>
      <c r="U987" s="148"/>
      <c r="V987" s="148"/>
      <c r="W987" s="148"/>
      <c r="X987" s="148"/>
      <c r="Y987" s="148"/>
      <c r="Z987" s="148"/>
      <c r="AA987" s="148"/>
      <c r="AB987" s="148"/>
    </row>
    <row r="988" spans="1:28" ht="10.9" customHeight="1" x14ac:dyDescent="0.2">
      <c r="A988" s="148"/>
      <c r="B988" s="148"/>
      <c r="C988" s="148"/>
      <c r="D988" s="148"/>
      <c r="E988" s="148"/>
      <c r="F988" s="148"/>
      <c r="G988" s="148"/>
      <c r="H988" s="148"/>
      <c r="I988" s="148"/>
      <c r="J988" s="148"/>
      <c r="K988" s="148"/>
      <c r="L988" s="148"/>
      <c r="M988" s="148"/>
      <c r="N988" s="148"/>
      <c r="O988" s="148"/>
      <c r="P988" s="148"/>
      <c r="Q988" s="148"/>
      <c r="R988" s="148"/>
      <c r="S988" s="148"/>
      <c r="T988" s="148"/>
      <c r="U988" s="148"/>
      <c r="V988" s="148"/>
      <c r="W988" s="148"/>
      <c r="X988" s="148"/>
      <c r="Y988" s="148"/>
      <c r="Z988" s="148"/>
      <c r="AA988" s="148"/>
      <c r="AB988" s="148"/>
    </row>
    <row r="989" spans="1:28" ht="10.9" customHeight="1" x14ac:dyDescent="0.2">
      <c r="A989" s="148"/>
      <c r="B989" s="148"/>
      <c r="C989" s="148"/>
      <c r="D989" s="148"/>
      <c r="E989" s="148"/>
      <c r="F989" s="148"/>
      <c r="G989" s="148"/>
      <c r="H989" s="148"/>
      <c r="I989" s="148"/>
      <c r="J989" s="148"/>
      <c r="K989" s="148"/>
      <c r="L989" s="148"/>
      <c r="M989" s="148"/>
      <c r="N989" s="148"/>
      <c r="O989" s="148"/>
      <c r="P989" s="148"/>
      <c r="Q989" s="148"/>
      <c r="R989" s="148"/>
      <c r="S989" s="148"/>
      <c r="T989" s="148"/>
      <c r="U989" s="148"/>
      <c r="V989" s="148"/>
      <c r="W989" s="148"/>
      <c r="X989" s="148"/>
      <c r="Y989" s="148"/>
      <c r="Z989" s="148"/>
      <c r="AA989" s="148"/>
      <c r="AB989" s="148"/>
    </row>
    <row r="990" spans="1:28" ht="10.9" customHeight="1" x14ac:dyDescent="0.2">
      <c r="A990" s="148"/>
      <c r="B990" s="148"/>
      <c r="C990" s="148"/>
      <c r="D990" s="148"/>
      <c r="E990" s="148"/>
      <c r="F990" s="148"/>
      <c r="G990" s="148"/>
      <c r="H990" s="148"/>
      <c r="I990" s="148"/>
      <c r="J990" s="148"/>
      <c r="K990" s="148"/>
      <c r="L990" s="148"/>
      <c r="M990" s="148"/>
      <c r="N990" s="148"/>
      <c r="O990" s="148"/>
      <c r="P990" s="148"/>
      <c r="Q990" s="148"/>
      <c r="R990" s="148"/>
      <c r="S990" s="148"/>
      <c r="T990" s="148"/>
      <c r="U990" s="148"/>
      <c r="V990" s="148"/>
      <c r="W990" s="148"/>
      <c r="X990" s="148"/>
      <c r="Y990" s="148"/>
      <c r="Z990" s="148"/>
      <c r="AA990" s="148"/>
      <c r="AB990" s="148"/>
    </row>
    <row r="991" spans="1:28" ht="10.9" customHeight="1" x14ac:dyDescent="0.2">
      <c r="A991" s="148"/>
      <c r="B991" s="148"/>
      <c r="C991" s="148"/>
      <c r="D991" s="148"/>
      <c r="E991" s="148"/>
      <c r="F991" s="148"/>
      <c r="G991" s="148"/>
      <c r="H991" s="148"/>
      <c r="I991" s="148"/>
      <c r="J991" s="148"/>
      <c r="K991" s="148"/>
      <c r="L991" s="148"/>
      <c r="M991" s="148"/>
      <c r="N991" s="148"/>
      <c r="O991" s="148"/>
      <c r="P991" s="148"/>
      <c r="Q991" s="148"/>
      <c r="R991" s="148"/>
      <c r="S991" s="148"/>
      <c r="T991" s="148"/>
      <c r="U991" s="148"/>
      <c r="V991" s="148"/>
      <c r="W991" s="148"/>
      <c r="X991" s="148"/>
      <c r="Y991" s="148"/>
      <c r="Z991" s="148"/>
      <c r="AA991" s="148"/>
      <c r="AB991" s="148"/>
    </row>
    <row r="992" spans="1:28" ht="10.9" customHeight="1" x14ac:dyDescent="0.2">
      <c r="A992" s="148"/>
      <c r="B992" s="148"/>
      <c r="C992" s="148"/>
      <c r="D992" s="148"/>
      <c r="E992" s="148"/>
      <c r="F992" s="148"/>
      <c r="G992" s="148"/>
      <c r="H992" s="148"/>
      <c r="I992" s="148"/>
      <c r="J992" s="148"/>
      <c r="K992" s="148"/>
      <c r="L992" s="148"/>
      <c r="M992" s="148"/>
      <c r="N992" s="148"/>
      <c r="O992" s="148"/>
      <c r="P992" s="148"/>
      <c r="Q992" s="148"/>
      <c r="R992" s="148"/>
      <c r="S992" s="148"/>
      <c r="T992" s="148"/>
      <c r="U992" s="148"/>
      <c r="V992" s="148"/>
      <c r="W992" s="148"/>
      <c r="X992" s="148"/>
      <c r="Y992" s="148"/>
      <c r="Z992" s="148"/>
      <c r="AA992" s="148"/>
      <c r="AB992" s="148"/>
    </row>
    <row r="993" spans="1:28" ht="10.9" customHeight="1" x14ac:dyDescent="0.2">
      <c r="A993" s="148"/>
      <c r="B993" s="148"/>
      <c r="C993" s="148"/>
      <c r="D993" s="148"/>
      <c r="E993" s="148"/>
      <c r="F993" s="148"/>
      <c r="G993" s="148"/>
      <c r="H993" s="148"/>
      <c r="I993" s="148"/>
      <c r="J993" s="148"/>
      <c r="K993" s="148"/>
      <c r="L993" s="148"/>
      <c r="M993" s="148"/>
      <c r="N993" s="148"/>
      <c r="O993" s="148"/>
      <c r="P993" s="148"/>
      <c r="Q993" s="148"/>
      <c r="R993" s="148"/>
      <c r="S993" s="148"/>
      <c r="T993" s="148"/>
      <c r="U993" s="148"/>
      <c r="V993" s="148"/>
      <c r="W993" s="148"/>
      <c r="X993" s="148"/>
      <c r="Y993" s="148"/>
      <c r="Z993" s="148"/>
      <c r="AA993" s="148"/>
      <c r="AB993" s="148"/>
    </row>
    <row r="994" spans="1:28" ht="10.9" customHeight="1" x14ac:dyDescent="0.2">
      <c r="A994" s="148"/>
      <c r="B994" s="148"/>
      <c r="C994" s="148"/>
      <c r="D994" s="148"/>
      <c r="E994" s="148"/>
      <c r="F994" s="148"/>
      <c r="G994" s="148"/>
      <c r="H994" s="148"/>
      <c r="I994" s="148"/>
      <c r="J994" s="148"/>
      <c r="K994" s="148"/>
      <c r="L994" s="148"/>
      <c r="M994" s="148"/>
      <c r="N994" s="148"/>
      <c r="O994" s="148"/>
      <c r="P994" s="148"/>
      <c r="Q994" s="148"/>
      <c r="R994" s="148"/>
      <c r="S994" s="148"/>
      <c r="T994" s="148"/>
      <c r="U994" s="148"/>
      <c r="V994" s="148"/>
      <c r="W994" s="148"/>
      <c r="X994" s="148"/>
      <c r="Y994" s="148"/>
      <c r="Z994" s="148"/>
      <c r="AA994" s="148"/>
      <c r="AB994" s="148"/>
    </row>
    <row r="995" spans="1:28" ht="10.9" customHeight="1" x14ac:dyDescent="0.2">
      <c r="A995" s="148"/>
      <c r="B995" s="148"/>
      <c r="C995" s="148"/>
      <c r="D995" s="148"/>
      <c r="E995" s="148"/>
      <c r="F995" s="148"/>
      <c r="G995" s="148"/>
      <c r="H995" s="148"/>
      <c r="I995" s="148"/>
      <c r="J995" s="148"/>
      <c r="K995" s="148"/>
      <c r="L995" s="148"/>
      <c r="M995" s="148"/>
      <c r="N995" s="148"/>
      <c r="O995" s="148"/>
      <c r="P995" s="148"/>
      <c r="Q995" s="148"/>
      <c r="R995" s="148"/>
      <c r="S995" s="148"/>
      <c r="T995" s="148"/>
      <c r="U995" s="148"/>
      <c r="V995" s="148"/>
      <c r="W995" s="148"/>
      <c r="X995" s="148"/>
      <c r="Y995" s="148"/>
      <c r="Z995" s="148"/>
      <c r="AA995" s="148"/>
      <c r="AB995" s="148"/>
    </row>
    <row r="996" spans="1:28" ht="10.9" customHeight="1" x14ac:dyDescent="0.2">
      <c r="A996" s="148"/>
      <c r="B996" s="148"/>
      <c r="C996" s="148"/>
      <c r="D996" s="148"/>
      <c r="E996" s="148"/>
      <c r="F996" s="148"/>
      <c r="G996" s="148"/>
      <c r="H996" s="148"/>
      <c r="I996" s="148"/>
      <c r="J996" s="148"/>
      <c r="K996" s="148"/>
      <c r="L996" s="148"/>
      <c r="M996" s="148"/>
      <c r="N996" s="148"/>
      <c r="O996" s="148"/>
      <c r="P996" s="148"/>
      <c r="Q996" s="148"/>
      <c r="R996" s="148"/>
      <c r="S996" s="148"/>
      <c r="T996" s="148"/>
      <c r="U996" s="148"/>
      <c r="V996" s="148"/>
      <c r="W996" s="148"/>
      <c r="X996" s="148"/>
      <c r="Y996" s="148"/>
      <c r="Z996" s="148"/>
      <c r="AA996" s="148"/>
      <c r="AB996" s="148"/>
    </row>
    <row r="997" spans="1:28" ht="10.9" customHeight="1" x14ac:dyDescent="0.2">
      <c r="A997" s="148"/>
      <c r="B997" s="148"/>
      <c r="C997" s="148"/>
      <c r="D997" s="148"/>
      <c r="E997" s="148"/>
      <c r="F997" s="148"/>
      <c r="G997" s="148"/>
      <c r="H997" s="148"/>
      <c r="I997" s="148"/>
      <c r="J997" s="148"/>
      <c r="K997" s="148"/>
      <c r="L997" s="148"/>
      <c r="M997" s="148"/>
      <c r="N997" s="148"/>
      <c r="O997" s="148"/>
      <c r="P997" s="148"/>
      <c r="Q997" s="148"/>
      <c r="R997" s="148"/>
      <c r="S997" s="148"/>
      <c r="T997" s="148"/>
      <c r="U997" s="148"/>
      <c r="V997" s="148"/>
      <c r="W997" s="148"/>
      <c r="X997" s="148"/>
      <c r="Y997" s="148"/>
      <c r="Z997" s="148"/>
      <c r="AA997" s="148"/>
      <c r="AB997" s="148"/>
    </row>
    <row r="998" spans="1:28" ht="10.9" customHeight="1" x14ac:dyDescent="0.2">
      <c r="A998" s="148"/>
      <c r="B998" s="148"/>
      <c r="C998" s="148"/>
      <c r="D998" s="148"/>
      <c r="E998" s="148"/>
      <c r="F998" s="148"/>
      <c r="G998" s="148"/>
      <c r="H998" s="148"/>
      <c r="I998" s="148"/>
      <c r="J998" s="148"/>
      <c r="K998" s="148"/>
      <c r="L998" s="148"/>
      <c r="M998" s="148"/>
      <c r="N998" s="148"/>
      <c r="O998" s="148"/>
      <c r="P998" s="148"/>
      <c r="Q998" s="148"/>
      <c r="R998" s="148"/>
      <c r="S998" s="148"/>
      <c r="T998" s="148"/>
      <c r="U998" s="148"/>
      <c r="V998" s="148"/>
      <c r="W998" s="148"/>
      <c r="X998" s="148"/>
      <c r="Y998" s="148"/>
      <c r="Z998" s="148"/>
      <c r="AA998" s="148"/>
      <c r="AB998" s="148"/>
    </row>
    <row r="999" spans="1:28" ht="10.9" customHeight="1" x14ac:dyDescent="0.2">
      <c r="A999" s="148"/>
      <c r="B999" s="148"/>
      <c r="C999" s="148"/>
      <c r="D999" s="148"/>
      <c r="E999" s="148"/>
      <c r="F999" s="148"/>
      <c r="G999" s="148"/>
      <c r="H999" s="148"/>
      <c r="I999" s="148"/>
      <c r="J999" s="148"/>
      <c r="K999" s="148"/>
      <c r="L999" s="148"/>
      <c r="M999" s="148"/>
      <c r="N999" s="148"/>
      <c r="O999" s="148"/>
      <c r="P999" s="148"/>
      <c r="Q999" s="148"/>
      <c r="R999" s="148"/>
      <c r="S999" s="148"/>
      <c r="T999" s="148"/>
      <c r="U999" s="148"/>
      <c r="V999" s="148"/>
      <c r="W999" s="148"/>
      <c r="X999" s="148"/>
      <c r="Y999" s="148"/>
      <c r="Z999" s="148"/>
      <c r="AA999" s="148"/>
      <c r="AB999" s="148"/>
    </row>
    <row r="1000" spans="1:28" ht="10.9" customHeight="1" x14ac:dyDescent="0.2">
      <c r="A1000" s="148"/>
      <c r="B1000" s="148"/>
      <c r="C1000" s="148"/>
      <c r="D1000" s="148"/>
      <c r="E1000" s="148"/>
      <c r="F1000" s="148"/>
      <c r="G1000" s="148"/>
      <c r="H1000" s="148"/>
      <c r="I1000" s="148"/>
      <c r="J1000" s="148"/>
      <c r="K1000" s="148"/>
      <c r="L1000" s="148"/>
      <c r="M1000" s="148"/>
      <c r="N1000" s="148"/>
      <c r="O1000" s="148"/>
      <c r="P1000" s="148"/>
      <c r="Q1000" s="148"/>
      <c r="R1000" s="148"/>
      <c r="S1000" s="148"/>
      <c r="T1000" s="148"/>
      <c r="U1000" s="148"/>
      <c r="V1000" s="148"/>
      <c r="W1000" s="148"/>
      <c r="X1000" s="148"/>
      <c r="Y1000" s="148"/>
      <c r="Z1000" s="148"/>
      <c r="AA1000" s="148"/>
      <c r="AB1000" s="148"/>
    </row>
    <row r="1001" spans="1:28" ht="10.9" customHeight="1" x14ac:dyDescent="0.2">
      <c r="A1001" s="148"/>
      <c r="B1001" s="148"/>
      <c r="C1001" s="148"/>
      <c r="D1001" s="148"/>
      <c r="E1001" s="148"/>
      <c r="F1001" s="148"/>
      <c r="G1001" s="148"/>
      <c r="H1001" s="148"/>
      <c r="I1001" s="148"/>
      <c r="J1001" s="148"/>
      <c r="K1001" s="148"/>
      <c r="L1001" s="148"/>
      <c r="M1001" s="148"/>
      <c r="N1001" s="148"/>
      <c r="O1001" s="148"/>
      <c r="P1001" s="148"/>
      <c r="Q1001" s="148"/>
      <c r="R1001" s="148"/>
      <c r="S1001" s="148"/>
      <c r="T1001" s="148"/>
      <c r="U1001" s="148"/>
      <c r="V1001" s="148"/>
      <c r="W1001" s="148"/>
      <c r="X1001" s="148"/>
      <c r="Y1001" s="148"/>
      <c r="Z1001" s="148"/>
      <c r="AA1001" s="148"/>
      <c r="AB1001" s="148"/>
    </row>
    <row r="1002" spans="1:28" ht="10.9" customHeight="1" x14ac:dyDescent="0.2">
      <c r="A1002" s="148"/>
      <c r="B1002" s="148"/>
      <c r="C1002" s="148"/>
      <c r="D1002" s="148"/>
      <c r="E1002" s="148"/>
      <c r="F1002" s="148"/>
      <c r="G1002" s="148"/>
      <c r="H1002" s="148"/>
      <c r="I1002" s="148"/>
      <c r="J1002" s="148"/>
      <c r="K1002" s="148"/>
      <c r="L1002" s="148"/>
      <c r="M1002" s="148"/>
      <c r="N1002" s="148"/>
      <c r="O1002" s="148"/>
      <c r="P1002" s="148"/>
      <c r="Q1002" s="148"/>
      <c r="R1002" s="148"/>
      <c r="S1002" s="148"/>
      <c r="T1002" s="148"/>
      <c r="U1002" s="148"/>
      <c r="V1002" s="148"/>
      <c r="W1002" s="148"/>
      <c r="X1002" s="148"/>
      <c r="Y1002" s="148"/>
      <c r="Z1002" s="148"/>
      <c r="AA1002" s="148"/>
      <c r="AB1002" s="148"/>
    </row>
    <row r="1003" spans="1:28" ht="10.9" customHeight="1" x14ac:dyDescent="0.2">
      <c r="A1003" s="148"/>
      <c r="B1003" s="148"/>
      <c r="C1003" s="148"/>
      <c r="D1003" s="148"/>
      <c r="E1003" s="148"/>
      <c r="F1003" s="148"/>
      <c r="G1003" s="148"/>
      <c r="H1003" s="148"/>
      <c r="I1003" s="148"/>
      <c r="J1003" s="148"/>
      <c r="K1003" s="148"/>
      <c r="L1003" s="148"/>
      <c r="M1003" s="148"/>
      <c r="N1003" s="148"/>
      <c r="O1003" s="148"/>
      <c r="P1003" s="148"/>
      <c r="Q1003" s="148"/>
      <c r="R1003" s="148"/>
      <c r="S1003" s="148"/>
      <c r="T1003" s="148"/>
      <c r="U1003" s="148"/>
      <c r="V1003" s="148"/>
      <c r="W1003" s="148"/>
      <c r="X1003" s="148"/>
      <c r="Y1003" s="148"/>
      <c r="Z1003" s="148"/>
      <c r="AA1003" s="148"/>
      <c r="AB1003" s="148"/>
    </row>
    <row r="1004" spans="1:28" ht="10.9" customHeight="1" x14ac:dyDescent="0.2">
      <c r="A1004" s="148"/>
      <c r="B1004" s="148"/>
      <c r="C1004" s="148"/>
      <c r="D1004" s="148"/>
      <c r="E1004" s="148"/>
      <c r="F1004" s="148"/>
      <c r="G1004" s="148"/>
      <c r="H1004" s="148"/>
      <c r="I1004" s="148"/>
      <c r="J1004" s="148"/>
      <c r="K1004" s="148"/>
      <c r="L1004" s="148"/>
      <c r="M1004" s="148"/>
      <c r="N1004" s="148"/>
      <c r="O1004" s="148"/>
      <c r="P1004" s="148"/>
      <c r="Q1004" s="148"/>
      <c r="R1004" s="148"/>
      <c r="S1004" s="148"/>
      <c r="T1004" s="148"/>
      <c r="U1004" s="148"/>
      <c r="V1004" s="148"/>
      <c r="W1004" s="148"/>
      <c r="X1004" s="148"/>
      <c r="Y1004" s="148"/>
      <c r="Z1004" s="148"/>
      <c r="AA1004" s="148"/>
      <c r="AB1004" s="148"/>
    </row>
    <row r="1005" spans="1:28" ht="10.9" customHeight="1" x14ac:dyDescent="0.2">
      <c r="A1005" s="148"/>
      <c r="B1005" s="148"/>
      <c r="C1005" s="148"/>
      <c r="D1005" s="148"/>
      <c r="E1005" s="148"/>
      <c r="F1005" s="148"/>
      <c r="G1005" s="148"/>
      <c r="H1005" s="148"/>
      <c r="I1005" s="148"/>
      <c r="J1005" s="148"/>
      <c r="K1005" s="148"/>
      <c r="L1005" s="148"/>
      <c r="M1005" s="148"/>
      <c r="N1005" s="148"/>
      <c r="O1005" s="148"/>
      <c r="P1005" s="148"/>
      <c r="Q1005" s="148"/>
      <c r="R1005" s="148"/>
      <c r="S1005" s="148"/>
      <c r="T1005" s="148"/>
      <c r="U1005" s="148"/>
      <c r="V1005" s="148"/>
      <c r="W1005" s="148"/>
      <c r="X1005" s="148"/>
      <c r="Y1005" s="148"/>
      <c r="Z1005" s="148"/>
      <c r="AA1005" s="148"/>
      <c r="AB1005" s="148"/>
    </row>
    <row r="1006" spans="1:28" ht="10.9" customHeight="1" x14ac:dyDescent="0.2">
      <c r="A1006" s="148"/>
      <c r="B1006" s="148"/>
      <c r="C1006" s="148"/>
      <c r="D1006" s="148"/>
      <c r="E1006" s="148"/>
      <c r="F1006" s="148"/>
      <c r="G1006" s="148"/>
      <c r="H1006" s="148"/>
      <c r="I1006" s="148"/>
      <c r="J1006" s="148"/>
      <c r="K1006" s="148"/>
      <c r="L1006" s="148"/>
      <c r="M1006" s="148"/>
      <c r="N1006" s="148"/>
      <c r="O1006" s="148"/>
      <c r="P1006" s="148"/>
      <c r="Q1006" s="148"/>
      <c r="R1006" s="148"/>
      <c r="S1006" s="148"/>
      <c r="T1006" s="148"/>
      <c r="U1006" s="148"/>
      <c r="V1006" s="148"/>
      <c r="W1006" s="148"/>
      <c r="X1006" s="148"/>
      <c r="Y1006" s="148"/>
      <c r="Z1006" s="148"/>
      <c r="AA1006" s="148"/>
      <c r="AB1006" s="148"/>
    </row>
    <row r="1007" spans="1:28" ht="10.9" customHeight="1" x14ac:dyDescent="0.2">
      <c r="A1007" s="148"/>
      <c r="B1007" s="148"/>
      <c r="C1007" s="148"/>
      <c r="D1007" s="148"/>
      <c r="E1007" s="148"/>
      <c r="F1007" s="148"/>
      <c r="G1007" s="148"/>
      <c r="H1007" s="148"/>
      <c r="I1007" s="148"/>
      <c r="J1007" s="148"/>
      <c r="K1007" s="148"/>
      <c r="L1007" s="148"/>
      <c r="M1007" s="148"/>
      <c r="N1007" s="148"/>
      <c r="O1007" s="148"/>
      <c r="P1007" s="148"/>
      <c r="Q1007" s="148"/>
      <c r="R1007" s="148"/>
      <c r="S1007" s="148"/>
      <c r="T1007" s="148"/>
      <c r="U1007" s="148"/>
      <c r="V1007" s="148"/>
      <c r="W1007" s="148"/>
      <c r="X1007" s="148"/>
      <c r="Y1007" s="148"/>
      <c r="Z1007" s="148"/>
      <c r="AA1007" s="148"/>
      <c r="AB1007" s="148"/>
    </row>
    <row r="1008" spans="1:28" ht="10.9" customHeight="1" x14ac:dyDescent="0.2">
      <c r="A1008" s="148"/>
      <c r="B1008" s="148"/>
      <c r="C1008" s="148"/>
      <c r="D1008" s="148"/>
      <c r="E1008" s="148"/>
      <c r="F1008" s="148"/>
      <c r="G1008" s="148"/>
      <c r="H1008" s="148"/>
      <c r="I1008" s="148"/>
      <c r="J1008" s="148"/>
      <c r="K1008" s="148"/>
      <c r="L1008" s="148"/>
      <c r="M1008" s="148"/>
      <c r="N1008" s="148"/>
      <c r="O1008" s="148"/>
      <c r="P1008" s="148"/>
      <c r="Q1008" s="148"/>
      <c r="R1008" s="148"/>
      <c r="S1008" s="148"/>
      <c r="T1008" s="148"/>
      <c r="U1008" s="148"/>
      <c r="V1008" s="148"/>
      <c r="W1008" s="148"/>
      <c r="X1008" s="148"/>
      <c r="Y1008" s="148"/>
      <c r="Z1008" s="148"/>
      <c r="AA1008" s="148"/>
      <c r="AB1008" s="148"/>
    </row>
    <row r="1009" spans="1:28" ht="10.9" customHeight="1" x14ac:dyDescent="0.2">
      <c r="A1009" s="148"/>
      <c r="B1009" s="148"/>
      <c r="C1009" s="148"/>
      <c r="D1009" s="148"/>
      <c r="E1009" s="148"/>
      <c r="F1009" s="148"/>
      <c r="G1009" s="148"/>
      <c r="H1009" s="148"/>
      <c r="I1009" s="148"/>
      <c r="J1009" s="148"/>
      <c r="K1009" s="148"/>
      <c r="L1009" s="148"/>
      <c r="M1009" s="148"/>
      <c r="N1009" s="148"/>
      <c r="O1009" s="148"/>
      <c r="P1009" s="148"/>
      <c r="Q1009" s="148"/>
      <c r="R1009" s="148"/>
      <c r="S1009" s="148"/>
      <c r="T1009" s="148"/>
      <c r="U1009" s="148"/>
      <c r="V1009" s="148"/>
      <c r="W1009" s="148"/>
      <c r="X1009" s="148"/>
      <c r="Y1009" s="148"/>
      <c r="Z1009" s="148"/>
      <c r="AA1009" s="148"/>
      <c r="AB1009" s="148"/>
    </row>
    <row r="1010" spans="1:28" ht="10.9" customHeight="1" x14ac:dyDescent="0.2">
      <c r="A1010" s="148"/>
      <c r="B1010" s="148"/>
      <c r="C1010" s="148"/>
      <c r="D1010" s="148"/>
      <c r="E1010" s="148"/>
      <c r="F1010" s="148"/>
      <c r="G1010" s="148"/>
      <c r="H1010" s="148"/>
      <c r="I1010" s="148"/>
      <c r="J1010" s="148"/>
      <c r="K1010" s="148"/>
      <c r="L1010" s="148"/>
      <c r="M1010" s="148"/>
      <c r="N1010" s="148"/>
      <c r="O1010" s="148"/>
      <c r="P1010" s="148"/>
      <c r="Q1010" s="148"/>
      <c r="R1010" s="148"/>
      <c r="S1010" s="148"/>
      <c r="T1010" s="148"/>
      <c r="U1010" s="148"/>
      <c r="V1010" s="148"/>
      <c r="W1010" s="148"/>
      <c r="X1010" s="148"/>
      <c r="Y1010" s="148"/>
      <c r="Z1010" s="148"/>
      <c r="AA1010" s="148"/>
      <c r="AB1010" s="148"/>
    </row>
    <row r="1011" spans="1:28" ht="10.9" customHeight="1" x14ac:dyDescent="0.2">
      <c r="A1011" s="148"/>
      <c r="B1011" s="148"/>
      <c r="C1011" s="148"/>
      <c r="D1011" s="148"/>
      <c r="E1011" s="148"/>
      <c r="F1011" s="148"/>
      <c r="G1011" s="148"/>
      <c r="H1011" s="148"/>
      <c r="I1011" s="148"/>
      <c r="J1011" s="148"/>
      <c r="K1011" s="148"/>
      <c r="L1011" s="148"/>
      <c r="M1011" s="148"/>
      <c r="N1011" s="148"/>
      <c r="O1011" s="148"/>
      <c r="P1011" s="148"/>
      <c r="Q1011" s="148"/>
      <c r="R1011" s="148"/>
      <c r="S1011" s="148"/>
      <c r="T1011" s="148"/>
      <c r="U1011" s="148"/>
      <c r="V1011" s="148"/>
      <c r="W1011" s="148"/>
      <c r="X1011" s="148"/>
      <c r="Y1011" s="148"/>
      <c r="Z1011" s="148"/>
      <c r="AA1011" s="148"/>
      <c r="AB1011" s="148"/>
    </row>
    <row r="1012" spans="1:28" ht="10.9" customHeight="1" x14ac:dyDescent="0.2">
      <c r="A1012" s="148"/>
      <c r="B1012" s="148"/>
      <c r="C1012" s="148"/>
      <c r="D1012" s="148"/>
      <c r="E1012" s="148"/>
      <c r="F1012" s="148"/>
      <c r="G1012" s="148"/>
      <c r="H1012" s="148"/>
      <c r="I1012" s="148"/>
      <c r="J1012" s="148"/>
      <c r="K1012" s="148"/>
      <c r="L1012" s="148"/>
      <c r="M1012" s="148"/>
      <c r="N1012" s="148"/>
      <c r="O1012" s="148"/>
      <c r="P1012" s="148"/>
      <c r="Q1012" s="148"/>
      <c r="R1012" s="148"/>
      <c r="S1012" s="148"/>
      <c r="T1012" s="148"/>
      <c r="U1012" s="148"/>
      <c r="V1012" s="148"/>
      <c r="W1012" s="148"/>
      <c r="X1012" s="148"/>
      <c r="Y1012" s="148"/>
      <c r="Z1012" s="148"/>
      <c r="AA1012" s="148"/>
      <c r="AB1012" s="148"/>
    </row>
    <row r="1013" spans="1:28" ht="10.9" customHeight="1" x14ac:dyDescent="0.2">
      <c r="A1013" s="148"/>
      <c r="B1013" s="148"/>
      <c r="C1013" s="148"/>
      <c r="D1013" s="148"/>
      <c r="E1013" s="148"/>
      <c r="F1013" s="148"/>
      <c r="G1013" s="148"/>
      <c r="H1013" s="148"/>
      <c r="I1013" s="148"/>
      <c r="J1013" s="148"/>
      <c r="K1013" s="148"/>
      <c r="L1013" s="148"/>
      <c r="M1013" s="148"/>
      <c r="N1013" s="148"/>
      <c r="O1013" s="148"/>
      <c r="P1013" s="148"/>
      <c r="Q1013" s="148"/>
      <c r="R1013" s="148"/>
      <c r="S1013" s="148"/>
      <c r="T1013" s="148"/>
      <c r="U1013" s="148"/>
      <c r="V1013" s="148"/>
      <c r="W1013" s="148"/>
      <c r="X1013" s="148"/>
      <c r="Y1013" s="148"/>
      <c r="Z1013" s="148"/>
      <c r="AA1013" s="148"/>
      <c r="AB1013" s="148"/>
    </row>
    <row r="1014" spans="1:28" ht="10.9" customHeight="1" x14ac:dyDescent="0.2">
      <c r="A1014" s="148"/>
      <c r="B1014" s="148"/>
      <c r="C1014" s="148"/>
      <c r="D1014" s="148"/>
      <c r="E1014" s="148"/>
      <c r="F1014" s="148"/>
      <c r="G1014" s="148"/>
      <c r="H1014" s="148"/>
      <c r="I1014" s="148"/>
      <c r="J1014" s="148"/>
      <c r="K1014" s="148"/>
      <c r="L1014" s="148"/>
      <c r="M1014" s="148"/>
      <c r="N1014" s="148"/>
      <c r="O1014" s="148"/>
      <c r="P1014" s="148"/>
      <c r="Q1014" s="148"/>
      <c r="R1014" s="148"/>
      <c r="S1014" s="148"/>
      <c r="T1014" s="148"/>
      <c r="U1014" s="148"/>
      <c r="V1014" s="148"/>
      <c r="W1014" s="148"/>
      <c r="X1014" s="148"/>
      <c r="Y1014" s="148"/>
      <c r="Z1014" s="148"/>
      <c r="AA1014" s="148"/>
      <c r="AB1014" s="148"/>
    </row>
    <row r="1015" spans="1:28" ht="10.9" customHeight="1" x14ac:dyDescent="0.2">
      <c r="A1015" s="148"/>
      <c r="B1015" s="148"/>
      <c r="C1015" s="148"/>
      <c r="D1015" s="148"/>
      <c r="E1015" s="148"/>
      <c r="F1015" s="148"/>
      <c r="G1015" s="148"/>
      <c r="H1015" s="148"/>
      <c r="I1015" s="148"/>
      <c r="J1015" s="148"/>
      <c r="K1015" s="148"/>
      <c r="L1015" s="148"/>
      <c r="M1015" s="148"/>
      <c r="N1015" s="148"/>
      <c r="O1015" s="148"/>
      <c r="P1015" s="148"/>
      <c r="Q1015" s="148"/>
      <c r="R1015" s="148"/>
      <c r="S1015" s="148"/>
      <c r="T1015" s="148"/>
      <c r="U1015" s="148"/>
      <c r="V1015" s="148"/>
      <c r="W1015" s="148"/>
      <c r="X1015" s="148"/>
      <c r="Y1015" s="148"/>
      <c r="Z1015" s="148"/>
      <c r="AA1015" s="148"/>
      <c r="AB1015" s="148"/>
    </row>
    <row r="1016" spans="1:28" ht="10.9" customHeight="1" x14ac:dyDescent="0.2">
      <c r="A1016" s="148"/>
      <c r="B1016" s="148"/>
      <c r="C1016" s="148"/>
      <c r="D1016" s="148"/>
      <c r="E1016" s="148"/>
      <c r="F1016" s="148"/>
      <c r="G1016" s="148"/>
      <c r="H1016" s="148"/>
      <c r="I1016" s="148"/>
      <c r="J1016" s="148"/>
      <c r="K1016" s="148"/>
      <c r="L1016" s="148"/>
      <c r="M1016" s="148"/>
      <c r="N1016" s="148"/>
      <c r="O1016" s="148"/>
      <c r="P1016" s="148"/>
      <c r="Q1016" s="148"/>
      <c r="R1016" s="148"/>
      <c r="S1016" s="148"/>
      <c r="T1016" s="148"/>
      <c r="U1016" s="148"/>
      <c r="V1016" s="148"/>
      <c r="W1016" s="148"/>
      <c r="X1016" s="148"/>
      <c r="Y1016" s="148"/>
      <c r="Z1016" s="148"/>
      <c r="AA1016" s="148"/>
      <c r="AB1016" s="148"/>
    </row>
    <row r="1017" spans="1:28" ht="10.9" customHeight="1" x14ac:dyDescent="0.2">
      <c r="A1017" s="148"/>
      <c r="B1017" s="148"/>
      <c r="C1017" s="148"/>
      <c r="D1017" s="148"/>
      <c r="E1017" s="148"/>
      <c r="F1017" s="148"/>
      <c r="G1017" s="148"/>
      <c r="H1017" s="148"/>
      <c r="I1017" s="148"/>
      <c r="J1017" s="148"/>
      <c r="K1017" s="148"/>
      <c r="L1017" s="148"/>
      <c r="M1017" s="148"/>
      <c r="N1017" s="148"/>
      <c r="O1017" s="148"/>
      <c r="P1017" s="148"/>
      <c r="Q1017" s="148"/>
      <c r="R1017" s="148"/>
      <c r="S1017" s="148"/>
      <c r="T1017" s="148"/>
      <c r="U1017" s="148"/>
      <c r="V1017" s="148"/>
      <c r="W1017" s="148"/>
      <c r="X1017" s="148"/>
      <c r="Y1017" s="148"/>
      <c r="Z1017" s="148"/>
      <c r="AA1017" s="148"/>
      <c r="AB1017" s="148"/>
    </row>
    <row r="1018" spans="1:28" ht="10.9" customHeight="1" x14ac:dyDescent="0.2">
      <c r="A1018" s="148"/>
      <c r="B1018" s="148"/>
      <c r="C1018" s="148"/>
      <c r="D1018" s="148"/>
      <c r="E1018" s="148"/>
      <c r="F1018" s="148"/>
      <c r="G1018" s="148"/>
      <c r="H1018" s="148"/>
      <c r="I1018" s="148"/>
      <c r="J1018" s="148"/>
      <c r="K1018" s="148"/>
      <c r="L1018" s="148"/>
      <c r="M1018" s="148"/>
      <c r="N1018" s="148"/>
      <c r="O1018" s="148"/>
      <c r="P1018" s="148"/>
      <c r="Q1018" s="148"/>
      <c r="R1018" s="148"/>
      <c r="S1018" s="148"/>
      <c r="T1018" s="148"/>
      <c r="U1018" s="148"/>
      <c r="V1018" s="148"/>
      <c r="W1018" s="148"/>
      <c r="X1018" s="148"/>
      <c r="Y1018" s="148"/>
      <c r="Z1018" s="148"/>
      <c r="AA1018" s="148"/>
      <c r="AB1018" s="148"/>
    </row>
    <row r="1019" spans="1:28" ht="10.9" customHeight="1" x14ac:dyDescent="0.2">
      <c r="A1019" s="148"/>
      <c r="B1019" s="148"/>
      <c r="C1019" s="148"/>
      <c r="D1019" s="148"/>
      <c r="E1019" s="148"/>
      <c r="F1019" s="148"/>
      <c r="G1019" s="148"/>
      <c r="H1019" s="148"/>
      <c r="I1019" s="148"/>
      <c r="J1019" s="148"/>
      <c r="K1019" s="148"/>
      <c r="L1019" s="148"/>
      <c r="M1019" s="148"/>
      <c r="N1019" s="148"/>
      <c r="O1019" s="148"/>
      <c r="P1019" s="148"/>
      <c r="Q1019" s="148"/>
      <c r="R1019" s="148"/>
      <c r="S1019" s="148"/>
      <c r="T1019" s="148"/>
      <c r="U1019" s="148"/>
      <c r="V1019" s="148"/>
      <c r="W1019" s="148"/>
      <c r="X1019" s="148"/>
      <c r="Y1019" s="148"/>
      <c r="Z1019" s="148"/>
      <c r="AA1019" s="148"/>
      <c r="AB1019" s="148"/>
    </row>
    <row r="1020" spans="1:28" ht="10.9" customHeight="1" x14ac:dyDescent="0.2">
      <c r="A1020" s="148"/>
      <c r="B1020" s="148"/>
      <c r="C1020" s="148"/>
      <c r="D1020" s="148"/>
      <c r="E1020" s="148"/>
      <c r="F1020" s="148"/>
      <c r="G1020" s="148"/>
      <c r="H1020" s="148"/>
      <c r="I1020" s="148"/>
      <c r="J1020" s="148"/>
      <c r="K1020" s="148"/>
      <c r="L1020" s="148"/>
      <c r="M1020" s="148"/>
      <c r="N1020" s="148"/>
      <c r="O1020" s="148"/>
      <c r="P1020" s="148"/>
      <c r="Q1020" s="148"/>
      <c r="R1020" s="148"/>
      <c r="S1020" s="148"/>
      <c r="T1020" s="148"/>
      <c r="U1020" s="148"/>
      <c r="V1020" s="148"/>
      <c r="W1020" s="148"/>
      <c r="X1020" s="148"/>
      <c r="Y1020" s="148"/>
      <c r="Z1020" s="148"/>
      <c r="AA1020" s="148"/>
      <c r="AB1020" s="148"/>
    </row>
    <row r="1021" spans="1:28" ht="10.9" customHeight="1" x14ac:dyDescent="0.2">
      <c r="A1021" s="148"/>
      <c r="B1021" s="148"/>
      <c r="C1021" s="148"/>
      <c r="D1021" s="148"/>
      <c r="E1021" s="148"/>
      <c r="F1021" s="148"/>
      <c r="G1021" s="148"/>
      <c r="H1021" s="148"/>
      <c r="I1021" s="148"/>
      <c r="J1021" s="148"/>
      <c r="K1021" s="148"/>
      <c r="L1021" s="148"/>
      <c r="M1021" s="148"/>
      <c r="N1021" s="148"/>
      <c r="O1021" s="148"/>
      <c r="P1021" s="148"/>
      <c r="Q1021" s="148"/>
      <c r="R1021" s="148"/>
      <c r="S1021" s="148"/>
      <c r="T1021" s="148"/>
      <c r="U1021" s="148"/>
      <c r="V1021" s="148"/>
      <c r="W1021" s="148"/>
      <c r="X1021" s="148"/>
      <c r="Y1021" s="148"/>
      <c r="Z1021" s="148"/>
      <c r="AA1021" s="148"/>
      <c r="AB1021" s="148"/>
    </row>
    <row r="1022" spans="1:28" ht="10.9" customHeight="1" x14ac:dyDescent="0.2">
      <c r="A1022" s="148"/>
      <c r="B1022" s="148"/>
      <c r="C1022" s="148"/>
      <c r="D1022" s="148"/>
      <c r="E1022" s="148"/>
      <c r="F1022" s="148"/>
      <c r="G1022" s="148"/>
      <c r="H1022" s="148"/>
      <c r="I1022" s="148"/>
      <c r="J1022" s="148"/>
      <c r="K1022" s="148"/>
      <c r="L1022" s="148"/>
      <c r="M1022" s="148"/>
      <c r="N1022" s="148"/>
      <c r="O1022" s="148"/>
      <c r="P1022" s="148"/>
      <c r="Q1022" s="148"/>
      <c r="R1022" s="148"/>
      <c r="S1022" s="148"/>
      <c r="T1022" s="148"/>
      <c r="U1022" s="148"/>
      <c r="V1022" s="148"/>
      <c r="W1022" s="148"/>
      <c r="X1022" s="148"/>
      <c r="Y1022" s="148"/>
      <c r="Z1022" s="148"/>
      <c r="AA1022" s="148"/>
      <c r="AB1022" s="148"/>
    </row>
    <row r="1023" spans="1:28" ht="10.9" customHeight="1" x14ac:dyDescent="0.2">
      <c r="A1023" s="148"/>
      <c r="B1023" s="148"/>
      <c r="C1023" s="148"/>
      <c r="D1023" s="148"/>
      <c r="E1023" s="148"/>
      <c r="F1023" s="148"/>
      <c r="G1023" s="148"/>
      <c r="H1023" s="148"/>
      <c r="I1023" s="148"/>
      <c r="J1023" s="148"/>
      <c r="K1023" s="148"/>
      <c r="L1023" s="148"/>
      <c r="M1023" s="148"/>
      <c r="N1023" s="148"/>
      <c r="O1023" s="148"/>
      <c r="P1023" s="148"/>
      <c r="Q1023" s="148"/>
      <c r="R1023" s="148"/>
      <c r="S1023" s="148"/>
      <c r="T1023" s="148"/>
      <c r="U1023" s="148"/>
      <c r="V1023" s="148"/>
      <c r="W1023" s="148"/>
      <c r="X1023" s="148"/>
      <c r="Y1023" s="148"/>
      <c r="Z1023" s="148"/>
      <c r="AA1023" s="148"/>
      <c r="AB1023" s="148"/>
    </row>
    <row r="1024" spans="1:28" ht="10.9" customHeight="1" x14ac:dyDescent="0.2">
      <c r="A1024" s="148"/>
      <c r="B1024" s="148"/>
      <c r="C1024" s="148"/>
      <c r="D1024" s="148"/>
      <c r="E1024" s="148"/>
      <c r="F1024" s="148"/>
      <c r="G1024" s="148"/>
      <c r="H1024" s="148"/>
      <c r="I1024" s="148"/>
      <c r="J1024" s="148"/>
      <c r="K1024" s="148"/>
      <c r="L1024" s="148"/>
      <c r="M1024" s="148"/>
      <c r="N1024" s="148"/>
      <c r="O1024" s="148"/>
      <c r="P1024" s="148"/>
      <c r="Q1024" s="148"/>
      <c r="R1024" s="148"/>
      <c r="S1024" s="148"/>
      <c r="T1024" s="148"/>
      <c r="U1024" s="148"/>
      <c r="V1024" s="148"/>
      <c r="W1024" s="148"/>
      <c r="X1024" s="148"/>
      <c r="Y1024" s="148"/>
      <c r="Z1024" s="148"/>
      <c r="AA1024" s="148"/>
      <c r="AB1024" s="148"/>
    </row>
    <row r="1025" spans="1:28" ht="10.9" customHeight="1" x14ac:dyDescent="0.2">
      <c r="A1025" s="148"/>
      <c r="B1025" s="148"/>
      <c r="C1025" s="148"/>
      <c r="D1025" s="148"/>
      <c r="E1025" s="148"/>
      <c r="F1025" s="148"/>
      <c r="G1025" s="148"/>
      <c r="H1025" s="148"/>
      <c r="I1025" s="148"/>
      <c r="J1025" s="148"/>
      <c r="K1025" s="148"/>
      <c r="L1025" s="148"/>
      <c r="M1025" s="148"/>
      <c r="N1025" s="148"/>
      <c r="O1025" s="148"/>
      <c r="P1025" s="148"/>
      <c r="Q1025" s="148"/>
      <c r="R1025" s="148"/>
      <c r="S1025" s="148"/>
      <c r="T1025" s="148"/>
      <c r="U1025" s="148"/>
      <c r="V1025" s="148"/>
      <c r="W1025" s="148"/>
      <c r="X1025" s="148"/>
      <c r="Y1025" s="148"/>
      <c r="Z1025" s="148"/>
      <c r="AA1025" s="148"/>
      <c r="AB1025" s="148"/>
    </row>
    <row r="1026" spans="1:28" ht="10.9" customHeight="1" x14ac:dyDescent="0.2">
      <c r="A1026" s="148"/>
      <c r="B1026" s="148"/>
      <c r="C1026" s="148"/>
      <c r="D1026" s="148"/>
      <c r="E1026" s="148"/>
      <c r="F1026" s="148"/>
      <c r="G1026" s="148"/>
      <c r="H1026" s="148"/>
      <c r="I1026" s="148"/>
      <c r="J1026" s="148"/>
      <c r="K1026" s="148"/>
      <c r="L1026" s="148"/>
      <c r="M1026" s="148"/>
      <c r="N1026" s="148"/>
      <c r="O1026" s="148"/>
      <c r="P1026" s="148"/>
      <c r="Q1026" s="148"/>
      <c r="R1026" s="148"/>
      <c r="S1026" s="148"/>
      <c r="T1026" s="148"/>
      <c r="U1026" s="148"/>
      <c r="V1026" s="148"/>
      <c r="W1026" s="148"/>
      <c r="X1026" s="148"/>
      <c r="Y1026" s="148"/>
      <c r="Z1026" s="148"/>
      <c r="AA1026" s="148"/>
      <c r="AB1026" s="148"/>
    </row>
    <row r="1027" spans="1:28" ht="10.9" customHeight="1" x14ac:dyDescent="0.2">
      <c r="A1027" s="148"/>
      <c r="B1027" s="148"/>
      <c r="C1027" s="148"/>
      <c r="D1027" s="148"/>
      <c r="E1027" s="148"/>
      <c r="F1027" s="148"/>
      <c r="G1027" s="148"/>
      <c r="H1027" s="148"/>
      <c r="I1027" s="148"/>
      <c r="J1027" s="148"/>
      <c r="K1027" s="148"/>
      <c r="L1027" s="148"/>
      <c r="M1027" s="148"/>
      <c r="N1027" s="148"/>
      <c r="O1027" s="148"/>
      <c r="P1027" s="148"/>
      <c r="Q1027" s="148"/>
      <c r="R1027" s="148"/>
      <c r="S1027" s="148"/>
      <c r="T1027" s="148"/>
      <c r="U1027" s="148"/>
      <c r="V1027" s="148"/>
      <c r="W1027" s="148"/>
      <c r="X1027" s="148"/>
      <c r="Y1027" s="148"/>
      <c r="Z1027" s="148"/>
      <c r="AA1027" s="148"/>
      <c r="AB1027" s="148"/>
    </row>
    <row r="1028" spans="1:28" ht="10.9" customHeight="1" x14ac:dyDescent="0.2">
      <c r="A1028" s="148"/>
      <c r="B1028" s="148"/>
      <c r="C1028" s="148"/>
      <c r="D1028" s="148"/>
      <c r="E1028" s="148"/>
      <c r="F1028" s="148"/>
      <c r="G1028" s="148"/>
      <c r="H1028" s="148"/>
      <c r="I1028" s="148"/>
      <c r="J1028" s="148"/>
      <c r="K1028" s="148"/>
      <c r="L1028" s="148"/>
      <c r="M1028" s="148"/>
      <c r="N1028" s="148"/>
      <c r="O1028" s="148"/>
      <c r="P1028" s="148"/>
      <c r="Q1028" s="148"/>
      <c r="R1028" s="148"/>
      <c r="S1028" s="148"/>
      <c r="T1028" s="148"/>
      <c r="U1028" s="148"/>
      <c r="V1028" s="148"/>
      <c r="W1028" s="148"/>
      <c r="X1028" s="148"/>
      <c r="Y1028" s="148"/>
      <c r="Z1028" s="148"/>
      <c r="AA1028" s="148"/>
      <c r="AB1028" s="148"/>
    </row>
    <row r="1029" spans="1:28" ht="10.9" customHeight="1" x14ac:dyDescent="0.2">
      <c r="A1029" s="148"/>
      <c r="B1029" s="148"/>
      <c r="C1029" s="148"/>
      <c r="D1029" s="148"/>
      <c r="E1029" s="148"/>
      <c r="F1029" s="148"/>
      <c r="G1029" s="148"/>
      <c r="H1029" s="148"/>
      <c r="I1029" s="148"/>
      <c r="J1029" s="148"/>
      <c r="K1029" s="148"/>
      <c r="L1029" s="148"/>
      <c r="M1029" s="148"/>
      <c r="N1029" s="148"/>
      <c r="O1029" s="148"/>
      <c r="P1029" s="148"/>
      <c r="Q1029" s="148"/>
      <c r="R1029" s="148"/>
      <c r="S1029" s="148"/>
      <c r="T1029" s="148"/>
      <c r="U1029" s="148"/>
      <c r="V1029" s="148"/>
      <c r="W1029" s="148"/>
      <c r="X1029" s="148"/>
      <c r="Y1029" s="148"/>
      <c r="Z1029" s="148"/>
      <c r="AA1029" s="148"/>
      <c r="AB1029" s="148"/>
    </row>
    <row r="1030" spans="1:28" ht="10.9" customHeight="1" x14ac:dyDescent="0.2">
      <c r="A1030" s="148"/>
      <c r="B1030" s="148"/>
      <c r="C1030" s="148"/>
      <c r="D1030" s="148"/>
      <c r="E1030" s="148"/>
      <c r="F1030" s="148"/>
      <c r="G1030" s="148"/>
      <c r="H1030" s="148"/>
      <c r="I1030" s="148"/>
      <c r="J1030" s="148"/>
      <c r="K1030" s="148"/>
      <c r="L1030" s="148"/>
      <c r="M1030" s="148"/>
      <c r="N1030" s="148"/>
      <c r="O1030" s="148"/>
      <c r="P1030" s="148"/>
      <c r="Q1030" s="148"/>
      <c r="R1030" s="148"/>
      <c r="S1030" s="148"/>
      <c r="T1030" s="148"/>
      <c r="U1030" s="148"/>
      <c r="V1030" s="148"/>
      <c r="W1030" s="148"/>
      <c r="X1030" s="148"/>
      <c r="Y1030" s="148"/>
      <c r="Z1030" s="148"/>
      <c r="AA1030" s="148"/>
      <c r="AB1030" s="148"/>
    </row>
    <row r="1031" spans="1:28" ht="10.9" customHeight="1" x14ac:dyDescent="0.2">
      <c r="A1031" s="148"/>
      <c r="B1031" s="148"/>
      <c r="C1031" s="148"/>
      <c r="D1031" s="148"/>
      <c r="E1031" s="148"/>
      <c r="F1031" s="148"/>
      <c r="G1031" s="148"/>
      <c r="H1031" s="148"/>
      <c r="I1031" s="148"/>
      <c r="J1031" s="148"/>
      <c r="K1031" s="148"/>
      <c r="L1031" s="148"/>
      <c r="M1031" s="148"/>
      <c r="N1031" s="148"/>
      <c r="O1031" s="148"/>
      <c r="P1031" s="148"/>
      <c r="Q1031" s="148"/>
      <c r="R1031" s="148"/>
      <c r="S1031" s="148"/>
      <c r="T1031" s="148"/>
      <c r="U1031" s="148"/>
      <c r="V1031" s="148"/>
      <c r="W1031" s="148"/>
      <c r="X1031" s="148"/>
      <c r="Y1031" s="148"/>
      <c r="Z1031" s="148"/>
      <c r="AA1031" s="148"/>
      <c r="AB1031" s="148"/>
    </row>
    <row r="1032" spans="1:28" ht="10.9" customHeight="1" x14ac:dyDescent="0.2">
      <c r="A1032" s="148"/>
      <c r="B1032" s="148"/>
      <c r="C1032" s="148"/>
      <c r="D1032" s="148"/>
      <c r="E1032" s="148"/>
      <c r="F1032" s="148"/>
      <c r="G1032" s="148"/>
      <c r="H1032" s="148"/>
      <c r="I1032" s="148"/>
      <c r="J1032" s="148"/>
      <c r="K1032" s="148"/>
      <c r="L1032" s="148"/>
      <c r="M1032" s="148"/>
      <c r="N1032" s="148"/>
      <c r="O1032" s="148"/>
      <c r="P1032" s="148"/>
      <c r="Q1032" s="148"/>
      <c r="R1032" s="148"/>
      <c r="S1032" s="148"/>
      <c r="T1032" s="148"/>
      <c r="U1032" s="148"/>
      <c r="V1032" s="148"/>
      <c r="W1032" s="148"/>
      <c r="X1032" s="148"/>
      <c r="Y1032" s="148"/>
      <c r="Z1032" s="148"/>
      <c r="AA1032" s="148"/>
      <c r="AB1032" s="148"/>
    </row>
    <row r="1033" spans="1:28" ht="10.9" customHeight="1" x14ac:dyDescent="0.2">
      <c r="A1033" s="148"/>
      <c r="B1033" s="148"/>
      <c r="C1033" s="148"/>
      <c r="D1033" s="148"/>
      <c r="E1033" s="148"/>
      <c r="F1033" s="148"/>
      <c r="G1033" s="148"/>
      <c r="H1033" s="148"/>
      <c r="I1033" s="148"/>
      <c r="J1033" s="148"/>
      <c r="K1033" s="148"/>
      <c r="L1033" s="148"/>
      <c r="M1033" s="148"/>
      <c r="N1033" s="148"/>
      <c r="O1033" s="148"/>
      <c r="P1033" s="148"/>
      <c r="Q1033" s="148"/>
      <c r="R1033" s="148"/>
      <c r="S1033" s="148"/>
      <c r="T1033" s="148"/>
      <c r="U1033" s="148"/>
      <c r="V1033" s="148"/>
      <c r="W1033" s="148"/>
      <c r="X1033" s="148"/>
      <c r="Y1033" s="148"/>
      <c r="Z1033" s="148"/>
      <c r="AA1033" s="148"/>
      <c r="AB1033" s="148"/>
    </row>
    <row r="1034" spans="1:28" ht="10.9" customHeight="1" x14ac:dyDescent="0.2">
      <c r="A1034" s="148"/>
      <c r="B1034" s="148"/>
      <c r="C1034" s="148"/>
      <c r="D1034" s="148"/>
      <c r="E1034" s="148"/>
      <c r="F1034" s="148"/>
      <c r="G1034" s="148"/>
      <c r="H1034" s="148"/>
      <c r="I1034" s="148"/>
      <c r="J1034" s="148"/>
      <c r="K1034" s="148"/>
      <c r="L1034" s="148"/>
      <c r="M1034" s="148"/>
      <c r="N1034" s="148"/>
      <c r="O1034" s="148"/>
      <c r="P1034" s="148"/>
      <c r="Q1034" s="148"/>
      <c r="R1034" s="148"/>
      <c r="S1034" s="148"/>
      <c r="T1034" s="148"/>
      <c r="U1034" s="148"/>
      <c r="V1034" s="148"/>
      <c r="W1034" s="148"/>
      <c r="X1034" s="148"/>
      <c r="Y1034" s="148"/>
      <c r="Z1034" s="148"/>
      <c r="AA1034" s="148"/>
      <c r="AB1034" s="148"/>
    </row>
    <row r="1035" spans="1:28" ht="10.9" customHeight="1" x14ac:dyDescent="0.2">
      <c r="A1035" s="148"/>
      <c r="B1035" s="148"/>
      <c r="C1035" s="148"/>
      <c r="D1035" s="148"/>
      <c r="E1035" s="148"/>
      <c r="F1035" s="148"/>
      <c r="G1035" s="148"/>
      <c r="H1035" s="148"/>
      <c r="I1035" s="148"/>
      <c r="J1035" s="148"/>
      <c r="K1035" s="148"/>
      <c r="L1035" s="148"/>
      <c r="M1035" s="148"/>
      <c r="N1035" s="148"/>
      <c r="O1035" s="148"/>
      <c r="P1035" s="148"/>
      <c r="Q1035" s="148"/>
      <c r="R1035" s="148"/>
      <c r="S1035" s="148"/>
      <c r="T1035" s="148"/>
      <c r="U1035" s="148"/>
      <c r="V1035" s="148"/>
      <c r="W1035" s="148"/>
      <c r="X1035" s="148"/>
      <c r="Y1035" s="148"/>
      <c r="Z1035" s="148"/>
      <c r="AA1035" s="148"/>
      <c r="AB1035" s="148"/>
    </row>
    <row r="1036" spans="1:28" ht="10.9" customHeight="1" x14ac:dyDescent="0.2">
      <c r="A1036" s="148"/>
      <c r="B1036" s="148"/>
      <c r="C1036" s="148"/>
      <c r="D1036" s="148"/>
      <c r="E1036" s="148"/>
      <c r="F1036" s="148"/>
      <c r="G1036" s="148"/>
      <c r="H1036" s="148"/>
      <c r="I1036" s="148"/>
      <c r="J1036" s="148"/>
      <c r="K1036" s="148"/>
      <c r="L1036" s="148"/>
      <c r="M1036" s="148"/>
      <c r="N1036" s="148"/>
      <c r="O1036" s="148"/>
      <c r="P1036" s="148"/>
      <c r="Q1036" s="148"/>
      <c r="R1036" s="148"/>
      <c r="S1036" s="148"/>
      <c r="T1036" s="148"/>
      <c r="U1036" s="148"/>
      <c r="V1036" s="148"/>
      <c r="W1036" s="148"/>
      <c r="X1036" s="148"/>
      <c r="Y1036" s="148"/>
      <c r="Z1036" s="148"/>
      <c r="AA1036" s="148"/>
      <c r="AB1036" s="148"/>
    </row>
    <row r="1037" spans="1:28" ht="10.9" customHeight="1" x14ac:dyDescent="0.2">
      <c r="A1037" s="148"/>
      <c r="B1037" s="148"/>
      <c r="C1037" s="148"/>
      <c r="D1037" s="148"/>
      <c r="E1037" s="148"/>
      <c r="F1037" s="148"/>
      <c r="G1037" s="148"/>
      <c r="H1037" s="148"/>
      <c r="I1037" s="148"/>
      <c r="J1037" s="148"/>
      <c r="K1037" s="148"/>
      <c r="L1037" s="148"/>
      <c r="M1037" s="148"/>
      <c r="N1037" s="148"/>
      <c r="O1037" s="148"/>
      <c r="P1037" s="148"/>
      <c r="Q1037" s="148"/>
      <c r="R1037" s="148"/>
      <c r="S1037" s="148"/>
      <c r="T1037" s="148"/>
      <c r="U1037" s="148"/>
      <c r="V1037" s="148"/>
      <c r="W1037" s="148"/>
      <c r="X1037" s="148"/>
      <c r="Y1037" s="148"/>
      <c r="Z1037" s="148"/>
      <c r="AA1037" s="148"/>
      <c r="AB1037" s="148"/>
    </row>
  </sheetData>
  <mergeCells count="362">
    <mergeCell ref="A356:F356"/>
    <mergeCell ref="H356:K356"/>
    <mergeCell ref="K348:L348"/>
    <mergeCell ref="K349:L349"/>
    <mergeCell ref="K350:L350"/>
    <mergeCell ref="K351:L351"/>
    <mergeCell ref="K352:L352"/>
    <mergeCell ref="K353:L353"/>
    <mergeCell ref="K342:L342"/>
    <mergeCell ref="K343:L343"/>
    <mergeCell ref="K344:L344"/>
    <mergeCell ref="K345:L345"/>
    <mergeCell ref="K346:L346"/>
    <mergeCell ref="K347:L347"/>
    <mergeCell ref="K336:L336"/>
    <mergeCell ref="K337:L337"/>
    <mergeCell ref="K338:L338"/>
    <mergeCell ref="K339:L339"/>
    <mergeCell ref="K340:L340"/>
    <mergeCell ref="K341:L341"/>
    <mergeCell ref="K330:L330"/>
    <mergeCell ref="K331:L331"/>
    <mergeCell ref="K332:L332"/>
    <mergeCell ref="K333:L333"/>
    <mergeCell ref="K334:L334"/>
    <mergeCell ref="K335:L335"/>
    <mergeCell ref="K324:L324"/>
    <mergeCell ref="K325:L325"/>
    <mergeCell ref="K326:L326"/>
    <mergeCell ref="K327:L327"/>
    <mergeCell ref="K328:L328"/>
    <mergeCell ref="K329:L329"/>
    <mergeCell ref="K318:L318"/>
    <mergeCell ref="K319:L319"/>
    <mergeCell ref="K320:L320"/>
    <mergeCell ref="K321:L321"/>
    <mergeCell ref="K322:L322"/>
    <mergeCell ref="K323:L323"/>
    <mergeCell ref="K312:L312"/>
    <mergeCell ref="K313:L313"/>
    <mergeCell ref="K314:L314"/>
    <mergeCell ref="K315:L315"/>
    <mergeCell ref="K316:L316"/>
    <mergeCell ref="K317:L317"/>
    <mergeCell ref="K306:L306"/>
    <mergeCell ref="K307:L307"/>
    <mergeCell ref="K308:L308"/>
    <mergeCell ref="K309:L309"/>
    <mergeCell ref="K310:L310"/>
    <mergeCell ref="K311:L311"/>
    <mergeCell ref="K300:L300"/>
    <mergeCell ref="K301:L301"/>
    <mergeCell ref="K302:L302"/>
    <mergeCell ref="K303:L303"/>
    <mergeCell ref="K304:L304"/>
    <mergeCell ref="K305:L305"/>
    <mergeCell ref="K294:L294"/>
    <mergeCell ref="K295:L295"/>
    <mergeCell ref="K296:L296"/>
    <mergeCell ref="K297:L297"/>
    <mergeCell ref="K298:L298"/>
    <mergeCell ref="K299:L299"/>
    <mergeCell ref="K288:L288"/>
    <mergeCell ref="K289:L289"/>
    <mergeCell ref="K290:L290"/>
    <mergeCell ref="K291:L291"/>
    <mergeCell ref="K292:L292"/>
    <mergeCell ref="K293:L293"/>
    <mergeCell ref="A285:F285"/>
    <mergeCell ref="H285:N285"/>
    <mergeCell ref="P285:U285"/>
    <mergeCell ref="W285:AB285"/>
    <mergeCell ref="K286:L286"/>
    <mergeCell ref="K287:L287"/>
    <mergeCell ref="K277:L277"/>
    <mergeCell ref="K278:L278"/>
    <mergeCell ref="K279:L279"/>
    <mergeCell ref="K280:L280"/>
    <mergeCell ref="K281:L281"/>
    <mergeCell ref="K282:L282"/>
    <mergeCell ref="K271:L271"/>
    <mergeCell ref="K272:L272"/>
    <mergeCell ref="K273:L273"/>
    <mergeCell ref="K274:L274"/>
    <mergeCell ref="K275:L275"/>
    <mergeCell ref="K276:L276"/>
    <mergeCell ref="K265:L265"/>
    <mergeCell ref="K266:L266"/>
    <mergeCell ref="K267:L267"/>
    <mergeCell ref="K268:L268"/>
    <mergeCell ref="K269:L269"/>
    <mergeCell ref="K270:L270"/>
    <mergeCell ref="K259:L259"/>
    <mergeCell ref="K260:L260"/>
    <mergeCell ref="K261:L261"/>
    <mergeCell ref="K262:L262"/>
    <mergeCell ref="K263:L263"/>
    <mergeCell ref="K264:L264"/>
    <mergeCell ref="K253:L253"/>
    <mergeCell ref="K254:L254"/>
    <mergeCell ref="K255:L255"/>
    <mergeCell ref="K256:L256"/>
    <mergeCell ref="K257:L257"/>
    <mergeCell ref="K258:L258"/>
    <mergeCell ref="K247:L247"/>
    <mergeCell ref="K248:L248"/>
    <mergeCell ref="K249:L249"/>
    <mergeCell ref="K250:L250"/>
    <mergeCell ref="K251:L251"/>
    <mergeCell ref="K252:L252"/>
    <mergeCell ref="K241:L241"/>
    <mergeCell ref="K242:L242"/>
    <mergeCell ref="K243:L243"/>
    <mergeCell ref="K244:L244"/>
    <mergeCell ref="K245:L245"/>
    <mergeCell ref="K246:L246"/>
    <mergeCell ref="K235:L235"/>
    <mergeCell ref="K236:L236"/>
    <mergeCell ref="K237:L237"/>
    <mergeCell ref="K238:L238"/>
    <mergeCell ref="K239:L239"/>
    <mergeCell ref="K240:L240"/>
    <mergeCell ref="K229:L229"/>
    <mergeCell ref="K230:L230"/>
    <mergeCell ref="K231:L231"/>
    <mergeCell ref="K232:L232"/>
    <mergeCell ref="K233:L233"/>
    <mergeCell ref="K234:L234"/>
    <mergeCell ref="K223:L223"/>
    <mergeCell ref="K224:L224"/>
    <mergeCell ref="K225:L225"/>
    <mergeCell ref="K226:L226"/>
    <mergeCell ref="K227:L227"/>
    <mergeCell ref="K228:L228"/>
    <mergeCell ref="K217:L217"/>
    <mergeCell ref="K218:L218"/>
    <mergeCell ref="K219:L219"/>
    <mergeCell ref="K220:L220"/>
    <mergeCell ref="K221:L221"/>
    <mergeCell ref="K222:L222"/>
    <mergeCell ref="A214:F214"/>
    <mergeCell ref="H214:N214"/>
    <mergeCell ref="P214:U214"/>
    <mergeCell ref="W214:AB214"/>
    <mergeCell ref="K215:L215"/>
    <mergeCell ref="K216:L216"/>
    <mergeCell ref="K206:L206"/>
    <mergeCell ref="K207:L207"/>
    <mergeCell ref="K208:L208"/>
    <mergeCell ref="K209:L209"/>
    <mergeCell ref="K210:L210"/>
    <mergeCell ref="K211:L211"/>
    <mergeCell ref="K200:L200"/>
    <mergeCell ref="K201:L201"/>
    <mergeCell ref="K202:L202"/>
    <mergeCell ref="K203:L203"/>
    <mergeCell ref="K204:L204"/>
    <mergeCell ref="K205:L205"/>
    <mergeCell ref="K194:L194"/>
    <mergeCell ref="K195:L195"/>
    <mergeCell ref="K196:L196"/>
    <mergeCell ref="K197:L197"/>
    <mergeCell ref="K198:L198"/>
    <mergeCell ref="K199:L199"/>
    <mergeCell ref="K188:L188"/>
    <mergeCell ref="K189:L189"/>
    <mergeCell ref="K190:L190"/>
    <mergeCell ref="K191:L191"/>
    <mergeCell ref="K192:L192"/>
    <mergeCell ref="K193:L193"/>
    <mergeCell ref="K182:L182"/>
    <mergeCell ref="K183:L183"/>
    <mergeCell ref="K184:L184"/>
    <mergeCell ref="K185:L185"/>
    <mergeCell ref="K186:L186"/>
    <mergeCell ref="K187:L187"/>
    <mergeCell ref="K176:L176"/>
    <mergeCell ref="K177:L177"/>
    <mergeCell ref="K178:L178"/>
    <mergeCell ref="K179:L179"/>
    <mergeCell ref="K180:L180"/>
    <mergeCell ref="K181:L181"/>
    <mergeCell ref="K170:L170"/>
    <mergeCell ref="K171:L171"/>
    <mergeCell ref="K172:L172"/>
    <mergeCell ref="K173:L173"/>
    <mergeCell ref="K174:L174"/>
    <mergeCell ref="K175:L175"/>
    <mergeCell ref="K164:L164"/>
    <mergeCell ref="K165:L165"/>
    <mergeCell ref="K166:L166"/>
    <mergeCell ref="K167:L167"/>
    <mergeCell ref="K168:L168"/>
    <mergeCell ref="K169:L169"/>
    <mergeCell ref="K158:L158"/>
    <mergeCell ref="K159:L159"/>
    <mergeCell ref="K160:L160"/>
    <mergeCell ref="K161:L161"/>
    <mergeCell ref="K162:L162"/>
    <mergeCell ref="K163:L163"/>
    <mergeCell ref="K152:L152"/>
    <mergeCell ref="K153:L153"/>
    <mergeCell ref="K154:L154"/>
    <mergeCell ref="K155:L155"/>
    <mergeCell ref="K156:L156"/>
    <mergeCell ref="K157:L157"/>
    <mergeCell ref="K146:L146"/>
    <mergeCell ref="K147:L147"/>
    <mergeCell ref="K148:L148"/>
    <mergeCell ref="K149:L149"/>
    <mergeCell ref="K150:L150"/>
    <mergeCell ref="K151:L151"/>
    <mergeCell ref="A143:F143"/>
    <mergeCell ref="H143:N143"/>
    <mergeCell ref="P143:U143"/>
    <mergeCell ref="W143:AB143"/>
    <mergeCell ref="K144:L144"/>
    <mergeCell ref="K145:L145"/>
    <mergeCell ref="K135:L135"/>
    <mergeCell ref="K136:L136"/>
    <mergeCell ref="K137:L137"/>
    <mergeCell ref="K138:L138"/>
    <mergeCell ref="K139:L139"/>
    <mergeCell ref="K140:L140"/>
    <mergeCell ref="K129:L129"/>
    <mergeCell ref="K130:L130"/>
    <mergeCell ref="K131:L131"/>
    <mergeCell ref="K132:L132"/>
    <mergeCell ref="K133:L133"/>
    <mergeCell ref="K134:L134"/>
    <mergeCell ref="K123:L123"/>
    <mergeCell ref="K124:L124"/>
    <mergeCell ref="K125:L125"/>
    <mergeCell ref="K126:L126"/>
    <mergeCell ref="K127:L127"/>
    <mergeCell ref="K128:L128"/>
    <mergeCell ref="K117:L117"/>
    <mergeCell ref="K118:L118"/>
    <mergeCell ref="K119:L119"/>
    <mergeCell ref="K120:L120"/>
    <mergeCell ref="K121:L121"/>
    <mergeCell ref="K122:L122"/>
    <mergeCell ref="K111:L111"/>
    <mergeCell ref="K112:L112"/>
    <mergeCell ref="K113:L113"/>
    <mergeCell ref="K114:L114"/>
    <mergeCell ref="K115:L115"/>
    <mergeCell ref="K116:L116"/>
    <mergeCell ref="K105:L105"/>
    <mergeCell ref="K106:L106"/>
    <mergeCell ref="K107:L107"/>
    <mergeCell ref="K108:L108"/>
    <mergeCell ref="K109:L109"/>
    <mergeCell ref="K110:L110"/>
    <mergeCell ref="K99:L99"/>
    <mergeCell ref="K100:L100"/>
    <mergeCell ref="K101:L101"/>
    <mergeCell ref="K102:L102"/>
    <mergeCell ref="K103:L103"/>
    <mergeCell ref="K104:L104"/>
    <mergeCell ref="K93:L93"/>
    <mergeCell ref="K94:L94"/>
    <mergeCell ref="K95:L95"/>
    <mergeCell ref="K96:L96"/>
    <mergeCell ref="K97:L97"/>
    <mergeCell ref="K98:L98"/>
    <mergeCell ref="K87:L87"/>
    <mergeCell ref="K88:L88"/>
    <mergeCell ref="K89:L89"/>
    <mergeCell ref="K90:L90"/>
    <mergeCell ref="K91:L91"/>
    <mergeCell ref="K92:L92"/>
    <mergeCell ref="K81:L81"/>
    <mergeCell ref="K82:L82"/>
    <mergeCell ref="K83:L83"/>
    <mergeCell ref="K84:L84"/>
    <mergeCell ref="K85:L85"/>
    <mergeCell ref="K86:L86"/>
    <mergeCell ref="K75:L75"/>
    <mergeCell ref="K76:L76"/>
    <mergeCell ref="K77:L77"/>
    <mergeCell ref="K78:L78"/>
    <mergeCell ref="K79:L79"/>
    <mergeCell ref="K80:L80"/>
    <mergeCell ref="A72:F72"/>
    <mergeCell ref="H72:N72"/>
    <mergeCell ref="P72:U72"/>
    <mergeCell ref="W72:AB72"/>
    <mergeCell ref="K73:L73"/>
    <mergeCell ref="K74:L74"/>
    <mergeCell ref="K64:L64"/>
    <mergeCell ref="K65:L65"/>
    <mergeCell ref="K66:L66"/>
    <mergeCell ref="K67:L67"/>
    <mergeCell ref="K68:L68"/>
    <mergeCell ref="K69:L69"/>
    <mergeCell ref="K58:L58"/>
    <mergeCell ref="K59:L59"/>
    <mergeCell ref="K60:L60"/>
    <mergeCell ref="K61:L61"/>
    <mergeCell ref="K62:L62"/>
    <mergeCell ref="K63:L63"/>
    <mergeCell ref="K52:L52"/>
    <mergeCell ref="K53:L53"/>
    <mergeCell ref="K54:L54"/>
    <mergeCell ref="K55:L55"/>
    <mergeCell ref="K56:L56"/>
    <mergeCell ref="K57:L57"/>
    <mergeCell ref="K46:L46"/>
    <mergeCell ref="K47:L47"/>
    <mergeCell ref="K48:L48"/>
    <mergeCell ref="K49:L49"/>
    <mergeCell ref="K50:L50"/>
    <mergeCell ref="K51:L51"/>
    <mergeCell ref="K40:L40"/>
    <mergeCell ref="K41:L41"/>
    <mergeCell ref="K42:L42"/>
    <mergeCell ref="K43:L43"/>
    <mergeCell ref="K44:L44"/>
    <mergeCell ref="K45:L45"/>
    <mergeCell ref="K34:L34"/>
    <mergeCell ref="K35:L35"/>
    <mergeCell ref="K36:L36"/>
    <mergeCell ref="K37:L37"/>
    <mergeCell ref="K38:L38"/>
    <mergeCell ref="K39:L39"/>
    <mergeCell ref="K28:L28"/>
    <mergeCell ref="K29:L29"/>
    <mergeCell ref="K30:L30"/>
    <mergeCell ref="K31:L31"/>
    <mergeCell ref="K32:L32"/>
    <mergeCell ref="K33:L33"/>
    <mergeCell ref="K22:L22"/>
    <mergeCell ref="K23:L23"/>
    <mergeCell ref="K24:L24"/>
    <mergeCell ref="K25:L25"/>
    <mergeCell ref="K26:L26"/>
    <mergeCell ref="K27:L27"/>
    <mergeCell ref="K16:L16"/>
    <mergeCell ref="K17:L17"/>
    <mergeCell ref="K18:L18"/>
    <mergeCell ref="K19:L19"/>
    <mergeCell ref="K20:L20"/>
    <mergeCell ref="K21:L21"/>
    <mergeCell ref="K13:L13"/>
    <mergeCell ref="K14:L14"/>
    <mergeCell ref="K15:L15"/>
    <mergeCell ref="K4:L4"/>
    <mergeCell ref="K5:L5"/>
    <mergeCell ref="K6:L6"/>
    <mergeCell ref="K7:L7"/>
    <mergeCell ref="K8:L8"/>
    <mergeCell ref="K9:L9"/>
    <mergeCell ref="A1:F1"/>
    <mergeCell ref="H1:N1"/>
    <mergeCell ref="P1:U1"/>
    <mergeCell ref="W1:AB1"/>
    <mergeCell ref="K2:L2"/>
    <mergeCell ref="K3:L3"/>
    <mergeCell ref="K10:L10"/>
    <mergeCell ref="K11:L11"/>
    <mergeCell ref="K12:L12"/>
  </mergeCells>
  <conditionalFormatting sqref="F2:F66">
    <cfRule type="dataBar" priority="62">
      <dataBar>
        <cfvo type="min"/>
        <cfvo type="max"/>
        <color rgb="FFFFB628"/>
      </dataBar>
      <extLst>
        <ext xmlns:x14="http://schemas.microsoft.com/office/spreadsheetml/2009/9/main" uri="{B025F937-C7B1-47D3-B67F-A62EFF666E3E}">
          <x14:id>{522E2D26-FF59-4051-B0EB-89EB478FC840}</x14:id>
        </ext>
      </extLst>
    </cfRule>
  </conditionalFormatting>
  <conditionalFormatting sqref="F67:F69">
    <cfRule type="dataBar" priority="25">
      <dataBar>
        <cfvo type="min"/>
        <cfvo type="max"/>
        <color rgb="FFFFB628"/>
      </dataBar>
      <extLst>
        <ext xmlns:x14="http://schemas.microsoft.com/office/spreadsheetml/2009/9/main" uri="{B025F937-C7B1-47D3-B67F-A62EFF666E3E}">
          <x14:id>{EC3529C7-0D8E-47D6-9B58-0195B2CCA1DE}</x14:id>
        </ext>
      </extLst>
    </cfRule>
  </conditionalFormatting>
  <conditionalFormatting sqref="F73:F137">
    <cfRule type="dataBar" priority="57">
      <dataBar>
        <cfvo type="min"/>
        <cfvo type="max"/>
        <color rgb="FFFFB628"/>
      </dataBar>
      <extLst>
        <ext xmlns:x14="http://schemas.microsoft.com/office/spreadsheetml/2009/9/main" uri="{B025F937-C7B1-47D3-B67F-A62EFF666E3E}">
          <x14:id>{33F20509-60C9-43BE-8449-6CB9CC3458F6}</x14:id>
        </ext>
      </extLst>
    </cfRule>
  </conditionalFormatting>
  <conditionalFormatting sqref="F138:F140">
    <cfRule type="dataBar" priority="29">
      <dataBar>
        <cfvo type="min"/>
        <cfvo type="max"/>
        <color rgb="FFFFB628"/>
      </dataBar>
      <extLst>
        <ext xmlns:x14="http://schemas.microsoft.com/office/spreadsheetml/2009/9/main" uri="{B025F937-C7B1-47D3-B67F-A62EFF666E3E}">
          <x14:id>{B40A2AFD-411E-478E-B8C5-93C3E092F192}</x14:id>
        </ext>
      </extLst>
    </cfRule>
  </conditionalFormatting>
  <conditionalFormatting sqref="F144:F210">
    <cfRule type="dataBar" priority="54">
      <dataBar>
        <cfvo type="min"/>
        <cfvo type="max"/>
        <color rgb="FFFFB628"/>
      </dataBar>
      <extLst>
        <ext xmlns:x14="http://schemas.microsoft.com/office/spreadsheetml/2009/9/main" uri="{B025F937-C7B1-47D3-B67F-A62EFF666E3E}">
          <x14:id>{9069ECA1-CB52-4693-A6A0-BE8F7C05D0A5}</x14:id>
        </ext>
      </extLst>
    </cfRule>
  </conditionalFormatting>
  <conditionalFormatting sqref="F211">
    <cfRule type="dataBar" priority="33">
      <dataBar>
        <cfvo type="min"/>
        <cfvo type="max"/>
        <color rgb="FFFFB628"/>
      </dataBar>
      <extLst>
        <ext xmlns:x14="http://schemas.microsoft.com/office/spreadsheetml/2009/9/main" uri="{B025F937-C7B1-47D3-B67F-A62EFF666E3E}">
          <x14:id>{46E7804E-E53E-44F0-A938-149F99462638}</x14:id>
        </ext>
      </extLst>
    </cfRule>
  </conditionalFormatting>
  <conditionalFormatting sqref="F215:F281">
    <cfRule type="dataBar" priority="50">
      <dataBar>
        <cfvo type="min"/>
        <cfvo type="max"/>
        <color rgb="FFFFB628"/>
      </dataBar>
      <extLst>
        <ext xmlns:x14="http://schemas.microsoft.com/office/spreadsheetml/2009/9/main" uri="{B025F937-C7B1-47D3-B67F-A62EFF666E3E}">
          <x14:id>{A8060FF9-134E-4F75-BA07-C00D7476495E}</x14:id>
        </ext>
      </extLst>
    </cfRule>
  </conditionalFormatting>
  <conditionalFormatting sqref="F282">
    <cfRule type="dataBar" priority="37">
      <dataBar>
        <cfvo type="min"/>
        <cfvo type="max"/>
        <color rgb="FFFFB628"/>
      </dataBar>
      <extLst>
        <ext xmlns:x14="http://schemas.microsoft.com/office/spreadsheetml/2009/9/main" uri="{B025F937-C7B1-47D3-B67F-A62EFF666E3E}">
          <x14:id>{9DC9C641-E190-4DD6-8DC8-8085A8EBCC6E}</x14:id>
        </ext>
      </extLst>
    </cfRule>
  </conditionalFormatting>
  <conditionalFormatting sqref="F286:F352">
    <cfRule type="dataBar" priority="46">
      <dataBar>
        <cfvo type="min"/>
        <cfvo type="max"/>
        <color rgb="FFFFB628"/>
      </dataBar>
      <extLst>
        <ext xmlns:x14="http://schemas.microsoft.com/office/spreadsheetml/2009/9/main" uri="{B025F937-C7B1-47D3-B67F-A62EFF666E3E}">
          <x14:id>{309F7B2A-1A10-445B-9276-603E6D876F83}</x14:id>
        </ext>
      </extLst>
    </cfRule>
  </conditionalFormatting>
  <conditionalFormatting sqref="F353">
    <cfRule type="dataBar" priority="41">
      <dataBar>
        <cfvo type="min"/>
        <cfvo type="max"/>
        <color rgb="FFFFB628"/>
      </dataBar>
      <extLst>
        <ext xmlns:x14="http://schemas.microsoft.com/office/spreadsheetml/2009/9/main" uri="{B025F937-C7B1-47D3-B67F-A62EFF666E3E}">
          <x14:id>{607513C0-625D-400F-A214-7D70AE401673}</x14:id>
        </ext>
      </extLst>
    </cfRule>
  </conditionalFormatting>
  <conditionalFormatting sqref="F357:F424">
    <cfRule type="dataBar" priority="42">
      <dataBar>
        <cfvo type="min"/>
        <cfvo type="max"/>
        <color rgb="FFFFB628"/>
      </dataBar>
      <extLst>
        <ext xmlns:x14="http://schemas.microsoft.com/office/spreadsheetml/2009/9/main" uri="{B025F937-C7B1-47D3-B67F-A62EFF666E3E}">
          <x14:id>{FE1D6ABB-EB44-4BE9-981E-C4792A7B86A5}</x14:id>
        </ext>
      </extLst>
    </cfRule>
  </conditionalFormatting>
  <conditionalFormatting sqref="J358:K358">
    <cfRule type="colorScale" priority="2">
      <colorScale>
        <cfvo type="min"/>
        <cfvo type="max"/>
        <color rgb="FFACFEC9"/>
        <color rgb="FF0DB7B7"/>
      </colorScale>
    </cfRule>
  </conditionalFormatting>
  <conditionalFormatting sqref="J359:K359">
    <cfRule type="colorScale" priority="3">
      <colorScale>
        <cfvo type="min"/>
        <cfvo type="max"/>
        <color rgb="FFACFEC9"/>
        <color rgb="FF0DB7B7"/>
      </colorScale>
    </cfRule>
  </conditionalFormatting>
  <conditionalFormatting sqref="J360:K360">
    <cfRule type="colorScale" priority="4">
      <colorScale>
        <cfvo type="min"/>
        <cfvo type="max"/>
        <color rgb="FFACFEC9"/>
        <color rgb="FF0DB7B7"/>
      </colorScale>
    </cfRule>
  </conditionalFormatting>
  <conditionalFormatting sqref="J361:K361">
    <cfRule type="colorScale" priority="5">
      <colorScale>
        <cfvo type="min"/>
        <cfvo type="max"/>
        <color rgb="FFACFEC9"/>
        <color rgb="FF0DB7B7"/>
      </colorScale>
    </cfRule>
  </conditionalFormatting>
  <conditionalFormatting sqref="J362:K362">
    <cfRule type="colorScale" priority="6">
      <colorScale>
        <cfvo type="min"/>
        <cfvo type="max"/>
        <color rgb="FFACFEC9"/>
        <color rgb="FF0DB7B7"/>
      </colorScale>
    </cfRule>
  </conditionalFormatting>
  <conditionalFormatting sqref="J363:K363">
    <cfRule type="colorScale" priority="7">
      <colorScale>
        <cfvo type="min"/>
        <cfvo type="max"/>
        <color rgb="FFACFEC9"/>
        <color rgb="FF0DB7B7"/>
      </colorScale>
    </cfRule>
  </conditionalFormatting>
  <conditionalFormatting sqref="J364:K364">
    <cfRule type="colorScale" priority="8">
      <colorScale>
        <cfvo type="min"/>
        <cfvo type="max"/>
        <color rgb="FFACFEC9"/>
        <color rgb="FF0DB7B7"/>
      </colorScale>
    </cfRule>
  </conditionalFormatting>
  <conditionalFormatting sqref="J365:K365">
    <cfRule type="colorScale" priority="9">
      <colorScale>
        <cfvo type="min"/>
        <cfvo type="max"/>
        <color rgb="FFACFEC9"/>
        <color rgb="FF0DB7B7"/>
      </colorScale>
    </cfRule>
  </conditionalFormatting>
  <conditionalFormatting sqref="J366:K366">
    <cfRule type="colorScale" priority="10">
      <colorScale>
        <cfvo type="min"/>
        <cfvo type="max"/>
        <color rgb="FFACFEC9"/>
        <color rgb="FF0DB7B7"/>
      </colorScale>
    </cfRule>
  </conditionalFormatting>
  <conditionalFormatting sqref="J367:K367">
    <cfRule type="colorScale" priority="11">
      <colorScale>
        <cfvo type="min"/>
        <cfvo type="max"/>
        <color rgb="FFACFEC9"/>
        <color rgb="FF0DB7B7"/>
      </colorScale>
    </cfRule>
  </conditionalFormatting>
  <conditionalFormatting sqref="J368:K368">
    <cfRule type="colorScale" priority="12">
      <colorScale>
        <cfvo type="min"/>
        <cfvo type="max"/>
        <color rgb="FFACFEC9"/>
        <color rgb="FF0DB7B7"/>
      </colorScale>
    </cfRule>
  </conditionalFormatting>
  <conditionalFormatting sqref="J369:K369">
    <cfRule type="colorScale" priority="13">
      <colorScale>
        <cfvo type="min"/>
        <cfvo type="max"/>
        <color rgb="FFACFEC9"/>
        <color rgb="FF0DB7B7"/>
      </colorScale>
    </cfRule>
  </conditionalFormatting>
  <conditionalFormatting sqref="J370:K370">
    <cfRule type="colorScale" priority="14">
      <colorScale>
        <cfvo type="min"/>
        <cfvo type="max"/>
        <color rgb="FFACFEC9"/>
        <color rgb="FF0DB7B7"/>
      </colorScale>
    </cfRule>
  </conditionalFormatting>
  <conditionalFormatting sqref="J371:K371">
    <cfRule type="colorScale" priority="15">
      <colorScale>
        <cfvo type="min"/>
        <cfvo type="max"/>
        <color rgb="FFACFEC9"/>
        <color rgb="FF0DB7B7"/>
      </colorScale>
    </cfRule>
  </conditionalFormatting>
  <conditionalFormatting sqref="J372:K372">
    <cfRule type="colorScale" priority="16">
      <colorScale>
        <cfvo type="min"/>
        <cfvo type="max"/>
        <color rgb="FFACFEC9"/>
        <color rgb="FF0DB7B7"/>
      </colorScale>
    </cfRule>
  </conditionalFormatting>
  <conditionalFormatting sqref="J373:K373">
    <cfRule type="colorScale" priority="17">
      <colorScale>
        <cfvo type="min"/>
        <cfvo type="max"/>
        <color rgb="FFACFEC9"/>
        <color rgb="FF0DB7B7"/>
      </colorScale>
    </cfRule>
  </conditionalFormatting>
  <conditionalFormatting sqref="J374:K374">
    <cfRule type="colorScale" priority="18">
      <colorScale>
        <cfvo type="min"/>
        <cfvo type="max"/>
        <color rgb="FFACFEC9"/>
        <color rgb="FF0DB7B7"/>
      </colorScale>
    </cfRule>
  </conditionalFormatting>
  <conditionalFormatting sqref="J375:K375">
    <cfRule type="colorScale" priority="19">
      <colorScale>
        <cfvo type="min"/>
        <cfvo type="max"/>
        <color rgb="FFACFEC9"/>
        <color rgb="FF0DB7B7"/>
      </colorScale>
    </cfRule>
  </conditionalFormatting>
  <conditionalFormatting sqref="J376:K376">
    <cfRule type="colorScale" priority="20">
      <colorScale>
        <cfvo type="min"/>
        <cfvo type="max"/>
        <color rgb="FFACFEC9"/>
        <color rgb="FF0DB7B7"/>
      </colorScale>
    </cfRule>
  </conditionalFormatting>
  <conditionalFormatting sqref="J377:K377">
    <cfRule type="colorScale" priority="21">
      <colorScale>
        <cfvo type="min"/>
        <cfvo type="max"/>
        <color rgb="FFACFEC9"/>
        <color rgb="FF0DB7B7"/>
      </colorScale>
    </cfRule>
  </conditionalFormatting>
  <conditionalFormatting sqref="J378:K378">
    <cfRule type="colorScale" priority="1">
      <colorScale>
        <cfvo type="min"/>
        <cfvo type="max"/>
        <color rgb="FFACFEC9"/>
        <color rgb="FF0DB7B7"/>
      </colorScale>
    </cfRule>
  </conditionalFormatting>
  <conditionalFormatting sqref="N2:N66">
    <cfRule type="dataBar" priority="59">
      <dataBar>
        <cfvo type="min"/>
        <cfvo type="max"/>
        <color rgb="FFFFB628"/>
      </dataBar>
      <extLst>
        <ext xmlns:x14="http://schemas.microsoft.com/office/spreadsheetml/2009/9/main" uri="{B025F937-C7B1-47D3-B67F-A62EFF666E3E}">
          <x14:id>{C677F407-9732-496A-84CB-96A088F631C3}</x14:id>
        </ext>
      </extLst>
    </cfRule>
  </conditionalFormatting>
  <conditionalFormatting sqref="N67:N69">
    <cfRule type="dataBar" priority="24">
      <dataBar>
        <cfvo type="min"/>
        <cfvo type="max"/>
        <color rgb="FFFFB628"/>
      </dataBar>
      <extLst>
        <ext xmlns:x14="http://schemas.microsoft.com/office/spreadsheetml/2009/9/main" uri="{B025F937-C7B1-47D3-B67F-A62EFF666E3E}">
          <x14:id>{27D6BC27-8BD2-4DA8-AD14-B206ECAC8FE3}</x14:id>
        </ext>
      </extLst>
    </cfRule>
  </conditionalFormatting>
  <conditionalFormatting sqref="N73:N139">
    <cfRule type="dataBar" priority="56">
      <dataBar>
        <cfvo type="min"/>
        <cfvo type="max"/>
        <color rgb="FFFFB628"/>
      </dataBar>
      <extLst>
        <ext xmlns:x14="http://schemas.microsoft.com/office/spreadsheetml/2009/9/main" uri="{B025F937-C7B1-47D3-B67F-A62EFF666E3E}">
          <x14:id>{C3622C0A-E657-48AA-8620-4F9CBEF3E6CA}</x14:id>
        </ext>
      </extLst>
    </cfRule>
  </conditionalFormatting>
  <conditionalFormatting sqref="N140">
    <cfRule type="dataBar" priority="28">
      <dataBar>
        <cfvo type="min"/>
        <cfvo type="max"/>
        <color rgb="FFFFB628"/>
      </dataBar>
      <extLst>
        <ext xmlns:x14="http://schemas.microsoft.com/office/spreadsheetml/2009/9/main" uri="{B025F937-C7B1-47D3-B67F-A62EFF666E3E}">
          <x14:id>{D9065D54-E221-4C01-AB01-8F530F948D4B}</x14:id>
        </ext>
      </extLst>
    </cfRule>
  </conditionalFormatting>
  <conditionalFormatting sqref="N144:N210">
    <cfRule type="dataBar" priority="53">
      <dataBar>
        <cfvo type="min"/>
        <cfvo type="max"/>
        <color rgb="FFFFB628"/>
      </dataBar>
      <extLst>
        <ext xmlns:x14="http://schemas.microsoft.com/office/spreadsheetml/2009/9/main" uri="{B025F937-C7B1-47D3-B67F-A62EFF666E3E}">
          <x14:id>{341AF796-2AF4-415F-81B3-76838412C798}</x14:id>
        </ext>
      </extLst>
    </cfRule>
  </conditionalFormatting>
  <conditionalFormatting sqref="N211">
    <cfRule type="dataBar" priority="32">
      <dataBar>
        <cfvo type="min"/>
        <cfvo type="max"/>
        <color rgb="FFFFB628"/>
      </dataBar>
      <extLst>
        <ext xmlns:x14="http://schemas.microsoft.com/office/spreadsheetml/2009/9/main" uri="{B025F937-C7B1-47D3-B67F-A62EFF666E3E}">
          <x14:id>{CF4B99D2-4F4C-42B2-AE73-91FD09E48310}</x14:id>
        </ext>
      </extLst>
    </cfRule>
  </conditionalFormatting>
  <conditionalFormatting sqref="N215:N281">
    <cfRule type="dataBar" priority="49">
      <dataBar>
        <cfvo type="min"/>
        <cfvo type="max"/>
        <color rgb="FFFFB628"/>
      </dataBar>
      <extLst>
        <ext xmlns:x14="http://schemas.microsoft.com/office/spreadsheetml/2009/9/main" uri="{B025F937-C7B1-47D3-B67F-A62EFF666E3E}">
          <x14:id>{1C94EEAF-E8E4-43DD-BF1F-FD00B34133E4}</x14:id>
        </ext>
      </extLst>
    </cfRule>
  </conditionalFormatting>
  <conditionalFormatting sqref="N282">
    <cfRule type="dataBar" priority="36">
      <dataBar>
        <cfvo type="min"/>
        <cfvo type="max"/>
        <color rgb="FFFFB628"/>
      </dataBar>
      <extLst>
        <ext xmlns:x14="http://schemas.microsoft.com/office/spreadsheetml/2009/9/main" uri="{B025F937-C7B1-47D3-B67F-A62EFF666E3E}">
          <x14:id>{E8AC2B7C-5706-44C7-B6A1-52FD0EB8C643}</x14:id>
        </ext>
      </extLst>
    </cfRule>
  </conditionalFormatting>
  <conditionalFormatting sqref="N286:N352">
    <cfRule type="dataBar" priority="45">
      <dataBar>
        <cfvo type="min"/>
        <cfvo type="max"/>
        <color rgb="FFFFB628"/>
      </dataBar>
      <extLst>
        <ext xmlns:x14="http://schemas.microsoft.com/office/spreadsheetml/2009/9/main" uri="{B025F937-C7B1-47D3-B67F-A62EFF666E3E}">
          <x14:id>{1C18A03F-74BE-4B94-B1EB-274EF8B74F5A}</x14:id>
        </ext>
      </extLst>
    </cfRule>
  </conditionalFormatting>
  <conditionalFormatting sqref="N353">
    <cfRule type="dataBar" priority="40">
      <dataBar>
        <cfvo type="min"/>
        <cfvo type="max"/>
        <color rgb="FFFFB628"/>
      </dataBar>
      <extLst>
        <ext xmlns:x14="http://schemas.microsoft.com/office/spreadsheetml/2009/9/main" uri="{B025F937-C7B1-47D3-B67F-A62EFF666E3E}">
          <x14:id>{269EA99D-ED3D-4AA2-81F6-A80242F0085A}</x14:id>
        </ext>
      </extLst>
    </cfRule>
  </conditionalFormatting>
  <conditionalFormatting sqref="U2:U68">
    <cfRule type="dataBar" priority="60">
      <dataBar>
        <cfvo type="min"/>
        <cfvo type="max"/>
        <color rgb="FFFF9C19"/>
      </dataBar>
      <extLst>
        <ext xmlns:x14="http://schemas.microsoft.com/office/spreadsheetml/2009/9/main" uri="{B025F937-C7B1-47D3-B67F-A62EFF666E3E}">
          <x14:id>{D9168D57-7A71-40CF-8E79-6D05EC7F4B4A}</x14:id>
        </ext>
      </extLst>
    </cfRule>
  </conditionalFormatting>
  <conditionalFormatting sqref="U69">
    <cfRule type="dataBar" priority="22">
      <dataBar>
        <cfvo type="min"/>
        <cfvo type="max"/>
        <color rgb="FFFFB628"/>
      </dataBar>
      <extLst>
        <ext xmlns:x14="http://schemas.microsoft.com/office/spreadsheetml/2009/9/main" uri="{B025F937-C7B1-47D3-B67F-A62EFF666E3E}">
          <x14:id>{8A17B450-105F-45B0-A2F6-A3E5C77BD420}</x14:id>
        </ext>
      </extLst>
    </cfRule>
  </conditionalFormatting>
  <conditionalFormatting sqref="U73:U139">
    <cfRule type="dataBar" priority="55">
      <dataBar>
        <cfvo type="min"/>
        <cfvo type="max"/>
        <color rgb="FFFFB628"/>
      </dataBar>
      <extLst>
        <ext xmlns:x14="http://schemas.microsoft.com/office/spreadsheetml/2009/9/main" uri="{B025F937-C7B1-47D3-B67F-A62EFF666E3E}">
          <x14:id>{5E4B00FA-FE2F-4610-A5FC-92BD0451D4EC}</x14:id>
        </ext>
      </extLst>
    </cfRule>
  </conditionalFormatting>
  <conditionalFormatting sqref="U140">
    <cfRule type="dataBar" priority="26">
      <dataBar>
        <cfvo type="min"/>
        <cfvo type="max"/>
        <color rgb="FFFFB628"/>
      </dataBar>
      <extLst>
        <ext xmlns:x14="http://schemas.microsoft.com/office/spreadsheetml/2009/9/main" uri="{B025F937-C7B1-47D3-B67F-A62EFF666E3E}">
          <x14:id>{99170778-2375-404A-9749-B2F41100C7BB}</x14:id>
        </ext>
      </extLst>
    </cfRule>
  </conditionalFormatting>
  <conditionalFormatting sqref="U144:U210">
    <cfRule type="dataBar" priority="52">
      <dataBar>
        <cfvo type="min"/>
        <cfvo type="max"/>
        <color rgb="FFFFB628"/>
      </dataBar>
      <extLst>
        <ext xmlns:x14="http://schemas.microsoft.com/office/spreadsheetml/2009/9/main" uri="{B025F937-C7B1-47D3-B67F-A62EFF666E3E}">
          <x14:id>{3E4A5AF3-E756-4C72-8F16-DB99357B7376}</x14:id>
        </ext>
      </extLst>
    </cfRule>
  </conditionalFormatting>
  <conditionalFormatting sqref="U211">
    <cfRule type="dataBar" priority="30">
      <dataBar>
        <cfvo type="min"/>
        <cfvo type="max"/>
        <color rgb="FFFFB628"/>
      </dataBar>
      <extLst>
        <ext xmlns:x14="http://schemas.microsoft.com/office/spreadsheetml/2009/9/main" uri="{B025F937-C7B1-47D3-B67F-A62EFF666E3E}">
          <x14:id>{5B2455A1-4E97-4289-A5F7-01CF8A73CD07}</x14:id>
        </ext>
      </extLst>
    </cfRule>
  </conditionalFormatting>
  <conditionalFormatting sqref="U215:U281">
    <cfRule type="dataBar" priority="48">
      <dataBar>
        <cfvo type="min"/>
        <cfvo type="max"/>
        <color rgb="FFFFB628"/>
      </dataBar>
      <extLst>
        <ext xmlns:x14="http://schemas.microsoft.com/office/spreadsheetml/2009/9/main" uri="{B025F937-C7B1-47D3-B67F-A62EFF666E3E}">
          <x14:id>{2981AB1D-159F-4E90-91F6-04E39FC2AD3D}</x14:id>
        </ext>
      </extLst>
    </cfRule>
  </conditionalFormatting>
  <conditionalFormatting sqref="U282">
    <cfRule type="dataBar" priority="34">
      <dataBar>
        <cfvo type="min"/>
        <cfvo type="max"/>
        <color rgb="FFFFB628"/>
      </dataBar>
      <extLst>
        <ext xmlns:x14="http://schemas.microsoft.com/office/spreadsheetml/2009/9/main" uri="{B025F937-C7B1-47D3-B67F-A62EFF666E3E}">
          <x14:id>{069A628D-48BA-41C8-AD0B-EEEAAEF582C9}</x14:id>
        </ext>
      </extLst>
    </cfRule>
  </conditionalFormatting>
  <conditionalFormatting sqref="U286:U352">
    <cfRule type="dataBar" priority="44">
      <dataBar>
        <cfvo type="min"/>
        <cfvo type="max"/>
        <color rgb="FFFFB628"/>
      </dataBar>
      <extLst>
        <ext xmlns:x14="http://schemas.microsoft.com/office/spreadsheetml/2009/9/main" uri="{B025F937-C7B1-47D3-B67F-A62EFF666E3E}">
          <x14:id>{44752265-9C76-491D-AD39-4FA4672FF778}</x14:id>
        </ext>
      </extLst>
    </cfRule>
  </conditionalFormatting>
  <conditionalFormatting sqref="U353">
    <cfRule type="dataBar" priority="38">
      <dataBar>
        <cfvo type="min"/>
        <cfvo type="max"/>
        <color rgb="FFFFB628"/>
      </dataBar>
      <extLst>
        <ext xmlns:x14="http://schemas.microsoft.com/office/spreadsheetml/2009/9/main" uri="{B025F937-C7B1-47D3-B67F-A62EFF666E3E}">
          <x14:id>{5E4A6C0E-EDCE-4DBE-A2FF-048343FE8EA1}</x14:id>
        </ext>
      </extLst>
    </cfRule>
  </conditionalFormatting>
  <conditionalFormatting sqref="AB2:AB66">
    <cfRule type="dataBar" priority="58">
      <dataBar>
        <cfvo type="min"/>
        <cfvo type="max"/>
        <color rgb="FFFF9C19"/>
      </dataBar>
      <extLst>
        <ext xmlns:x14="http://schemas.microsoft.com/office/spreadsheetml/2009/9/main" uri="{B025F937-C7B1-47D3-B67F-A62EFF666E3E}">
          <x14:id>{02A38708-2BD1-40DB-9DA8-0E01DEA8B49D}</x14:id>
        </ext>
      </extLst>
    </cfRule>
  </conditionalFormatting>
  <conditionalFormatting sqref="AB67:AB69">
    <cfRule type="dataBar" priority="23">
      <dataBar>
        <cfvo type="min"/>
        <cfvo type="max"/>
        <color rgb="FFFFB628"/>
      </dataBar>
      <extLst>
        <ext xmlns:x14="http://schemas.microsoft.com/office/spreadsheetml/2009/9/main" uri="{B025F937-C7B1-47D3-B67F-A62EFF666E3E}">
          <x14:id>{27D831E0-2917-40EE-AD90-CE455C64079C}</x14:id>
        </ext>
      </extLst>
    </cfRule>
  </conditionalFormatting>
  <conditionalFormatting sqref="AB73:AB139">
    <cfRule type="dataBar" priority="61">
      <dataBar>
        <cfvo type="min"/>
        <cfvo type="max"/>
        <color rgb="FFFFC000"/>
      </dataBar>
      <extLst>
        <ext xmlns:x14="http://schemas.microsoft.com/office/spreadsheetml/2009/9/main" uri="{B025F937-C7B1-47D3-B67F-A62EFF666E3E}">
          <x14:id>{BFD3B35B-AEFB-469D-B5A1-714C43730ED2}</x14:id>
        </ext>
      </extLst>
    </cfRule>
  </conditionalFormatting>
  <conditionalFormatting sqref="AB140">
    <cfRule type="dataBar" priority="27">
      <dataBar>
        <cfvo type="min"/>
        <cfvo type="max"/>
        <color rgb="FFFFB628"/>
      </dataBar>
      <extLst>
        <ext xmlns:x14="http://schemas.microsoft.com/office/spreadsheetml/2009/9/main" uri="{B025F937-C7B1-47D3-B67F-A62EFF666E3E}">
          <x14:id>{011A0116-7EBF-444F-84CC-39CB30C0362B}</x14:id>
        </ext>
      </extLst>
    </cfRule>
  </conditionalFormatting>
  <conditionalFormatting sqref="AB144:AB210">
    <cfRule type="dataBar" priority="51">
      <dataBar>
        <cfvo type="min"/>
        <cfvo type="max"/>
        <color rgb="FFFFB628"/>
      </dataBar>
      <extLst>
        <ext xmlns:x14="http://schemas.microsoft.com/office/spreadsheetml/2009/9/main" uri="{B025F937-C7B1-47D3-B67F-A62EFF666E3E}">
          <x14:id>{9AAE1F10-71BF-4C7B-839F-BEC0296044AA}</x14:id>
        </ext>
      </extLst>
    </cfRule>
  </conditionalFormatting>
  <conditionalFormatting sqref="AB211">
    <cfRule type="dataBar" priority="31">
      <dataBar>
        <cfvo type="min"/>
        <cfvo type="max"/>
        <color rgb="FFFFB628"/>
      </dataBar>
      <extLst>
        <ext xmlns:x14="http://schemas.microsoft.com/office/spreadsheetml/2009/9/main" uri="{B025F937-C7B1-47D3-B67F-A62EFF666E3E}">
          <x14:id>{02C20212-FADF-4061-843C-9D8D592D6AF5}</x14:id>
        </ext>
      </extLst>
    </cfRule>
  </conditionalFormatting>
  <conditionalFormatting sqref="AB215:AB281">
    <cfRule type="dataBar" priority="47">
      <dataBar>
        <cfvo type="min"/>
        <cfvo type="max"/>
        <color rgb="FFFFB628"/>
      </dataBar>
      <extLst>
        <ext xmlns:x14="http://schemas.microsoft.com/office/spreadsheetml/2009/9/main" uri="{B025F937-C7B1-47D3-B67F-A62EFF666E3E}">
          <x14:id>{A483E4ED-327E-4B7E-9C5D-7293CC331B6C}</x14:id>
        </ext>
      </extLst>
    </cfRule>
  </conditionalFormatting>
  <conditionalFormatting sqref="AB282">
    <cfRule type="dataBar" priority="35">
      <dataBar>
        <cfvo type="min"/>
        <cfvo type="max"/>
        <color rgb="FFFFB628"/>
      </dataBar>
      <extLst>
        <ext xmlns:x14="http://schemas.microsoft.com/office/spreadsheetml/2009/9/main" uri="{B025F937-C7B1-47D3-B67F-A62EFF666E3E}">
          <x14:id>{3934337D-E4F9-456C-A701-E90B597FB654}</x14:id>
        </ext>
      </extLst>
    </cfRule>
  </conditionalFormatting>
  <conditionalFormatting sqref="AB286:AB352">
    <cfRule type="dataBar" priority="43">
      <dataBar>
        <cfvo type="min"/>
        <cfvo type="max"/>
        <color rgb="FFFFB628"/>
      </dataBar>
      <extLst>
        <ext xmlns:x14="http://schemas.microsoft.com/office/spreadsheetml/2009/9/main" uri="{B025F937-C7B1-47D3-B67F-A62EFF666E3E}">
          <x14:id>{8C8C2D38-67B8-4423-86A8-F2ED0A1719A8}</x14:id>
        </ext>
      </extLst>
    </cfRule>
  </conditionalFormatting>
  <conditionalFormatting sqref="AB353">
    <cfRule type="dataBar" priority="39">
      <dataBar>
        <cfvo type="min"/>
        <cfvo type="max"/>
        <color rgb="FFFFB628"/>
      </dataBar>
      <extLst>
        <ext xmlns:x14="http://schemas.microsoft.com/office/spreadsheetml/2009/9/main" uri="{B025F937-C7B1-47D3-B67F-A62EFF666E3E}">
          <x14:id>{D2F50A84-B4C1-43AF-8248-01AA7DC06A0D}</x14:id>
        </ext>
      </extLst>
    </cfRule>
  </conditionalFormatting>
  <pageMargins left="0.7" right="0.7" top="0.75" bottom="0.75" header="0" footer="0"/>
  <pageSetup scale="60" orientation="landscape" r:id="rId1"/>
  <rowBreaks count="5" manualBreakCount="5">
    <brk id="70" max="16383" man="1"/>
    <brk id="141" max="16383" man="1"/>
    <brk id="212" max="16383" man="1"/>
    <brk id="283" max="16383" man="1"/>
    <brk id="354" max="16383" man="1"/>
  </rowBreaks>
  <colBreaks count="3" manualBreakCount="3">
    <brk id="6" max="1048575" man="1"/>
    <brk id="14" max="1048575" man="1"/>
    <brk id="21" max="1048575" man="1"/>
  </colBreaks>
  <drawing r:id="rId2"/>
  <extLst>
    <ext xmlns:x14="http://schemas.microsoft.com/office/spreadsheetml/2009/9/main" uri="{78C0D931-6437-407d-A8EE-F0AAD7539E65}">
      <x14:conditionalFormattings>
        <x14:conditionalFormatting xmlns:xm="http://schemas.microsoft.com/office/excel/2006/main">
          <x14:cfRule type="dataBar" id="{522E2D26-FF59-4051-B0EB-89EB478FC840}">
            <x14:dataBar minLength="0" maxLength="100" border="1" negativeBarBorderColorSameAsPositive="0">
              <x14:cfvo type="autoMin"/>
              <x14:cfvo type="autoMax"/>
              <x14:borderColor rgb="FFFFB628"/>
              <x14:negativeFillColor rgb="FFFF0000"/>
              <x14:negativeBorderColor rgb="FFFF0000"/>
              <x14:axisColor rgb="FF000000"/>
            </x14:dataBar>
          </x14:cfRule>
          <xm:sqref>F2:F66</xm:sqref>
        </x14:conditionalFormatting>
        <x14:conditionalFormatting xmlns:xm="http://schemas.microsoft.com/office/excel/2006/main">
          <x14:cfRule type="dataBar" id="{EC3529C7-0D8E-47D6-9B58-0195B2CCA1DE}">
            <x14:dataBar minLength="0" maxLength="100" border="1" negativeBarBorderColorSameAsPositive="0">
              <x14:cfvo type="autoMin"/>
              <x14:cfvo type="autoMax"/>
              <x14:borderColor rgb="FFFFB628"/>
              <x14:negativeFillColor rgb="FFFF0000"/>
              <x14:negativeBorderColor rgb="FFFF0000"/>
              <x14:axisColor rgb="FF000000"/>
            </x14:dataBar>
          </x14:cfRule>
          <xm:sqref>F67:F69</xm:sqref>
        </x14:conditionalFormatting>
        <x14:conditionalFormatting xmlns:xm="http://schemas.microsoft.com/office/excel/2006/main">
          <x14:cfRule type="dataBar" id="{33F20509-60C9-43BE-8449-6CB9CC3458F6}">
            <x14:dataBar minLength="0" maxLength="100" border="1" negativeBarBorderColorSameAsPositive="0">
              <x14:cfvo type="autoMin"/>
              <x14:cfvo type="autoMax"/>
              <x14:borderColor rgb="FFFFB628"/>
              <x14:negativeFillColor rgb="FFFF0000"/>
              <x14:negativeBorderColor rgb="FFFF0000"/>
              <x14:axisColor rgb="FF000000"/>
            </x14:dataBar>
          </x14:cfRule>
          <xm:sqref>F73:F137</xm:sqref>
        </x14:conditionalFormatting>
        <x14:conditionalFormatting xmlns:xm="http://schemas.microsoft.com/office/excel/2006/main">
          <x14:cfRule type="dataBar" id="{B40A2AFD-411E-478E-B8C5-93C3E092F192}">
            <x14:dataBar minLength="0" maxLength="100" border="1" negativeBarBorderColorSameAsPositive="0">
              <x14:cfvo type="autoMin"/>
              <x14:cfvo type="autoMax"/>
              <x14:borderColor rgb="FFFFB628"/>
              <x14:negativeFillColor rgb="FFFF0000"/>
              <x14:negativeBorderColor rgb="FFFF0000"/>
              <x14:axisColor rgb="FF000000"/>
            </x14:dataBar>
          </x14:cfRule>
          <xm:sqref>F138:F140</xm:sqref>
        </x14:conditionalFormatting>
        <x14:conditionalFormatting xmlns:xm="http://schemas.microsoft.com/office/excel/2006/main">
          <x14:cfRule type="dataBar" id="{9069ECA1-CB52-4693-A6A0-BE8F7C05D0A5}">
            <x14:dataBar minLength="0" maxLength="100" border="1" negativeBarBorderColorSameAsPositive="0">
              <x14:cfvo type="autoMin"/>
              <x14:cfvo type="autoMax"/>
              <x14:borderColor rgb="FFFFB628"/>
              <x14:negativeFillColor rgb="FFFF0000"/>
              <x14:negativeBorderColor rgb="FFFF0000"/>
              <x14:axisColor rgb="FF000000"/>
            </x14:dataBar>
          </x14:cfRule>
          <xm:sqref>F144:F210</xm:sqref>
        </x14:conditionalFormatting>
        <x14:conditionalFormatting xmlns:xm="http://schemas.microsoft.com/office/excel/2006/main">
          <x14:cfRule type="dataBar" id="{46E7804E-E53E-44F0-A938-149F99462638}">
            <x14:dataBar minLength="0" maxLength="100" border="1" negativeBarBorderColorSameAsPositive="0">
              <x14:cfvo type="autoMin"/>
              <x14:cfvo type="autoMax"/>
              <x14:borderColor rgb="FFFFB628"/>
              <x14:negativeFillColor rgb="FFFF0000"/>
              <x14:negativeBorderColor rgb="FFFF0000"/>
              <x14:axisColor rgb="FF000000"/>
            </x14:dataBar>
          </x14:cfRule>
          <xm:sqref>F211</xm:sqref>
        </x14:conditionalFormatting>
        <x14:conditionalFormatting xmlns:xm="http://schemas.microsoft.com/office/excel/2006/main">
          <x14:cfRule type="dataBar" id="{A8060FF9-134E-4F75-BA07-C00D7476495E}">
            <x14:dataBar minLength="0" maxLength="100" border="1" negativeBarBorderColorSameAsPositive="0">
              <x14:cfvo type="autoMin"/>
              <x14:cfvo type="autoMax"/>
              <x14:borderColor rgb="FFFFB628"/>
              <x14:negativeFillColor rgb="FFFF0000"/>
              <x14:negativeBorderColor rgb="FFFF0000"/>
              <x14:axisColor rgb="FF000000"/>
            </x14:dataBar>
          </x14:cfRule>
          <xm:sqref>F215:F281</xm:sqref>
        </x14:conditionalFormatting>
        <x14:conditionalFormatting xmlns:xm="http://schemas.microsoft.com/office/excel/2006/main">
          <x14:cfRule type="dataBar" id="{9DC9C641-E190-4DD6-8DC8-8085A8EBCC6E}">
            <x14:dataBar minLength="0" maxLength="100" border="1" negativeBarBorderColorSameAsPositive="0">
              <x14:cfvo type="autoMin"/>
              <x14:cfvo type="autoMax"/>
              <x14:borderColor rgb="FFFFB628"/>
              <x14:negativeFillColor rgb="FFFF0000"/>
              <x14:negativeBorderColor rgb="FFFF0000"/>
              <x14:axisColor rgb="FF000000"/>
            </x14:dataBar>
          </x14:cfRule>
          <xm:sqref>F282</xm:sqref>
        </x14:conditionalFormatting>
        <x14:conditionalFormatting xmlns:xm="http://schemas.microsoft.com/office/excel/2006/main">
          <x14:cfRule type="dataBar" id="{309F7B2A-1A10-445B-9276-603E6D876F83}">
            <x14:dataBar minLength="0" maxLength="100" border="1" negativeBarBorderColorSameAsPositive="0">
              <x14:cfvo type="autoMin"/>
              <x14:cfvo type="autoMax"/>
              <x14:borderColor rgb="FFFFB628"/>
              <x14:negativeFillColor rgb="FFFF0000"/>
              <x14:negativeBorderColor rgb="FFFF0000"/>
              <x14:axisColor rgb="FF000000"/>
            </x14:dataBar>
          </x14:cfRule>
          <xm:sqref>F286:F352</xm:sqref>
        </x14:conditionalFormatting>
        <x14:conditionalFormatting xmlns:xm="http://schemas.microsoft.com/office/excel/2006/main">
          <x14:cfRule type="dataBar" id="{607513C0-625D-400F-A214-7D70AE401673}">
            <x14:dataBar minLength="0" maxLength="100" border="1" negativeBarBorderColorSameAsPositive="0">
              <x14:cfvo type="autoMin"/>
              <x14:cfvo type="autoMax"/>
              <x14:borderColor rgb="FFFFB628"/>
              <x14:negativeFillColor rgb="FFFF0000"/>
              <x14:negativeBorderColor rgb="FFFF0000"/>
              <x14:axisColor rgb="FF000000"/>
            </x14:dataBar>
          </x14:cfRule>
          <xm:sqref>F353</xm:sqref>
        </x14:conditionalFormatting>
        <x14:conditionalFormatting xmlns:xm="http://schemas.microsoft.com/office/excel/2006/main">
          <x14:cfRule type="dataBar" id="{FE1D6ABB-EB44-4BE9-981E-C4792A7B86A5}">
            <x14:dataBar minLength="0" maxLength="100" border="1" negativeBarBorderColorSameAsPositive="0">
              <x14:cfvo type="autoMin"/>
              <x14:cfvo type="autoMax"/>
              <x14:borderColor rgb="FFFFB628"/>
              <x14:negativeFillColor rgb="FFFF0000"/>
              <x14:negativeBorderColor rgb="FFFF0000"/>
              <x14:axisColor rgb="FF000000"/>
            </x14:dataBar>
          </x14:cfRule>
          <xm:sqref>F357:F424</xm:sqref>
        </x14:conditionalFormatting>
        <x14:conditionalFormatting xmlns:xm="http://schemas.microsoft.com/office/excel/2006/main">
          <x14:cfRule type="dataBar" id="{C677F407-9732-496A-84CB-96A088F631C3}">
            <x14:dataBar minLength="0" maxLength="100" border="1" negativeBarBorderColorSameAsPositive="0">
              <x14:cfvo type="autoMin"/>
              <x14:cfvo type="autoMax"/>
              <x14:borderColor rgb="FFFFB628"/>
              <x14:negativeFillColor rgb="FFFF0000"/>
              <x14:negativeBorderColor rgb="FFFF0000"/>
              <x14:axisColor rgb="FF000000"/>
            </x14:dataBar>
          </x14:cfRule>
          <xm:sqref>N2:N66</xm:sqref>
        </x14:conditionalFormatting>
        <x14:conditionalFormatting xmlns:xm="http://schemas.microsoft.com/office/excel/2006/main">
          <x14:cfRule type="dataBar" id="{27D6BC27-8BD2-4DA8-AD14-B206ECAC8FE3}">
            <x14:dataBar minLength="0" maxLength="100" border="1" negativeBarBorderColorSameAsPositive="0">
              <x14:cfvo type="autoMin"/>
              <x14:cfvo type="autoMax"/>
              <x14:borderColor rgb="FFFFB628"/>
              <x14:negativeFillColor rgb="FFFF0000"/>
              <x14:negativeBorderColor rgb="FFFF0000"/>
              <x14:axisColor rgb="FF000000"/>
            </x14:dataBar>
          </x14:cfRule>
          <xm:sqref>N67:N69</xm:sqref>
        </x14:conditionalFormatting>
        <x14:conditionalFormatting xmlns:xm="http://schemas.microsoft.com/office/excel/2006/main">
          <x14:cfRule type="dataBar" id="{C3622C0A-E657-48AA-8620-4F9CBEF3E6CA}">
            <x14:dataBar minLength="0" maxLength="100" border="1" negativeBarBorderColorSameAsPositive="0">
              <x14:cfvo type="autoMin"/>
              <x14:cfvo type="autoMax"/>
              <x14:borderColor rgb="FFFFB628"/>
              <x14:negativeFillColor rgb="FFFF0000"/>
              <x14:negativeBorderColor rgb="FFFF0000"/>
              <x14:axisColor rgb="FF000000"/>
            </x14:dataBar>
          </x14:cfRule>
          <xm:sqref>N73:N139</xm:sqref>
        </x14:conditionalFormatting>
        <x14:conditionalFormatting xmlns:xm="http://schemas.microsoft.com/office/excel/2006/main">
          <x14:cfRule type="dataBar" id="{D9065D54-E221-4C01-AB01-8F530F948D4B}">
            <x14:dataBar minLength="0" maxLength="100" border="1" negativeBarBorderColorSameAsPositive="0">
              <x14:cfvo type="autoMin"/>
              <x14:cfvo type="autoMax"/>
              <x14:borderColor rgb="FFFFB628"/>
              <x14:negativeFillColor rgb="FFFF0000"/>
              <x14:negativeBorderColor rgb="FFFF0000"/>
              <x14:axisColor rgb="FF000000"/>
            </x14:dataBar>
          </x14:cfRule>
          <xm:sqref>N140</xm:sqref>
        </x14:conditionalFormatting>
        <x14:conditionalFormatting xmlns:xm="http://schemas.microsoft.com/office/excel/2006/main">
          <x14:cfRule type="dataBar" id="{341AF796-2AF4-415F-81B3-76838412C798}">
            <x14:dataBar minLength="0" maxLength="100" border="1" negativeBarBorderColorSameAsPositive="0">
              <x14:cfvo type="autoMin"/>
              <x14:cfvo type="autoMax"/>
              <x14:borderColor rgb="FFFFB628"/>
              <x14:negativeFillColor rgb="FFFF0000"/>
              <x14:negativeBorderColor rgb="FFFF0000"/>
              <x14:axisColor rgb="FF000000"/>
            </x14:dataBar>
          </x14:cfRule>
          <xm:sqref>N144:N210</xm:sqref>
        </x14:conditionalFormatting>
        <x14:conditionalFormatting xmlns:xm="http://schemas.microsoft.com/office/excel/2006/main">
          <x14:cfRule type="dataBar" id="{CF4B99D2-4F4C-42B2-AE73-91FD09E48310}">
            <x14:dataBar minLength="0" maxLength="100" border="1" negativeBarBorderColorSameAsPositive="0">
              <x14:cfvo type="autoMin"/>
              <x14:cfvo type="autoMax"/>
              <x14:borderColor rgb="FFFFB628"/>
              <x14:negativeFillColor rgb="FFFF0000"/>
              <x14:negativeBorderColor rgb="FFFF0000"/>
              <x14:axisColor rgb="FF000000"/>
            </x14:dataBar>
          </x14:cfRule>
          <xm:sqref>N211</xm:sqref>
        </x14:conditionalFormatting>
        <x14:conditionalFormatting xmlns:xm="http://schemas.microsoft.com/office/excel/2006/main">
          <x14:cfRule type="dataBar" id="{1C94EEAF-E8E4-43DD-BF1F-FD00B34133E4}">
            <x14:dataBar minLength="0" maxLength="100" border="1" negativeBarBorderColorSameAsPositive="0">
              <x14:cfvo type="autoMin"/>
              <x14:cfvo type="autoMax"/>
              <x14:borderColor rgb="FFFFB628"/>
              <x14:negativeFillColor rgb="FFFF0000"/>
              <x14:negativeBorderColor rgb="FFFF0000"/>
              <x14:axisColor rgb="FF000000"/>
            </x14:dataBar>
          </x14:cfRule>
          <xm:sqref>N215:N281</xm:sqref>
        </x14:conditionalFormatting>
        <x14:conditionalFormatting xmlns:xm="http://schemas.microsoft.com/office/excel/2006/main">
          <x14:cfRule type="dataBar" id="{E8AC2B7C-5706-44C7-B6A1-52FD0EB8C643}">
            <x14:dataBar minLength="0" maxLength="100" border="1" negativeBarBorderColorSameAsPositive="0">
              <x14:cfvo type="autoMin"/>
              <x14:cfvo type="autoMax"/>
              <x14:borderColor rgb="FFFFB628"/>
              <x14:negativeFillColor rgb="FFFF0000"/>
              <x14:negativeBorderColor rgb="FFFF0000"/>
              <x14:axisColor rgb="FF000000"/>
            </x14:dataBar>
          </x14:cfRule>
          <xm:sqref>N282</xm:sqref>
        </x14:conditionalFormatting>
        <x14:conditionalFormatting xmlns:xm="http://schemas.microsoft.com/office/excel/2006/main">
          <x14:cfRule type="dataBar" id="{1C18A03F-74BE-4B94-B1EB-274EF8B74F5A}">
            <x14:dataBar minLength="0" maxLength="100" border="1" negativeBarBorderColorSameAsPositive="0">
              <x14:cfvo type="autoMin"/>
              <x14:cfvo type="autoMax"/>
              <x14:borderColor rgb="FFFFB628"/>
              <x14:negativeFillColor rgb="FFFF0000"/>
              <x14:negativeBorderColor rgb="FFFF0000"/>
              <x14:axisColor rgb="FF000000"/>
            </x14:dataBar>
          </x14:cfRule>
          <xm:sqref>N286:N352</xm:sqref>
        </x14:conditionalFormatting>
        <x14:conditionalFormatting xmlns:xm="http://schemas.microsoft.com/office/excel/2006/main">
          <x14:cfRule type="dataBar" id="{269EA99D-ED3D-4AA2-81F6-A80242F0085A}">
            <x14:dataBar minLength="0" maxLength="100" border="1" negativeBarBorderColorSameAsPositive="0">
              <x14:cfvo type="autoMin"/>
              <x14:cfvo type="autoMax"/>
              <x14:borderColor rgb="FFFFB628"/>
              <x14:negativeFillColor rgb="FFFF0000"/>
              <x14:negativeBorderColor rgb="FFFF0000"/>
              <x14:axisColor rgb="FF000000"/>
            </x14:dataBar>
          </x14:cfRule>
          <xm:sqref>N353</xm:sqref>
        </x14:conditionalFormatting>
        <x14:conditionalFormatting xmlns:xm="http://schemas.microsoft.com/office/excel/2006/main">
          <x14:cfRule type="dataBar" id="{D9168D57-7A71-40CF-8E79-6D05EC7F4B4A}">
            <x14:dataBar minLength="0" maxLength="100" border="1">
              <x14:cfvo type="autoMin"/>
              <x14:cfvo type="autoMax"/>
              <x14:borderColor rgb="FFFF9C19"/>
              <x14:negativeFillColor rgb="FFFF0000"/>
              <x14:axisColor rgb="FF000000"/>
            </x14:dataBar>
          </x14:cfRule>
          <xm:sqref>U2:U68</xm:sqref>
        </x14:conditionalFormatting>
        <x14:conditionalFormatting xmlns:xm="http://schemas.microsoft.com/office/excel/2006/main">
          <x14:cfRule type="dataBar" id="{8A17B450-105F-45B0-A2F6-A3E5C77BD420}">
            <x14:dataBar minLength="0" maxLength="100" border="1" negativeBarBorderColorSameAsPositive="0">
              <x14:cfvo type="autoMin"/>
              <x14:cfvo type="autoMax"/>
              <x14:borderColor rgb="FFFFB628"/>
              <x14:negativeFillColor rgb="FFFF0000"/>
              <x14:negativeBorderColor rgb="FFFF0000"/>
              <x14:axisColor rgb="FF000000"/>
            </x14:dataBar>
          </x14:cfRule>
          <xm:sqref>U69</xm:sqref>
        </x14:conditionalFormatting>
        <x14:conditionalFormatting xmlns:xm="http://schemas.microsoft.com/office/excel/2006/main">
          <x14:cfRule type="dataBar" id="{5E4B00FA-FE2F-4610-A5FC-92BD0451D4EC}">
            <x14:dataBar minLength="0" maxLength="100" border="1" negativeBarBorderColorSameAsPositive="0">
              <x14:cfvo type="autoMin"/>
              <x14:cfvo type="autoMax"/>
              <x14:borderColor rgb="FFFFB628"/>
              <x14:negativeFillColor rgb="FFFF0000"/>
              <x14:negativeBorderColor rgb="FFFF0000"/>
              <x14:axisColor rgb="FF000000"/>
            </x14:dataBar>
          </x14:cfRule>
          <xm:sqref>U73:U139</xm:sqref>
        </x14:conditionalFormatting>
        <x14:conditionalFormatting xmlns:xm="http://schemas.microsoft.com/office/excel/2006/main">
          <x14:cfRule type="dataBar" id="{99170778-2375-404A-9749-B2F41100C7BB}">
            <x14:dataBar minLength="0" maxLength="100" border="1" negativeBarBorderColorSameAsPositive="0">
              <x14:cfvo type="autoMin"/>
              <x14:cfvo type="autoMax"/>
              <x14:borderColor rgb="FFFFB628"/>
              <x14:negativeFillColor rgb="FFFF0000"/>
              <x14:negativeBorderColor rgb="FFFF0000"/>
              <x14:axisColor rgb="FF000000"/>
            </x14:dataBar>
          </x14:cfRule>
          <xm:sqref>U140</xm:sqref>
        </x14:conditionalFormatting>
        <x14:conditionalFormatting xmlns:xm="http://schemas.microsoft.com/office/excel/2006/main">
          <x14:cfRule type="dataBar" id="{3E4A5AF3-E756-4C72-8F16-DB99357B7376}">
            <x14:dataBar minLength="0" maxLength="100" border="1" negativeBarBorderColorSameAsPositive="0">
              <x14:cfvo type="autoMin"/>
              <x14:cfvo type="autoMax"/>
              <x14:borderColor rgb="FFFFB628"/>
              <x14:negativeFillColor rgb="FFFF0000"/>
              <x14:negativeBorderColor rgb="FFFF0000"/>
              <x14:axisColor rgb="FF000000"/>
            </x14:dataBar>
          </x14:cfRule>
          <xm:sqref>U144:U210</xm:sqref>
        </x14:conditionalFormatting>
        <x14:conditionalFormatting xmlns:xm="http://schemas.microsoft.com/office/excel/2006/main">
          <x14:cfRule type="dataBar" id="{5B2455A1-4E97-4289-A5F7-01CF8A73CD07}">
            <x14:dataBar minLength="0" maxLength="100" border="1" negativeBarBorderColorSameAsPositive="0">
              <x14:cfvo type="autoMin"/>
              <x14:cfvo type="autoMax"/>
              <x14:borderColor rgb="FFFFB628"/>
              <x14:negativeFillColor rgb="FFFF0000"/>
              <x14:negativeBorderColor rgb="FFFF0000"/>
              <x14:axisColor rgb="FF000000"/>
            </x14:dataBar>
          </x14:cfRule>
          <xm:sqref>U211</xm:sqref>
        </x14:conditionalFormatting>
        <x14:conditionalFormatting xmlns:xm="http://schemas.microsoft.com/office/excel/2006/main">
          <x14:cfRule type="dataBar" id="{2981AB1D-159F-4E90-91F6-04E39FC2AD3D}">
            <x14:dataBar minLength="0" maxLength="100" border="1" negativeBarBorderColorSameAsPositive="0">
              <x14:cfvo type="autoMin"/>
              <x14:cfvo type="autoMax"/>
              <x14:borderColor rgb="FFFFB628"/>
              <x14:negativeFillColor rgb="FFFF0000"/>
              <x14:negativeBorderColor rgb="FFFF0000"/>
              <x14:axisColor rgb="FF000000"/>
            </x14:dataBar>
          </x14:cfRule>
          <xm:sqref>U215:U281</xm:sqref>
        </x14:conditionalFormatting>
        <x14:conditionalFormatting xmlns:xm="http://schemas.microsoft.com/office/excel/2006/main">
          <x14:cfRule type="dataBar" id="{069A628D-48BA-41C8-AD0B-EEEAAEF582C9}">
            <x14:dataBar minLength="0" maxLength="100" border="1" negativeBarBorderColorSameAsPositive="0">
              <x14:cfvo type="autoMin"/>
              <x14:cfvo type="autoMax"/>
              <x14:borderColor rgb="FFFFB628"/>
              <x14:negativeFillColor rgb="FFFF0000"/>
              <x14:negativeBorderColor rgb="FFFF0000"/>
              <x14:axisColor rgb="FF000000"/>
            </x14:dataBar>
          </x14:cfRule>
          <xm:sqref>U282</xm:sqref>
        </x14:conditionalFormatting>
        <x14:conditionalFormatting xmlns:xm="http://schemas.microsoft.com/office/excel/2006/main">
          <x14:cfRule type="dataBar" id="{44752265-9C76-491D-AD39-4FA4672FF778}">
            <x14:dataBar minLength="0" maxLength="100" border="1" negativeBarBorderColorSameAsPositive="0">
              <x14:cfvo type="autoMin"/>
              <x14:cfvo type="autoMax"/>
              <x14:borderColor rgb="FFFFB628"/>
              <x14:negativeFillColor rgb="FFFF0000"/>
              <x14:negativeBorderColor rgb="FFFF0000"/>
              <x14:axisColor rgb="FF000000"/>
            </x14:dataBar>
          </x14:cfRule>
          <xm:sqref>U286:U352</xm:sqref>
        </x14:conditionalFormatting>
        <x14:conditionalFormatting xmlns:xm="http://schemas.microsoft.com/office/excel/2006/main">
          <x14:cfRule type="dataBar" id="{5E4A6C0E-EDCE-4DBE-A2FF-048343FE8EA1}">
            <x14:dataBar minLength="0" maxLength="100" border="1" negativeBarBorderColorSameAsPositive="0">
              <x14:cfvo type="autoMin"/>
              <x14:cfvo type="autoMax"/>
              <x14:borderColor rgb="FFFFB628"/>
              <x14:negativeFillColor rgb="FFFF0000"/>
              <x14:negativeBorderColor rgb="FFFF0000"/>
              <x14:axisColor rgb="FF000000"/>
            </x14:dataBar>
          </x14:cfRule>
          <xm:sqref>U353</xm:sqref>
        </x14:conditionalFormatting>
        <x14:conditionalFormatting xmlns:xm="http://schemas.microsoft.com/office/excel/2006/main">
          <x14:cfRule type="dataBar" id="{02A38708-2BD1-40DB-9DA8-0E01DEA8B49D}">
            <x14:dataBar minLength="0" maxLength="100" border="1">
              <x14:cfvo type="autoMin"/>
              <x14:cfvo type="autoMax"/>
              <x14:borderColor rgb="FFFF9C19"/>
              <x14:negativeFillColor rgb="FFFF0000"/>
              <x14:axisColor rgb="FF000000"/>
            </x14:dataBar>
          </x14:cfRule>
          <xm:sqref>AB2:AB66</xm:sqref>
        </x14:conditionalFormatting>
        <x14:conditionalFormatting xmlns:xm="http://schemas.microsoft.com/office/excel/2006/main">
          <x14:cfRule type="dataBar" id="{27D831E0-2917-40EE-AD90-CE455C64079C}">
            <x14:dataBar minLength="0" maxLength="100" border="1" negativeBarBorderColorSameAsPositive="0">
              <x14:cfvo type="autoMin"/>
              <x14:cfvo type="autoMax"/>
              <x14:borderColor rgb="FFFFB628"/>
              <x14:negativeFillColor rgb="FFFF0000"/>
              <x14:negativeBorderColor rgb="FFFF0000"/>
              <x14:axisColor rgb="FF000000"/>
            </x14:dataBar>
          </x14:cfRule>
          <xm:sqref>AB67:AB69</xm:sqref>
        </x14:conditionalFormatting>
        <x14:conditionalFormatting xmlns:xm="http://schemas.microsoft.com/office/excel/2006/main">
          <x14:cfRule type="dataBar" id="{BFD3B35B-AEFB-469D-B5A1-714C43730ED2}">
            <x14:dataBar minLength="0" maxLength="100" border="1">
              <x14:cfvo type="autoMin"/>
              <x14:cfvo type="autoMax"/>
              <x14:borderColor rgb="FFFFC000"/>
              <x14:negativeFillColor rgb="FFFF0000"/>
              <x14:axisColor rgb="FF000000"/>
            </x14:dataBar>
          </x14:cfRule>
          <xm:sqref>AB73:AB139</xm:sqref>
        </x14:conditionalFormatting>
        <x14:conditionalFormatting xmlns:xm="http://schemas.microsoft.com/office/excel/2006/main">
          <x14:cfRule type="dataBar" id="{011A0116-7EBF-444F-84CC-39CB30C0362B}">
            <x14:dataBar minLength="0" maxLength="100" border="1" negativeBarBorderColorSameAsPositive="0">
              <x14:cfvo type="autoMin"/>
              <x14:cfvo type="autoMax"/>
              <x14:borderColor rgb="FFFFB628"/>
              <x14:negativeFillColor rgb="FFFF0000"/>
              <x14:negativeBorderColor rgb="FFFF0000"/>
              <x14:axisColor rgb="FF000000"/>
            </x14:dataBar>
          </x14:cfRule>
          <xm:sqref>AB140</xm:sqref>
        </x14:conditionalFormatting>
        <x14:conditionalFormatting xmlns:xm="http://schemas.microsoft.com/office/excel/2006/main">
          <x14:cfRule type="dataBar" id="{9AAE1F10-71BF-4C7B-839F-BEC0296044AA}">
            <x14:dataBar minLength="0" maxLength="100" border="1" negativeBarBorderColorSameAsPositive="0">
              <x14:cfvo type="autoMin"/>
              <x14:cfvo type="autoMax"/>
              <x14:borderColor rgb="FFFFB628"/>
              <x14:negativeFillColor rgb="FFFF0000"/>
              <x14:negativeBorderColor rgb="FFFF0000"/>
              <x14:axisColor rgb="FF000000"/>
            </x14:dataBar>
          </x14:cfRule>
          <xm:sqref>AB144:AB210</xm:sqref>
        </x14:conditionalFormatting>
        <x14:conditionalFormatting xmlns:xm="http://schemas.microsoft.com/office/excel/2006/main">
          <x14:cfRule type="dataBar" id="{02C20212-FADF-4061-843C-9D8D592D6AF5}">
            <x14:dataBar minLength="0" maxLength="100" border="1" negativeBarBorderColorSameAsPositive="0">
              <x14:cfvo type="autoMin"/>
              <x14:cfvo type="autoMax"/>
              <x14:borderColor rgb="FFFFB628"/>
              <x14:negativeFillColor rgb="FFFF0000"/>
              <x14:negativeBorderColor rgb="FFFF0000"/>
              <x14:axisColor rgb="FF000000"/>
            </x14:dataBar>
          </x14:cfRule>
          <xm:sqref>AB211</xm:sqref>
        </x14:conditionalFormatting>
        <x14:conditionalFormatting xmlns:xm="http://schemas.microsoft.com/office/excel/2006/main">
          <x14:cfRule type="dataBar" id="{A483E4ED-327E-4B7E-9C5D-7293CC331B6C}">
            <x14:dataBar minLength="0" maxLength="100" border="1" negativeBarBorderColorSameAsPositive="0">
              <x14:cfvo type="autoMin"/>
              <x14:cfvo type="autoMax"/>
              <x14:borderColor rgb="FFFFB628"/>
              <x14:negativeFillColor rgb="FFFF0000"/>
              <x14:negativeBorderColor rgb="FFFF0000"/>
              <x14:axisColor rgb="FF000000"/>
            </x14:dataBar>
          </x14:cfRule>
          <xm:sqref>AB215:AB281</xm:sqref>
        </x14:conditionalFormatting>
        <x14:conditionalFormatting xmlns:xm="http://schemas.microsoft.com/office/excel/2006/main">
          <x14:cfRule type="dataBar" id="{3934337D-E4F9-456C-A701-E90B597FB654}">
            <x14:dataBar minLength="0" maxLength="100" border="1" negativeBarBorderColorSameAsPositive="0">
              <x14:cfvo type="autoMin"/>
              <x14:cfvo type="autoMax"/>
              <x14:borderColor rgb="FFFFB628"/>
              <x14:negativeFillColor rgb="FFFF0000"/>
              <x14:negativeBorderColor rgb="FFFF0000"/>
              <x14:axisColor rgb="FF000000"/>
            </x14:dataBar>
          </x14:cfRule>
          <xm:sqref>AB282</xm:sqref>
        </x14:conditionalFormatting>
        <x14:conditionalFormatting xmlns:xm="http://schemas.microsoft.com/office/excel/2006/main">
          <x14:cfRule type="dataBar" id="{8C8C2D38-67B8-4423-86A8-F2ED0A1719A8}">
            <x14:dataBar minLength="0" maxLength="100" border="1" negativeBarBorderColorSameAsPositive="0">
              <x14:cfvo type="autoMin"/>
              <x14:cfvo type="autoMax"/>
              <x14:borderColor rgb="FFFFB628"/>
              <x14:negativeFillColor rgb="FFFF0000"/>
              <x14:negativeBorderColor rgb="FFFF0000"/>
              <x14:axisColor rgb="FF000000"/>
            </x14:dataBar>
          </x14:cfRule>
          <xm:sqref>AB286:AB352</xm:sqref>
        </x14:conditionalFormatting>
        <x14:conditionalFormatting xmlns:xm="http://schemas.microsoft.com/office/excel/2006/main">
          <x14:cfRule type="dataBar" id="{D2F50A84-B4C1-43AF-8248-01AA7DC06A0D}">
            <x14:dataBar minLength="0" maxLength="100" border="1" negativeBarBorderColorSameAsPositive="0">
              <x14:cfvo type="autoMin"/>
              <x14:cfvo type="autoMax"/>
              <x14:borderColor rgb="FFFFB628"/>
              <x14:negativeFillColor rgb="FFFF0000"/>
              <x14:negativeBorderColor rgb="FFFF0000"/>
              <x14:axisColor rgb="FF000000"/>
            </x14:dataBar>
          </x14:cfRule>
          <xm:sqref>AB353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62488-2800-451D-9F6C-0A79ECAAD0DA}">
  <sheetPr>
    <tabColor theme="4" tint="-0.249977111117893"/>
  </sheetPr>
  <dimension ref="A2:X71"/>
  <sheetViews>
    <sheetView view="pageBreakPreview" topLeftCell="A20" zoomScale="70" zoomScaleNormal="60" zoomScaleSheetLayoutView="70" workbookViewId="0">
      <selection activeCell="A79" sqref="A79:U79"/>
    </sheetView>
  </sheetViews>
  <sheetFormatPr baseColWidth="10" defaultColWidth="11.5" defaultRowHeight="14.25" x14ac:dyDescent="0.2"/>
  <cols>
    <col min="1" max="1" width="76.5" style="8" customWidth="1"/>
    <col min="2" max="2" width="14.1640625" style="189" bestFit="1" customWidth="1"/>
    <col min="3" max="3" width="12.33203125" style="189" bestFit="1" customWidth="1"/>
    <col min="4" max="4" width="16.6640625" style="189" customWidth="1"/>
    <col min="5" max="5" width="12.6640625" style="189" bestFit="1" customWidth="1"/>
    <col min="6" max="6" width="9.5" style="189" bestFit="1" customWidth="1"/>
    <col min="7" max="7" width="10.5" style="189" bestFit="1" customWidth="1"/>
    <col min="8" max="8" width="10.83203125" style="189" bestFit="1" customWidth="1"/>
    <col min="9" max="9" width="9.5" style="189" bestFit="1" customWidth="1"/>
    <col min="10" max="10" width="12" style="189" bestFit="1" customWidth="1"/>
    <col min="11" max="11" width="14.83203125" style="189" customWidth="1"/>
    <col min="12" max="13" width="15.5" style="189" bestFit="1" customWidth="1"/>
    <col min="14" max="14" width="16.83203125" style="189" bestFit="1" customWidth="1"/>
    <col min="15" max="15" width="9.5" style="189" bestFit="1" customWidth="1"/>
    <col min="16" max="16" width="14.5" style="189" bestFit="1" customWidth="1"/>
    <col min="17" max="17" width="14.1640625" style="8" bestFit="1" customWidth="1"/>
    <col min="18" max="18" width="14.5" style="8" bestFit="1" customWidth="1"/>
    <col min="19" max="20" width="9" style="8" bestFit="1" customWidth="1"/>
    <col min="21" max="21" width="7.6640625" style="8" bestFit="1" customWidth="1"/>
    <col min="22" max="22" width="11.5" style="8"/>
    <col min="23" max="23" width="18.33203125" style="8" bestFit="1" customWidth="1"/>
    <col min="24" max="16384" width="11.5" style="8"/>
  </cols>
  <sheetData>
    <row r="2" spans="1:24" ht="30" x14ac:dyDescent="0.2">
      <c r="A2" s="173"/>
      <c r="B2" s="174" t="str">
        <f>T_Graf.!H358</f>
        <v>Antioquia</v>
      </c>
      <c r="C2" s="174" t="str">
        <f>T_Graf.!H359</f>
        <v>Atlántico</v>
      </c>
      <c r="D2" s="174" t="str">
        <f>T_Graf.!H360</f>
        <v>Bolívar y San Andrés</v>
      </c>
      <c r="E2" s="174" t="str">
        <f>T_Graf.!H361</f>
        <v>Caquetá-Huila</v>
      </c>
      <c r="F2" s="174" t="str">
        <f>T_Graf.!H362</f>
        <v>Cauca</v>
      </c>
      <c r="G2" s="174" t="str">
        <f>T_Graf.!H363</f>
        <v>Central</v>
      </c>
      <c r="H2" s="174" t="str">
        <f>T_Graf.!H364</f>
        <v>Cesar y Guajira</v>
      </c>
      <c r="I2" s="174" t="str">
        <f>T_Graf.!H365</f>
        <v>Chocó</v>
      </c>
      <c r="J2" s="174" t="str">
        <f>T_Graf.!H366</f>
        <v>Córdoba</v>
      </c>
      <c r="K2" s="174" t="str">
        <f>T_Graf.!H367</f>
        <v>Eje Cafetero</v>
      </c>
      <c r="L2" s="174" t="str">
        <f>T_Graf.!H368</f>
        <v>Magdalena</v>
      </c>
      <c r="M2" s="174" t="str">
        <f>T_Graf.!H369</f>
        <v>Magdalena Medio</v>
      </c>
      <c r="N2" s="174" t="str">
        <f>T_Graf.!H370</f>
        <v>Meta-Llanos Orientales</v>
      </c>
      <c r="O2" s="174" t="str">
        <f>T_Graf.!H371</f>
        <v>Nariño</v>
      </c>
      <c r="P2" s="174" t="str">
        <f>T_Graf.!H372</f>
        <v>Norte de Santander</v>
      </c>
      <c r="Q2" s="174" t="str">
        <f>T_Graf.!H373</f>
        <v>Putumayo</v>
      </c>
      <c r="R2" s="174" t="str">
        <f>T_Graf.!H374</f>
        <v>Santander</v>
      </c>
      <c r="S2" s="174" t="str">
        <f>T_Graf.!H375</f>
        <v>Sucre</v>
      </c>
      <c r="T2" s="174" t="str">
        <f>T_Graf.!H376</f>
        <v>Urabá</v>
      </c>
      <c r="U2" s="174" t="str">
        <f>T_Graf.!H377</f>
        <v>Valle</v>
      </c>
      <c r="V2" s="175" t="str">
        <f>T_Graf.!H378</f>
        <v>Nivel Nacional</v>
      </c>
      <c r="W2" s="176" t="s">
        <v>809</v>
      </c>
      <c r="X2" s="177"/>
    </row>
    <row r="3" spans="1:24" x14ac:dyDescent="0.2">
      <c r="A3" s="178" t="str">
        <f>T_Graf.!D357</f>
        <v>Almacenamiento inadecuado de productos alimenticios</v>
      </c>
      <c r="B3" s="179" t="str">
        <f>IFERROR(T_Graf.!F2,"0")</f>
        <v>0</v>
      </c>
      <c r="C3" s="179" t="str">
        <f>IFERROR(T_Graf.!N2,"0")</f>
        <v>0</v>
      </c>
      <c r="D3" s="179" t="str">
        <f>IFERROR(T_Graf.!U2,"0")</f>
        <v>0</v>
      </c>
      <c r="E3" s="179" t="str">
        <f>IFERROR(T_Graf.!AB2,"0")</f>
        <v>0</v>
      </c>
      <c r="F3" s="179" t="str">
        <f>IFERROR(T_Graf.!F73,"0")</f>
        <v>0</v>
      </c>
      <c r="G3" s="179" t="str">
        <f>IFERROR(T_Graf.!N73,"0")</f>
        <v>0</v>
      </c>
      <c r="H3" s="179" t="str">
        <f>IFERROR(T_Graf.!U73,"0")</f>
        <v>0</v>
      </c>
      <c r="I3" s="179" t="str">
        <f>IFERROR(T_Graf.!AB73,"0")</f>
        <v>0</v>
      </c>
      <c r="J3" s="179" t="str">
        <f>IFERROR(T_Graf.!F144,"0")</f>
        <v>0</v>
      </c>
      <c r="K3" s="179" t="str">
        <f>IFERROR(T_Graf.!N144,"0")</f>
        <v>0</v>
      </c>
      <c r="L3" s="179" t="str">
        <f>IFERROR(T_Graf.!U144,"0")</f>
        <v>0</v>
      </c>
      <c r="M3" s="179" t="str">
        <f>IFERROR(T_Graf.!AB144,"0")</f>
        <v>0</v>
      </c>
      <c r="N3" s="179" t="str">
        <f>IFERROR(T_Graf.!N215,"0")</f>
        <v>0</v>
      </c>
      <c r="O3" s="179" t="str">
        <f>IFERROR(T_Graf.!N215,"0")</f>
        <v>0</v>
      </c>
      <c r="P3" s="179" t="str">
        <f>IFERROR(T_Graf.!U215,"0")</f>
        <v>0</v>
      </c>
      <c r="Q3" s="180" t="str">
        <f>IFERROR(T_Graf.!AB215,"0")</f>
        <v>0</v>
      </c>
      <c r="R3" s="180" t="str">
        <f>IFERROR(T_Graf.!F286,"0")</f>
        <v>0</v>
      </c>
      <c r="S3" s="180" t="str">
        <f>IFERROR(T_Graf.!N286,"0")</f>
        <v>0</v>
      </c>
      <c r="T3" s="180" t="str">
        <f>IFERROR(T_Graf.!U286,"0")</f>
        <v>0</v>
      </c>
      <c r="U3" s="180" t="str">
        <f>IFERROR(T_Graf.!AB286,"0")</f>
        <v>0</v>
      </c>
      <c r="V3" s="181" t="str">
        <f>IFERROR(T_Graf.!F357,"0")</f>
        <v>0</v>
      </c>
      <c r="W3" s="177">
        <f>SUM(B3:U3)</f>
        <v>0</v>
      </c>
      <c r="X3" s="177"/>
    </row>
    <row r="4" spans="1:24" x14ac:dyDescent="0.2">
      <c r="A4" s="178" t="str">
        <f>T_Graf.!D358</f>
        <v>Aprovechamiento del suelo</v>
      </c>
      <c r="B4" s="179" t="str">
        <f>IFERROR(T_Graf.!F3,"0")</f>
        <v>0</v>
      </c>
      <c r="C4" s="179" t="str">
        <f>IFERROR(T_Graf.!N3,"0")</f>
        <v>0</v>
      </c>
      <c r="D4" s="179" t="str">
        <f>IFERROR(T_Graf.!U3,"0")</f>
        <v>0</v>
      </c>
      <c r="E4" s="179" t="str">
        <f>IFERROR(T_Graf.!AB3,"0")</f>
        <v>0</v>
      </c>
      <c r="F4" s="179" t="str">
        <f>IFERROR(T_Graf.!F74,"0")</f>
        <v>0</v>
      </c>
      <c r="G4" s="179" t="str">
        <f>IFERROR(T_Graf.!N74,"0")</f>
        <v>0</v>
      </c>
      <c r="H4" s="179" t="str">
        <f>IFERROR(T_Graf.!U74,"0")</f>
        <v>0</v>
      </c>
      <c r="I4" s="179" t="str">
        <f>IFERROR(T_Graf.!AB74,"0")</f>
        <v>0</v>
      </c>
      <c r="J4" s="179" t="str">
        <f>IFERROR(T_Graf.!F145,"0")</f>
        <v>0</v>
      </c>
      <c r="K4" s="179" t="str">
        <f>IFERROR(T_Graf.!N145,"0")</f>
        <v>0</v>
      </c>
      <c r="L4" s="179" t="str">
        <f>IFERROR(T_Graf.!U145,"0")</f>
        <v>0</v>
      </c>
      <c r="M4" s="179" t="str">
        <f>IFERROR(T_Graf.!AB145,"0")</f>
        <v>0</v>
      </c>
      <c r="N4" s="179" t="str">
        <f>IFERROR(T_Graf.!N216,"0")</f>
        <v>0</v>
      </c>
      <c r="O4" s="179" t="str">
        <f>IFERROR(T_Graf.!N216,"0")</f>
        <v>0</v>
      </c>
      <c r="P4" s="179" t="str">
        <f>IFERROR(T_Graf.!U216,"0")</f>
        <v>0</v>
      </c>
      <c r="Q4" s="180" t="str">
        <f>IFERROR(T_Graf.!AB216,"0")</f>
        <v>0</v>
      </c>
      <c r="R4" s="180" t="str">
        <f>IFERROR(T_Graf.!F287,"0")</f>
        <v>0</v>
      </c>
      <c r="S4" s="180" t="str">
        <f>IFERROR(T_Graf.!N287,"0")</f>
        <v>0</v>
      </c>
      <c r="T4" s="180" t="str">
        <f>IFERROR(T_Graf.!U287,"0")</f>
        <v>0</v>
      </c>
      <c r="U4" s="180" t="str">
        <f>IFERROR(T_Graf.!AB287,"0")</f>
        <v>0</v>
      </c>
      <c r="V4" s="180" t="e">
        <f>T_Graf.!F358</f>
        <v>#VALUE!</v>
      </c>
      <c r="W4" s="177">
        <f t="shared" ref="W4:W67" si="0">SUM(B4:U4)</f>
        <v>0</v>
      </c>
      <c r="X4" s="177"/>
    </row>
    <row r="5" spans="1:24" x14ac:dyDescent="0.2">
      <c r="A5" s="178" t="str">
        <f>T_Graf.!D359</f>
        <v>Aprovechamiento forestal</v>
      </c>
      <c r="B5" s="179" t="str">
        <f>IFERROR(T_Graf.!F4,"0")</f>
        <v>0</v>
      </c>
      <c r="C5" s="179" t="str">
        <f>IFERROR(T_Graf.!N4,"0")</f>
        <v>0</v>
      </c>
      <c r="D5" s="179" t="str">
        <f>IFERROR(T_Graf.!U4,"0")</f>
        <v>0</v>
      </c>
      <c r="E5" s="179" t="str">
        <f>IFERROR(T_Graf.!AB4,"0")</f>
        <v>0</v>
      </c>
      <c r="F5" s="179" t="str">
        <f>IFERROR(T_Graf.!F75,"0")</f>
        <v>0</v>
      </c>
      <c r="G5" s="179" t="str">
        <f>IFERROR(T_Graf.!N75,"0")</f>
        <v>0</v>
      </c>
      <c r="H5" s="179" t="str">
        <f>IFERROR(T_Graf.!U75,"0")</f>
        <v>0</v>
      </c>
      <c r="I5" s="179" t="str">
        <f>IFERROR(T_Graf.!AB75,"0")</f>
        <v>0</v>
      </c>
      <c r="J5" s="179" t="str">
        <f>IFERROR(T_Graf.!F146,"0")</f>
        <v>0</v>
      </c>
      <c r="K5" s="179" t="str">
        <f>IFERROR(T_Graf.!N146,"0")</f>
        <v>0</v>
      </c>
      <c r="L5" s="179" t="str">
        <f>IFERROR(T_Graf.!U146,"0")</f>
        <v>0</v>
      </c>
      <c r="M5" s="179" t="str">
        <f>IFERROR(T_Graf.!AB146,"0")</f>
        <v>0</v>
      </c>
      <c r="N5" s="179" t="str">
        <f>IFERROR(T_Graf.!N217,"0")</f>
        <v>0</v>
      </c>
      <c r="O5" s="179" t="str">
        <f>IFERROR(T_Graf.!N217,"0")</f>
        <v>0</v>
      </c>
      <c r="P5" s="179" t="str">
        <f>IFERROR(T_Graf.!U217,"0")</f>
        <v>0</v>
      </c>
      <c r="Q5" s="180" t="str">
        <f>IFERROR(T_Graf.!AB217,"0")</f>
        <v>0</v>
      </c>
      <c r="R5" s="180" t="str">
        <f>IFERROR(T_Graf.!F288,"0")</f>
        <v>0</v>
      </c>
      <c r="S5" s="180" t="str">
        <f>IFERROR(T_Graf.!N288,"0")</f>
        <v>0</v>
      </c>
      <c r="T5" s="180" t="str">
        <f>IFERROR(T_Graf.!U288,"0")</f>
        <v>0</v>
      </c>
      <c r="U5" s="180" t="str">
        <f>IFERROR(T_Graf.!AB288,"0")</f>
        <v>0</v>
      </c>
      <c r="V5" s="180" t="e">
        <f>T_Graf.!F359</f>
        <v>#VALUE!</v>
      </c>
      <c r="W5" s="177">
        <f t="shared" si="0"/>
        <v>0</v>
      </c>
      <c r="X5" s="177"/>
    </row>
    <row r="6" spans="1:24" x14ac:dyDescent="0.2">
      <c r="A6" s="178" t="str">
        <f>T_Graf.!D360</f>
        <v>Captación de aguas (superficiales - subterráneas)</v>
      </c>
      <c r="B6" s="179" t="str">
        <f>IFERROR(T_Graf.!F5,"0")</f>
        <v>0</v>
      </c>
      <c r="C6" s="179" t="str">
        <f>IFERROR(T_Graf.!N5,"0")</f>
        <v>0</v>
      </c>
      <c r="D6" s="179" t="str">
        <f>IFERROR(T_Graf.!U5,"0")</f>
        <v>0</v>
      </c>
      <c r="E6" s="179" t="str">
        <f>IFERROR(T_Graf.!AB5,"0")</f>
        <v>0</v>
      </c>
      <c r="F6" s="179" t="str">
        <f>IFERROR(T_Graf.!F76,"0")</f>
        <v>0</v>
      </c>
      <c r="G6" s="179" t="str">
        <f>IFERROR(T_Graf.!N76,"0")</f>
        <v>0</v>
      </c>
      <c r="H6" s="179" t="str">
        <f>IFERROR(T_Graf.!U76,"0")</f>
        <v>0</v>
      </c>
      <c r="I6" s="179" t="str">
        <f>IFERROR(T_Graf.!AB76,"0")</f>
        <v>0</v>
      </c>
      <c r="J6" s="179" t="str">
        <f>IFERROR(T_Graf.!F147,"0")</f>
        <v>0</v>
      </c>
      <c r="K6" s="179" t="str">
        <f>IFERROR(T_Graf.!N147,"0")</f>
        <v>0</v>
      </c>
      <c r="L6" s="179" t="str">
        <f>IFERROR(T_Graf.!U147,"0")</f>
        <v>0</v>
      </c>
      <c r="M6" s="179" t="str">
        <f>IFERROR(T_Graf.!AB147,"0")</f>
        <v>0</v>
      </c>
      <c r="N6" s="179" t="str">
        <f>IFERROR(T_Graf.!N218,"0")</f>
        <v>0</v>
      </c>
      <c r="O6" s="179" t="str">
        <f>IFERROR(T_Graf.!N218,"0")</f>
        <v>0</v>
      </c>
      <c r="P6" s="179" t="str">
        <f>IFERROR(T_Graf.!U218,"0")</f>
        <v>0</v>
      </c>
      <c r="Q6" s="180" t="str">
        <f>IFERROR(T_Graf.!AB218,"0")</f>
        <v>0</v>
      </c>
      <c r="R6" s="180" t="str">
        <f>IFERROR(T_Graf.!F289,"0")</f>
        <v>0</v>
      </c>
      <c r="S6" s="180" t="str">
        <f>IFERROR(T_Graf.!N289,"0")</f>
        <v>0</v>
      </c>
      <c r="T6" s="180" t="str">
        <f>IFERROR(T_Graf.!U289,"0")</f>
        <v>0</v>
      </c>
      <c r="U6" s="180" t="str">
        <f>IFERROR(T_Graf.!AB289,"0")</f>
        <v>0</v>
      </c>
      <c r="V6" s="180" t="e">
        <f>T_Graf.!F360</f>
        <v>#VALUE!</v>
      </c>
      <c r="W6" s="177">
        <f t="shared" si="0"/>
        <v>0</v>
      </c>
      <c r="X6" s="177"/>
    </row>
    <row r="7" spans="1:24" x14ac:dyDescent="0.2">
      <c r="A7" s="178" t="str">
        <f>T_Graf.!D361</f>
        <v>Consumo de agua</v>
      </c>
      <c r="B7" s="179" t="str">
        <f>IFERROR(T_Graf.!F6,"0")</f>
        <v>0</v>
      </c>
      <c r="C7" s="179" t="str">
        <f>IFERROR(T_Graf.!N6,"0")</f>
        <v>0</v>
      </c>
      <c r="D7" s="179" t="str">
        <f>IFERROR(T_Graf.!U6,"0")</f>
        <v>0</v>
      </c>
      <c r="E7" s="179" t="str">
        <f>IFERROR(T_Graf.!AB6,"0")</f>
        <v>0</v>
      </c>
      <c r="F7" s="179" t="str">
        <f>IFERROR(T_Graf.!F77,"0")</f>
        <v>0</v>
      </c>
      <c r="G7" s="179" t="str">
        <f>IFERROR(T_Graf.!N77,"0")</f>
        <v>0</v>
      </c>
      <c r="H7" s="179" t="str">
        <f>IFERROR(T_Graf.!U77,"0")</f>
        <v>0</v>
      </c>
      <c r="I7" s="179" t="str">
        <f>IFERROR(T_Graf.!AB77,"0")</f>
        <v>0</v>
      </c>
      <c r="J7" s="179" t="str">
        <f>IFERROR(T_Graf.!F148,"0")</f>
        <v>0</v>
      </c>
      <c r="K7" s="179" t="str">
        <f>IFERROR(T_Graf.!N148,"0")</f>
        <v>0</v>
      </c>
      <c r="L7" s="179" t="str">
        <f>IFERROR(T_Graf.!U148,"0")</f>
        <v>0</v>
      </c>
      <c r="M7" s="179" t="str">
        <f>IFERROR(T_Graf.!AB148,"0")</f>
        <v>0</v>
      </c>
      <c r="N7" s="179" t="str">
        <f>IFERROR(T_Graf.!N219,"0")</f>
        <v>0</v>
      </c>
      <c r="O7" s="179" t="str">
        <f>IFERROR(T_Graf.!N219,"0")</f>
        <v>0</v>
      </c>
      <c r="P7" s="179" t="str">
        <f>IFERROR(T_Graf.!U219,"0")</f>
        <v>0</v>
      </c>
      <c r="Q7" s="180" t="str">
        <f>IFERROR(T_Graf.!AB219,"0")</f>
        <v>0</v>
      </c>
      <c r="R7" s="180" t="str">
        <f>IFERROR(T_Graf.!F290,"0")</f>
        <v>0</v>
      </c>
      <c r="S7" s="180" t="str">
        <f>IFERROR(T_Graf.!N290,"0")</f>
        <v>0</v>
      </c>
      <c r="T7" s="180" t="str">
        <f>IFERROR(T_Graf.!U290,"0")</f>
        <v>0</v>
      </c>
      <c r="U7" s="180" t="str">
        <f>IFERROR(T_Graf.!AB290,"0")</f>
        <v>0</v>
      </c>
      <c r="V7" s="180" t="e">
        <f>T_Graf.!F361</f>
        <v>#VALUE!</v>
      </c>
      <c r="W7" s="177">
        <f t="shared" si="0"/>
        <v>0</v>
      </c>
      <c r="X7" s="177"/>
    </row>
    <row r="8" spans="1:24" x14ac:dyDescent="0.2">
      <c r="A8" s="178" t="str">
        <f>T_Graf.!D362</f>
        <v>Consumo de bolsas plásticas para almacenamiento de residuos</v>
      </c>
      <c r="B8" s="179" t="str">
        <f>IFERROR(T_Graf.!F7,"0")</f>
        <v>0</v>
      </c>
      <c r="C8" s="179" t="str">
        <f>IFERROR(T_Graf.!N7,"0")</f>
        <v>0</v>
      </c>
      <c r="D8" s="179" t="str">
        <f>IFERROR(T_Graf.!U7,"0")</f>
        <v>0</v>
      </c>
      <c r="E8" s="179" t="str">
        <f>IFERROR(T_Graf.!AB7,"0")</f>
        <v>0</v>
      </c>
      <c r="F8" s="179" t="str">
        <f>IFERROR(T_Graf.!F78,"0")</f>
        <v>0</v>
      </c>
      <c r="G8" s="179" t="str">
        <f>IFERROR(T_Graf.!N78,"0")</f>
        <v>0</v>
      </c>
      <c r="H8" s="179" t="str">
        <f>IFERROR(T_Graf.!U78,"0")</f>
        <v>0</v>
      </c>
      <c r="I8" s="179" t="str">
        <f>IFERROR(T_Graf.!AB78,"0")</f>
        <v>0</v>
      </c>
      <c r="J8" s="179" t="str">
        <f>IFERROR(T_Graf.!F149,"0")</f>
        <v>0</v>
      </c>
      <c r="K8" s="179" t="str">
        <f>IFERROR(T_Graf.!N149,"0")</f>
        <v>0</v>
      </c>
      <c r="L8" s="179" t="str">
        <f>IFERROR(T_Graf.!U149,"0")</f>
        <v>0</v>
      </c>
      <c r="M8" s="179" t="str">
        <f>IFERROR(T_Graf.!AB149,"0")</f>
        <v>0</v>
      </c>
      <c r="N8" s="179" t="str">
        <f>IFERROR(T_Graf.!N220,"0")</f>
        <v>0</v>
      </c>
      <c r="O8" s="179" t="str">
        <f>IFERROR(T_Graf.!N220,"0")</f>
        <v>0</v>
      </c>
      <c r="P8" s="179" t="str">
        <f>IFERROR(T_Graf.!U220,"0")</f>
        <v>0</v>
      </c>
      <c r="Q8" s="180" t="str">
        <f>IFERROR(T_Graf.!AB220,"0")</f>
        <v>0</v>
      </c>
      <c r="R8" s="180" t="str">
        <f>IFERROR(T_Graf.!F291,"0")</f>
        <v>0</v>
      </c>
      <c r="S8" s="180" t="str">
        <f>IFERROR(T_Graf.!N291,"0")</f>
        <v>0</v>
      </c>
      <c r="T8" s="180" t="str">
        <f>IFERROR(T_Graf.!U291,"0")</f>
        <v>0</v>
      </c>
      <c r="U8" s="180" t="str">
        <f>IFERROR(T_Graf.!AB291,"0")</f>
        <v>0</v>
      </c>
      <c r="V8" s="180" t="e">
        <f>T_Graf.!F362</f>
        <v>#VALUE!</v>
      </c>
      <c r="W8" s="177">
        <f t="shared" si="0"/>
        <v>0</v>
      </c>
      <c r="X8" s="177"/>
    </row>
    <row r="9" spans="1:24" x14ac:dyDescent="0.2">
      <c r="A9" s="178" t="str">
        <f>T_Graf.!D363</f>
        <v>Consumo de combustibles</v>
      </c>
      <c r="B9" s="179" t="str">
        <f>IFERROR(T_Graf.!F8,"0")</f>
        <v>0</v>
      </c>
      <c r="C9" s="179" t="str">
        <f>IFERROR(T_Graf.!N8,"0")</f>
        <v>0</v>
      </c>
      <c r="D9" s="179" t="str">
        <f>IFERROR(T_Graf.!U8,"0")</f>
        <v>0</v>
      </c>
      <c r="E9" s="179" t="str">
        <f>IFERROR(T_Graf.!AB8,"0")</f>
        <v>0</v>
      </c>
      <c r="F9" s="179" t="str">
        <f>IFERROR(T_Graf.!F79,"0")</f>
        <v>0</v>
      </c>
      <c r="G9" s="179" t="str">
        <f>IFERROR(T_Graf.!N79,"0")</f>
        <v>0</v>
      </c>
      <c r="H9" s="179" t="str">
        <f>IFERROR(T_Graf.!U79,"0")</f>
        <v>0</v>
      </c>
      <c r="I9" s="179" t="str">
        <f>IFERROR(T_Graf.!AB79,"0")</f>
        <v>0</v>
      </c>
      <c r="J9" s="179" t="str">
        <f>IFERROR(T_Graf.!F150,"0")</f>
        <v>0</v>
      </c>
      <c r="K9" s="179" t="str">
        <f>IFERROR(T_Graf.!N150,"0")</f>
        <v>0</v>
      </c>
      <c r="L9" s="179" t="str">
        <f>IFERROR(T_Graf.!U150,"0")</f>
        <v>0</v>
      </c>
      <c r="M9" s="179" t="str">
        <f>IFERROR(T_Graf.!AB150,"0")</f>
        <v>0</v>
      </c>
      <c r="N9" s="179" t="str">
        <f>IFERROR(T_Graf.!N221,"0")</f>
        <v>0</v>
      </c>
      <c r="O9" s="179" t="str">
        <f>IFERROR(T_Graf.!N221,"0")</f>
        <v>0</v>
      </c>
      <c r="P9" s="179" t="str">
        <f>IFERROR(T_Graf.!U221,"0")</f>
        <v>0</v>
      </c>
      <c r="Q9" s="180" t="str">
        <f>IFERROR(T_Graf.!AB221,"0")</f>
        <v>0</v>
      </c>
      <c r="R9" s="180" t="str">
        <f>IFERROR(T_Graf.!F292,"0")</f>
        <v>0</v>
      </c>
      <c r="S9" s="180" t="str">
        <f>IFERROR(T_Graf.!N292,"0")</f>
        <v>0</v>
      </c>
      <c r="T9" s="180" t="str">
        <f>IFERROR(T_Graf.!U292,"0")</f>
        <v>0</v>
      </c>
      <c r="U9" s="180" t="str">
        <f>IFERROR(T_Graf.!AB292,"0")</f>
        <v>0</v>
      </c>
      <c r="V9" s="180" t="e">
        <f>T_Graf.!F363</f>
        <v>#VALUE!</v>
      </c>
      <c r="W9" s="177">
        <f t="shared" si="0"/>
        <v>0</v>
      </c>
      <c r="X9" s="177"/>
    </row>
    <row r="10" spans="1:24" ht="15" x14ac:dyDescent="0.2">
      <c r="A10" s="182" t="str">
        <f>T_Graf.!D364</f>
        <v>Consumo de energía eléctrica</v>
      </c>
      <c r="B10" s="183" t="str">
        <f>IFERROR(T_Graf.!F9,"0")</f>
        <v>0</v>
      </c>
      <c r="C10" s="183" t="str">
        <f>IFERROR(T_Graf.!N9,"0")</f>
        <v>0</v>
      </c>
      <c r="D10" s="183" t="str">
        <f>IFERROR(T_Graf.!U9,"0")</f>
        <v>0</v>
      </c>
      <c r="E10" s="183" t="str">
        <f>IFERROR(T_Graf.!AB9,"0")</f>
        <v>0</v>
      </c>
      <c r="F10" s="183" t="str">
        <f>IFERROR(T_Graf.!F80,"0")</f>
        <v>0</v>
      </c>
      <c r="G10" s="183" t="str">
        <f>IFERROR(T_Graf.!N80,"0")</f>
        <v>0</v>
      </c>
      <c r="H10" s="183" t="str">
        <f>IFERROR(T_Graf.!U80,"0")</f>
        <v>0</v>
      </c>
      <c r="I10" s="183" t="str">
        <f>IFERROR(T_Graf.!AB80,"0")</f>
        <v>0</v>
      </c>
      <c r="J10" s="183" t="str">
        <f>IFERROR(T_Graf.!F151,"0")</f>
        <v>0</v>
      </c>
      <c r="K10" s="183" t="str">
        <f>IFERROR(T_Graf.!N151,"0")</f>
        <v>0</v>
      </c>
      <c r="L10" s="183" t="str">
        <f>IFERROR(T_Graf.!U151,"0")</f>
        <v>0</v>
      </c>
      <c r="M10" s="183" t="str">
        <f>IFERROR(T_Graf.!AB151,"0")</f>
        <v>0</v>
      </c>
      <c r="N10" s="183" t="str">
        <f>IFERROR(T_Graf.!N222,"0")</f>
        <v>0</v>
      </c>
      <c r="O10" s="183" t="str">
        <f>IFERROR(T_Graf.!N222,"0")</f>
        <v>0</v>
      </c>
      <c r="P10" s="183" t="str">
        <f>IFERROR(T_Graf.!U222,"0")</f>
        <v>0</v>
      </c>
      <c r="Q10" s="184" t="str">
        <f>IFERROR(T_Graf.!AB222,"0")</f>
        <v>0</v>
      </c>
      <c r="R10" s="184" t="str">
        <f>IFERROR(T_Graf.!F293,"0")</f>
        <v>0</v>
      </c>
      <c r="S10" s="184" t="str">
        <f>IFERROR(T_Graf.!N293,"0")</f>
        <v>0</v>
      </c>
      <c r="T10" s="184" t="str">
        <f>IFERROR(T_Graf.!U293,"0")</f>
        <v>0</v>
      </c>
      <c r="U10" s="184" t="str">
        <f>IFERROR(T_Graf.!AB293,"0")</f>
        <v>0</v>
      </c>
      <c r="V10" s="185" t="e">
        <f>T_Graf.!F364</f>
        <v>#VALUE!</v>
      </c>
      <c r="W10" s="186">
        <f t="shared" si="0"/>
        <v>0</v>
      </c>
      <c r="X10" s="177"/>
    </row>
    <row r="11" spans="1:24" x14ac:dyDescent="0.2">
      <c r="A11" s="178" t="str">
        <f>T_Graf.!D365</f>
        <v>Consumo de extintores</v>
      </c>
      <c r="B11" s="179" t="str">
        <f>IFERROR(T_Graf.!F10,"0")</f>
        <v>0</v>
      </c>
      <c r="C11" s="179" t="str">
        <f>IFERROR(T_Graf.!N10,"0")</f>
        <v>0</v>
      </c>
      <c r="D11" s="179" t="str">
        <f>IFERROR(T_Graf.!U10,"0")</f>
        <v>0</v>
      </c>
      <c r="E11" s="179" t="str">
        <f>IFERROR(T_Graf.!AB10,"0")</f>
        <v>0</v>
      </c>
      <c r="F11" s="179" t="str">
        <f>IFERROR(T_Graf.!F81,"0")</f>
        <v>0</v>
      </c>
      <c r="G11" s="179" t="str">
        <f>IFERROR(T_Graf.!N81,"0")</f>
        <v>0</v>
      </c>
      <c r="H11" s="179" t="str">
        <f>IFERROR(T_Graf.!U81,"0")</f>
        <v>0</v>
      </c>
      <c r="I11" s="179" t="str">
        <f>IFERROR(T_Graf.!AB81,"0")</f>
        <v>0</v>
      </c>
      <c r="J11" s="179" t="str">
        <f>IFERROR(T_Graf.!F152,"0")</f>
        <v>0</v>
      </c>
      <c r="K11" s="179" t="str">
        <f>IFERROR(T_Graf.!N152,"0")</f>
        <v>0</v>
      </c>
      <c r="L11" s="179" t="str">
        <f>IFERROR(T_Graf.!U152,"0")</f>
        <v>0</v>
      </c>
      <c r="M11" s="179" t="str">
        <f>IFERROR(T_Graf.!AB152,"0")</f>
        <v>0</v>
      </c>
      <c r="N11" s="179" t="str">
        <f>IFERROR(T_Graf.!N223,"0")</f>
        <v>0</v>
      </c>
      <c r="O11" s="179" t="str">
        <f>IFERROR(T_Graf.!N223,"0")</f>
        <v>0</v>
      </c>
      <c r="P11" s="179" t="str">
        <f>IFERROR(T_Graf.!U223,"0")</f>
        <v>0</v>
      </c>
      <c r="Q11" s="180" t="str">
        <f>IFERROR(T_Graf.!AB223,"0")</f>
        <v>0</v>
      </c>
      <c r="R11" s="180" t="str">
        <f>IFERROR(T_Graf.!F294,"0")</f>
        <v>0</v>
      </c>
      <c r="S11" s="180" t="str">
        <f>IFERROR(T_Graf.!N294,"0")</f>
        <v>0</v>
      </c>
      <c r="T11" s="180" t="str">
        <f>IFERROR(T_Graf.!U294,"0")</f>
        <v>0</v>
      </c>
      <c r="U11" s="180" t="str">
        <f>IFERROR(T_Graf.!AB294,"0")</f>
        <v>0</v>
      </c>
      <c r="V11" s="180" t="e">
        <f>T_Graf.!F365</f>
        <v>#VALUE!</v>
      </c>
      <c r="W11" s="177">
        <f t="shared" si="0"/>
        <v>0</v>
      </c>
      <c r="X11" s="177"/>
    </row>
    <row r="12" spans="1:24" x14ac:dyDescent="0.2">
      <c r="A12" s="178" t="str">
        <f>T_Graf.!D366</f>
        <v>Consumo de fertilizantes</v>
      </c>
      <c r="B12" s="179" t="str">
        <f>IFERROR(T_Graf.!F11,"0")</f>
        <v>0</v>
      </c>
      <c r="C12" s="179" t="str">
        <f>IFERROR(T_Graf.!N11,"0")</f>
        <v>0</v>
      </c>
      <c r="D12" s="179" t="str">
        <f>IFERROR(T_Graf.!U11,"0")</f>
        <v>0</v>
      </c>
      <c r="E12" s="179" t="str">
        <f>IFERROR(T_Graf.!AB11,"0")</f>
        <v>0</v>
      </c>
      <c r="F12" s="179" t="str">
        <f>IFERROR(T_Graf.!F82,"0")</f>
        <v>0</v>
      </c>
      <c r="G12" s="179" t="str">
        <f>IFERROR(T_Graf.!N82,"0")</f>
        <v>0</v>
      </c>
      <c r="H12" s="179" t="str">
        <f>IFERROR(T_Graf.!U82,"0")</f>
        <v>0</v>
      </c>
      <c r="I12" s="179" t="str">
        <f>IFERROR(T_Graf.!AB82,"0")</f>
        <v>0</v>
      </c>
      <c r="J12" s="179" t="str">
        <f>IFERROR(T_Graf.!F153,"0")</f>
        <v>0</v>
      </c>
      <c r="K12" s="179" t="str">
        <f>IFERROR(T_Graf.!N153,"0")</f>
        <v>0</v>
      </c>
      <c r="L12" s="179" t="str">
        <f>IFERROR(T_Graf.!U153,"0")</f>
        <v>0</v>
      </c>
      <c r="M12" s="179" t="str">
        <f>IFERROR(T_Graf.!AB153,"0")</f>
        <v>0</v>
      </c>
      <c r="N12" s="179" t="str">
        <f>IFERROR(T_Graf.!N224,"0")</f>
        <v>0</v>
      </c>
      <c r="O12" s="179" t="str">
        <f>IFERROR(T_Graf.!N224,"0")</f>
        <v>0</v>
      </c>
      <c r="P12" s="179" t="str">
        <f>IFERROR(T_Graf.!U224,"0")</f>
        <v>0</v>
      </c>
      <c r="Q12" s="180" t="str">
        <f>IFERROR(T_Graf.!AB224,"0")</f>
        <v>0</v>
      </c>
      <c r="R12" s="180" t="str">
        <f>IFERROR(T_Graf.!F295,"0")</f>
        <v>0</v>
      </c>
      <c r="S12" s="180" t="str">
        <f>IFERROR(T_Graf.!N295,"0")</f>
        <v>0</v>
      </c>
      <c r="T12" s="180" t="str">
        <f>IFERROR(T_Graf.!U295,"0")</f>
        <v>0</v>
      </c>
      <c r="U12" s="180" t="str">
        <f>IFERROR(T_Graf.!AB295,"0")</f>
        <v>0</v>
      </c>
      <c r="V12" s="180" t="e">
        <f>T_Graf.!F366</f>
        <v>#VALUE!</v>
      </c>
      <c r="W12" s="177">
        <f t="shared" si="0"/>
        <v>0</v>
      </c>
      <c r="X12" s="177"/>
    </row>
    <row r="13" spans="1:24" x14ac:dyDescent="0.2">
      <c r="A13" s="178" t="str">
        <f>T_Graf.!D367</f>
        <v xml:space="preserve">Consumo de insumos comestibles de cafetería </v>
      </c>
      <c r="B13" s="179" t="str">
        <f>IFERROR(T_Graf.!F12,"0")</f>
        <v>0</v>
      </c>
      <c r="C13" s="179" t="str">
        <f>IFERROR(T_Graf.!N12,"0")</f>
        <v>0</v>
      </c>
      <c r="D13" s="179" t="str">
        <f>IFERROR(T_Graf.!U12,"0")</f>
        <v>0</v>
      </c>
      <c r="E13" s="179" t="str">
        <f>IFERROR(T_Graf.!AB12,"0")</f>
        <v>0</v>
      </c>
      <c r="F13" s="179" t="str">
        <f>IFERROR(T_Graf.!F83,"0")</f>
        <v>0</v>
      </c>
      <c r="G13" s="179" t="str">
        <f>IFERROR(T_Graf.!N83,"0")</f>
        <v>0</v>
      </c>
      <c r="H13" s="179" t="str">
        <f>IFERROR(T_Graf.!U83,"0")</f>
        <v>0</v>
      </c>
      <c r="I13" s="179" t="str">
        <f>IFERROR(T_Graf.!AB83,"0")</f>
        <v>0</v>
      </c>
      <c r="J13" s="179" t="str">
        <f>IFERROR(T_Graf.!F154,"0")</f>
        <v>0</v>
      </c>
      <c r="K13" s="179" t="str">
        <f>IFERROR(T_Graf.!N154,"0")</f>
        <v>0</v>
      </c>
      <c r="L13" s="179" t="str">
        <f>IFERROR(T_Graf.!U154,"0")</f>
        <v>0</v>
      </c>
      <c r="M13" s="179" t="str">
        <f>IFERROR(T_Graf.!AB154,"0")</f>
        <v>0</v>
      </c>
      <c r="N13" s="179" t="str">
        <f>IFERROR(T_Graf.!N225,"0")</f>
        <v>0</v>
      </c>
      <c r="O13" s="179" t="str">
        <f>IFERROR(T_Graf.!N225,"0")</f>
        <v>0</v>
      </c>
      <c r="P13" s="179" t="str">
        <f>IFERROR(T_Graf.!U225,"0")</f>
        <v>0</v>
      </c>
      <c r="Q13" s="180" t="str">
        <f>IFERROR(T_Graf.!AB225,"0")</f>
        <v>0</v>
      </c>
      <c r="R13" s="180" t="str">
        <f>IFERROR(T_Graf.!F296,"0")</f>
        <v>0</v>
      </c>
      <c r="S13" s="180" t="str">
        <f>IFERROR(T_Graf.!N296,"0")</f>
        <v>0</v>
      </c>
      <c r="T13" s="180" t="str">
        <f>IFERROR(T_Graf.!U296,"0")</f>
        <v>0</v>
      </c>
      <c r="U13" s="180" t="str">
        <f>IFERROR(T_Graf.!AB296,"0")</f>
        <v>0</v>
      </c>
      <c r="V13" s="180" t="e">
        <f>T_Graf.!F367</f>
        <v>#VALUE!</v>
      </c>
      <c r="W13" s="177">
        <f t="shared" si="0"/>
        <v>0</v>
      </c>
      <c r="X13" s="177"/>
    </row>
    <row r="14" spans="1:24" x14ac:dyDescent="0.2">
      <c r="A14" s="178" t="str">
        <f>T_Graf.!D368</f>
        <v xml:space="preserve">Consumo de insumos no comestibles de cafetería </v>
      </c>
      <c r="B14" s="179" t="str">
        <f>IFERROR(T_Graf.!F13,"0")</f>
        <v>0</v>
      </c>
      <c r="C14" s="179" t="str">
        <f>IFERROR(T_Graf.!N13,"0")</f>
        <v>0</v>
      </c>
      <c r="D14" s="179" t="str">
        <f>IFERROR(T_Graf.!U13,"0")</f>
        <v>0</v>
      </c>
      <c r="E14" s="179" t="str">
        <f>IFERROR(T_Graf.!AB13,"0")</f>
        <v>0</v>
      </c>
      <c r="F14" s="179" t="str">
        <f>IFERROR(T_Graf.!F84,"0")</f>
        <v>0</v>
      </c>
      <c r="G14" s="179" t="str">
        <f>IFERROR(T_Graf.!N84,"0")</f>
        <v>0</v>
      </c>
      <c r="H14" s="179" t="str">
        <f>IFERROR(T_Graf.!U84,"0")</f>
        <v>0</v>
      </c>
      <c r="I14" s="179" t="str">
        <f>IFERROR(T_Graf.!AB84,"0")</f>
        <v>0</v>
      </c>
      <c r="J14" s="179" t="str">
        <f>IFERROR(T_Graf.!F155,"0")</f>
        <v>0</v>
      </c>
      <c r="K14" s="179" t="str">
        <f>IFERROR(T_Graf.!N155,"0")</f>
        <v>0</v>
      </c>
      <c r="L14" s="179" t="str">
        <f>IFERROR(T_Graf.!U155,"0")</f>
        <v>0</v>
      </c>
      <c r="M14" s="179" t="str">
        <f>IFERROR(T_Graf.!AB155,"0")</f>
        <v>0</v>
      </c>
      <c r="N14" s="179" t="str">
        <f>IFERROR(T_Graf.!N226,"0")</f>
        <v>0</v>
      </c>
      <c r="O14" s="179" t="str">
        <f>IFERROR(T_Graf.!N226,"0")</f>
        <v>0</v>
      </c>
      <c r="P14" s="179" t="str">
        <f>IFERROR(T_Graf.!U226,"0")</f>
        <v>0</v>
      </c>
      <c r="Q14" s="180" t="str">
        <f>IFERROR(T_Graf.!AB226,"0")</f>
        <v>0</v>
      </c>
      <c r="R14" s="180" t="str">
        <f>IFERROR(T_Graf.!F297,"0")</f>
        <v>0</v>
      </c>
      <c r="S14" s="180" t="str">
        <f>IFERROR(T_Graf.!N297,"0")</f>
        <v>0</v>
      </c>
      <c r="T14" s="180" t="str">
        <f>IFERROR(T_Graf.!U297,"0")</f>
        <v>0</v>
      </c>
      <c r="U14" s="180" t="str">
        <f>IFERROR(T_Graf.!AB297,"0")</f>
        <v>0</v>
      </c>
      <c r="V14" s="180" t="str">
        <f>IFERROR(T_Graf.!F368,"0")</f>
        <v>0</v>
      </c>
      <c r="W14" s="177">
        <f t="shared" si="0"/>
        <v>0</v>
      </c>
      <c r="X14" s="177"/>
    </row>
    <row r="15" spans="1:24" x14ac:dyDescent="0.2">
      <c r="A15" s="178" t="str">
        <f>T_Graf.!D369</f>
        <v>Consumo de materiales de construcción</v>
      </c>
      <c r="B15" s="179" t="str">
        <f>IFERROR(T_Graf.!F14,"0")</f>
        <v>0</v>
      </c>
      <c r="C15" s="179" t="str">
        <f>IFERROR(T_Graf.!N14,"0")</f>
        <v>0</v>
      </c>
      <c r="D15" s="179" t="str">
        <f>IFERROR(T_Graf.!U14,"0")</f>
        <v>0</v>
      </c>
      <c r="E15" s="179" t="str">
        <f>IFERROR(T_Graf.!AB14,"0")</f>
        <v>0</v>
      </c>
      <c r="F15" s="179" t="str">
        <f>IFERROR(T_Graf.!F85,"0")</f>
        <v>0</v>
      </c>
      <c r="G15" s="179" t="str">
        <f>IFERROR(T_Graf.!N85,"0")</f>
        <v>0</v>
      </c>
      <c r="H15" s="179" t="str">
        <f>IFERROR(T_Graf.!U85,"0")</f>
        <v>0</v>
      </c>
      <c r="I15" s="179" t="str">
        <f>IFERROR(T_Graf.!AB85,"0")</f>
        <v>0</v>
      </c>
      <c r="J15" s="179" t="str">
        <f>IFERROR(T_Graf.!F156,"0")</f>
        <v>0</v>
      </c>
      <c r="K15" s="179" t="str">
        <f>IFERROR(T_Graf.!N156,"0")</f>
        <v>0</v>
      </c>
      <c r="L15" s="179" t="str">
        <f>IFERROR(T_Graf.!U156,"0")</f>
        <v>0</v>
      </c>
      <c r="M15" s="179" t="str">
        <f>IFERROR(T_Graf.!AB156,"0")</f>
        <v>0</v>
      </c>
      <c r="N15" s="179" t="str">
        <f>IFERROR(T_Graf.!N227,"0")</f>
        <v>0</v>
      </c>
      <c r="O15" s="179" t="str">
        <f>IFERROR(T_Graf.!N227,"0")</f>
        <v>0</v>
      </c>
      <c r="P15" s="179" t="str">
        <f>IFERROR(T_Graf.!U227,"0")</f>
        <v>0</v>
      </c>
      <c r="Q15" s="180" t="str">
        <f>IFERROR(T_Graf.!AB227,"0")</f>
        <v>0</v>
      </c>
      <c r="R15" s="180" t="str">
        <f>IFERROR(T_Graf.!F298,"0")</f>
        <v>0</v>
      </c>
      <c r="S15" s="180" t="str">
        <f>IFERROR(T_Graf.!N298,"0")</f>
        <v>0</v>
      </c>
      <c r="T15" s="180" t="str">
        <f>IFERROR(T_Graf.!U298,"0")</f>
        <v>0</v>
      </c>
      <c r="U15" s="180" t="str">
        <f>IFERROR(T_Graf.!AB298,"0")</f>
        <v>0</v>
      </c>
      <c r="V15" s="180" t="str">
        <f>IFERROR(T_Graf.!F369,"0")</f>
        <v>0</v>
      </c>
      <c r="W15" s="177">
        <f t="shared" si="0"/>
        <v>0</v>
      </c>
      <c r="X15" s="177"/>
    </row>
    <row r="16" spans="1:24" ht="15" x14ac:dyDescent="0.2">
      <c r="A16" s="182" t="str">
        <f>T_Graf.!D370</f>
        <v>Consumo de papel</v>
      </c>
      <c r="B16" s="179" t="str">
        <f>IFERROR(T_Graf.!F15,"0")</f>
        <v>0</v>
      </c>
      <c r="C16" s="179" t="str">
        <f>IFERROR(T_Graf.!N15,"0")</f>
        <v>0</v>
      </c>
      <c r="D16" s="179" t="str">
        <f>IFERROR(T_Graf.!U15,"0")</f>
        <v>0</v>
      </c>
      <c r="E16" s="179" t="str">
        <f>IFERROR(T_Graf.!AB15,"0")</f>
        <v>0</v>
      </c>
      <c r="F16" s="179" t="str">
        <f>IFERROR(T_Graf.!F86,"0")</f>
        <v>0</v>
      </c>
      <c r="G16" s="179" t="str">
        <f>IFERROR(T_Graf.!N86,"0")</f>
        <v>0</v>
      </c>
      <c r="H16" s="179" t="str">
        <f>IFERROR(T_Graf.!U86,"0")</f>
        <v>0</v>
      </c>
      <c r="I16" s="179" t="str">
        <f>IFERROR(T_Graf.!AB86,"0")</f>
        <v>0</v>
      </c>
      <c r="J16" s="179" t="str">
        <f>IFERROR(T_Graf.!F157,"0")</f>
        <v>0</v>
      </c>
      <c r="K16" s="179" t="str">
        <f>IFERROR(T_Graf.!N157,"0")</f>
        <v>0</v>
      </c>
      <c r="L16" s="179" t="str">
        <f>IFERROR(T_Graf.!U157,"0")</f>
        <v>0</v>
      </c>
      <c r="M16" s="179" t="str">
        <f>IFERROR(T_Graf.!AB157,"0")</f>
        <v>0</v>
      </c>
      <c r="N16" s="179" t="str">
        <f>IFERROR(T_Graf.!N228,"0")</f>
        <v>0</v>
      </c>
      <c r="O16" s="179" t="str">
        <f>IFERROR(T_Graf.!N228,"0")</f>
        <v>0</v>
      </c>
      <c r="P16" s="179" t="str">
        <f>IFERROR(T_Graf.!U228,"0")</f>
        <v>0</v>
      </c>
      <c r="Q16" s="180" t="str">
        <f>IFERROR(T_Graf.!AB228,"0")</f>
        <v>0</v>
      </c>
      <c r="R16" s="180" t="str">
        <f>IFERROR(T_Graf.!F299,"0")</f>
        <v>0</v>
      </c>
      <c r="S16" s="180" t="str">
        <f>IFERROR(T_Graf.!N299,"0")</f>
        <v>0</v>
      </c>
      <c r="T16" s="180" t="str">
        <f>IFERROR(T_Graf.!U299,"0")</f>
        <v>0</v>
      </c>
      <c r="U16" s="180" t="str">
        <f>IFERROR(T_Graf.!AB299,"0")</f>
        <v>0</v>
      </c>
      <c r="V16" s="185" t="str">
        <f>IFERROR(T_Graf.!F370,"0")</f>
        <v>0</v>
      </c>
      <c r="W16" s="186">
        <f t="shared" si="0"/>
        <v>0</v>
      </c>
      <c r="X16" s="177"/>
    </row>
    <row r="17" spans="1:24" x14ac:dyDescent="0.2">
      <c r="A17" s="178" t="str">
        <f>T_Graf.!D371</f>
        <v>Consumo de plaguicidas</v>
      </c>
      <c r="B17" s="179" t="str">
        <f>IFERROR(T_Graf.!F16,"0")</f>
        <v>0</v>
      </c>
      <c r="C17" s="179" t="str">
        <f>IFERROR(T_Graf.!N16,"0")</f>
        <v>0</v>
      </c>
      <c r="D17" s="179" t="str">
        <f>IFERROR(T_Graf.!U16,"0")</f>
        <v>0</v>
      </c>
      <c r="E17" s="179" t="str">
        <f>IFERROR(T_Graf.!AB16,"0")</f>
        <v>0</v>
      </c>
      <c r="F17" s="179" t="str">
        <f>IFERROR(T_Graf.!F87,"0")</f>
        <v>0</v>
      </c>
      <c r="G17" s="179" t="str">
        <f>IFERROR(T_Graf.!N87,"0")</f>
        <v>0</v>
      </c>
      <c r="H17" s="179" t="str">
        <f>IFERROR(T_Graf.!U87,"0")</f>
        <v>0</v>
      </c>
      <c r="I17" s="179" t="str">
        <f>IFERROR(T_Graf.!AB87,"0")</f>
        <v>0</v>
      </c>
      <c r="J17" s="179" t="str">
        <f>IFERROR(T_Graf.!F158,"0")</f>
        <v>0</v>
      </c>
      <c r="K17" s="179" t="str">
        <f>IFERROR(T_Graf.!N158,"0")</f>
        <v>0</v>
      </c>
      <c r="L17" s="179" t="str">
        <f>IFERROR(T_Graf.!U158,"0")</f>
        <v>0</v>
      </c>
      <c r="M17" s="179" t="str">
        <f>IFERROR(T_Graf.!AB158,"0")</f>
        <v>0</v>
      </c>
      <c r="N17" s="179" t="str">
        <f>IFERROR(T_Graf.!N229,"0")</f>
        <v>0</v>
      </c>
      <c r="O17" s="179" t="str">
        <f>IFERROR(T_Graf.!N229,"0")</f>
        <v>0</v>
      </c>
      <c r="P17" s="179" t="str">
        <f>IFERROR(T_Graf.!U229,"0")</f>
        <v>0</v>
      </c>
      <c r="Q17" s="180" t="str">
        <f>IFERROR(T_Graf.!AB229,"0")</f>
        <v>0</v>
      </c>
      <c r="R17" s="180" t="str">
        <f>IFERROR(T_Graf.!F300,"0")</f>
        <v>0</v>
      </c>
      <c r="S17" s="180" t="str">
        <f>IFERROR(T_Graf.!N300,"0")</f>
        <v>0</v>
      </c>
      <c r="T17" s="180" t="str">
        <f>IFERROR(T_Graf.!U300,"0")</f>
        <v>0</v>
      </c>
      <c r="U17" s="180" t="str">
        <f>IFERROR(T_Graf.!AB300,"0")</f>
        <v>0</v>
      </c>
      <c r="V17" s="180" t="str">
        <f>IFERROR(T_Graf.!F371,"0")</f>
        <v>0</v>
      </c>
      <c r="W17" s="177">
        <f t="shared" si="0"/>
        <v>0</v>
      </c>
      <c r="X17" s="177"/>
    </row>
    <row r="18" spans="1:24" x14ac:dyDescent="0.2">
      <c r="A18" s="178" t="str">
        <f>T_Graf.!D372</f>
        <v>Consumo de sustancias químicas</v>
      </c>
      <c r="B18" s="179" t="str">
        <f>IFERROR(T_Graf.!F17,"0")</f>
        <v>0</v>
      </c>
      <c r="C18" s="179" t="str">
        <f>IFERROR(T_Graf.!N17,"0")</f>
        <v>0</v>
      </c>
      <c r="D18" s="179" t="str">
        <f>IFERROR(T_Graf.!U17,"0")</f>
        <v>0</v>
      </c>
      <c r="E18" s="179" t="str">
        <f>IFERROR(T_Graf.!AB17,"0")</f>
        <v>0</v>
      </c>
      <c r="F18" s="179" t="str">
        <f>IFERROR(T_Graf.!F88,"0")</f>
        <v>0</v>
      </c>
      <c r="G18" s="179" t="str">
        <f>IFERROR(T_Graf.!N88,"0")</f>
        <v>0</v>
      </c>
      <c r="H18" s="179" t="str">
        <f>IFERROR(T_Graf.!U88,"0")</f>
        <v>0</v>
      </c>
      <c r="I18" s="179" t="str">
        <f>IFERROR(T_Graf.!AB88,"0")</f>
        <v>0</v>
      </c>
      <c r="J18" s="179" t="str">
        <f>IFERROR(T_Graf.!F159,"0")</f>
        <v>0</v>
      </c>
      <c r="K18" s="179" t="str">
        <f>IFERROR(T_Graf.!N159,"0")</f>
        <v>0</v>
      </c>
      <c r="L18" s="179" t="str">
        <f>IFERROR(T_Graf.!U159,"0")</f>
        <v>0</v>
      </c>
      <c r="M18" s="179" t="str">
        <f>IFERROR(T_Graf.!AB159,"0")</f>
        <v>0</v>
      </c>
      <c r="N18" s="179" t="str">
        <f>IFERROR(T_Graf.!N230,"0")</f>
        <v>0</v>
      </c>
      <c r="O18" s="179" t="str">
        <f>IFERROR(T_Graf.!N230,"0")</f>
        <v>0</v>
      </c>
      <c r="P18" s="179" t="str">
        <f>IFERROR(T_Graf.!U230,"0")</f>
        <v>0</v>
      </c>
      <c r="Q18" s="180" t="str">
        <f>IFERROR(T_Graf.!AB230,"0")</f>
        <v>0</v>
      </c>
      <c r="R18" s="180" t="str">
        <f>IFERROR(T_Graf.!F301,"0")</f>
        <v>0</v>
      </c>
      <c r="S18" s="180" t="str">
        <f>IFERROR(T_Graf.!N301,"0")</f>
        <v>0</v>
      </c>
      <c r="T18" s="180" t="str">
        <f>IFERROR(T_Graf.!U301,"0")</f>
        <v>0</v>
      </c>
      <c r="U18" s="180" t="str">
        <f>IFERROR(T_Graf.!AB301,"0")</f>
        <v>0</v>
      </c>
      <c r="V18" s="180" t="str">
        <f>IFERROR(T_Graf.!F372,"0")</f>
        <v>0</v>
      </c>
      <c r="W18" s="177">
        <f t="shared" si="0"/>
        <v>0</v>
      </c>
      <c r="X18" s="177"/>
    </row>
    <row r="19" spans="1:24" x14ac:dyDescent="0.2">
      <c r="A19" s="178" t="str">
        <f>T_Graf.!D373</f>
        <v>Consumo de tóner</v>
      </c>
      <c r="B19" s="179" t="str">
        <f>IFERROR(T_Graf.!F18,"0")</f>
        <v>0</v>
      </c>
      <c r="C19" s="179" t="str">
        <f>IFERROR(T_Graf.!N18,"0")</f>
        <v>0</v>
      </c>
      <c r="D19" s="179" t="str">
        <f>IFERROR(T_Graf.!U18,"0")</f>
        <v>0</v>
      </c>
      <c r="E19" s="179" t="str">
        <f>IFERROR(T_Graf.!AB18,"0")</f>
        <v>0</v>
      </c>
      <c r="F19" s="179" t="str">
        <f>IFERROR(T_Graf.!F89,"0")</f>
        <v>0</v>
      </c>
      <c r="G19" s="179" t="str">
        <f>IFERROR(T_Graf.!N89,"0")</f>
        <v>0</v>
      </c>
      <c r="H19" s="179" t="str">
        <f>IFERROR(T_Graf.!U89,"0")</f>
        <v>0</v>
      </c>
      <c r="I19" s="179" t="str">
        <f>IFERROR(T_Graf.!AB89,"0")</f>
        <v>0</v>
      </c>
      <c r="J19" s="179" t="str">
        <f>IFERROR(T_Graf.!F160,"0")</f>
        <v>0</v>
      </c>
      <c r="K19" s="179" t="str">
        <f>IFERROR(T_Graf.!N160,"0")</f>
        <v>0</v>
      </c>
      <c r="L19" s="179" t="str">
        <f>IFERROR(T_Graf.!U160,"0")</f>
        <v>0</v>
      </c>
      <c r="M19" s="179" t="str">
        <f>IFERROR(T_Graf.!AB160,"0")</f>
        <v>0</v>
      </c>
      <c r="N19" s="179" t="str">
        <f>IFERROR(T_Graf.!N231,"0")</f>
        <v>0</v>
      </c>
      <c r="O19" s="179" t="str">
        <f>IFERROR(T_Graf.!N231,"0")</f>
        <v>0</v>
      </c>
      <c r="P19" s="179" t="str">
        <f>IFERROR(T_Graf.!U231,"0")</f>
        <v>0</v>
      </c>
      <c r="Q19" s="180" t="str">
        <f>IFERROR(T_Graf.!AB231,"0")</f>
        <v>0</v>
      </c>
      <c r="R19" s="180" t="str">
        <f>IFERROR(T_Graf.!F302,"0")</f>
        <v>0</v>
      </c>
      <c r="S19" s="180" t="str">
        <f>IFERROR(T_Graf.!N302,"0")</f>
        <v>0</v>
      </c>
      <c r="T19" s="180" t="str">
        <f>IFERROR(T_Graf.!U302,"0")</f>
        <v>0</v>
      </c>
      <c r="U19" s="180" t="str">
        <f>IFERROR(T_Graf.!AB302,"0")</f>
        <v>0</v>
      </c>
      <c r="V19" s="180" t="str">
        <f>IFERROR(T_Graf.!F373,"0")</f>
        <v>0</v>
      </c>
      <c r="W19" s="187">
        <f t="shared" si="0"/>
        <v>0</v>
      </c>
      <c r="X19" s="177"/>
    </row>
    <row r="20" spans="1:24" ht="15" x14ac:dyDescent="0.2">
      <c r="A20" s="182" t="str">
        <f>T_Graf.!D374</f>
        <v>Conversión a medios tecnológicos</v>
      </c>
      <c r="B20" s="179" t="str">
        <f>IFERROR(T_Graf.!F19,"0")</f>
        <v>0</v>
      </c>
      <c r="C20" s="179" t="str">
        <f>IFERROR(T_Graf.!N19,"0")</f>
        <v>0</v>
      </c>
      <c r="D20" s="179" t="str">
        <f>IFERROR(T_Graf.!U19,"0")</f>
        <v>0</v>
      </c>
      <c r="E20" s="179" t="str">
        <f>IFERROR(T_Graf.!AB19,"0")</f>
        <v>0</v>
      </c>
      <c r="F20" s="179" t="str">
        <f>IFERROR(T_Graf.!F90,"0")</f>
        <v>0</v>
      </c>
      <c r="G20" s="179" t="str">
        <f>IFERROR(T_Graf.!N90,"0")</f>
        <v>0</v>
      </c>
      <c r="H20" s="179" t="str">
        <f>IFERROR(T_Graf.!U90,"0")</f>
        <v>0</v>
      </c>
      <c r="I20" s="179" t="str">
        <f>IFERROR(T_Graf.!AB90,"0")</f>
        <v>0</v>
      </c>
      <c r="J20" s="179" t="str">
        <f>IFERROR(T_Graf.!F161,"0")</f>
        <v>0</v>
      </c>
      <c r="K20" s="179" t="str">
        <f>IFERROR(T_Graf.!N161,"0")</f>
        <v>0</v>
      </c>
      <c r="L20" s="179" t="str">
        <f>IFERROR(T_Graf.!U161,"0")</f>
        <v>0</v>
      </c>
      <c r="M20" s="179" t="str">
        <f>IFERROR(T_Graf.!AB161,"0")</f>
        <v>0</v>
      </c>
      <c r="N20" s="179" t="str">
        <f>IFERROR(T_Graf.!N232,"0")</f>
        <v>0</v>
      </c>
      <c r="O20" s="179" t="str">
        <f>IFERROR(T_Graf.!N232,"0")</f>
        <v>0</v>
      </c>
      <c r="P20" s="179" t="str">
        <f>IFERROR(T_Graf.!U232,"0")</f>
        <v>0</v>
      </c>
      <c r="Q20" s="180" t="str">
        <f>IFERROR(T_Graf.!AB232,"0")</f>
        <v>0</v>
      </c>
      <c r="R20" s="180" t="str">
        <f>IFERROR(T_Graf.!F303,"0")</f>
        <v>0</v>
      </c>
      <c r="S20" s="180" t="str">
        <f>IFERROR(T_Graf.!N303,"0")</f>
        <v>0</v>
      </c>
      <c r="T20" s="180" t="str">
        <f>IFERROR(T_Graf.!U303,"0")</f>
        <v>0</v>
      </c>
      <c r="U20" s="180" t="str">
        <f>IFERROR(T_Graf.!AB303,"0")</f>
        <v>0</v>
      </c>
      <c r="V20" s="185" t="str">
        <f>IFERROR(T_Graf.!F374,"0")</f>
        <v>0</v>
      </c>
      <c r="W20" s="186">
        <f t="shared" si="0"/>
        <v>0</v>
      </c>
      <c r="X20" s="177"/>
    </row>
    <row r="21" spans="1:24" x14ac:dyDescent="0.2">
      <c r="A21" s="178" t="str">
        <f>T_Graf.!D375</f>
        <v>Definición de criterios ambientales para adquisición de productos y/o servicios</v>
      </c>
      <c r="B21" s="179" t="str">
        <f>IFERROR(T_Graf.!F20,"0")</f>
        <v>0</v>
      </c>
      <c r="C21" s="179" t="str">
        <f>IFERROR(T_Graf.!N20,"0")</f>
        <v>0</v>
      </c>
      <c r="D21" s="179" t="str">
        <f>IFERROR(T_Graf.!U20,"0")</f>
        <v>0</v>
      </c>
      <c r="E21" s="179" t="str">
        <f>IFERROR(T_Graf.!AB20,"0")</f>
        <v>0</v>
      </c>
      <c r="F21" s="179" t="str">
        <f>IFERROR(T_Graf.!F91,"0")</f>
        <v>0</v>
      </c>
      <c r="G21" s="179" t="str">
        <f>IFERROR(T_Graf.!N91,"0")</f>
        <v>0</v>
      </c>
      <c r="H21" s="179" t="str">
        <f>IFERROR(T_Graf.!U91,"0")</f>
        <v>0</v>
      </c>
      <c r="I21" s="179" t="str">
        <f>IFERROR(T_Graf.!AB91,"0")</f>
        <v>0</v>
      </c>
      <c r="J21" s="179" t="str">
        <f>IFERROR(T_Graf.!F162,"0")</f>
        <v>0</v>
      </c>
      <c r="K21" s="179" t="str">
        <f>IFERROR(T_Graf.!N162,"0")</f>
        <v>0</v>
      </c>
      <c r="L21" s="179" t="str">
        <f>IFERROR(T_Graf.!U162,"0")</f>
        <v>0</v>
      </c>
      <c r="M21" s="179" t="str">
        <f>IFERROR(T_Graf.!AB162,"0")</f>
        <v>0</v>
      </c>
      <c r="N21" s="179" t="str">
        <f>IFERROR(T_Graf.!N233,"0")</f>
        <v>0</v>
      </c>
      <c r="O21" s="179" t="str">
        <f>IFERROR(T_Graf.!N233,"0")</f>
        <v>0</v>
      </c>
      <c r="P21" s="179" t="str">
        <f>IFERROR(T_Graf.!U233,"0")</f>
        <v>0</v>
      </c>
      <c r="Q21" s="180" t="str">
        <f>IFERROR(T_Graf.!AB233,"0")</f>
        <v>0</v>
      </c>
      <c r="R21" s="180" t="str">
        <f>IFERROR(T_Graf.!F304,"0")</f>
        <v>0</v>
      </c>
      <c r="S21" s="180" t="str">
        <f>IFERROR(T_Graf.!N304,"0")</f>
        <v>0</v>
      </c>
      <c r="T21" s="180" t="str">
        <f>IFERROR(T_Graf.!U304,"0")</f>
        <v>0</v>
      </c>
      <c r="U21" s="180" t="str">
        <f>IFERROR(T_Graf.!AB304,"0")</f>
        <v>0</v>
      </c>
      <c r="V21" s="180" t="str">
        <f>IFERROR(T_Graf.!F375,"0")</f>
        <v>0</v>
      </c>
      <c r="W21" s="177">
        <f t="shared" si="0"/>
        <v>0</v>
      </c>
      <c r="X21" s="177"/>
    </row>
    <row r="22" spans="1:24" x14ac:dyDescent="0.2">
      <c r="A22" s="178" t="str">
        <f>T_Graf.!D376</f>
        <v>Desarrollo de actividades económicas.</v>
      </c>
      <c r="B22" s="179" t="str">
        <f>IFERROR(T_Graf.!F21,"0")</f>
        <v>0</v>
      </c>
      <c r="C22" s="179" t="str">
        <f>IFERROR(T_Graf.!N21,"0")</f>
        <v>0</v>
      </c>
      <c r="D22" s="179" t="str">
        <f>IFERROR(T_Graf.!U21,"0")</f>
        <v>0</v>
      </c>
      <c r="E22" s="179" t="str">
        <f>IFERROR(T_Graf.!AB21,"0")</f>
        <v>0</v>
      </c>
      <c r="F22" s="179" t="str">
        <f>IFERROR(T_Graf.!F92,"0")</f>
        <v>0</v>
      </c>
      <c r="G22" s="179" t="str">
        <f>IFERROR(T_Graf.!N92,"0")</f>
        <v>0</v>
      </c>
      <c r="H22" s="179" t="str">
        <f>IFERROR(T_Graf.!U92,"0")</f>
        <v>0</v>
      </c>
      <c r="I22" s="179" t="str">
        <f>IFERROR(T_Graf.!AB92,"0")</f>
        <v>0</v>
      </c>
      <c r="J22" s="179" t="str">
        <f>IFERROR(T_Graf.!F163,"0")</f>
        <v>0</v>
      </c>
      <c r="K22" s="179" t="str">
        <f>IFERROR(T_Graf.!N163,"0")</f>
        <v>0</v>
      </c>
      <c r="L22" s="179" t="str">
        <f>IFERROR(T_Graf.!U163,"0")</f>
        <v>0</v>
      </c>
      <c r="M22" s="179" t="str">
        <f>IFERROR(T_Graf.!AB163,"0")</f>
        <v>0</v>
      </c>
      <c r="N22" s="179" t="str">
        <f>IFERROR(T_Graf.!N234,"0")</f>
        <v>0</v>
      </c>
      <c r="O22" s="179" t="str">
        <f>IFERROR(T_Graf.!N234,"0")</f>
        <v>0</v>
      </c>
      <c r="P22" s="179" t="str">
        <f>IFERROR(T_Graf.!U234,"0")</f>
        <v>0</v>
      </c>
      <c r="Q22" s="180" t="str">
        <f>IFERROR(T_Graf.!AB234,"0")</f>
        <v>0</v>
      </c>
      <c r="R22" s="180" t="str">
        <f>IFERROR(T_Graf.!F305,"0")</f>
        <v>0</v>
      </c>
      <c r="S22" s="180" t="str">
        <f>IFERROR(T_Graf.!N305,"0")</f>
        <v>0</v>
      </c>
      <c r="T22" s="180" t="str">
        <f>IFERROR(T_Graf.!U305,"0")</f>
        <v>0</v>
      </c>
      <c r="U22" s="180" t="str">
        <f>IFERROR(T_Graf.!AB305,"0")</f>
        <v>0</v>
      </c>
      <c r="V22" s="180" t="str">
        <f>IFERROR(T_Graf.!F376,"0")</f>
        <v>0</v>
      </c>
      <c r="W22" s="177">
        <f t="shared" si="0"/>
        <v>0</v>
      </c>
      <c r="X22" s="177"/>
    </row>
    <row r="23" spans="1:24" x14ac:dyDescent="0.2">
      <c r="A23" s="178" t="str">
        <f>T_Graf.!D377</f>
        <v>Educación ambiental</v>
      </c>
      <c r="B23" s="179" t="str">
        <f>IFERROR(T_Graf.!F22,"0")</f>
        <v>0</v>
      </c>
      <c r="C23" s="179" t="str">
        <f>IFERROR(T_Graf.!N22,"0")</f>
        <v>0</v>
      </c>
      <c r="D23" s="179" t="str">
        <f>IFERROR(T_Graf.!U22,"0")</f>
        <v>0</v>
      </c>
      <c r="E23" s="179" t="str">
        <f>IFERROR(T_Graf.!AB22,"0")</f>
        <v>0</v>
      </c>
      <c r="F23" s="179" t="str">
        <f>IFERROR(T_Graf.!F93,"0")</f>
        <v>0</v>
      </c>
      <c r="G23" s="179" t="str">
        <f>IFERROR(T_Graf.!N93,"0")</f>
        <v>0</v>
      </c>
      <c r="H23" s="179" t="str">
        <f>IFERROR(T_Graf.!U93,"0")</f>
        <v>0</v>
      </c>
      <c r="I23" s="179" t="str">
        <f>IFERROR(T_Graf.!AB93,"0")</f>
        <v>0</v>
      </c>
      <c r="J23" s="179" t="str">
        <f>IFERROR(T_Graf.!F164,"0")</f>
        <v>0</v>
      </c>
      <c r="K23" s="179" t="str">
        <f>IFERROR(T_Graf.!N164,"0")</f>
        <v>0</v>
      </c>
      <c r="L23" s="179" t="str">
        <f>IFERROR(T_Graf.!U164,"0")</f>
        <v>0</v>
      </c>
      <c r="M23" s="179" t="str">
        <f>IFERROR(T_Graf.!AB164,"0")</f>
        <v>0</v>
      </c>
      <c r="N23" s="179" t="str">
        <f>IFERROR(T_Graf.!N235,"0")</f>
        <v>0</v>
      </c>
      <c r="O23" s="179" t="str">
        <f>IFERROR(T_Graf.!N235,"0")</f>
        <v>0</v>
      </c>
      <c r="P23" s="179" t="str">
        <f>IFERROR(T_Graf.!U235,"0")</f>
        <v>0</v>
      </c>
      <c r="Q23" s="180" t="str">
        <f>IFERROR(T_Graf.!AB235,"0")</f>
        <v>0</v>
      </c>
      <c r="R23" s="180" t="str">
        <f>IFERROR(T_Graf.!F306,"0")</f>
        <v>0</v>
      </c>
      <c r="S23" s="180" t="str">
        <f>IFERROR(T_Graf.!N306,"0")</f>
        <v>0</v>
      </c>
      <c r="T23" s="180" t="str">
        <f>IFERROR(T_Graf.!U306,"0")</f>
        <v>0</v>
      </c>
      <c r="U23" s="180" t="str">
        <f>IFERROR(T_Graf.!AB306,"0")</f>
        <v>0</v>
      </c>
      <c r="V23" s="180" t="str">
        <f>IFERROR(T_Graf.!F377,"0")</f>
        <v>0</v>
      </c>
      <c r="W23" s="177">
        <f t="shared" si="0"/>
        <v>0</v>
      </c>
      <c r="X23" s="177"/>
    </row>
    <row r="24" spans="1:24" x14ac:dyDescent="0.2">
      <c r="A24" s="178" t="str">
        <f>T_Graf.!D378</f>
        <v>Emisiones de olores ofensivos</v>
      </c>
      <c r="B24" s="179" t="str">
        <f>IFERROR(T_Graf.!F23,"0")</f>
        <v>0</v>
      </c>
      <c r="C24" s="179" t="str">
        <f>IFERROR(T_Graf.!N23,"0")</f>
        <v>0</v>
      </c>
      <c r="D24" s="179" t="str">
        <f>IFERROR(T_Graf.!U23,"0")</f>
        <v>0</v>
      </c>
      <c r="E24" s="179" t="str">
        <f>IFERROR(T_Graf.!AB23,"0")</f>
        <v>0</v>
      </c>
      <c r="F24" s="179" t="str">
        <f>IFERROR(T_Graf.!F94,"0")</f>
        <v>0</v>
      </c>
      <c r="G24" s="179" t="str">
        <f>IFERROR(T_Graf.!N94,"0")</f>
        <v>0</v>
      </c>
      <c r="H24" s="179" t="str">
        <f>IFERROR(T_Graf.!U94,"0")</f>
        <v>0</v>
      </c>
      <c r="I24" s="179" t="str">
        <f>IFERROR(T_Graf.!AB94,"0")</f>
        <v>0</v>
      </c>
      <c r="J24" s="179" t="str">
        <f>IFERROR(T_Graf.!F165,"0")</f>
        <v>0</v>
      </c>
      <c r="K24" s="179" t="str">
        <f>IFERROR(T_Graf.!N165,"0")</f>
        <v>0</v>
      </c>
      <c r="L24" s="179" t="str">
        <f>IFERROR(T_Graf.!U165,"0")</f>
        <v>0</v>
      </c>
      <c r="M24" s="179" t="str">
        <f>IFERROR(T_Graf.!AB165,"0")</f>
        <v>0</v>
      </c>
      <c r="N24" s="179" t="str">
        <f>IFERROR(T_Graf.!N236,"0")</f>
        <v>0</v>
      </c>
      <c r="O24" s="179" t="str">
        <f>IFERROR(T_Graf.!N236,"0")</f>
        <v>0</v>
      </c>
      <c r="P24" s="179" t="str">
        <f>IFERROR(T_Graf.!U236,"0")</f>
        <v>0</v>
      </c>
      <c r="Q24" s="180" t="str">
        <f>IFERROR(T_Graf.!AB236,"0")</f>
        <v>0</v>
      </c>
      <c r="R24" s="180" t="str">
        <f>IFERROR(T_Graf.!F307,"0")</f>
        <v>0</v>
      </c>
      <c r="S24" s="180" t="str">
        <f>IFERROR(T_Graf.!N307,"0")</f>
        <v>0</v>
      </c>
      <c r="T24" s="180" t="str">
        <f>IFERROR(T_Graf.!U307,"0")</f>
        <v>0</v>
      </c>
      <c r="U24" s="180" t="str">
        <f>IFERROR(T_Graf.!AB307,"0")</f>
        <v>0</v>
      </c>
      <c r="V24" s="180" t="str">
        <f>IFERROR(T_Graf.!F378,"0")</f>
        <v>0</v>
      </c>
      <c r="W24" s="177">
        <f t="shared" si="0"/>
        <v>0</v>
      </c>
      <c r="X24" s="177"/>
    </row>
    <row r="25" spans="1:24" x14ac:dyDescent="0.2">
      <c r="A25" s="178" t="str">
        <f>T_Graf.!D379</f>
        <v>Generación de carga visual</v>
      </c>
      <c r="B25" s="179" t="str">
        <f>IFERROR(T_Graf.!F24,"0")</f>
        <v>0</v>
      </c>
      <c r="C25" s="179" t="str">
        <f>IFERROR(T_Graf.!N24,"0")</f>
        <v>0</v>
      </c>
      <c r="D25" s="179" t="str">
        <f>IFERROR(T_Graf.!U24,"0")</f>
        <v>0</v>
      </c>
      <c r="E25" s="179" t="str">
        <f>IFERROR(T_Graf.!AB24,"0")</f>
        <v>0</v>
      </c>
      <c r="F25" s="179" t="str">
        <f>IFERROR(T_Graf.!F95,"0")</f>
        <v>0</v>
      </c>
      <c r="G25" s="179" t="str">
        <f>IFERROR(T_Graf.!N95,"0")</f>
        <v>0</v>
      </c>
      <c r="H25" s="179" t="str">
        <f>IFERROR(T_Graf.!U95,"0")</f>
        <v>0</v>
      </c>
      <c r="I25" s="179" t="str">
        <f>IFERROR(T_Graf.!AB95,"0")</f>
        <v>0</v>
      </c>
      <c r="J25" s="179" t="str">
        <f>IFERROR(T_Graf.!F166,"0")</f>
        <v>0</v>
      </c>
      <c r="K25" s="179" t="str">
        <f>IFERROR(T_Graf.!N166,"0")</f>
        <v>0</v>
      </c>
      <c r="L25" s="179" t="str">
        <f>IFERROR(T_Graf.!U166,"0")</f>
        <v>0</v>
      </c>
      <c r="M25" s="179" t="str">
        <f>IFERROR(T_Graf.!AB166,"0")</f>
        <v>0</v>
      </c>
      <c r="N25" s="179" t="str">
        <f>IFERROR(T_Graf.!N237,"0")</f>
        <v>0</v>
      </c>
      <c r="O25" s="179" t="str">
        <f>IFERROR(T_Graf.!N237,"0")</f>
        <v>0</v>
      </c>
      <c r="P25" s="179" t="str">
        <f>IFERROR(T_Graf.!U237,"0")</f>
        <v>0</v>
      </c>
      <c r="Q25" s="180" t="str">
        <f>IFERROR(T_Graf.!AB237,"0")</f>
        <v>0</v>
      </c>
      <c r="R25" s="180" t="str">
        <f>IFERROR(T_Graf.!F308,"0")</f>
        <v>0</v>
      </c>
      <c r="S25" s="180" t="str">
        <f>IFERROR(T_Graf.!N308,"0")</f>
        <v>0</v>
      </c>
      <c r="T25" s="180" t="str">
        <f>IFERROR(T_Graf.!U308,"0")</f>
        <v>0</v>
      </c>
      <c r="U25" s="180" t="str">
        <f>IFERROR(T_Graf.!AB308,"0")</f>
        <v>0</v>
      </c>
      <c r="V25" s="180" t="str">
        <f>IFERROR(T_Graf.!F379,"0")</f>
        <v>0</v>
      </c>
      <c r="W25" s="177">
        <f t="shared" si="0"/>
        <v>0</v>
      </c>
      <c r="X25" s="177"/>
    </row>
    <row r="26" spans="1:24" x14ac:dyDescent="0.2">
      <c r="A26" s="178" t="str">
        <f>T_Graf.!D380</f>
        <v>Generación de emisiones atmosféricas fuentes fijas</v>
      </c>
      <c r="B26" s="179" t="str">
        <f>IFERROR(T_Graf.!F25,"0")</f>
        <v>0</v>
      </c>
      <c r="C26" s="179" t="str">
        <f>IFERROR(T_Graf.!N25,"0")</f>
        <v>0</v>
      </c>
      <c r="D26" s="179" t="str">
        <f>IFERROR(T_Graf.!U25,"0")</f>
        <v>0</v>
      </c>
      <c r="E26" s="179" t="str">
        <f>IFERROR(T_Graf.!AB25,"0")</f>
        <v>0</v>
      </c>
      <c r="F26" s="179" t="str">
        <f>IFERROR(T_Graf.!F96,"0")</f>
        <v>0</v>
      </c>
      <c r="G26" s="179" t="str">
        <f>IFERROR(T_Graf.!N96,"0")</f>
        <v>0</v>
      </c>
      <c r="H26" s="179" t="str">
        <f>IFERROR(T_Graf.!U96,"0")</f>
        <v>0</v>
      </c>
      <c r="I26" s="179" t="str">
        <f>IFERROR(T_Graf.!AB96,"0")</f>
        <v>0</v>
      </c>
      <c r="J26" s="179" t="str">
        <f>IFERROR(T_Graf.!F167,"0")</f>
        <v>0</v>
      </c>
      <c r="K26" s="179" t="str">
        <f>IFERROR(T_Graf.!N167,"0")</f>
        <v>0</v>
      </c>
      <c r="L26" s="179" t="str">
        <f>IFERROR(T_Graf.!U167,"0")</f>
        <v>0</v>
      </c>
      <c r="M26" s="179" t="str">
        <f>IFERROR(T_Graf.!AB167,"0")</f>
        <v>0</v>
      </c>
      <c r="N26" s="179" t="str">
        <f>IFERROR(T_Graf.!N238,"0")</f>
        <v>0</v>
      </c>
      <c r="O26" s="179" t="str">
        <f>IFERROR(T_Graf.!N238,"0")</f>
        <v>0</v>
      </c>
      <c r="P26" s="179" t="str">
        <f>IFERROR(T_Graf.!U238,"0")</f>
        <v>0</v>
      </c>
      <c r="Q26" s="180" t="str">
        <f>IFERROR(T_Graf.!AB238,"0")</f>
        <v>0</v>
      </c>
      <c r="R26" s="180" t="str">
        <f>IFERROR(T_Graf.!F309,"0")</f>
        <v>0</v>
      </c>
      <c r="S26" s="180" t="str">
        <f>IFERROR(T_Graf.!N309,"0")</f>
        <v>0</v>
      </c>
      <c r="T26" s="180" t="str">
        <f>IFERROR(T_Graf.!U309,"0")</f>
        <v>0</v>
      </c>
      <c r="U26" s="180" t="str">
        <f>IFERROR(T_Graf.!AB309,"0")</f>
        <v>0</v>
      </c>
      <c r="V26" s="180" t="str">
        <f>IFERROR(T_Graf.!F380,"0")</f>
        <v>0</v>
      </c>
      <c r="W26" s="177">
        <f t="shared" si="0"/>
        <v>0</v>
      </c>
      <c r="X26" s="177"/>
    </row>
    <row r="27" spans="1:24" x14ac:dyDescent="0.2">
      <c r="A27" s="178" t="str">
        <f>T_Graf.!D381</f>
        <v>Generación de emisiones atmosféricas fuentes móviles</v>
      </c>
      <c r="B27" s="179" t="str">
        <f>IFERROR(T_Graf.!F26,"0")</f>
        <v>0</v>
      </c>
      <c r="C27" s="179" t="str">
        <f>IFERROR(T_Graf.!N26,"0")</f>
        <v>0</v>
      </c>
      <c r="D27" s="179" t="str">
        <f>IFERROR(T_Graf.!U26,"0")</f>
        <v>0</v>
      </c>
      <c r="E27" s="179" t="str">
        <f>IFERROR(T_Graf.!AB26,"0")</f>
        <v>0</v>
      </c>
      <c r="F27" s="179" t="str">
        <f>IFERROR(T_Graf.!F97,"0")</f>
        <v>0</v>
      </c>
      <c r="G27" s="179" t="str">
        <f>IFERROR(T_Graf.!N97,"0")</f>
        <v>0</v>
      </c>
      <c r="H27" s="179" t="str">
        <f>IFERROR(T_Graf.!U97,"0")</f>
        <v>0</v>
      </c>
      <c r="I27" s="179" t="str">
        <f>IFERROR(T_Graf.!AB97,"0")</f>
        <v>0</v>
      </c>
      <c r="J27" s="179" t="str">
        <f>IFERROR(T_Graf.!F168,"0")</f>
        <v>0</v>
      </c>
      <c r="K27" s="179" t="str">
        <f>IFERROR(T_Graf.!N168,"0")</f>
        <v>0</v>
      </c>
      <c r="L27" s="179" t="str">
        <f>IFERROR(T_Graf.!U168,"0")</f>
        <v>0</v>
      </c>
      <c r="M27" s="179" t="str">
        <f>IFERROR(T_Graf.!AB168,"0")</f>
        <v>0</v>
      </c>
      <c r="N27" s="179" t="str">
        <f>IFERROR(T_Graf.!N239,"0")</f>
        <v>0</v>
      </c>
      <c r="O27" s="179" t="str">
        <f>IFERROR(T_Graf.!N239,"0")</f>
        <v>0</v>
      </c>
      <c r="P27" s="179" t="str">
        <f>IFERROR(T_Graf.!U239,"0")</f>
        <v>0</v>
      </c>
      <c r="Q27" s="180" t="str">
        <f>IFERROR(T_Graf.!AB239,"0")</f>
        <v>0</v>
      </c>
      <c r="R27" s="180" t="str">
        <f>IFERROR(T_Graf.!F310,"0")</f>
        <v>0</v>
      </c>
      <c r="S27" s="180" t="str">
        <f>IFERROR(T_Graf.!N310,"0")</f>
        <v>0</v>
      </c>
      <c r="T27" s="180" t="str">
        <f>IFERROR(T_Graf.!U310,"0")</f>
        <v>0</v>
      </c>
      <c r="U27" s="180" t="str">
        <f>IFERROR(T_Graf.!AB310,"0")</f>
        <v>0</v>
      </c>
      <c r="V27" s="180" t="str">
        <f>IFERROR(T_Graf.!F381,"0")</f>
        <v>0</v>
      </c>
      <c r="W27" s="177">
        <f t="shared" si="0"/>
        <v>0</v>
      </c>
      <c r="X27" s="177"/>
    </row>
    <row r="28" spans="1:24" x14ac:dyDescent="0.2">
      <c r="A28" s="178" t="str">
        <f>T_Graf.!D382</f>
        <v>Generación de ondas electromagnéticas</v>
      </c>
      <c r="B28" s="179" t="str">
        <f>IFERROR(T_Graf.!F27,"0")</f>
        <v>0</v>
      </c>
      <c r="C28" s="179" t="str">
        <f>IFERROR(T_Graf.!N27,"0")</f>
        <v>0</v>
      </c>
      <c r="D28" s="179" t="str">
        <f>IFERROR(T_Graf.!U27,"0")</f>
        <v>0</v>
      </c>
      <c r="E28" s="179" t="str">
        <f>IFERROR(T_Graf.!AB27,"0")</f>
        <v>0</v>
      </c>
      <c r="F28" s="179" t="str">
        <f>IFERROR(T_Graf.!F98,"0")</f>
        <v>0</v>
      </c>
      <c r="G28" s="179" t="str">
        <f>IFERROR(T_Graf.!N98,"0")</f>
        <v>0</v>
      </c>
      <c r="H28" s="179" t="str">
        <f>IFERROR(T_Graf.!U98,"0")</f>
        <v>0</v>
      </c>
      <c r="I28" s="179" t="str">
        <f>IFERROR(T_Graf.!AB98,"0")</f>
        <v>0</v>
      </c>
      <c r="J28" s="179" t="str">
        <f>IFERROR(T_Graf.!F169,"0")</f>
        <v>0</v>
      </c>
      <c r="K28" s="179" t="str">
        <f>IFERROR(T_Graf.!N169,"0")</f>
        <v>0</v>
      </c>
      <c r="L28" s="179" t="str">
        <f>IFERROR(T_Graf.!U169,"0")</f>
        <v>0</v>
      </c>
      <c r="M28" s="179" t="str">
        <f>IFERROR(T_Graf.!AB169,"0")</f>
        <v>0</v>
      </c>
      <c r="N28" s="179" t="str">
        <f>IFERROR(T_Graf.!N240,"0")</f>
        <v>0</v>
      </c>
      <c r="O28" s="179" t="str">
        <f>IFERROR(T_Graf.!N240,"0")</f>
        <v>0</v>
      </c>
      <c r="P28" s="179" t="str">
        <f>IFERROR(T_Graf.!U240,"0")</f>
        <v>0</v>
      </c>
      <c r="Q28" s="180" t="str">
        <f>IFERROR(T_Graf.!AB240,"0")</f>
        <v>0</v>
      </c>
      <c r="R28" s="180" t="str">
        <f>IFERROR(T_Graf.!F311,"0")</f>
        <v>0</v>
      </c>
      <c r="S28" s="180" t="str">
        <f>IFERROR(T_Graf.!N311,"0")</f>
        <v>0</v>
      </c>
      <c r="T28" s="180" t="str">
        <f>IFERROR(T_Graf.!U311,"0")</f>
        <v>0</v>
      </c>
      <c r="U28" s="180" t="str">
        <f>IFERROR(T_Graf.!AB311,"0")</f>
        <v>0</v>
      </c>
      <c r="V28" s="180" t="str">
        <f>IFERROR(T_Graf.!F382,"0")</f>
        <v>0</v>
      </c>
      <c r="W28" s="177">
        <f t="shared" si="0"/>
        <v>0</v>
      </c>
      <c r="X28" s="177"/>
    </row>
    <row r="29" spans="1:24" x14ac:dyDescent="0.2">
      <c r="A29" s="178" t="str">
        <f>T_Graf.!D383</f>
        <v>Generación de residuos aprovechables (CARTÓN)</v>
      </c>
      <c r="B29" s="179" t="str">
        <f>IFERROR(T_Graf.!F28,"0")</f>
        <v>0</v>
      </c>
      <c r="C29" s="179" t="str">
        <f>IFERROR(T_Graf.!N28,"0")</f>
        <v>0</v>
      </c>
      <c r="D29" s="179" t="str">
        <f>IFERROR(T_Graf.!U28,"0")</f>
        <v>0</v>
      </c>
      <c r="E29" s="179" t="str">
        <f>IFERROR(T_Graf.!AB28,"0")</f>
        <v>0</v>
      </c>
      <c r="F29" s="179" t="str">
        <f>IFERROR(T_Graf.!F99,"0")</f>
        <v>0</v>
      </c>
      <c r="G29" s="179" t="str">
        <f>IFERROR(T_Graf.!N99,"0")</f>
        <v>0</v>
      </c>
      <c r="H29" s="179" t="str">
        <f>IFERROR(T_Graf.!U99,"0")</f>
        <v>0</v>
      </c>
      <c r="I29" s="179" t="str">
        <f>IFERROR(T_Graf.!AB99,"0")</f>
        <v>0</v>
      </c>
      <c r="J29" s="179" t="str">
        <f>IFERROR(T_Graf.!F170,"0")</f>
        <v>0</v>
      </c>
      <c r="K29" s="179" t="str">
        <f>IFERROR(T_Graf.!N170,"0")</f>
        <v>0</v>
      </c>
      <c r="L29" s="179" t="str">
        <f>IFERROR(T_Graf.!U170,"0")</f>
        <v>0</v>
      </c>
      <c r="M29" s="179" t="str">
        <f>IFERROR(T_Graf.!AB170,"0")</f>
        <v>0</v>
      </c>
      <c r="N29" s="179" t="str">
        <f>IFERROR(T_Graf.!N241,"0")</f>
        <v>0</v>
      </c>
      <c r="O29" s="179" t="str">
        <f>IFERROR(T_Graf.!N241,"0")</f>
        <v>0</v>
      </c>
      <c r="P29" s="179" t="str">
        <f>IFERROR(T_Graf.!U241,"0")</f>
        <v>0</v>
      </c>
      <c r="Q29" s="180" t="str">
        <f>IFERROR(T_Graf.!AB241,"0")</f>
        <v>0</v>
      </c>
      <c r="R29" s="180" t="str">
        <f>IFERROR(T_Graf.!F312,"0")</f>
        <v>0</v>
      </c>
      <c r="S29" s="180" t="str">
        <f>IFERROR(T_Graf.!N312,"0")</f>
        <v>0</v>
      </c>
      <c r="T29" s="180" t="str">
        <f>IFERROR(T_Graf.!U312,"0")</f>
        <v>0</v>
      </c>
      <c r="U29" s="180" t="str">
        <f>IFERROR(T_Graf.!AB312,"0")</f>
        <v>0</v>
      </c>
      <c r="V29" s="180" t="str">
        <f>IFERROR(T_Graf.!F383,"0")</f>
        <v>0</v>
      </c>
      <c r="W29" s="177">
        <f t="shared" si="0"/>
        <v>0</v>
      </c>
      <c r="X29" s="177"/>
    </row>
    <row r="30" spans="1:24" x14ac:dyDescent="0.2">
      <c r="A30" s="178" t="str">
        <f>T_Graf.!D384</f>
        <v>Generación de residuos aprovechables (METAL)</v>
      </c>
      <c r="B30" s="179" t="str">
        <f>IFERROR(T_Graf.!F29,"0")</f>
        <v>0</v>
      </c>
      <c r="C30" s="179" t="str">
        <f>IFERROR(T_Graf.!N29,"0")</f>
        <v>0</v>
      </c>
      <c r="D30" s="179" t="str">
        <f>IFERROR(T_Graf.!U29,"0")</f>
        <v>0</v>
      </c>
      <c r="E30" s="179" t="str">
        <f>IFERROR(T_Graf.!AB29,"0")</f>
        <v>0</v>
      </c>
      <c r="F30" s="179" t="str">
        <f>IFERROR(T_Graf.!F100,"0")</f>
        <v>0</v>
      </c>
      <c r="G30" s="179" t="str">
        <f>IFERROR(T_Graf.!N100,"0")</f>
        <v>0</v>
      </c>
      <c r="H30" s="179" t="str">
        <f>IFERROR(T_Graf.!U100,"0")</f>
        <v>0</v>
      </c>
      <c r="I30" s="179" t="str">
        <f>IFERROR(T_Graf.!AB100,"0")</f>
        <v>0</v>
      </c>
      <c r="J30" s="179" t="str">
        <f>IFERROR(T_Graf.!F171,"0")</f>
        <v>0</v>
      </c>
      <c r="K30" s="179" t="str">
        <f>IFERROR(T_Graf.!N171,"0")</f>
        <v>0</v>
      </c>
      <c r="L30" s="179" t="str">
        <f>IFERROR(T_Graf.!U171,"0")</f>
        <v>0</v>
      </c>
      <c r="M30" s="179" t="str">
        <f>IFERROR(T_Graf.!AB171,"0")</f>
        <v>0</v>
      </c>
      <c r="N30" s="179" t="str">
        <f>IFERROR(T_Graf.!N242,"0")</f>
        <v>0</v>
      </c>
      <c r="O30" s="179" t="str">
        <f>IFERROR(T_Graf.!N242,"0")</f>
        <v>0</v>
      </c>
      <c r="P30" s="179" t="str">
        <f>IFERROR(T_Graf.!U242,"0")</f>
        <v>0</v>
      </c>
      <c r="Q30" s="180" t="str">
        <f>IFERROR(T_Graf.!AB242,"0")</f>
        <v>0</v>
      </c>
      <c r="R30" s="180" t="str">
        <f>IFERROR(T_Graf.!F313,"0")</f>
        <v>0</v>
      </c>
      <c r="S30" s="180" t="str">
        <f>IFERROR(T_Graf.!N313,"0")</f>
        <v>0</v>
      </c>
      <c r="T30" s="180" t="str">
        <f>IFERROR(T_Graf.!U313,"0")</f>
        <v>0</v>
      </c>
      <c r="U30" s="180" t="str">
        <f>IFERROR(T_Graf.!AB313,"0")</f>
        <v>0</v>
      </c>
      <c r="V30" s="180" t="str">
        <f>IFERROR(T_Graf.!F384,"0")</f>
        <v>0</v>
      </c>
      <c r="W30" s="177">
        <f t="shared" si="0"/>
        <v>0</v>
      </c>
      <c r="X30" s="177"/>
    </row>
    <row r="31" spans="1:24" x14ac:dyDescent="0.2">
      <c r="A31" s="178" t="str">
        <f>T_Graf.!D385</f>
        <v>Generación de residuos aprovechables (OTRO)</v>
      </c>
      <c r="B31" s="179" t="str">
        <f>IFERROR(T_Graf.!F30,"0")</f>
        <v>0</v>
      </c>
      <c r="C31" s="179" t="str">
        <f>IFERROR(T_Graf.!N30,"0")</f>
        <v>0</v>
      </c>
      <c r="D31" s="179" t="str">
        <f>IFERROR(T_Graf.!U30,"0")</f>
        <v>0</v>
      </c>
      <c r="E31" s="179" t="str">
        <f>IFERROR(T_Graf.!AB30,"0")</f>
        <v>0</v>
      </c>
      <c r="F31" s="179" t="str">
        <f>IFERROR(T_Graf.!F101,"0")</f>
        <v>0</v>
      </c>
      <c r="G31" s="179" t="str">
        <f>IFERROR(T_Graf.!N101,"0")</f>
        <v>0</v>
      </c>
      <c r="H31" s="179" t="str">
        <f>IFERROR(T_Graf.!U101,"0")</f>
        <v>0</v>
      </c>
      <c r="I31" s="179" t="str">
        <f>IFERROR(T_Graf.!AB101,"0")</f>
        <v>0</v>
      </c>
      <c r="J31" s="179" t="str">
        <f>IFERROR(T_Graf.!F172,"0")</f>
        <v>0</v>
      </c>
      <c r="K31" s="179" t="str">
        <f>IFERROR(T_Graf.!N172,"0")</f>
        <v>0</v>
      </c>
      <c r="L31" s="179" t="str">
        <f>IFERROR(T_Graf.!U172,"0")</f>
        <v>0</v>
      </c>
      <c r="M31" s="179" t="str">
        <f>IFERROR(T_Graf.!AB172,"0")</f>
        <v>0</v>
      </c>
      <c r="N31" s="179" t="str">
        <f>IFERROR(T_Graf.!N243,"0")</f>
        <v>0</v>
      </c>
      <c r="O31" s="179" t="str">
        <f>IFERROR(T_Graf.!N243,"0")</f>
        <v>0</v>
      </c>
      <c r="P31" s="179" t="str">
        <f>IFERROR(T_Graf.!U243,"0")</f>
        <v>0</v>
      </c>
      <c r="Q31" s="180" t="str">
        <f>IFERROR(T_Graf.!AB243,"0")</f>
        <v>0</v>
      </c>
      <c r="R31" s="180" t="str">
        <f>IFERROR(T_Graf.!F314,"0")</f>
        <v>0</v>
      </c>
      <c r="S31" s="180" t="str">
        <f>IFERROR(T_Graf.!N314,"0")</f>
        <v>0</v>
      </c>
      <c r="T31" s="180" t="str">
        <f>IFERROR(T_Graf.!U314,"0")</f>
        <v>0</v>
      </c>
      <c r="U31" s="180" t="str">
        <f>IFERROR(T_Graf.!AB314,"0")</f>
        <v>0</v>
      </c>
      <c r="V31" s="180" t="str">
        <f>IFERROR(T_Graf.!F385,"0")</f>
        <v>0</v>
      </c>
      <c r="W31" s="177">
        <f t="shared" si="0"/>
        <v>0</v>
      </c>
      <c r="X31" s="177"/>
    </row>
    <row r="32" spans="1:24" ht="15" x14ac:dyDescent="0.2">
      <c r="A32" s="182" t="str">
        <f>T_Graf.!D386</f>
        <v>Generación de residuos aprovechables (PAPEL)</v>
      </c>
      <c r="B32" s="179" t="str">
        <f>IFERROR(T_Graf.!F31,"0")</f>
        <v>0</v>
      </c>
      <c r="C32" s="179" t="str">
        <f>IFERROR(T_Graf.!N31,"0")</f>
        <v>0</v>
      </c>
      <c r="D32" s="179" t="str">
        <f>IFERROR(T_Graf.!U31,"0")</f>
        <v>0</v>
      </c>
      <c r="E32" s="179" t="str">
        <f>IFERROR(T_Graf.!AB31,"0")</f>
        <v>0</v>
      </c>
      <c r="F32" s="179" t="str">
        <f>IFERROR(T_Graf.!F102,"0")</f>
        <v>0</v>
      </c>
      <c r="G32" s="179" t="str">
        <f>IFERROR(T_Graf.!N102,"0")</f>
        <v>0</v>
      </c>
      <c r="H32" s="179" t="str">
        <f>IFERROR(T_Graf.!U102,"0")</f>
        <v>0</v>
      </c>
      <c r="I32" s="179" t="str">
        <f>IFERROR(T_Graf.!AB102,"0")</f>
        <v>0</v>
      </c>
      <c r="J32" s="179" t="str">
        <f>IFERROR(T_Graf.!F173,"0")</f>
        <v>0</v>
      </c>
      <c r="K32" s="179" t="str">
        <f>IFERROR(T_Graf.!N173,"0")</f>
        <v>0</v>
      </c>
      <c r="L32" s="179" t="str">
        <f>IFERROR(T_Graf.!U173,"0")</f>
        <v>0</v>
      </c>
      <c r="M32" s="179" t="str">
        <f>IFERROR(T_Graf.!AB173,"0")</f>
        <v>0</v>
      </c>
      <c r="N32" s="179" t="str">
        <f>IFERROR(T_Graf.!N244,"0")</f>
        <v>0</v>
      </c>
      <c r="O32" s="179" t="str">
        <f>IFERROR(T_Graf.!N244,"0")</f>
        <v>0</v>
      </c>
      <c r="P32" s="179" t="str">
        <f>IFERROR(T_Graf.!U244,"0")</f>
        <v>0</v>
      </c>
      <c r="Q32" s="180" t="str">
        <f>IFERROR(T_Graf.!AB244,"0")</f>
        <v>0</v>
      </c>
      <c r="R32" s="180" t="str">
        <f>IFERROR(T_Graf.!F315,"0")</f>
        <v>0</v>
      </c>
      <c r="S32" s="180" t="str">
        <f>IFERROR(T_Graf.!N315,"0")</f>
        <v>0</v>
      </c>
      <c r="T32" s="180" t="str">
        <f>IFERROR(T_Graf.!U315,"0")</f>
        <v>0</v>
      </c>
      <c r="U32" s="180" t="str">
        <f>IFERROR(T_Graf.!AB315,"0")</f>
        <v>0</v>
      </c>
      <c r="V32" s="185" t="str">
        <f>IFERROR(T_Graf.!F386,"0")</f>
        <v>0</v>
      </c>
      <c r="W32" s="186">
        <f t="shared" si="0"/>
        <v>0</v>
      </c>
      <c r="X32" s="177"/>
    </row>
    <row r="33" spans="1:24" x14ac:dyDescent="0.2">
      <c r="A33" s="178" t="str">
        <f>T_Graf.!D387</f>
        <v>Generación de residuos aprovechables (PLÁSTICO)</v>
      </c>
      <c r="B33" s="179" t="str">
        <f>IFERROR(T_Graf.!F32,"0")</f>
        <v>0</v>
      </c>
      <c r="C33" s="179" t="str">
        <f>IFERROR(T_Graf.!N32,"0")</f>
        <v>0</v>
      </c>
      <c r="D33" s="179" t="str">
        <f>IFERROR(T_Graf.!U32,"0")</f>
        <v>0</v>
      </c>
      <c r="E33" s="179" t="str">
        <f>IFERROR(T_Graf.!AB32,"0")</f>
        <v>0</v>
      </c>
      <c r="F33" s="179" t="str">
        <f>IFERROR(T_Graf.!F103,"0")</f>
        <v>0</v>
      </c>
      <c r="G33" s="179" t="str">
        <f>IFERROR(T_Graf.!N103,"0")</f>
        <v>0</v>
      </c>
      <c r="H33" s="179" t="str">
        <f>IFERROR(T_Graf.!U103,"0")</f>
        <v>0</v>
      </c>
      <c r="I33" s="179" t="str">
        <f>IFERROR(T_Graf.!AB103,"0")</f>
        <v>0</v>
      </c>
      <c r="J33" s="179" t="str">
        <f>IFERROR(T_Graf.!F174,"0")</f>
        <v>0</v>
      </c>
      <c r="K33" s="179" t="str">
        <f>IFERROR(T_Graf.!N174,"0")</f>
        <v>0</v>
      </c>
      <c r="L33" s="179" t="str">
        <f>IFERROR(T_Graf.!U174,"0")</f>
        <v>0</v>
      </c>
      <c r="M33" s="179" t="str">
        <f>IFERROR(T_Graf.!AB174,"0")</f>
        <v>0</v>
      </c>
      <c r="N33" s="179" t="str">
        <f>IFERROR(T_Graf.!N245,"0")</f>
        <v>0</v>
      </c>
      <c r="O33" s="179" t="str">
        <f>IFERROR(T_Graf.!N245,"0")</f>
        <v>0</v>
      </c>
      <c r="P33" s="179" t="str">
        <f>IFERROR(T_Graf.!U245,"0")</f>
        <v>0</v>
      </c>
      <c r="Q33" s="180" t="str">
        <f>IFERROR(T_Graf.!AB245,"0")</f>
        <v>0</v>
      </c>
      <c r="R33" s="180" t="str">
        <f>IFERROR(T_Graf.!F316,"0")</f>
        <v>0</v>
      </c>
      <c r="S33" s="180" t="str">
        <f>IFERROR(T_Graf.!N316,"0")</f>
        <v>0</v>
      </c>
      <c r="T33" s="180" t="str">
        <f>IFERROR(T_Graf.!U316,"0")</f>
        <v>0</v>
      </c>
      <c r="U33" s="180" t="str">
        <f>IFERROR(T_Graf.!AB316,"0")</f>
        <v>0</v>
      </c>
      <c r="V33" s="180" t="str">
        <f>IFERROR(T_Graf.!F387,"0")</f>
        <v>0</v>
      </c>
      <c r="W33" s="177">
        <f t="shared" si="0"/>
        <v>0</v>
      </c>
      <c r="X33" s="177"/>
    </row>
    <row r="34" spans="1:24" x14ac:dyDescent="0.2">
      <c r="A34" s="178" t="str">
        <f>T_Graf.!D388</f>
        <v>Generación de residuos aprovechables (VIDRIO)</v>
      </c>
      <c r="B34" s="179" t="str">
        <f>IFERROR(T_Graf.!F33,"0")</f>
        <v>0</v>
      </c>
      <c r="C34" s="179" t="str">
        <f>IFERROR(T_Graf.!N33,"0")</f>
        <v>0</v>
      </c>
      <c r="D34" s="179" t="str">
        <f>IFERROR(T_Graf.!U33,"0")</f>
        <v>0</v>
      </c>
      <c r="E34" s="179" t="str">
        <f>IFERROR(T_Graf.!AB33,"0")</f>
        <v>0</v>
      </c>
      <c r="F34" s="179" t="str">
        <f>IFERROR(T_Graf.!F104,"0")</f>
        <v>0</v>
      </c>
      <c r="G34" s="179" t="str">
        <f>IFERROR(T_Graf.!N104,"0")</f>
        <v>0</v>
      </c>
      <c r="H34" s="179" t="str">
        <f>IFERROR(T_Graf.!U104,"0")</f>
        <v>0</v>
      </c>
      <c r="I34" s="179" t="str">
        <f>IFERROR(T_Graf.!AB104,"0")</f>
        <v>0</v>
      </c>
      <c r="J34" s="179" t="str">
        <f>IFERROR(T_Graf.!F175,"0")</f>
        <v>0</v>
      </c>
      <c r="K34" s="179" t="str">
        <f>IFERROR(T_Graf.!N175,"0")</f>
        <v>0</v>
      </c>
      <c r="L34" s="179" t="str">
        <f>IFERROR(T_Graf.!U175,"0")</f>
        <v>0</v>
      </c>
      <c r="M34" s="179" t="str">
        <f>IFERROR(T_Graf.!AB175,"0")</f>
        <v>0</v>
      </c>
      <c r="N34" s="179" t="str">
        <f>IFERROR(T_Graf.!N246,"0")</f>
        <v>0</v>
      </c>
      <c r="O34" s="179" t="str">
        <f>IFERROR(T_Graf.!N246,"0")</f>
        <v>0</v>
      </c>
      <c r="P34" s="179" t="str">
        <f>IFERROR(T_Graf.!U246,"0")</f>
        <v>0</v>
      </c>
      <c r="Q34" s="180" t="str">
        <f>IFERROR(T_Graf.!AB246,"0")</f>
        <v>0</v>
      </c>
      <c r="R34" s="180" t="str">
        <f>IFERROR(T_Graf.!F317,"0")</f>
        <v>0</v>
      </c>
      <c r="S34" s="180" t="str">
        <f>IFERROR(T_Graf.!N317,"0")</f>
        <v>0</v>
      </c>
      <c r="T34" s="180" t="str">
        <f>IFERROR(T_Graf.!U317,"0")</f>
        <v>0</v>
      </c>
      <c r="U34" s="180" t="str">
        <f>IFERROR(T_Graf.!AB317,"0")</f>
        <v>0</v>
      </c>
      <c r="V34" s="180" t="str">
        <f>IFERROR(T_Graf.!F388,"0")</f>
        <v>0</v>
      </c>
      <c r="W34" s="177">
        <f t="shared" si="0"/>
        <v>0</v>
      </c>
      <c r="X34" s="177"/>
    </row>
    <row r="35" spans="1:24" x14ac:dyDescent="0.2">
      <c r="A35" s="178" t="str">
        <f>T_Graf.!D389</f>
        <v>Generación de residuos de manejo especial  (LUMINARIAS)</v>
      </c>
      <c r="B35" s="179" t="str">
        <f>IFERROR(T_Graf.!F34,"0")</f>
        <v>0</v>
      </c>
      <c r="C35" s="179" t="str">
        <f>IFERROR(T_Graf.!N34,"0")</f>
        <v>0</v>
      </c>
      <c r="D35" s="179" t="str">
        <f>IFERROR(T_Graf.!U34,"0")</f>
        <v>0</v>
      </c>
      <c r="E35" s="179" t="str">
        <f>IFERROR(T_Graf.!AB34,"0")</f>
        <v>0</v>
      </c>
      <c r="F35" s="179" t="str">
        <f>IFERROR(T_Graf.!F105,"0")</f>
        <v>0</v>
      </c>
      <c r="G35" s="179" t="str">
        <f>IFERROR(T_Graf.!N105,"0")</f>
        <v>0</v>
      </c>
      <c r="H35" s="179" t="str">
        <f>IFERROR(T_Graf.!U105,"0")</f>
        <v>0</v>
      </c>
      <c r="I35" s="179" t="str">
        <f>IFERROR(T_Graf.!AB105,"0")</f>
        <v>0</v>
      </c>
      <c r="J35" s="179" t="str">
        <f>IFERROR(T_Graf.!F176,"0")</f>
        <v>0</v>
      </c>
      <c r="K35" s="179" t="str">
        <f>IFERROR(T_Graf.!N176,"0")</f>
        <v>0</v>
      </c>
      <c r="L35" s="179" t="str">
        <f>IFERROR(T_Graf.!U176,"0")</f>
        <v>0</v>
      </c>
      <c r="M35" s="179" t="str">
        <f>IFERROR(T_Graf.!AB176,"0")</f>
        <v>0</v>
      </c>
      <c r="N35" s="179" t="str">
        <f>IFERROR(T_Graf.!N247,"0")</f>
        <v>0</v>
      </c>
      <c r="O35" s="179" t="str">
        <f>IFERROR(T_Graf.!N247,"0")</f>
        <v>0</v>
      </c>
      <c r="P35" s="179" t="str">
        <f>IFERROR(T_Graf.!U247,"0")</f>
        <v>0</v>
      </c>
      <c r="Q35" s="180" t="str">
        <f>IFERROR(T_Graf.!AB247,"0")</f>
        <v>0</v>
      </c>
      <c r="R35" s="180" t="str">
        <f>IFERROR(T_Graf.!F318,"0")</f>
        <v>0</v>
      </c>
      <c r="S35" s="180" t="str">
        <f>IFERROR(T_Graf.!N318,"0")</f>
        <v>0</v>
      </c>
      <c r="T35" s="180" t="str">
        <f>IFERROR(T_Graf.!U318,"0")</f>
        <v>0</v>
      </c>
      <c r="U35" s="180" t="str">
        <f>IFERROR(T_Graf.!AB318,"0")</f>
        <v>0</v>
      </c>
      <c r="V35" s="180" t="str">
        <f>IFERROR(T_Graf.!F389,"0")</f>
        <v>0</v>
      </c>
      <c r="W35" s="177">
        <f t="shared" si="0"/>
        <v>0</v>
      </c>
      <c r="X35" s="177"/>
    </row>
    <row r="36" spans="1:24" x14ac:dyDescent="0.2">
      <c r="A36" s="178" t="str">
        <f>T_Graf.!D390</f>
        <v>Generación de residuos de manejo especial (LLANTAS USADAS)</v>
      </c>
      <c r="B36" s="179" t="str">
        <f>IFERROR(T_Graf.!F35,"0")</f>
        <v>0</v>
      </c>
      <c r="C36" s="179" t="str">
        <f>IFERROR(T_Graf.!N35,"0")</f>
        <v>0</v>
      </c>
      <c r="D36" s="179" t="str">
        <f>IFERROR(T_Graf.!U35,"0")</f>
        <v>0</v>
      </c>
      <c r="E36" s="179" t="str">
        <f>IFERROR(T_Graf.!AB35,"0")</f>
        <v>0</v>
      </c>
      <c r="F36" s="179" t="str">
        <f>IFERROR(T_Graf.!F106,"0")</f>
        <v>0</v>
      </c>
      <c r="G36" s="179" t="str">
        <f>IFERROR(T_Graf.!N106,"0")</f>
        <v>0</v>
      </c>
      <c r="H36" s="179" t="str">
        <f>IFERROR(T_Graf.!U106,"0")</f>
        <v>0</v>
      </c>
      <c r="I36" s="179" t="str">
        <f>IFERROR(T_Graf.!AB106,"0")</f>
        <v>0</v>
      </c>
      <c r="J36" s="179" t="str">
        <f>IFERROR(T_Graf.!F177,"0")</f>
        <v>0</v>
      </c>
      <c r="K36" s="179" t="str">
        <f>IFERROR(T_Graf.!N177,"0")</f>
        <v>0</v>
      </c>
      <c r="L36" s="179" t="str">
        <f>IFERROR(T_Graf.!U177,"0")</f>
        <v>0</v>
      </c>
      <c r="M36" s="179" t="str">
        <f>IFERROR(T_Graf.!AB177,"0")</f>
        <v>0</v>
      </c>
      <c r="N36" s="179" t="str">
        <f>IFERROR(T_Graf.!N248,"0")</f>
        <v>0</v>
      </c>
      <c r="O36" s="179" t="str">
        <f>IFERROR(T_Graf.!N248,"0")</f>
        <v>0</v>
      </c>
      <c r="P36" s="179" t="str">
        <f>IFERROR(T_Graf.!U248,"0")</f>
        <v>0</v>
      </c>
      <c r="Q36" s="180" t="str">
        <f>IFERROR(T_Graf.!AB248,"0")</f>
        <v>0</v>
      </c>
      <c r="R36" s="180" t="str">
        <f>IFERROR(T_Graf.!F319,"0")</f>
        <v>0</v>
      </c>
      <c r="S36" s="180" t="str">
        <f>IFERROR(T_Graf.!N319,"0")</f>
        <v>0</v>
      </c>
      <c r="T36" s="180" t="str">
        <f>IFERROR(T_Graf.!U319,"0")</f>
        <v>0</v>
      </c>
      <c r="U36" s="180" t="str">
        <f>IFERROR(T_Graf.!AB319,"0")</f>
        <v>0</v>
      </c>
      <c r="V36" s="180" t="str">
        <f>IFERROR(T_Graf.!F390,"0")</f>
        <v>0</v>
      </c>
      <c r="W36" s="177">
        <f t="shared" si="0"/>
        <v>0</v>
      </c>
      <c r="X36" s="177"/>
    </row>
    <row r="37" spans="1:24" x14ac:dyDescent="0.2">
      <c r="A37" s="178" t="str">
        <f>T_Graf.!D391</f>
        <v>Generación de residuos de manejo especial (MEDICAMENTOS VENCIDOS)</v>
      </c>
      <c r="B37" s="179" t="str">
        <f>IFERROR(T_Graf.!F36,"0")</f>
        <v>0</v>
      </c>
      <c r="C37" s="179" t="str">
        <f>IFERROR(T_Graf.!N36,"0")</f>
        <v>0</v>
      </c>
      <c r="D37" s="179" t="str">
        <f>IFERROR(T_Graf.!U36,"0")</f>
        <v>0</v>
      </c>
      <c r="E37" s="179" t="str">
        <f>IFERROR(T_Graf.!AB36,"0")</f>
        <v>0</v>
      </c>
      <c r="F37" s="179" t="str">
        <f>IFERROR(T_Graf.!F107,"0")</f>
        <v>0</v>
      </c>
      <c r="G37" s="179" t="str">
        <f>IFERROR(T_Graf.!N107,"0")</f>
        <v>0</v>
      </c>
      <c r="H37" s="179" t="str">
        <f>IFERROR(T_Graf.!U107,"0")</f>
        <v>0</v>
      </c>
      <c r="I37" s="179" t="str">
        <f>IFERROR(T_Graf.!AB107,"0")</f>
        <v>0</v>
      </c>
      <c r="J37" s="179" t="str">
        <f>IFERROR(T_Graf.!F178,"0")</f>
        <v>0</v>
      </c>
      <c r="K37" s="179" t="str">
        <f>IFERROR(T_Graf.!N178,"0")</f>
        <v>0</v>
      </c>
      <c r="L37" s="179" t="str">
        <f>IFERROR(T_Graf.!U178,"0")</f>
        <v>0</v>
      </c>
      <c r="M37" s="179" t="str">
        <f>IFERROR(T_Graf.!AB178,"0")</f>
        <v>0</v>
      </c>
      <c r="N37" s="179" t="str">
        <f>IFERROR(T_Graf.!N249,"0")</f>
        <v>0</v>
      </c>
      <c r="O37" s="179" t="str">
        <f>IFERROR(T_Graf.!N249,"0")</f>
        <v>0</v>
      </c>
      <c r="P37" s="179" t="str">
        <f>IFERROR(T_Graf.!U249,"0")</f>
        <v>0</v>
      </c>
      <c r="Q37" s="180" t="str">
        <f>IFERROR(T_Graf.!AB249,"0")</f>
        <v>0</v>
      </c>
      <c r="R37" s="180" t="str">
        <f>IFERROR(T_Graf.!F320,"0")</f>
        <v>0</v>
      </c>
      <c r="S37" s="180" t="str">
        <f>IFERROR(T_Graf.!N320,"0")</f>
        <v>0</v>
      </c>
      <c r="T37" s="180" t="str">
        <f>IFERROR(T_Graf.!U320,"0")</f>
        <v>0</v>
      </c>
      <c r="U37" s="180" t="str">
        <f>IFERROR(T_Graf.!AB320,"0")</f>
        <v>0</v>
      </c>
      <c r="V37" s="180" t="str">
        <f>IFERROR(T_Graf.!F391,"0")</f>
        <v>0</v>
      </c>
      <c r="W37" s="177">
        <f t="shared" si="0"/>
        <v>0</v>
      </c>
      <c r="X37" s="177"/>
    </row>
    <row r="38" spans="1:24" x14ac:dyDescent="0.2">
      <c r="A38" s="178" t="str">
        <f>T_Graf.!D392</f>
        <v>Generación de residuos de manejo especial (PILAS O BATERÍAS)</v>
      </c>
      <c r="B38" s="179" t="str">
        <f>IFERROR(T_Graf.!F37,"0")</f>
        <v>0</v>
      </c>
      <c r="C38" s="179" t="str">
        <f>IFERROR(T_Graf.!N37,"0")</f>
        <v>0</v>
      </c>
      <c r="D38" s="179" t="str">
        <f>IFERROR(T_Graf.!U37,"0")</f>
        <v>0</v>
      </c>
      <c r="E38" s="179" t="str">
        <f>IFERROR(T_Graf.!AB37,"0")</f>
        <v>0</v>
      </c>
      <c r="F38" s="179" t="str">
        <f>IFERROR(T_Graf.!F108,"0")</f>
        <v>0</v>
      </c>
      <c r="G38" s="179" t="str">
        <f>IFERROR(T_Graf.!N108,"0")</f>
        <v>0</v>
      </c>
      <c r="H38" s="179" t="str">
        <f>IFERROR(T_Graf.!U108,"0")</f>
        <v>0</v>
      </c>
      <c r="I38" s="179" t="str">
        <f>IFERROR(T_Graf.!AB108,"0")</f>
        <v>0</v>
      </c>
      <c r="J38" s="179" t="str">
        <f>IFERROR(T_Graf.!F179,"0")</f>
        <v>0</v>
      </c>
      <c r="K38" s="179" t="str">
        <f>IFERROR(T_Graf.!N179,"0")</f>
        <v>0</v>
      </c>
      <c r="L38" s="179" t="str">
        <f>IFERROR(T_Graf.!U179,"0")</f>
        <v>0</v>
      </c>
      <c r="M38" s="179" t="str">
        <f>IFERROR(T_Graf.!AB179,"0")</f>
        <v>0</v>
      </c>
      <c r="N38" s="179" t="str">
        <f>IFERROR(T_Graf.!N250,"0")</f>
        <v>0</v>
      </c>
      <c r="O38" s="179" t="str">
        <f>IFERROR(T_Graf.!N250,"0")</f>
        <v>0</v>
      </c>
      <c r="P38" s="179" t="str">
        <f>IFERROR(T_Graf.!U250,"0")</f>
        <v>0</v>
      </c>
      <c r="Q38" s="180" t="str">
        <f>IFERROR(T_Graf.!AB250,"0")</f>
        <v>0</v>
      </c>
      <c r="R38" s="180" t="str">
        <f>IFERROR(T_Graf.!F321,"0")</f>
        <v>0</v>
      </c>
      <c r="S38" s="180" t="str">
        <f>IFERROR(T_Graf.!N321,"0")</f>
        <v>0</v>
      </c>
      <c r="T38" s="180" t="str">
        <f>IFERROR(T_Graf.!U321,"0")</f>
        <v>0</v>
      </c>
      <c r="U38" s="180" t="str">
        <f>IFERROR(T_Graf.!AB321,"0")</f>
        <v>0</v>
      </c>
      <c r="V38" s="180" t="str">
        <f>IFERROR(T_Graf.!F392,"0")</f>
        <v>0</v>
      </c>
      <c r="W38" s="177">
        <f t="shared" si="0"/>
        <v>0</v>
      </c>
      <c r="X38" s="177"/>
    </row>
    <row r="39" spans="1:24" x14ac:dyDescent="0.2">
      <c r="A39" s="178" t="str">
        <f>T_Graf.!D393</f>
        <v>Generación de residuos de manejo especial (RAEE´S)</v>
      </c>
      <c r="B39" s="179" t="str">
        <f>IFERROR(T_Graf.!F38,"0")</f>
        <v>0</v>
      </c>
      <c r="C39" s="179" t="str">
        <f>IFERROR(T_Graf.!N38,"0")</f>
        <v>0</v>
      </c>
      <c r="D39" s="179" t="str">
        <f>IFERROR(T_Graf.!U38,"0")</f>
        <v>0</v>
      </c>
      <c r="E39" s="179" t="str">
        <f>IFERROR(T_Graf.!AB38,"0")</f>
        <v>0</v>
      </c>
      <c r="F39" s="179" t="str">
        <f>IFERROR(T_Graf.!F109,"0")</f>
        <v>0</v>
      </c>
      <c r="G39" s="179" t="str">
        <f>IFERROR(T_Graf.!N109,"0")</f>
        <v>0</v>
      </c>
      <c r="H39" s="179" t="str">
        <f>IFERROR(T_Graf.!U109,"0")</f>
        <v>0</v>
      </c>
      <c r="I39" s="179" t="str">
        <f>IFERROR(T_Graf.!AB109,"0")</f>
        <v>0</v>
      </c>
      <c r="J39" s="179" t="str">
        <f>IFERROR(T_Graf.!F180,"0")</f>
        <v>0</v>
      </c>
      <c r="K39" s="179" t="str">
        <f>IFERROR(T_Graf.!N180,"0")</f>
        <v>0</v>
      </c>
      <c r="L39" s="179" t="str">
        <f>IFERROR(T_Graf.!U180,"0")</f>
        <v>0</v>
      </c>
      <c r="M39" s="179" t="str">
        <f>IFERROR(T_Graf.!AB180,"0")</f>
        <v>0</v>
      </c>
      <c r="N39" s="179" t="str">
        <f>IFERROR(T_Graf.!N251,"0")</f>
        <v>0</v>
      </c>
      <c r="O39" s="179" t="str">
        <f>IFERROR(T_Graf.!N251,"0")</f>
        <v>0</v>
      </c>
      <c r="P39" s="179" t="str">
        <f>IFERROR(T_Graf.!U251,"0")</f>
        <v>0</v>
      </c>
      <c r="Q39" s="180" t="str">
        <f>IFERROR(T_Graf.!AB251,"0")</f>
        <v>0</v>
      </c>
      <c r="R39" s="180" t="str">
        <f>IFERROR(T_Graf.!F322,"0")</f>
        <v>0</v>
      </c>
      <c r="S39" s="180" t="str">
        <f>IFERROR(T_Graf.!N322,"0")</f>
        <v>0</v>
      </c>
      <c r="T39" s="180" t="str">
        <f>IFERROR(T_Graf.!U322,"0")</f>
        <v>0</v>
      </c>
      <c r="U39" s="180" t="str">
        <f>IFERROR(T_Graf.!AB322,"0")</f>
        <v>0</v>
      </c>
      <c r="V39" s="180" t="str">
        <f>IFERROR(T_Graf.!F393,"0")</f>
        <v>0</v>
      </c>
      <c r="W39" s="177">
        <f t="shared" si="0"/>
        <v>0</v>
      </c>
      <c r="X39" s="177"/>
    </row>
    <row r="40" spans="1:24" x14ac:dyDescent="0.2">
      <c r="A40" s="178" t="str">
        <f>T_Graf.!D394</f>
        <v>Generación de residuos de manejo especial (RCD´S)</v>
      </c>
      <c r="B40" s="179" t="str">
        <f>IFERROR(T_Graf.!F39,"0")</f>
        <v>0</v>
      </c>
      <c r="C40" s="179" t="str">
        <f>IFERROR(T_Graf.!N39,"0")</f>
        <v>0</v>
      </c>
      <c r="D40" s="179" t="str">
        <f>IFERROR(T_Graf.!U39,"0")</f>
        <v>0</v>
      </c>
      <c r="E40" s="179" t="str">
        <f>IFERROR(T_Graf.!AB39,"0")</f>
        <v>0</v>
      </c>
      <c r="F40" s="179" t="str">
        <f>IFERROR(T_Graf.!F110,"0")</f>
        <v>0</v>
      </c>
      <c r="G40" s="179" t="str">
        <f>IFERROR(T_Graf.!N110,"0")</f>
        <v>0</v>
      </c>
      <c r="H40" s="179" t="str">
        <f>IFERROR(T_Graf.!U110,"0")</f>
        <v>0</v>
      </c>
      <c r="I40" s="179" t="str">
        <f>IFERROR(T_Graf.!AB110,"0")</f>
        <v>0</v>
      </c>
      <c r="J40" s="179" t="str">
        <f>IFERROR(T_Graf.!F181,"0")</f>
        <v>0</v>
      </c>
      <c r="K40" s="179" t="str">
        <f>IFERROR(T_Graf.!N181,"0")</f>
        <v>0</v>
      </c>
      <c r="L40" s="179" t="str">
        <f>IFERROR(T_Graf.!U181,"0")</f>
        <v>0</v>
      </c>
      <c r="M40" s="179" t="str">
        <f>IFERROR(T_Graf.!AB181,"0")</f>
        <v>0</v>
      </c>
      <c r="N40" s="179" t="str">
        <f>IFERROR(T_Graf.!N252,"0")</f>
        <v>0</v>
      </c>
      <c r="O40" s="179" t="str">
        <f>IFERROR(T_Graf.!N252,"0")</f>
        <v>0</v>
      </c>
      <c r="P40" s="179" t="str">
        <f>IFERROR(T_Graf.!U252,"0")</f>
        <v>0</v>
      </c>
      <c r="Q40" s="180" t="str">
        <f>IFERROR(T_Graf.!AB252,"0")</f>
        <v>0</v>
      </c>
      <c r="R40" s="180" t="str">
        <f>IFERROR(T_Graf.!F323,"0")</f>
        <v>0</v>
      </c>
      <c r="S40" s="180" t="str">
        <f>IFERROR(T_Graf.!N323,"0")</f>
        <v>0</v>
      </c>
      <c r="T40" s="180" t="str">
        <f>IFERROR(T_Graf.!U323,"0")</f>
        <v>0</v>
      </c>
      <c r="U40" s="180" t="str">
        <f>IFERROR(T_Graf.!AB323,"0")</f>
        <v>0</v>
      </c>
      <c r="V40" s="180" t="str">
        <f>IFERROR(T_Graf.!F394,"0")</f>
        <v>0</v>
      </c>
      <c r="W40" s="177">
        <f t="shared" si="0"/>
        <v>0</v>
      </c>
      <c r="X40" s="177"/>
    </row>
    <row r="41" spans="1:24" x14ac:dyDescent="0.2">
      <c r="A41" s="178" t="str">
        <f>T_Graf.!D395</f>
        <v>Generación de residuos ordinarios</v>
      </c>
      <c r="B41" s="179" t="str">
        <f>IFERROR(T_Graf.!F40,"0")</f>
        <v>0</v>
      </c>
      <c r="C41" s="179" t="str">
        <f>IFERROR(T_Graf.!N40,"0")</f>
        <v>0</v>
      </c>
      <c r="D41" s="179" t="str">
        <f>IFERROR(T_Graf.!U40,"0")</f>
        <v>0</v>
      </c>
      <c r="E41" s="179" t="str">
        <f>IFERROR(T_Graf.!AB40,"0")</f>
        <v>0</v>
      </c>
      <c r="F41" s="179" t="str">
        <f>IFERROR(T_Graf.!F111,"0")</f>
        <v>0</v>
      </c>
      <c r="G41" s="179" t="str">
        <f>IFERROR(T_Graf.!N111,"0")</f>
        <v>0</v>
      </c>
      <c r="H41" s="179" t="str">
        <f>IFERROR(T_Graf.!U111,"0")</f>
        <v>0</v>
      </c>
      <c r="I41" s="179" t="str">
        <f>IFERROR(T_Graf.!AB111,"0")</f>
        <v>0</v>
      </c>
      <c r="J41" s="179" t="str">
        <f>IFERROR(T_Graf.!F182,"0")</f>
        <v>0</v>
      </c>
      <c r="K41" s="179" t="str">
        <f>IFERROR(T_Graf.!N182,"0")</f>
        <v>0</v>
      </c>
      <c r="L41" s="179" t="str">
        <f>IFERROR(T_Graf.!U182,"0")</f>
        <v>0</v>
      </c>
      <c r="M41" s="179" t="str">
        <f>IFERROR(T_Graf.!AB182,"0")</f>
        <v>0</v>
      </c>
      <c r="N41" s="179" t="str">
        <f>IFERROR(T_Graf.!N253,"0")</f>
        <v>0</v>
      </c>
      <c r="O41" s="179" t="str">
        <f>IFERROR(T_Graf.!N253,"0")</f>
        <v>0</v>
      </c>
      <c r="P41" s="179" t="str">
        <f>IFERROR(T_Graf.!U253,"0")</f>
        <v>0</v>
      </c>
      <c r="Q41" s="180" t="str">
        <f>IFERROR(T_Graf.!AB253,"0")</f>
        <v>0</v>
      </c>
      <c r="R41" s="180" t="str">
        <f>IFERROR(T_Graf.!F324,"0")</f>
        <v>0</v>
      </c>
      <c r="S41" s="180" t="str">
        <f>IFERROR(T_Graf.!N324,"0")</f>
        <v>0</v>
      </c>
      <c r="T41" s="180" t="str">
        <f>IFERROR(T_Graf.!U324,"0")</f>
        <v>0</v>
      </c>
      <c r="U41" s="180" t="str">
        <f>IFERROR(T_Graf.!AB324,"0")</f>
        <v>0</v>
      </c>
      <c r="V41" s="180" t="str">
        <f>IFERROR(T_Graf.!F395,"0")</f>
        <v>0</v>
      </c>
      <c r="W41" s="177">
        <f t="shared" si="0"/>
        <v>0</v>
      </c>
      <c r="X41" s="177"/>
    </row>
    <row r="42" spans="1:24" x14ac:dyDescent="0.2">
      <c r="A42" s="178" t="str">
        <f>T_Graf.!D396</f>
        <v>Generación de residuos orgánicos</v>
      </c>
      <c r="B42" s="179" t="str">
        <f>IFERROR(T_Graf.!F41,"0")</f>
        <v>0</v>
      </c>
      <c r="C42" s="179" t="str">
        <f>IFERROR(T_Graf.!N41,"0")</f>
        <v>0</v>
      </c>
      <c r="D42" s="179" t="str">
        <f>IFERROR(T_Graf.!U41,"0")</f>
        <v>0</v>
      </c>
      <c r="E42" s="179" t="str">
        <f>IFERROR(T_Graf.!AB41,"0")</f>
        <v>0</v>
      </c>
      <c r="F42" s="179" t="str">
        <f>IFERROR(T_Graf.!F112,"0")</f>
        <v>0</v>
      </c>
      <c r="G42" s="179" t="str">
        <f>IFERROR(T_Graf.!N112,"0")</f>
        <v>0</v>
      </c>
      <c r="H42" s="179" t="str">
        <f>IFERROR(T_Graf.!U112,"0")</f>
        <v>0</v>
      </c>
      <c r="I42" s="179" t="str">
        <f>IFERROR(T_Graf.!AB112,"0")</f>
        <v>0</v>
      </c>
      <c r="J42" s="179" t="str">
        <f>IFERROR(T_Graf.!F183,"0")</f>
        <v>0</v>
      </c>
      <c r="K42" s="179" t="str">
        <f>IFERROR(T_Graf.!N183,"0")</f>
        <v>0</v>
      </c>
      <c r="L42" s="179" t="str">
        <f>IFERROR(T_Graf.!U183,"0")</f>
        <v>0</v>
      </c>
      <c r="M42" s="179" t="str">
        <f>IFERROR(T_Graf.!AB183,"0")</f>
        <v>0</v>
      </c>
      <c r="N42" s="179" t="str">
        <f>IFERROR(T_Graf.!N254,"0")</f>
        <v>0</v>
      </c>
      <c r="O42" s="179" t="str">
        <f>IFERROR(T_Graf.!N254,"0")</f>
        <v>0</v>
      </c>
      <c r="P42" s="179" t="str">
        <f>IFERROR(T_Graf.!U254,"0")</f>
        <v>0</v>
      </c>
      <c r="Q42" s="180" t="str">
        <f>IFERROR(T_Graf.!AB254,"0")</f>
        <v>0</v>
      </c>
      <c r="R42" s="180" t="str">
        <f>IFERROR(T_Graf.!F325,"0")</f>
        <v>0</v>
      </c>
      <c r="S42" s="180" t="str">
        <f>IFERROR(T_Graf.!N325,"0")</f>
        <v>0</v>
      </c>
      <c r="T42" s="180" t="str">
        <f>IFERROR(T_Graf.!U325,"0")</f>
        <v>0</v>
      </c>
      <c r="U42" s="180" t="str">
        <f>IFERROR(T_Graf.!AB325,"0")</f>
        <v>0</v>
      </c>
      <c r="V42" s="180" t="str">
        <f>IFERROR(T_Graf.!F396,"0")</f>
        <v>0</v>
      </c>
      <c r="W42" s="177">
        <f t="shared" si="0"/>
        <v>0</v>
      </c>
      <c r="X42" s="177"/>
    </row>
    <row r="43" spans="1:24" x14ac:dyDescent="0.2">
      <c r="A43" s="178" t="str">
        <f>T_Graf.!D397</f>
        <v>Generación de residuos peligrosos (ACEITES USADOS)</v>
      </c>
      <c r="B43" s="179" t="str">
        <f>IFERROR(T_Graf.!F42,"0")</f>
        <v>0</v>
      </c>
      <c r="C43" s="179" t="str">
        <f>IFERROR(T_Graf.!N42,"0")</f>
        <v>0</v>
      </c>
      <c r="D43" s="179" t="str">
        <f>IFERROR(T_Graf.!U42,"0")</f>
        <v>0</v>
      </c>
      <c r="E43" s="179" t="str">
        <f>IFERROR(T_Graf.!AB42,"0")</f>
        <v>0</v>
      </c>
      <c r="F43" s="179" t="str">
        <f>IFERROR(T_Graf.!F113,"0")</f>
        <v>0</v>
      </c>
      <c r="G43" s="179" t="str">
        <f>IFERROR(T_Graf.!N113,"0")</f>
        <v>0</v>
      </c>
      <c r="H43" s="179" t="str">
        <f>IFERROR(T_Graf.!U113,"0")</f>
        <v>0</v>
      </c>
      <c r="I43" s="179" t="str">
        <f>IFERROR(T_Graf.!AB113,"0")</f>
        <v>0</v>
      </c>
      <c r="J43" s="179" t="str">
        <f>IFERROR(T_Graf.!F184,"0")</f>
        <v>0</v>
      </c>
      <c r="K43" s="179" t="str">
        <f>IFERROR(T_Graf.!N184,"0")</f>
        <v>0</v>
      </c>
      <c r="L43" s="179" t="str">
        <f>IFERROR(T_Graf.!U184,"0")</f>
        <v>0</v>
      </c>
      <c r="M43" s="179" t="str">
        <f>IFERROR(T_Graf.!AB184,"0")</f>
        <v>0</v>
      </c>
      <c r="N43" s="179" t="str">
        <f>IFERROR(T_Graf.!N255,"0")</f>
        <v>0</v>
      </c>
      <c r="O43" s="179" t="str">
        <f>IFERROR(T_Graf.!N255,"0")</f>
        <v>0</v>
      </c>
      <c r="P43" s="179" t="str">
        <f>IFERROR(T_Graf.!U255,"0")</f>
        <v>0</v>
      </c>
      <c r="Q43" s="180" t="str">
        <f>IFERROR(T_Graf.!AB255,"0")</f>
        <v>0</v>
      </c>
      <c r="R43" s="180" t="str">
        <f>IFERROR(T_Graf.!F326,"0")</f>
        <v>0</v>
      </c>
      <c r="S43" s="180" t="str">
        <f>IFERROR(T_Graf.!N326,"0")</f>
        <v>0</v>
      </c>
      <c r="T43" s="180" t="str">
        <f>IFERROR(T_Graf.!U326,"0")</f>
        <v>0</v>
      </c>
      <c r="U43" s="180" t="str">
        <f>IFERROR(T_Graf.!AB326,"0")</f>
        <v>0</v>
      </c>
      <c r="V43" s="180" t="str">
        <f>IFERROR(T_Graf.!F397,"0")</f>
        <v>0</v>
      </c>
      <c r="W43" s="177">
        <f t="shared" si="0"/>
        <v>0</v>
      </c>
      <c r="X43" s="177"/>
    </row>
    <row r="44" spans="1:24" x14ac:dyDescent="0.2">
      <c r="A44" s="178" t="str">
        <f>T_Graf.!D398</f>
        <v>Generación de residuos peligrosos (EXTINTORES)</v>
      </c>
      <c r="B44" s="179" t="str">
        <f>IFERROR(T_Graf.!F43,"0")</f>
        <v>0</v>
      </c>
      <c r="C44" s="179" t="str">
        <f>IFERROR(T_Graf.!N43,"0")</f>
        <v>0</v>
      </c>
      <c r="D44" s="179" t="str">
        <f>IFERROR(T_Graf.!U43,"0")</f>
        <v>0</v>
      </c>
      <c r="E44" s="179" t="str">
        <f>IFERROR(T_Graf.!AB43,"0")</f>
        <v>0</v>
      </c>
      <c r="F44" s="179" t="str">
        <f>IFERROR(T_Graf.!F114,"0")</f>
        <v>0</v>
      </c>
      <c r="G44" s="179" t="str">
        <f>IFERROR(T_Graf.!N114,"0")</f>
        <v>0</v>
      </c>
      <c r="H44" s="179" t="str">
        <f>IFERROR(T_Graf.!U114,"0")</f>
        <v>0</v>
      </c>
      <c r="I44" s="179" t="str">
        <f>IFERROR(T_Graf.!AB114,"0")</f>
        <v>0</v>
      </c>
      <c r="J44" s="179" t="str">
        <f>IFERROR(T_Graf.!F185,"0")</f>
        <v>0</v>
      </c>
      <c r="K44" s="179" t="str">
        <f>IFERROR(T_Graf.!N185,"0")</f>
        <v>0</v>
      </c>
      <c r="L44" s="179" t="str">
        <f>IFERROR(T_Graf.!U185,"0")</f>
        <v>0</v>
      </c>
      <c r="M44" s="179" t="str">
        <f>IFERROR(T_Graf.!AB185,"0")</f>
        <v>0</v>
      </c>
      <c r="N44" s="179" t="str">
        <f>IFERROR(T_Graf.!N256,"0")</f>
        <v>0</v>
      </c>
      <c r="O44" s="179" t="str">
        <f>IFERROR(T_Graf.!N256,"0")</f>
        <v>0</v>
      </c>
      <c r="P44" s="179" t="str">
        <f>IFERROR(T_Graf.!U256,"0")</f>
        <v>0</v>
      </c>
      <c r="Q44" s="180" t="str">
        <f>IFERROR(T_Graf.!AB256,"0")</f>
        <v>0</v>
      </c>
      <c r="R44" s="180" t="str">
        <f>IFERROR(T_Graf.!F327,"0")</f>
        <v>0</v>
      </c>
      <c r="S44" s="180" t="str">
        <f>IFERROR(T_Graf.!N327,"0")</f>
        <v>0</v>
      </c>
      <c r="T44" s="180" t="str">
        <f>IFERROR(T_Graf.!U327,"0")</f>
        <v>0</v>
      </c>
      <c r="U44" s="180" t="str">
        <f>IFERROR(T_Graf.!AB327,"0")</f>
        <v>0</v>
      </c>
      <c r="V44" s="180" t="str">
        <f>IFERROR(T_Graf.!F398,"0")</f>
        <v>0</v>
      </c>
      <c r="W44" s="177">
        <f t="shared" si="0"/>
        <v>0</v>
      </c>
      <c r="X44" s="177"/>
    </row>
    <row r="45" spans="1:24" x14ac:dyDescent="0.2">
      <c r="A45" s="178" t="str">
        <f>T_Graf.!D399</f>
        <v>Generación de residuos peligrosos (PLAGUICIDAS)</v>
      </c>
      <c r="B45" s="179" t="str">
        <f>IFERROR(T_Graf.!F44,"0")</f>
        <v>0</v>
      </c>
      <c r="C45" s="179" t="str">
        <f>IFERROR(T_Graf.!N44,"0")</f>
        <v>0</v>
      </c>
      <c r="D45" s="179" t="str">
        <f>IFERROR(T_Graf.!U44,"0")</f>
        <v>0</v>
      </c>
      <c r="E45" s="179" t="str">
        <f>IFERROR(T_Graf.!AB44,"0")</f>
        <v>0</v>
      </c>
      <c r="F45" s="179" t="str">
        <f>IFERROR(T_Graf.!F115,"0")</f>
        <v>0</v>
      </c>
      <c r="G45" s="179" t="str">
        <f>IFERROR(T_Graf.!N115,"0")</f>
        <v>0</v>
      </c>
      <c r="H45" s="179" t="str">
        <f>IFERROR(T_Graf.!U115,"0")</f>
        <v>0</v>
      </c>
      <c r="I45" s="179" t="str">
        <f>IFERROR(T_Graf.!AB115,"0")</f>
        <v>0</v>
      </c>
      <c r="J45" s="179" t="str">
        <f>IFERROR(T_Graf.!F186,"0")</f>
        <v>0</v>
      </c>
      <c r="K45" s="179" t="str">
        <f>IFERROR(T_Graf.!N186,"0")</f>
        <v>0</v>
      </c>
      <c r="L45" s="179" t="str">
        <f>IFERROR(T_Graf.!U186,"0")</f>
        <v>0</v>
      </c>
      <c r="M45" s="179" t="str">
        <f>IFERROR(T_Graf.!AB186,"0")</f>
        <v>0</v>
      </c>
      <c r="N45" s="179" t="str">
        <f>IFERROR(T_Graf.!N257,"0")</f>
        <v>0</v>
      </c>
      <c r="O45" s="179" t="str">
        <f>IFERROR(T_Graf.!N257,"0")</f>
        <v>0</v>
      </c>
      <c r="P45" s="179" t="str">
        <f>IFERROR(T_Graf.!U257,"0")</f>
        <v>0</v>
      </c>
      <c r="Q45" s="180" t="str">
        <f>IFERROR(T_Graf.!AB257,"0")</f>
        <v>0</v>
      </c>
      <c r="R45" s="180" t="str">
        <f>IFERROR(T_Graf.!F328,"0")</f>
        <v>0</v>
      </c>
      <c r="S45" s="180" t="str">
        <f>IFERROR(T_Graf.!N328,"0")</f>
        <v>0</v>
      </c>
      <c r="T45" s="180" t="str">
        <f>IFERROR(T_Graf.!U328,"0")</f>
        <v>0</v>
      </c>
      <c r="U45" s="180" t="str">
        <f>IFERROR(T_Graf.!AB328,"0")</f>
        <v>0</v>
      </c>
      <c r="V45" s="180" t="str">
        <f>IFERROR(T_Graf.!F399,"0")</f>
        <v>0</v>
      </c>
      <c r="W45" s="177">
        <f t="shared" si="0"/>
        <v>0</v>
      </c>
      <c r="X45" s="177"/>
    </row>
    <row r="46" spans="1:24" x14ac:dyDescent="0.2">
      <c r="A46" s="178" t="str">
        <f>T_Graf.!D400</f>
        <v>Generación de residuos peligrosos (RESIDUOS CON PINTURA)</v>
      </c>
      <c r="B46" s="179" t="str">
        <f>IFERROR(T_Graf.!F45,"0")</f>
        <v>0</v>
      </c>
      <c r="C46" s="179" t="str">
        <f>IFERROR(T_Graf.!N45,"0")</f>
        <v>0</v>
      </c>
      <c r="D46" s="179" t="str">
        <f>IFERROR(T_Graf.!U45,"0")</f>
        <v>0</v>
      </c>
      <c r="E46" s="179" t="str">
        <f>IFERROR(T_Graf.!AB45,"0")</f>
        <v>0</v>
      </c>
      <c r="F46" s="179" t="str">
        <f>IFERROR(T_Graf.!F116,"0")</f>
        <v>0</v>
      </c>
      <c r="G46" s="179" t="str">
        <f>IFERROR(T_Graf.!N116,"0")</f>
        <v>0</v>
      </c>
      <c r="H46" s="179" t="str">
        <f>IFERROR(T_Graf.!U116,"0")</f>
        <v>0</v>
      </c>
      <c r="I46" s="179" t="str">
        <f>IFERROR(T_Graf.!AB116,"0")</f>
        <v>0</v>
      </c>
      <c r="J46" s="179" t="str">
        <f>IFERROR(T_Graf.!F187,"0")</f>
        <v>0</v>
      </c>
      <c r="K46" s="179" t="str">
        <f>IFERROR(T_Graf.!N187,"0")</f>
        <v>0</v>
      </c>
      <c r="L46" s="179" t="str">
        <f>IFERROR(T_Graf.!U187,"0")</f>
        <v>0</v>
      </c>
      <c r="M46" s="179" t="str">
        <f>IFERROR(T_Graf.!AB187,"0")</f>
        <v>0</v>
      </c>
      <c r="N46" s="179" t="str">
        <f>IFERROR(T_Graf.!N258,"0")</f>
        <v>0</v>
      </c>
      <c r="O46" s="179" t="str">
        <f>IFERROR(T_Graf.!N258,"0")</f>
        <v>0</v>
      </c>
      <c r="P46" s="179" t="str">
        <f>IFERROR(T_Graf.!U258,"0")</f>
        <v>0</v>
      </c>
      <c r="Q46" s="180" t="str">
        <f>IFERROR(T_Graf.!AB258,"0")</f>
        <v>0</v>
      </c>
      <c r="R46" s="180" t="str">
        <f>IFERROR(T_Graf.!F329,"0")</f>
        <v>0</v>
      </c>
      <c r="S46" s="180" t="str">
        <f>IFERROR(T_Graf.!N329,"0")</f>
        <v>0</v>
      </c>
      <c r="T46" s="180" t="str">
        <f>IFERROR(T_Graf.!U329,"0")</f>
        <v>0</v>
      </c>
      <c r="U46" s="180" t="str">
        <f>IFERROR(T_Graf.!AB329,"0")</f>
        <v>0</v>
      </c>
      <c r="V46" s="180" t="str">
        <f>IFERROR(T_Graf.!F400,"0")</f>
        <v>0</v>
      </c>
      <c r="W46" s="177">
        <f t="shared" si="0"/>
        <v>0</v>
      </c>
      <c r="X46" s="177"/>
    </row>
    <row r="47" spans="1:24" x14ac:dyDescent="0.2">
      <c r="A47" s="178" t="str">
        <f>T_Graf.!D401</f>
        <v>Generación de residuos peligrosos (RESIDUOS CON TINTA)</v>
      </c>
      <c r="B47" s="179" t="str">
        <f>IFERROR(T_Graf.!F46,"0")</f>
        <v>0</v>
      </c>
      <c r="C47" s="179" t="str">
        <f>IFERROR(T_Graf.!N46,"0")</f>
        <v>0</v>
      </c>
      <c r="D47" s="179" t="str">
        <f>IFERROR(T_Graf.!U46,"0")</f>
        <v>0</v>
      </c>
      <c r="E47" s="179" t="str">
        <f>IFERROR(T_Graf.!AB46,"0")</f>
        <v>0</v>
      </c>
      <c r="F47" s="179" t="str">
        <f>IFERROR(T_Graf.!F117,"0")</f>
        <v>0</v>
      </c>
      <c r="G47" s="179" t="str">
        <f>IFERROR(T_Graf.!N117,"0")</f>
        <v>0</v>
      </c>
      <c r="H47" s="179" t="str">
        <f>IFERROR(T_Graf.!U117,"0")</f>
        <v>0</v>
      </c>
      <c r="I47" s="179" t="str">
        <f>IFERROR(T_Graf.!AB117,"0")</f>
        <v>0</v>
      </c>
      <c r="J47" s="179" t="str">
        <f>IFERROR(T_Graf.!F188,"0")</f>
        <v>0</v>
      </c>
      <c r="K47" s="179" t="str">
        <f>IFERROR(T_Graf.!N188,"0")</f>
        <v>0</v>
      </c>
      <c r="L47" s="179" t="str">
        <f>IFERROR(T_Graf.!U188,"0")</f>
        <v>0</v>
      </c>
      <c r="M47" s="179" t="str">
        <f>IFERROR(T_Graf.!AB188,"0")</f>
        <v>0</v>
      </c>
      <c r="N47" s="179" t="str">
        <f>IFERROR(T_Graf.!N259,"0")</f>
        <v>0</v>
      </c>
      <c r="O47" s="179" t="str">
        <f>IFERROR(T_Graf.!N259,"0")</f>
        <v>0</v>
      </c>
      <c r="P47" s="179" t="str">
        <f>IFERROR(T_Graf.!U259,"0")</f>
        <v>0</v>
      </c>
      <c r="Q47" s="180" t="str">
        <f>IFERROR(T_Graf.!AB259,"0")</f>
        <v>0</v>
      </c>
      <c r="R47" s="180" t="str">
        <f>IFERROR(T_Graf.!F330,"0")</f>
        <v>0</v>
      </c>
      <c r="S47" s="180" t="str">
        <f>IFERROR(T_Graf.!N330,"0")</f>
        <v>0</v>
      </c>
      <c r="T47" s="180" t="str">
        <f>IFERROR(T_Graf.!U330,"0")</f>
        <v>0</v>
      </c>
      <c r="U47" s="180" t="str">
        <f>IFERROR(T_Graf.!AB330,"0")</f>
        <v>0</v>
      </c>
      <c r="V47" s="180" t="str">
        <f>IFERROR(T_Graf.!F401,"0")</f>
        <v>0</v>
      </c>
      <c r="W47" s="177">
        <f t="shared" si="0"/>
        <v>0</v>
      </c>
      <c r="X47" s="177"/>
    </row>
    <row r="48" spans="1:24" x14ac:dyDescent="0.2">
      <c r="A48" s="178" t="str">
        <f>T_Graf.!D402</f>
        <v>Generación de residuos peligrosos (RESIDUOS DE ATENCIÓN MÉDICA)</v>
      </c>
      <c r="B48" s="179" t="str">
        <f>IFERROR(T_Graf.!F47,"0")</f>
        <v>0</v>
      </c>
      <c r="C48" s="179" t="str">
        <f>IFERROR(T_Graf.!N47,"0")</f>
        <v>0</v>
      </c>
      <c r="D48" s="179" t="str">
        <f>IFERROR(T_Graf.!U47,"0")</f>
        <v>0</v>
      </c>
      <c r="E48" s="179" t="str">
        <f>IFERROR(T_Graf.!AB47,"0")</f>
        <v>0</v>
      </c>
      <c r="F48" s="179" t="str">
        <f>IFERROR(T_Graf.!F118,"0")</f>
        <v>0</v>
      </c>
      <c r="G48" s="179" t="str">
        <f>IFERROR(T_Graf.!N118,"0")</f>
        <v>0</v>
      </c>
      <c r="H48" s="179" t="str">
        <f>IFERROR(T_Graf.!U118,"0")</f>
        <v>0</v>
      </c>
      <c r="I48" s="179" t="str">
        <f>IFERROR(T_Graf.!AB118,"0")</f>
        <v>0</v>
      </c>
      <c r="J48" s="179" t="str">
        <f>IFERROR(T_Graf.!F189,"0")</f>
        <v>0</v>
      </c>
      <c r="K48" s="179" t="str">
        <f>IFERROR(T_Graf.!N189,"0")</f>
        <v>0</v>
      </c>
      <c r="L48" s="179" t="str">
        <f>IFERROR(T_Graf.!U189,"0")</f>
        <v>0</v>
      </c>
      <c r="M48" s="179" t="str">
        <f>IFERROR(T_Graf.!AB189,"0")</f>
        <v>0</v>
      </c>
      <c r="N48" s="179" t="str">
        <f>IFERROR(T_Graf.!N260,"0")</f>
        <v>0</v>
      </c>
      <c r="O48" s="179" t="str">
        <f>IFERROR(T_Graf.!N260,"0")</f>
        <v>0</v>
      </c>
      <c r="P48" s="179" t="str">
        <f>IFERROR(T_Graf.!U260,"0")</f>
        <v>0</v>
      </c>
      <c r="Q48" s="180" t="str">
        <f>IFERROR(T_Graf.!AB260,"0")</f>
        <v>0</v>
      </c>
      <c r="R48" s="180" t="str">
        <f>IFERROR(T_Graf.!F331,"0")</f>
        <v>0</v>
      </c>
      <c r="S48" s="180" t="str">
        <f>IFERROR(T_Graf.!N331,"0")</f>
        <v>0</v>
      </c>
      <c r="T48" s="180" t="str">
        <f>IFERROR(T_Graf.!U331,"0")</f>
        <v>0</v>
      </c>
      <c r="U48" s="180" t="str">
        <f>IFERROR(T_Graf.!AB331,"0")</f>
        <v>0</v>
      </c>
      <c r="V48" s="180" t="str">
        <f>IFERROR(T_Graf.!F402,"0")</f>
        <v>0</v>
      </c>
      <c r="W48" s="177">
        <f t="shared" si="0"/>
        <v>0</v>
      </c>
      <c r="X48" s="177"/>
    </row>
    <row r="49" spans="1:24" x14ac:dyDescent="0.2">
      <c r="A49" s="178" t="str">
        <f>T_Graf.!D403</f>
        <v>Generación de residuos peligrosos (RESIDUOS DE FERTILIZANTES)</v>
      </c>
      <c r="B49" s="179" t="str">
        <f>IFERROR(T_Graf.!F48,"0")</f>
        <v>0</v>
      </c>
      <c r="C49" s="179" t="str">
        <f>IFERROR(T_Graf.!N48,"0")</f>
        <v>0</v>
      </c>
      <c r="D49" s="179" t="str">
        <f>IFERROR(T_Graf.!U48,"0")</f>
        <v>0</v>
      </c>
      <c r="E49" s="179" t="str">
        <f>IFERROR(T_Graf.!AB48,"0")</f>
        <v>0</v>
      </c>
      <c r="F49" s="179" t="str">
        <f>IFERROR(T_Graf.!F119,"0")</f>
        <v>0</v>
      </c>
      <c r="G49" s="179" t="str">
        <f>IFERROR(T_Graf.!N119,"0")</f>
        <v>0</v>
      </c>
      <c r="H49" s="179" t="str">
        <f>IFERROR(T_Graf.!U119,"0")</f>
        <v>0</v>
      </c>
      <c r="I49" s="179" t="str">
        <f>IFERROR(T_Graf.!AB119,"0")</f>
        <v>0</v>
      </c>
      <c r="J49" s="179" t="str">
        <f>IFERROR(T_Graf.!F190,"0")</f>
        <v>0</v>
      </c>
      <c r="K49" s="179" t="str">
        <f>IFERROR(T_Graf.!N190,"0")</f>
        <v>0</v>
      </c>
      <c r="L49" s="179" t="str">
        <f>IFERROR(T_Graf.!U190,"0")</f>
        <v>0</v>
      </c>
      <c r="M49" s="179" t="str">
        <f>IFERROR(T_Graf.!AB190,"0")</f>
        <v>0</v>
      </c>
      <c r="N49" s="179" t="str">
        <f>IFERROR(T_Graf.!N261,"0")</f>
        <v>0</v>
      </c>
      <c r="O49" s="179" t="str">
        <f>IFERROR(T_Graf.!N261,"0")</f>
        <v>0</v>
      </c>
      <c r="P49" s="179" t="str">
        <f>IFERROR(T_Graf.!U261,"0")</f>
        <v>0</v>
      </c>
      <c r="Q49" s="180" t="str">
        <f>IFERROR(T_Graf.!AB261,"0")</f>
        <v>0</v>
      </c>
      <c r="R49" s="180" t="str">
        <f>IFERROR(T_Graf.!F332,"0")</f>
        <v>0</v>
      </c>
      <c r="S49" s="180" t="str">
        <f>IFERROR(T_Graf.!N332,"0")</f>
        <v>0</v>
      </c>
      <c r="T49" s="180" t="str">
        <f>IFERROR(T_Graf.!U332,"0")</f>
        <v>0</v>
      </c>
      <c r="U49" s="180" t="str">
        <f>IFERROR(T_Graf.!AB332,"0")</f>
        <v>0</v>
      </c>
      <c r="V49" s="180" t="str">
        <f>IFERROR(T_Graf.!F403,"0")</f>
        <v>0</v>
      </c>
      <c r="W49" s="177">
        <f t="shared" si="0"/>
        <v>0</v>
      </c>
      <c r="X49" s="177"/>
    </row>
    <row r="50" spans="1:24" x14ac:dyDescent="0.2">
      <c r="A50" s="178" t="str">
        <f>T_Graf.!D404</f>
        <v xml:space="preserve">Generación de residuos peligrosos (RESIDUOS QUÍMICOS) </v>
      </c>
      <c r="B50" s="179" t="str">
        <f>IFERROR(T_Graf.!F49,"0")</f>
        <v>0</v>
      </c>
      <c r="C50" s="179" t="str">
        <f>IFERROR(T_Graf.!N49,"0")</f>
        <v>0</v>
      </c>
      <c r="D50" s="179" t="str">
        <f>IFERROR(T_Graf.!U49,"0")</f>
        <v>0</v>
      </c>
      <c r="E50" s="179" t="str">
        <f>IFERROR(T_Graf.!AB49,"0")</f>
        <v>0</v>
      </c>
      <c r="F50" s="179" t="str">
        <f>IFERROR(T_Graf.!F120,"0")</f>
        <v>0</v>
      </c>
      <c r="G50" s="179" t="str">
        <f>IFERROR(T_Graf.!N120,"0")</f>
        <v>0</v>
      </c>
      <c r="H50" s="179" t="str">
        <f>IFERROR(T_Graf.!U120,"0")</f>
        <v>0</v>
      </c>
      <c r="I50" s="179" t="str">
        <f>IFERROR(T_Graf.!AB120,"0")</f>
        <v>0</v>
      </c>
      <c r="J50" s="179" t="str">
        <f>IFERROR(T_Graf.!F191,"0")</f>
        <v>0</v>
      </c>
      <c r="K50" s="179" t="str">
        <f>IFERROR(T_Graf.!N191,"0")</f>
        <v>0</v>
      </c>
      <c r="L50" s="179" t="str">
        <f>IFERROR(T_Graf.!U191,"0")</f>
        <v>0</v>
      </c>
      <c r="M50" s="179" t="str">
        <f>IFERROR(T_Graf.!AB191,"0")</f>
        <v>0</v>
      </c>
      <c r="N50" s="179" t="str">
        <f>IFERROR(T_Graf.!N262,"0")</f>
        <v>0</v>
      </c>
      <c r="O50" s="179" t="str">
        <f>IFERROR(T_Graf.!N262,"0")</f>
        <v>0</v>
      </c>
      <c r="P50" s="179" t="str">
        <f>IFERROR(T_Graf.!U262,"0")</f>
        <v>0</v>
      </c>
      <c r="Q50" s="180" t="str">
        <f>IFERROR(T_Graf.!AB262,"0")</f>
        <v>0</v>
      </c>
      <c r="R50" s="180" t="str">
        <f>IFERROR(T_Graf.!F333,"0")</f>
        <v>0</v>
      </c>
      <c r="S50" s="180" t="str">
        <f>IFERROR(T_Graf.!N333,"0")</f>
        <v>0</v>
      </c>
      <c r="T50" s="180" t="str">
        <f>IFERROR(T_Graf.!U333,"0")</f>
        <v>0</v>
      </c>
      <c r="U50" s="180" t="str">
        <f>IFERROR(T_Graf.!AB333,"0")</f>
        <v>0</v>
      </c>
      <c r="V50" s="180" t="str">
        <f>IFERROR(T_Graf.!F404,"0")</f>
        <v>0</v>
      </c>
      <c r="W50" s="177">
        <f t="shared" si="0"/>
        <v>0</v>
      </c>
      <c r="X50" s="177"/>
    </row>
    <row r="51" spans="1:24" x14ac:dyDescent="0.2">
      <c r="A51" s="178" t="str">
        <f>T_Graf.!D405</f>
        <v xml:space="preserve">Generación de residuos peligrosos (TÓNERES) </v>
      </c>
      <c r="B51" s="179" t="str">
        <f>IFERROR(T_Graf.!F50,"0")</f>
        <v>0</v>
      </c>
      <c r="C51" s="179" t="str">
        <f>IFERROR(T_Graf.!N50,"0")</f>
        <v>0</v>
      </c>
      <c r="D51" s="179" t="str">
        <f>IFERROR(T_Graf.!U50,"0")</f>
        <v>0</v>
      </c>
      <c r="E51" s="179" t="str">
        <f>IFERROR(T_Graf.!AB50,"0")</f>
        <v>0</v>
      </c>
      <c r="F51" s="179" t="str">
        <f>IFERROR(T_Graf.!F121,"0")</f>
        <v>0</v>
      </c>
      <c r="G51" s="179" t="str">
        <f>IFERROR(T_Graf.!N121,"0")</f>
        <v>0</v>
      </c>
      <c r="H51" s="179" t="str">
        <f>IFERROR(T_Graf.!U121,"0")</f>
        <v>0</v>
      </c>
      <c r="I51" s="179" t="str">
        <f>IFERROR(T_Graf.!AB121,"0")</f>
        <v>0</v>
      </c>
      <c r="J51" s="179" t="str">
        <f>IFERROR(T_Graf.!F192,"0")</f>
        <v>0</v>
      </c>
      <c r="K51" s="179" t="str">
        <f>IFERROR(T_Graf.!N192,"0")</f>
        <v>0</v>
      </c>
      <c r="L51" s="179" t="str">
        <f>IFERROR(T_Graf.!U192,"0")</f>
        <v>0</v>
      </c>
      <c r="M51" s="179" t="str">
        <f>IFERROR(T_Graf.!AB192,"0")</f>
        <v>0</v>
      </c>
      <c r="N51" s="179" t="str">
        <f>IFERROR(T_Graf.!N263,"0")</f>
        <v>0</v>
      </c>
      <c r="O51" s="179" t="str">
        <f>IFERROR(T_Graf.!N263,"0")</f>
        <v>0</v>
      </c>
      <c r="P51" s="179" t="str">
        <f>IFERROR(T_Graf.!U263,"0")</f>
        <v>0</v>
      </c>
      <c r="Q51" s="180" t="str">
        <f>IFERROR(T_Graf.!AB263,"0")</f>
        <v>0</v>
      </c>
      <c r="R51" s="180" t="str">
        <f>IFERROR(T_Graf.!F334,"0")</f>
        <v>0</v>
      </c>
      <c r="S51" s="180" t="str">
        <f>IFERROR(T_Graf.!N334,"0")</f>
        <v>0</v>
      </c>
      <c r="T51" s="180" t="str">
        <f>IFERROR(T_Graf.!U334,"0")</f>
        <v>0</v>
      </c>
      <c r="U51" s="180" t="str">
        <f>IFERROR(T_Graf.!AB334,"0")</f>
        <v>0</v>
      </c>
      <c r="V51" s="180" t="str">
        <f>IFERROR(T_Graf.!F405,"0")</f>
        <v>0</v>
      </c>
      <c r="W51" s="177">
        <f t="shared" si="0"/>
        <v>0</v>
      </c>
      <c r="X51" s="177"/>
    </row>
    <row r="52" spans="1:24" x14ac:dyDescent="0.2">
      <c r="A52" s="178" t="str">
        <f>T_Graf.!D406</f>
        <v>Generación de ruido</v>
      </c>
      <c r="B52" s="179" t="str">
        <f>IFERROR(T_Graf.!F51,"0")</f>
        <v>0</v>
      </c>
      <c r="C52" s="179" t="str">
        <f>IFERROR(T_Graf.!N51,"0")</f>
        <v>0</v>
      </c>
      <c r="D52" s="179" t="str">
        <f>IFERROR(T_Graf.!U51,"0")</f>
        <v>0</v>
      </c>
      <c r="E52" s="179" t="str">
        <f>IFERROR(T_Graf.!AB51,"0")</f>
        <v>0</v>
      </c>
      <c r="F52" s="179" t="str">
        <f>IFERROR(T_Graf.!F122,"0")</f>
        <v>0</v>
      </c>
      <c r="G52" s="179" t="str">
        <f>IFERROR(T_Graf.!N122,"0")</f>
        <v>0</v>
      </c>
      <c r="H52" s="179" t="str">
        <f>IFERROR(T_Graf.!U122,"0")</f>
        <v>0</v>
      </c>
      <c r="I52" s="179" t="str">
        <f>IFERROR(T_Graf.!AB122,"0")</f>
        <v>0</v>
      </c>
      <c r="J52" s="179" t="str">
        <f>IFERROR(T_Graf.!F193,"0")</f>
        <v>0</v>
      </c>
      <c r="K52" s="179" t="str">
        <f>IFERROR(T_Graf.!N193,"0")</f>
        <v>0</v>
      </c>
      <c r="L52" s="179" t="str">
        <f>IFERROR(T_Graf.!U193,"0")</f>
        <v>0</v>
      </c>
      <c r="M52" s="179" t="str">
        <f>IFERROR(T_Graf.!AB193,"0")</f>
        <v>0</v>
      </c>
      <c r="N52" s="179" t="str">
        <f>IFERROR(T_Graf.!N264,"0")</f>
        <v>0</v>
      </c>
      <c r="O52" s="179" t="str">
        <f>IFERROR(T_Graf.!N264,"0")</f>
        <v>0</v>
      </c>
      <c r="P52" s="179" t="str">
        <f>IFERROR(T_Graf.!U264,"0")</f>
        <v>0</v>
      </c>
      <c r="Q52" s="180" t="str">
        <f>IFERROR(T_Graf.!AB264,"0")</f>
        <v>0</v>
      </c>
      <c r="R52" s="180" t="str">
        <f>IFERROR(T_Graf.!F335,"0")</f>
        <v>0</v>
      </c>
      <c r="S52" s="180" t="str">
        <f>IFERROR(T_Graf.!N335,"0")</f>
        <v>0</v>
      </c>
      <c r="T52" s="180" t="str">
        <f>IFERROR(T_Graf.!U335,"0")</f>
        <v>0</v>
      </c>
      <c r="U52" s="180" t="str">
        <f>IFERROR(T_Graf.!AB335,"0")</f>
        <v>0</v>
      </c>
      <c r="V52" s="180" t="str">
        <f>IFERROR(T_Graf.!F406,"0")</f>
        <v>0</v>
      </c>
      <c r="W52" s="177">
        <f t="shared" si="0"/>
        <v>0</v>
      </c>
      <c r="X52" s="177"/>
    </row>
    <row r="53" spans="1:24" x14ac:dyDescent="0.2">
      <c r="A53" s="178" t="str">
        <f>T_Graf.!D407</f>
        <v>Generación de vibraciones</v>
      </c>
      <c r="B53" s="179" t="str">
        <f>IFERROR(T_Graf.!F52,"0")</f>
        <v>0</v>
      </c>
      <c r="C53" s="179" t="str">
        <f>IFERROR(T_Graf.!N52,"0")</f>
        <v>0</v>
      </c>
      <c r="D53" s="179" t="str">
        <f>IFERROR(T_Graf.!U52,"0")</f>
        <v>0</v>
      </c>
      <c r="E53" s="179" t="str">
        <f>IFERROR(T_Graf.!AB52,"0")</f>
        <v>0</v>
      </c>
      <c r="F53" s="179" t="str">
        <f>IFERROR(T_Graf.!F123,"0")</f>
        <v>0</v>
      </c>
      <c r="G53" s="179" t="str">
        <f>IFERROR(T_Graf.!N123,"0")</f>
        <v>0</v>
      </c>
      <c r="H53" s="179" t="str">
        <f>IFERROR(T_Graf.!U123,"0")</f>
        <v>0</v>
      </c>
      <c r="I53" s="179" t="str">
        <f>IFERROR(T_Graf.!AB123,"0")</f>
        <v>0</v>
      </c>
      <c r="J53" s="179" t="str">
        <f>IFERROR(T_Graf.!F194,"0")</f>
        <v>0</v>
      </c>
      <c r="K53" s="179" t="str">
        <f>IFERROR(T_Graf.!N194,"0")</f>
        <v>0</v>
      </c>
      <c r="L53" s="179" t="str">
        <f>IFERROR(T_Graf.!U194,"0")</f>
        <v>0</v>
      </c>
      <c r="M53" s="179" t="str">
        <f>IFERROR(T_Graf.!AB194,"0")</f>
        <v>0</v>
      </c>
      <c r="N53" s="179" t="str">
        <f>IFERROR(T_Graf.!N265,"0")</f>
        <v>0</v>
      </c>
      <c r="O53" s="179" t="str">
        <f>IFERROR(T_Graf.!N265,"0")</f>
        <v>0</v>
      </c>
      <c r="P53" s="179" t="str">
        <f>IFERROR(T_Graf.!U265,"0")</f>
        <v>0</v>
      </c>
      <c r="Q53" s="180" t="str">
        <f>IFERROR(T_Graf.!AB265,"0")</f>
        <v>0</v>
      </c>
      <c r="R53" s="180" t="str">
        <f>IFERROR(T_Graf.!F336,"0")</f>
        <v>0</v>
      </c>
      <c r="S53" s="180" t="str">
        <f>IFERROR(T_Graf.!N336,"0")</f>
        <v>0</v>
      </c>
      <c r="T53" s="180" t="str">
        <f>IFERROR(T_Graf.!U336,"0")</f>
        <v>0</v>
      </c>
      <c r="U53" s="180" t="str">
        <f>IFERROR(T_Graf.!AB336,"0")</f>
        <v>0</v>
      </c>
      <c r="V53" s="180" t="str">
        <f>IFERROR(T_Graf.!F407,"0")</f>
        <v>0</v>
      </c>
      <c r="W53" s="177">
        <f t="shared" si="0"/>
        <v>0</v>
      </c>
      <c r="X53" s="177"/>
    </row>
    <row r="54" spans="1:24" x14ac:dyDescent="0.2">
      <c r="A54" s="178" t="str">
        <f>T_Graf.!D408</f>
        <v>Identificación de requisitos legales ambientales y otros requisitos</v>
      </c>
      <c r="B54" s="179" t="str">
        <f>IFERROR(T_Graf.!F53,"0")</f>
        <v>0</v>
      </c>
      <c r="C54" s="179" t="str">
        <f>IFERROR(T_Graf.!N53,"0")</f>
        <v>0</v>
      </c>
      <c r="D54" s="179" t="str">
        <f>IFERROR(T_Graf.!U53,"0")</f>
        <v>0</v>
      </c>
      <c r="E54" s="179" t="str">
        <f>IFERROR(T_Graf.!AB53,"0")</f>
        <v>0</v>
      </c>
      <c r="F54" s="179" t="str">
        <f>IFERROR(T_Graf.!F124,"0")</f>
        <v>0</v>
      </c>
      <c r="G54" s="179" t="str">
        <f>IFERROR(T_Graf.!N124,"0")</f>
        <v>0</v>
      </c>
      <c r="H54" s="179" t="str">
        <f>IFERROR(T_Graf.!U124,"0")</f>
        <v>0</v>
      </c>
      <c r="I54" s="179" t="str">
        <f>IFERROR(T_Graf.!AB124,"0")</f>
        <v>0</v>
      </c>
      <c r="J54" s="179" t="str">
        <f>IFERROR(T_Graf.!F195,"0")</f>
        <v>0</v>
      </c>
      <c r="K54" s="179" t="str">
        <f>IFERROR(T_Graf.!N195,"0")</f>
        <v>0</v>
      </c>
      <c r="L54" s="179" t="str">
        <f>IFERROR(T_Graf.!U195,"0")</f>
        <v>0</v>
      </c>
      <c r="M54" s="179" t="str">
        <f>IFERROR(T_Graf.!AB195,"0")</f>
        <v>0</v>
      </c>
      <c r="N54" s="179" t="str">
        <f>IFERROR(T_Graf.!N266,"0")</f>
        <v>0</v>
      </c>
      <c r="O54" s="179" t="str">
        <f>IFERROR(T_Graf.!N266,"0")</f>
        <v>0</v>
      </c>
      <c r="P54" s="179" t="str">
        <f>IFERROR(T_Graf.!U266,"0")</f>
        <v>0</v>
      </c>
      <c r="Q54" s="180" t="str">
        <f>IFERROR(T_Graf.!AB266,"0")</f>
        <v>0</v>
      </c>
      <c r="R54" s="180" t="str">
        <f>IFERROR(T_Graf.!F337,"0")</f>
        <v>0</v>
      </c>
      <c r="S54" s="180" t="str">
        <f>IFERROR(T_Graf.!N337,"0")</f>
        <v>0</v>
      </c>
      <c r="T54" s="180" t="str">
        <f>IFERROR(T_Graf.!U337,"0")</f>
        <v>0</v>
      </c>
      <c r="U54" s="180" t="str">
        <f>IFERROR(T_Graf.!AB337,"0")</f>
        <v>0</v>
      </c>
      <c r="V54" s="180" t="str">
        <f>IFERROR(T_Graf.!F408,"0")</f>
        <v>0</v>
      </c>
      <c r="W54" s="177">
        <f t="shared" si="0"/>
        <v>0</v>
      </c>
      <c r="X54" s="177"/>
    </row>
    <row r="55" spans="1:24" x14ac:dyDescent="0.2">
      <c r="A55" s="178" t="str">
        <f>T_Graf.!D409</f>
        <v>Intervención a comunidades étnicas y no étnicas</v>
      </c>
      <c r="B55" s="179" t="str">
        <f>IFERROR(T_Graf.!F54,"0")</f>
        <v>0</v>
      </c>
      <c r="C55" s="179" t="str">
        <f>IFERROR(T_Graf.!N54,"0")</f>
        <v>0</v>
      </c>
      <c r="D55" s="179" t="str">
        <f>IFERROR(T_Graf.!U54,"0")</f>
        <v>0</v>
      </c>
      <c r="E55" s="179" t="str">
        <f>IFERROR(T_Graf.!AB54,"0")</f>
        <v>0</v>
      </c>
      <c r="F55" s="179" t="str">
        <f>IFERROR(T_Graf.!F125,"0")</f>
        <v>0</v>
      </c>
      <c r="G55" s="179" t="str">
        <f>IFERROR(T_Graf.!N125,"0")</f>
        <v>0</v>
      </c>
      <c r="H55" s="179" t="str">
        <f>IFERROR(T_Graf.!U125,"0")</f>
        <v>0</v>
      </c>
      <c r="I55" s="179" t="str">
        <f>IFERROR(T_Graf.!AB125,"0")</f>
        <v>0</v>
      </c>
      <c r="J55" s="179" t="str">
        <f>IFERROR(T_Graf.!F196,"0")</f>
        <v>0</v>
      </c>
      <c r="K55" s="179" t="str">
        <f>IFERROR(T_Graf.!N196,"0")</f>
        <v>0</v>
      </c>
      <c r="L55" s="179" t="str">
        <f>IFERROR(T_Graf.!U196,"0")</f>
        <v>0</v>
      </c>
      <c r="M55" s="179" t="str">
        <f>IFERROR(T_Graf.!AB196,"0")</f>
        <v>0</v>
      </c>
      <c r="N55" s="179" t="str">
        <f>IFERROR(T_Graf.!N267,"0")</f>
        <v>0</v>
      </c>
      <c r="O55" s="179" t="str">
        <f>IFERROR(T_Graf.!N267,"0")</f>
        <v>0</v>
      </c>
      <c r="P55" s="179" t="str">
        <f>IFERROR(T_Graf.!U267,"0")</f>
        <v>0</v>
      </c>
      <c r="Q55" s="180" t="str">
        <f>IFERROR(T_Graf.!AB267,"0")</f>
        <v>0</v>
      </c>
      <c r="R55" s="180" t="str">
        <f>IFERROR(T_Graf.!F338,"0")</f>
        <v>0</v>
      </c>
      <c r="S55" s="180" t="str">
        <f>IFERROR(T_Graf.!N338,"0")</f>
        <v>0</v>
      </c>
      <c r="T55" s="180" t="str">
        <f>IFERROR(T_Graf.!U338,"0")</f>
        <v>0</v>
      </c>
      <c r="U55" s="180" t="str">
        <f>IFERROR(T_Graf.!AB338,"0")</f>
        <v>0</v>
      </c>
      <c r="V55" s="180" t="str">
        <f>IFERROR(T_Graf.!F409,"0")</f>
        <v>0</v>
      </c>
      <c r="W55" s="177">
        <f t="shared" si="0"/>
        <v>0</v>
      </c>
      <c r="X55" s="177"/>
    </row>
    <row r="56" spans="1:24" x14ac:dyDescent="0.2">
      <c r="A56" s="178" t="str">
        <f>T_Graf.!D410</f>
        <v>Mantenimiento de aires acondicionados</v>
      </c>
      <c r="B56" s="179" t="str">
        <f>IFERROR(T_Graf.!F55,"0")</f>
        <v>0</v>
      </c>
      <c r="C56" s="179" t="str">
        <f>IFERROR(T_Graf.!N55,"0")</f>
        <v>0</v>
      </c>
      <c r="D56" s="179" t="str">
        <f>IFERROR(T_Graf.!U55,"0")</f>
        <v>0</v>
      </c>
      <c r="E56" s="179" t="str">
        <f>IFERROR(T_Graf.!AB55,"0")</f>
        <v>0</v>
      </c>
      <c r="F56" s="179" t="str">
        <f>IFERROR(T_Graf.!F126,"0")</f>
        <v>0</v>
      </c>
      <c r="G56" s="179" t="str">
        <f>IFERROR(T_Graf.!N126,"0")</f>
        <v>0</v>
      </c>
      <c r="H56" s="179" t="str">
        <f>IFERROR(T_Graf.!U126,"0")</f>
        <v>0</v>
      </c>
      <c r="I56" s="179" t="str">
        <f>IFERROR(T_Graf.!AB126,"0")</f>
        <v>0</v>
      </c>
      <c r="J56" s="179" t="str">
        <f>IFERROR(T_Graf.!F197,"0")</f>
        <v>0</v>
      </c>
      <c r="K56" s="179" t="str">
        <f>IFERROR(T_Graf.!N197,"0")</f>
        <v>0</v>
      </c>
      <c r="L56" s="179" t="str">
        <f>IFERROR(T_Graf.!U197,"0")</f>
        <v>0</v>
      </c>
      <c r="M56" s="179" t="str">
        <f>IFERROR(T_Graf.!AB197,"0")</f>
        <v>0</v>
      </c>
      <c r="N56" s="179" t="str">
        <f>IFERROR(T_Graf.!N268,"0")</f>
        <v>0</v>
      </c>
      <c r="O56" s="179" t="str">
        <f>IFERROR(T_Graf.!N268,"0")</f>
        <v>0</v>
      </c>
      <c r="P56" s="179" t="str">
        <f>IFERROR(T_Graf.!U268,"0")</f>
        <v>0</v>
      </c>
      <c r="Q56" s="180" t="str">
        <f>IFERROR(T_Graf.!AB268,"0")</f>
        <v>0</v>
      </c>
      <c r="R56" s="180" t="str">
        <f>IFERROR(T_Graf.!F339,"0")</f>
        <v>0</v>
      </c>
      <c r="S56" s="180" t="str">
        <f>IFERROR(T_Graf.!N339,"0")</f>
        <v>0</v>
      </c>
      <c r="T56" s="180" t="str">
        <f>IFERROR(T_Graf.!U339,"0")</f>
        <v>0</v>
      </c>
      <c r="U56" s="180" t="str">
        <f>IFERROR(T_Graf.!AB339,"0")</f>
        <v>0</v>
      </c>
      <c r="V56" s="180" t="str">
        <f>IFERROR(T_Graf.!F410,"0")</f>
        <v>0</v>
      </c>
      <c r="W56" s="177">
        <f t="shared" si="0"/>
        <v>0</v>
      </c>
      <c r="X56" s="177"/>
    </row>
    <row r="57" spans="1:24" x14ac:dyDescent="0.2">
      <c r="A57" s="178" t="str">
        <f>T_Graf.!D411</f>
        <v>Mantenimiento de aparatos eléctricos y/o electrónicos</v>
      </c>
      <c r="B57" s="179" t="str">
        <f>IFERROR(T_Graf.!F56,"0")</f>
        <v>0</v>
      </c>
      <c r="C57" s="179" t="str">
        <f>IFERROR(T_Graf.!N56,"0")</f>
        <v>0</v>
      </c>
      <c r="D57" s="179" t="str">
        <f>IFERROR(T_Graf.!U56,"0")</f>
        <v>0</v>
      </c>
      <c r="E57" s="179" t="str">
        <f>IFERROR(T_Graf.!AB56,"0")</f>
        <v>0</v>
      </c>
      <c r="F57" s="179" t="str">
        <f>IFERROR(T_Graf.!F127,"0")</f>
        <v>0</v>
      </c>
      <c r="G57" s="179" t="str">
        <f>IFERROR(T_Graf.!N127,"0")</f>
        <v>0</v>
      </c>
      <c r="H57" s="179" t="str">
        <f>IFERROR(T_Graf.!U127,"0")</f>
        <v>0</v>
      </c>
      <c r="I57" s="179" t="str">
        <f>IFERROR(T_Graf.!AB127,"0")</f>
        <v>0</v>
      </c>
      <c r="J57" s="179" t="str">
        <f>IFERROR(T_Graf.!F198,"0")</f>
        <v>0</v>
      </c>
      <c r="K57" s="179" t="str">
        <f>IFERROR(T_Graf.!N198,"0")</f>
        <v>0</v>
      </c>
      <c r="L57" s="179" t="str">
        <f>IFERROR(T_Graf.!U198,"0")</f>
        <v>0</v>
      </c>
      <c r="M57" s="179" t="str">
        <f>IFERROR(T_Graf.!AB198,"0")</f>
        <v>0</v>
      </c>
      <c r="N57" s="179" t="str">
        <f>IFERROR(T_Graf.!N269,"0")</f>
        <v>0</v>
      </c>
      <c r="O57" s="179" t="str">
        <f>IFERROR(T_Graf.!N269,"0")</f>
        <v>0</v>
      </c>
      <c r="P57" s="179" t="str">
        <f>IFERROR(T_Graf.!U269,"0")</f>
        <v>0</v>
      </c>
      <c r="Q57" s="180" t="str">
        <f>IFERROR(T_Graf.!AB269,"0")</f>
        <v>0</v>
      </c>
      <c r="R57" s="180" t="str">
        <f>IFERROR(T_Graf.!F340,"0")</f>
        <v>0</v>
      </c>
      <c r="S57" s="180" t="str">
        <f>IFERROR(T_Graf.!N340,"0")</f>
        <v>0</v>
      </c>
      <c r="T57" s="180" t="str">
        <f>IFERROR(T_Graf.!U340,"0")</f>
        <v>0</v>
      </c>
      <c r="U57" s="180" t="str">
        <f>IFERROR(T_Graf.!AB340,"0")</f>
        <v>0</v>
      </c>
      <c r="V57" s="180" t="str">
        <f>IFERROR(T_Graf.!F411,"0")</f>
        <v>0</v>
      </c>
      <c r="W57" s="177">
        <f t="shared" si="0"/>
        <v>0</v>
      </c>
      <c r="X57" s="177"/>
    </row>
    <row r="58" spans="1:24" x14ac:dyDescent="0.2">
      <c r="A58" s="178" t="str">
        <f>T_Graf.!D412</f>
        <v>Mantenimiento de ascensores</v>
      </c>
      <c r="B58" s="179" t="str">
        <f>IFERROR(T_Graf.!F57,"0")</f>
        <v>0</v>
      </c>
      <c r="C58" s="179" t="str">
        <f>IFERROR(T_Graf.!N57,"0")</f>
        <v>0</v>
      </c>
      <c r="D58" s="179" t="str">
        <f>IFERROR(T_Graf.!U57,"0")</f>
        <v>0</v>
      </c>
      <c r="E58" s="179" t="str">
        <f>IFERROR(T_Graf.!AB57,"0")</f>
        <v>0</v>
      </c>
      <c r="F58" s="179" t="str">
        <f>IFERROR(T_Graf.!F128,"0")</f>
        <v>0</v>
      </c>
      <c r="G58" s="179" t="str">
        <f>IFERROR(T_Graf.!N128,"0")</f>
        <v>0</v>
      </c>
      <c r="H58" s="179" t="str">
        <f>IFERROR(T_Graf.!U128,"0")</f>
        <v>0</v>
      </c>
      <c r="I58" s="179" t="str">
        <f>IFERROR(T_Graf.!AB128,"0")</f>
        <v>0</v>
      </c>
      <c r="J58" s="179" t="str">
        <f>IFERROR(T_Graf.!F199,"0")</f>
        <v>0</v>
      </c>
      <c r="K58" s="179" t="str">
        <f>IFERROR(T_Graf.!N199,"0")</f>
        <v>0</v>
      </c>
      <c r="L58" s="179" t="str">
        <f>IFERROR(T_Graf.!U199,"0")</f>
        <v>0</v>
      </c>
      <c r="M58" s="179" t="str">
        <f>IFERROR(T_Graf.!AB199,"0")</f>
        <v>0</v>
      </c>
      <c r="N58" s="179" t="str">
        <f>IFERROR(T_Graf.!N270,"0")</f>
        <v>0</v>
      </c>
      <c r="O58" s="179" t="str">
        <f>IFERROR(T_Graf.!N270,"0")</f>
        <v>0</v>
      </c>
      <c r="P58" s="179" t="str">
        <f>IFERROR(T_Graf.!U270,"0")</f>
        <v>0</v>
      </c>
      <c r="Q58" s="180" t="str">
        <f>IFERROR(T_Graf.!AB270,"0")</f>
        <v>0</v>
      </c>
      <c r="R58" s="180" t="str">
        <f>IFERROR(T_Graf.!F341,"0")</f>
        <v>0</v>
      </c>
      <c r="S58" s="180" t="str">
        <f>IFERROR(T_Graf.!N341,"0")</f>
        <v>0</v>
      </c>
      <c r="T58" s="180" t="str">
        <f>IFERROR(T_Graf.!U341,"0")</f>
        <v>0</v>
      </c>
      <c r="U58" s="180" t="str">
        <f>IFERROR(T_Graf.!AB341,"0")</f>
        <v>0</v>
      </c>
      <c r="V58" s="180" t="str">
        <f>IFERROR(T_Graf.!F412,"0")</f>
        <v>0</v>
      </c>
      <c r="W58" s="177">
        <f t="shared" si="0"/>
        <v>0</v>
      </c>
      <c r="X58" s="177"/>
    </row>
    <row r="59" spans="1:24" x14ac:dyDescent="0.2">
      <c r="A59" s="178" t="str">
        <f>T_Graf.!D413</f>
        <v>Mantenimiento de vehículos</v>
      </c>
      <c r="B59" s="179" t="str">
        <f>IFERROR(T_Graf.!F58,"0")</f>
        <v>0</v>
      </c>
      <c r="C59" s="179" t="str">
        <f>IFERROR(T_Graf.!N58,"0")</f>
        <v>0</v>
      </c>
      <c r="D59" s="179" t="str">
        <f>IFERROR(T_Graf.!U58,"0")</f>
        <v>0</v>
      </c>
      <c r="E59" s="179" t="str">
        <f>IFERROR(T_Graf.!AB58,"0")</f>
        <v>0</v>
      </c>
      <c r="F59" s="179" t="str">
        <f>IFERROR(T_Graf.!F129,"0")</f>
        <v>0</v>
      </c>
      <c r="G59" s="179" t="str">
        <f>IFERROR(T_Graf.!N129,"0")</f>
        <v>0</v>
      </c>
      <c r="H59" s="179" t="str">
        <f>IFERROR(T_Graf.!U129,"0")</f>
        <v>0</v>
      </c>
      <c r="I59" s="179" t="str">
        <f>IFERROR(T_Graf.!AB129,"0")</f>
        <v>0</v>
      </c>
      <c r="J59" s="179" t="str">
        <f>IFERROR(T_Graf.!F200,"0")</f>
        <v>0</v>
      </c>
      <c r="K59" s="179" t="str">
        <f>IFERROR(T_Graf.!N200,"0")</f>
        <v>0</v>
      </c>
      <c r="L59" s="179" t="str">
        <f>IFERROR(T_Graf.!U200,"0")</f>
        <v>0</v>
      </c>
      <c r="M59" s="179" t="str">
        <f>IFERROR(T_Graf.!AB200,"0")</f>
        <v>0</v>
      </c>
      <c r="N59" s="179" t="str">
        <f>IFERROR(T_Graf.!N271,"0")</f>
        <v>0</v>
      </c>
      <c r="O59" s="179" t="str">
        <f>IFERROR(T_Graf.!N271,"0")</f>
        <v>0</v>
      </c>
      <c r="P59" s="179" t="str">
        <f>IFERROR(T_Graf.!U271,"0")</f>
        <v>0</v>
      </c>
      <c r="Q59" s="180" t="str">
        <f>IFERROR(T_Graf.!AB271,"0")</f>
        <v>0</v>
      </c>
      <c r="R59" s="180" t="str">
        <f>IFERROR(T_Graf.!F342,"0")</f>
        <v>0</v>
      </c>
      <c r="S59" s="180" t="str">
        <f>IFERROR(T_Graf.!N342,"0")</f>
        <v>0</v>
      </c>
      <c r="T59" s="180" t="str">
        <f>IFERROR(T_Graf.!U342,"0")</f>
        <v>0</v>
      </c>
      <c r="U59" s="180" t="str">
        <f>IFERROR(T_Graf.!AB342,"0")</f>
        <v>0</v>
      </c>
      <c r="V59" s="180" t="str">
        <f>IFERROR(T_Graf.!F413,"0")</f>
        <v>0</v>
      </c>
      <c r="W59" s="177">
        <f t="shared" si="0"/>
        <v>0</v>
      </c>
      <c r="X59" s="177"/>
    </row>
    <row r="60" spans="1:24" x14ac:dyDescent="0.2">
      <c r="A60" s="178" t="str">
        <f>T_Graf.!D414</f>
        <v>Mantenimiento locativo</v>
      </c>
      <c r="B60" s="179" t="str">
        <f>IFERROR(T_Graf.!F59,"0")</f>
        <v>0</v>
      </c>
      <c r="C60" s="179" t="str">
        <f>IFERROR(T_Graf.!N59,"0")</f>
        <v>0</v>
      </c>
      <c r="D60" s="179" t="str">
        <f>IFERROR(T_Graf.!U59,"0")</f>
        <v>0</v>
      </c>
      <c r="E60" s="179" t="str">
        <f>IFERROR(T_Graf.!AB59,"0")</f>
        <v>0</v>
      </c>
      <c r="F60" s="179" t="str">
        <f>IFERROR(T_Graf.!F130,"0")</f>
        <v>0</v>
      </c>
      <c r="G60" s="179" t="str">
        <f>IFERROR(T_Graf.!N130,"0")</f>
        <v>0</v>
      </c>
      <c r="H60" s="179" t="str">
        <f>IFERROR(T_Graf.!U130,"0")</f>
        <v>0</v>
      </c>
      <c r="I60" s="179" t="str">
        <f>IFERROR(T_Graf.!AB130,"0")</f>
        <v>0</v>
      </c>
      <c r="J60" s="179" t="str">
        <f>IFERROR(T_Graf.!F201,"0")</f>
        <v>0</v>
      </c>
      <c r="K60" s="179" t="str">
        <f>IFERROR(T_Graf.!N201,"0")</f>
        <v>0</v>
      </c>
      <c r="L60" s="179" t="str">
        <f>IFERROR(T_Graf.!U201,"0")</f>
        <v>0</v>
      </c>
      <c r="M60" s="179" t="str">
        <f>IFERROR(T_Graf.!AB201,"0")</f>
        <v>0</v>
      </c>
      <c r="N60" s="179" t="str">
        <f>IFERROR(T_Graf.!N272,"0")</f>
        <v>0</v>
      </c>
      <c r="O60" s="179" t="str">
        <f>IFERROR(T_Graf.!N272,"0")</f>
        <v>0</v>
      </c>
      <c r="P60" s="179" t="str">
        <f>IFERROR(T_Graf.!U272,"0")</f>
        <v>0</v>
      </c>
      <c r="Q60" s="180" t="str">
        <f>IFERROR(T_Graf.!AB272,"0")</f>
        <v>0</v>
      </c>
      <c r="R60" s="180" t="str">
        <f>IFERROR(T_Graf.!F343,"0")</f>
        <v>0</v>
      </c>
      <c r="S60" s="180" t="str">
        <f>IFERROR(T_Graf.!N343,"0")</f>
        <v>0</v>
      </c>
      <c r="T60" s="180" t="str">
        <f>IFERROR(T_Graf.!U343,"0")</f>
        <v>0</v>
      </c>
      <c r="U60" s="180" t="str">
        <f>IFERROR(T_Graf.!AB343,"0")</f>
        <v>0</v>
      </c>
      <c r="V60" s="180" t="str">
        <f>IFERROR(T_Graf.!F414,"0")</f>
        <v>0</v>
      </c>
      <c r="W60" s="177">
        <f t="shared" si="0"/>
        <v>0</v>
      </c>
      <c r="X60" s="177"/>
    </row>
    <row r="61" spans="1:24" x14ac:dyDescent="0.2">
      <c r="A61" s="178" t="str">
        <f>T_Graf.!D415</f>
        <v>N/A</v>
      </c>
      <c r="B61" s="179" t="str">
        <f>IFERROR(T_Graf.!F60,"0")</f>
        <v>0</v>
      </c>
      <c r="C61" s="179" t="str">
        <f>IFERROR(T_Graf.!N60,"0")</f>
        <v>0</v>
      </c>
      <c r="D61" s="179" t="str">
        <f>IFERROR(T_Graf.!U60,"0")</f>
        <v>0</v>
      </c>
      <c r="E61" s="179" t="str">
        <f>IFERROR(T_Graf.!AB60,"0")</f>
        <v>0</v>
      </c>
      <c r="F61" s="179" t="str">
        <f>IFERROR(T_Graf.!F131,"0")</f>
        <v>0</v>
      </c>
      <c r="G61" s="179" t="str">
        <f>IFERROR(T_Graf.!N131,"0")</f>
        <v>0</v>
      </c>
      <c r="H61" s="179" t="str">
        <f>IFERROR(T_Graf.!U131,"0")</f>
        <v>0</v>
      </c>
      <c r="I61" s="179" t="str">
        <f>IFERROR(T_Graf.!AB131,"0")</f>
        <v>0</v>
      </c>
      <c r="J61" s="179" t="str">
        <f>IFERROR(T_Graf.!F202,"0")</f>
        <v>0</v>
      </c>
      <c r="K61" s="179" t="str">
        <f>IFERROR(T_Graf.!N202,"0")</f>
        <v>0</v>
      </c>
      <c r="L61" s="179" t="str">
        <f>IFERROR(T_Graf.!U202,"0")</f>
        <v>0</v>
      </c>
      <c r="M61" s="179" t="str">
        <f>IFERROR(T_Graf.!AB202,"0")</f>
        <v>0</v>
      </c>
      <c r="N61" s="179" t="str">
        <f>IFERROR(T_Graf.!N273,"0")</f>
        <v>0</v>
      </c>
      <c r="O61" s="179" t="str">
        <f>IFERROR(T_Graf.!N273,"0")</f>
        <v>0</v>
      </c>
      <c r="P61" s="179" t="str">
        <f>IFERROR(T_Graf.!U273,"0")</f>
        <v>0</v>
      </c>
      <c r="Q61" s="180" t="str">
        <f>IFERROR(T_Graf.!AB273,"0")</f>
        <v>0</v>
      </c>
      <c r="R61" s="180" t="str">
        <f>IFERROR(T_Graf.!F344,"0")</f>
        <v>0</v>
      </c>
      <c r="S61" s="180" t="str">
        <f>IFERROR(T_Graf.!N344,"0")</f>
        <v>0</v>
      </c>
      <c r="T61" s="180" t="str">
        <f>IFERROR(T_Graf.!U344,"0")</f>
        <v>0</v>
      </c>
      <c r="U61" s="180" t="str">
        <f>IFERROR(T_Graf.!AB344,"0")</f>
        <v>0</v>
      </c>
      <c r="V61" s="180" t="str">
        <f>IFERROR(T_Graf.!F415,"0")</f>
        <v>0</v>
      </c>
      <c r="W61" s="177">
        <f t="shared" si="0"/>
        <v>0</v>
      </c>
      <c r="X61" s="177"/>
    </row>
    <row r="62" spans="1:24" x14ac:dyDescent="0.2">
      <c r="A62" s="178" t="str">
        <f>T_Graf.!D416</f>
        <v>Otro</v>
      </c>
      <c r="B62" s="179" t="str">
        <f>IFERROR(T_Graf.!F61,"0")</f>
        <v>0</v>
      </c>
      <c r="C62" s="179" t="str">
        <f>IFERROR(T_Graf.!N61,"0")</f>
        <v>0</v>
      </c>
      <c r="D62" s="179" t="str">
        <f>IFERROR(T_Graf.!U61,"0")</f>
        <v>0</v>
      </c>
      <c r="E62" s="179" t="str">
        <f>IFERROR(T_Graf.!AB61,"0")</f>
        <v>0</v>
      </c>
      <c r="F62" s="179" t="str">
        <f>IFERROR(T_Graf.!F132,"0")</f>
        <v>0</v>
      </c>
      <c r="G62" s="179" t="str">
        <f>IFERROR(T_Graf.!N132,"0")</f>
        <v>0</v>
      </c>
      <c r="H62" s="179" t="str">
        <f>IFERROR(T_Graf.!U132,"0")</f>
        <v>0</v>
      </c>
      <c r="I62" s="179" t="str">
        <f>IFERROR(T_Graf.!AB132,"0")</f>
        <v>0</v>
      </c>
      <c r="J62" s="179" t="str">
        <f>IFERROR(T_Graf.!F203,"0")</f>
        <v>0</v>
      </c>
      <c r="K62" s="179" t="str">
        <f>IFERROR(T_Graf.!N203,"0")</f>
        <v>0</v>
      </c>
      <c r="L62" s="179" t="str">
        <f>IFERROR(T_Graf.!U203,"0")</f>
        <v>0</v>
      </c>
      <c r="M62" s="179" t="str">
        <f>IFERROR(T_Graf.!AB203,"0")</f>
        <v>0</v>
      </c>
      <c r="N62" s="179" t="str">
        <f>IFERROR(T_Graf.!N274,"0")</f>
        <v>0</v>
      </c>
      <c r="O62" s="179" t="str">
        <f>IFERROR(T_Graf.!N274,"0")</f>
        <v>0</v>
      </c>
      <c r="P62" s="179" t="str">
        <f>IFERROR(T_Graf.!U274,"0")</f>
        <v>0</v>
      </c>
      <c r="Q62" s="180" t="str">
        <f>IFERROR(T_Graf.!AB274,"0")</f>
        <v>0</v>
      </c>
      <c r="R62" s="180" t="str">
        <f>IFERROR(T_Graf.!F345,"0")</f>
        <v>0</v>
      </c>
      <c r="S62" s="180" t="str">
        <f>IFERROR(T_Graf.!N345,"0")</f>
        <v>0</v>
      </c>
      <c r="T62" s="180" t="str">
        <f>IFERROR(T_Graf.!U345,"0")</f>
        <v>0</v>
      </c>
      <c r="U62" s="180" t="str">
        <f>IFERROR(T_Graf.!AB345,"0")</f>
        <v>0</v>
      </c>
      <c r="V62" s="180" t="str">
        <f>IFERROR(T_Graf.!F416,"0")</f>
        <v>0</v>
      </c>
      <c r="W62" s="177">
        <f t="shared" si="0"/>
        <v>0</v>
      </c>
      <c r="X62" s="177"/>
    </row>
    <row r="63" spans="1:24" x14ac:dyDescent="0.2">
      <c r="A63" s="178" t="str">
        <f>T_Graf.!D417</f>
        <v>Realización de actividades de compensación ambiental</v>
      </c>
      <c r="B63" s="179" t="str">
        <f>IFERROR(T_Graf.!F62,"0")</f>
        <v>0</v>
      </c>
      <c r="C63" s="179" t="str">
        <f>IFERROR(T_Graf.!N62,"0")</f>
        <v>0</v>
      </c>
      <c r="D63" s="179" t="str">
        <f>IFERROR(T_Graf.!U62,"0")</f>
        <v>0</v>
      </c>
      <c r="E63" s="179" t="str">
        <f>IFERROR(T_Graf.!AB62,"0")</f>
        <v>0</v>
      </c>
      <c r="F63" s="179" t="str">
        <f>IFERROR(T_Graf.!F133,"0")</f>
        <v>0</v>
      </c>
      <c r="G63" s="179" t="str">
        <f>IFERROR(T_Graf.!N133,"0")</f>
        <v>0</v>
      </c>
      <c r="H63" s="179" t="str">
        <f>IFERROR(T_Graf.!U133,"0")</f>
        <v>0</v>
      </c>
      <c r="I63" s="179" t="str">
        <f>IFERROR(T_Graf.!AB133,"0")</f>
        <v>0</v>
      </c>
      <c r="J63" s="179" t="str">
        <f>IFERROR(T_Graf.!F204,"0")</f>
        <v>0</v>
      </c>
      <c r="K63" s="179" t="str">
        <f>IFERROR(T_Graf.!N204,"0")</f>
        <v>0</v>
      </c>
      <c r="L63" s="179" t="str">
        <f>IFERROR(T_Graf.!U204,"0")</f>
        <v>0</v>
      </c>
      <c r="M63" s="179" t="str">
        <f>IFERROR(T_Graf.!AB204,"0")</f>
        <v>0</v>
      </c>
      <c r="N63" s="179" t="str">
        <f>IFERROR(T_Graf.!N275,"0")</f>
        <v>0</v>
      </c>
      <c r="O63" s="179" t="str">
        <f>IFERROR(T_Graf.!N275,"0")</f>
        <v>0</v>
      </c>
      <c r="P63" s="179" t="str">
        <f>IFERROR(T_Graf.!U275,"0")</f>
        <v>0</v>
      </c>
      <c r="Q63" s="180" t="str">
        <f>IFERROR(T_Graf.!AB275,"0")</f>
        <v>0</v>
      </c>
      <c r="R63" s="180" t="str">
        <f>IFERROR(T_Graf.!F346,"0")</f>
        <v>0</v>
      </c>
      <c r="S63" s="180" t="str">
        <f>IFERROR(T_Graf.!N346,"0")</f>
        <v>0</v>
      </c>
      <c r="T63" s="180" t="str">
        <f>IFERROR(T_Graf.!U346,"0")</f>
        <v>0</v>
      </c>
      <c r="U63" s="180" t="str">
        <f>IFERROR(T_Graf.!AB346,"0")</f>
        <v>0</v>
      </c>
      <c r="V63" s="180" t="str">
        <f>IFERROR(T_Graf.!F417,"0")</f>
        <v>0</v>
      </c>
      <c r="W63" s="177">
        <f t="shared" si="0"/>
        <v>0</v>
      </c>
      <c r="X63" s="177"/>
    </row>
    <row r="64" spans="1:24" x14ac:dyDescent="0.2">
      <c r="A64" s="178" t="str">
        <f>T_Graf.!D418</f>
        <v>Uso de publicidad exterior visual</v>
      </c>
      <c r="B64" s="179" t="str">
        <f>IFERROR(T_Graf.!F63,"0")</f>
        <v>0</v>
      </c>
      <c r="C64" s="179" t="str">
        <f>IFERROR(T_Graf.!N63,"0")</f>
        <v>0</v>
      </c>
      <c r="D64" s="179" t="str">
        <f>IFERROR(T_Graf.!U63,"0")</f>
        <v>0</v>
      </c>
      <c r="E64" s="179" t="str">
        <f>IFERROR(T_Graf.!AB63,"0")</f>
        <v>0</v>
      </c>
      <c r="F64" s="179" t="str">
        <f>IFERROR(T_Graf.!F134,"0")</f>
        <v>0</v>
      </c>
      <c r="G64" s="179" t="str">
        <f>IFERROR(T_Graf.!N134,"0")</f>
        <v>0</v>
      </c>
      <c r="H64" s="179" t="str">
        <f>IFERROR(T_Graf.!U134,"0")</f>
        <v>0</v>
      </c>
      <c r="I64" s="179" t="str">
        <f>IFERROR(T_Graf.!AB134,"0")</f>
        <v>0</v>
      </c>
      <c r="J64" s="179" t="str">
        <f>IFERROR(T_Graf.!F205,"0")</f>
        <v>0</v>
      </c>
      <c r="K64" s="179" t="str">
        <f>IFERROR(T_Graf.!N205,"0")</f>
        <v>0</v>
      </c>
      <c r="L64" s="179" t="str">
        <f>IFERROR(T_Graf.!U205,"0")</f>
        <v>0</v>
      </c>
      <c r="M64" s="179" t="str">
        <f>IFERROR(T_Graf.!AB205,"0")</f>
        <v>0</v>
      </c>
      <c r="N64" s="179" t="str">
        <f>IFERROR(T_Graf.!N276,"0")</f>
        <v>0</v>
      </c>
      <c r="O64" s="179" t="str">
        <f>IFERROR(T_Graf.!N276,"0")</f>
        <v>0</v>
      </c>
      <c r="P64" s="179" t="str">
        <f>IFERROR(T_Graf.!U276,"0")</f>
        <v>0</v>
      </c>
      <c r="Q64" s="180" t="str">
        <f>IFERROR(T_Graf.!AB276,"0")</f>
        <v>0</v>
      </c>
      <c r="R64" s="180" t="str">
        <f>IFERROR(T_Graf.!F347,"0")</f>
        <v>0</v>
      </c>
      <c r="S64" s="180" t="str">
        <f>IFERROR(T_Graf.!N347,"0")</f>
        <v>0</v>
      </c>
      <c r="T64" s="180" t="str">
        <f>IFERROR(T_Graf.!U347,"0")</f>
        <v>0</v>
      </c>
      <c r="U64" s="180" t="str">
        <f>IFERROR(T_Graf.!AB347,"0")</f>
        <v>0</v>
      </c>
      <c r="V64" s="180" t="str">
        <f>IFERROR(T_Graf.!F418,"0")</f>
        <v>0</v>
      </c>
      <c r="W64" s="177">
        <f t="shared" si="0"/>
        <v>0</v>
      </c>
      <c r="X64" s="177"/>
    </row>
    <row r="65" spans="1:24" x14ac:dyDescent="0.2">
      <c r="A65" s="178" t="str">
        <f>T_Graf.!D419</f>
        <v>Uso de refrigerantes</v>
      </c>
      <c r="B65" s="179" t="str">
        <f>IFERROR(T_Graf.!F64,"0")</f>
        <v>0</v>
      </c>
      <c r="C65" s="179" t="str">
        <f>IFERROR(T_Graf.!N64,"0")</f>
        <v>0</v>
      </c>
      <c r="D65" s="179" t="str">
        <f>IFERROR(T_Graf.!U64,"0")</f>
        <v>0</v>
      </c>
      <c r="E65" s="179" t="str">
        <f>IFERROR(T_Graf.!AB64,"0")</f>
        <v>0</v>
      </c>
      <c r="F65" s="179" t="str">
        <f>IFERROR(T_Graf.!F135,"0")</f>
        <v>0</v>
      </c>
      <c r="G65" s="179" t="str">
        <f>IFERROR(T_Graf.!N135,"0")</f>
        <v>0</v>
      </c>
      <c r="H65" s="179" t="str">
        <f>IFERROR(T_Graf.!U135,"0")</f>
        <v>0</v>
      </c>
      <c r="I65" s="179" t="str">
        <f>IFERROR(T_Graf.!AB135,"0")</f>
        <v>0</v>
      </c>
      <c r="J65" s="179" t="str">
        <f>IFERROR(T_Graf.!F206,"0")</f>
        <v>0</v>
      </c>
      <c r="K65" s="179" t="str">
        <f>IFERROR(T_Graf.!N206,"0")</f>
        <v>0</v>
      </c>
      <c r="L65" s="179" t="str">
        <f>IFERROR(T_Graf.!U206,"0")</f>
        <v>0</v>
      </c>
      <c r="M65" s="179" t="str">
        <f>IFERROR(T_Graf.!AB206,"0")</f>
        <v>0</v>
      </c>
      <c r="N65" s="179" t="str">
        <f>IFERROR(T_Graf.!N277,"0")</f>
        <v>0</v>
      </c>
      <c r="O65" s="179" t="str">
        <f>IFERROR(T_Graf.!N277,"0")</f>
        <v>0</v>
      </c>
      <c r="P65" s="179" t="str">
        <f>IFERROR(T_Graf.!U277,"0")</f>
        <v>0</v>
      </c>
      <c r="Q65" s="180" t="str">
        <f>IFERROR(T_Graf.!AB277,"0")</f>
        <v>0</v>
      </c>
      <c r="R65" s="180" t="str">
        <f>IFERROR(T_Graf.!F348,"0")</f>
        <v>0</v>
      </c>
      <c r="S65" s="180" t="str">
        <f>IFERROR(T_Graf.!N348,"0")</f>
        <v>0</v>
      </c>
      <c r="T65" s="180" t="str">
        <f>IFERROR(T_Graf.!U348,"0")</f>
        <v>0</v>
      </c>
      <c r="U65" s="180" t="str">
        <f>IFERROR(T_Graf.!AB348,"0")</f>
        <v>0</v>
      </c>
      <c r="V65" s="180" t="str">
        <f>IFERROR(T_Graf.!F419,"0")</f>
        <v>0</v>
      </c>
      <c r="W65" s="177">
        <f t="shared" si="0"/>
        <v>0</v>
      </c>
      <c r="X65" s="177"/>
    </row>
    <row r="66" spans="1:24" x14ac:dyDescent="0.2">
      <c r="A66" s="178" t="str">
        <f>T_Graf.!D420</f>
        <v>Vertimiento de aguas residuales domésticas a sistemas de alcantarillado</v>
      </c>
      <c r="B66" s="179" t="str">
        <f>IFERROR(T_Graf.!F65,"0")</f>
        <v>0</v>
      </c>
      <c r="C66" s="179" t="str">
        <f>IFERROR(T_Graf.!N65,"0")</f>
        <v>0</v>
      </c>
      <c r="D66" s="179" t="str">
        <f>IFERROR(T_Graf.!U65,"0")</f>
        <v>0</v>
      </c>
      <c r="E66" s="179" t="str">
        <f>IFERROR(T_Graf.!AB65,"0")</f>
        <v>0</v>
      </c>
      <c r="F66" s="179" t="str">
        <f>IFERROR(T_Graf.!F136,"0")</f>
        <v>0</v>
      </c>
      <c r="G66" s="179" t="str">
        <f>IFERROR(T_Graf.!N136,"0")</f>
        <v>0</v>
      </c>
      <c r="H66" s="179" t="str">
        <f>IFERROR(T_Graf.!U136,"0")</f>
        <v>0</v>
      </c>
      <c r="I66" s="179" t="str">
        <f>IFERROR(T_Graf.!AB136,"0")</f>
        <v>0</v>
      </c>
      <c r="J66" s="179" t="str">
        <f>IFERROR(T_Graf.!F207,"0")</f>
        <v>0</v>
      </c>
      <c r="K66" s="179" t="str">
        <f>IFERROR(T_Graf.!N207,"0")</f>
        <v>0</v>
      </c>
      <c r="L66" s="179" t="str">
        <f>IFERROR(T_Graf.!U207,"0")</f>
        <v>0</v>
      </c>
      <c r="M66" s="179" t="str">
        <f>IFERROR(T_Graf.!AB207,"0")</f>
        <v>0</v>
      </c>
      <c r="N66" s="179" t="str">
        <f>IFERROR(T_Graf.!N278,"0")</f>
        <v>0</v>
      </c>
      <c r="O66" s="179" t="str">
        <f>IFERROR(T_Graf.!N278,"0")</f>
        <v>0</v>
      </c>
      <c r="P66" s="179" t="str">
        <f>IFERROR(T_Graf.!U278,"0")</f>
        <v>0</v>
      </c>
      <c r="Q66" s="180" t="str">
        <f>IFERROR(T_Graf.!AB278,"0")</f>
        <v>0</v>
      </c>
      <c r="R66" s="180" t="str">
        <f>IFERROR(T_Graf.!F349,"0")</f>
        <v>0</v>
      </c>
      <c r="S66" s="180" t="str">
        <f>IFERROR(T_Graf.!N349,"0")</f>
        <v>0</v>
      </c>
      <c r="T66" s="180" t="str">
        <f>IFERROR(T_Graf.!U349,"0")</f>
        <v>0</v>
      </c>
      <c r="U66" s="180" t="str">
        <f>IFERROR(T_Graf.!AB349,"0")</f>
        <v>0</v>
      </c>
      <c r="V66" s="180" t="str">
        <f>IFERROR(T_Graf.!F420,"0")</f>
        <v>0</v>
      </c>
      <c r="W66" s="177">
        <f t="shared" si="0"/>
        <v>0</v>
      </c>
      <c r="X66" s="177"/>
    </row>
    <row r="67" spans="1:24" x14ac:dyDescent="0.2">
      <c r="A67" s="178" t="str">
        <f>T_Graf.!D421</f>
        <v>Vertimiento de aguas residuales domésticas al suelo</v>
      </c>
      <c r="B67" s="179" t="str">
        <f>IFERROR(T_Graf.!F66,"0")</f>
        <v>0</v>
      </c>
      <c r="C67" s="179" t="str">
        <f>IFERROR(T_Graf.!N66,"0")</f>
        <v>0</v>
      </c>
      <c r="D67" s="179" t="str">
        <f>IFERROR(T_Graf.!U66,"0")</f>
        <v>0</v>
      </c>
      <c r="E67" s="179" t="str">
        <f>IFERROR(T_Graf.!AB66,"0")</f>
        <v>0</v>
      </c>
      <c r="F67" s="179" t="str">
        <f>IFERROR(T_Graf.!F137,"0")</f>
        <v>0</v>
      </c>
      <c r="G67" s="179" t="str">
        <f>IFERROR(T_Graf.!N137,"0")</f>
        <v>0</v>
      </c>
      <c r="H67" s="179" t="str">
        <f>IFERROR(T_Graf.!U137,"0")</f>
        <v>0</v>
      </c>
      <c r="I67" s="179" t="str">
        <f>IFERROR(T_Graf.!AB137,"0")</f>
        <v>0</v>
      </c>
      <c r="J67" s="179" t="str">
        <f>IFERROR(T_Graf.!F208,"0")</f>
        <v>0</v>
      </c>
      <c r="K67" s="179" t="str">
        <f>IFERROR(T_Graf.!N208,"0")</f>
        <v>0</v>
      </c>
      <c r="L67" s="179" t="str">
        <f>IFERROR(T_Graf.!U208,"0")</f>
        <v>0</v>
      </c>
      <c r="M67" s="179" t="str">
        <f>IFERROR(T_Graf.!AB208,"0")</f>
        <v>0</v>
      </c>
      <c r="N67" s="179" t="str">
        <f>IFERROR(T_Graf.!N279,"0")</f>
        <v>0</v>
      </c>
      <c r="O67" s="179" t="str">
        <f>IFERROR(T_Graf.!N279,"0")</f>
        <v>0</v>
      </c>
      <c r="P67" s="179" t="str">
        <f>IFERROR(T_Graf.!U279,"0")</f>
        <v>0</v>
      </c>
      <c r="Q67" s="180" t="str">
        <f>IFERROR(T_Graf.!AB279,"0")</f>
        <v>0</v>
      </c>
      <c r="R67" s="180" t="str">
        <f>IFERROR(T_Graf.!F350,"0")</f>
        <v>0</v>
      </c>
      <c r="S67" s="180" t="str">
        <f>IFERROR(T_Graf.!N350,"0")</f>
        <v>0</v>
      </c>
      <c r="T67" s="180" t="str">
        <f>IFERROR(T_Graf.!U350,"0")</f>
        <v>0</v>
      </c>
      <c r="U67" s="180" t="str">
        <f>IFERROR(T_Graf.!AB350,"0")</f>
        <v>0</v>
      </c>
      <c r="V67" s="180" t="str">
        <f>IFERROR(T_Graf.!F421,"0")</f>
        <v>0</v>
      </c>
      <c r="W67" s="177">
        <f t="shared" si="0"/>
        <v>0</v>
      </c>
      <c r="X67" s="177"/>
    </row>
    <row r="68" spans="1:24" x14ac:dyDescent="0.2">
      <c r="A68" s="178" t="str">
        <f>T_Graf.!D422</f>
        <v>Generación de enfermedades de interes en salud pública</v>
      </c>
      <c r="B68" s="179" t="str">
        <f>IFERROR(T_Graf.!F67,"0")</f>
        <v>0</v>
      </c>
      <c r="C68" s="179" t="str">
        <f>IFERROR(T_Graf.!N67,"0")</f>
        <v>0</v>
      </c>
      <c r="D68" s="179" t="str">
        <f>IFERROR(T_Graf.!U67,"0")</f>
        <v>0</v>
      </c>
      <c r="E68" s="179" t="str">
        <f>IFERROR(T_Graf.!AB67,"0")</f>
        <v>0</v>
      </c>
      <c r="F68" s="179" t="str">
        <f>IFERROR(T_Graf.!F138,"0")</f>
        <v>0</v>
      </c>
      <c r="G68" s="179" t="str">
        <f>IFERROR(T_Graf.!N138,"0")</f>
        <v>0</v>
      </c>
      <c r="H68" s="179" t="str">
        <f>IFERROR(T_Graf.!U138,"0")</f>
        <v>0</v>
      </c>
      <c r="I68" s="179" t="str">
        <f>IFERROR(T_Graf.!AB138,"0")</f>
        <v>0</v>
      </c>
      <c r="J68" s="179" t="str">
        <f>IFERROR(T_Graf.!F209,"0")</f>
        <v>0</v>
      </c>
      <c r="K68" s="179" t="str">
        <f>IFERROR(T_Graf.!N209,"0")</f>
        <v>0</v>
      </c>
      <c r="L68" s="179" t="str">
        <f>IFERROR(T_Graf.!U209,"0")</f>
        <v>0</v>
      </c>
      <c r="M68" s="179" t="str">
        <f>IFERROR(T_Graf.!AB209,"0")</f>
        <v>0</v>
      </c>
      <c r="N68" s="179" t="str">
        <f>IFERROR(T_Graf.!N280,"0")</f>
        <v>0</v>
      </c>
      <c r="O68" s="179" t="str">
        <f>IFERROR(T_Graf.!N280,"0")</f>
        <v>0</v>
      </c>
      <c r="P68" s="179" t="str">
        <f>IFERROR(T_Graf.!U280,"0")</f>
        <v>0</v>
      </c>
      <c r="Q68" s="180" t="str">
        <f>IFERROR(T_Graf.!AB280,"0")</f>
        <v>0</v>
      </c>
      <c r="R68" s="180" t="str">
        <f>IFERROR(T_Graf.!F351,"0")</f>
        <v>0</v>
      </c>
      <c r="S68" s="180" t="str">
        <f>IFERROR(T_Graf.!N351,"0")</f>
        <v>0</v>
      </c>
      <c r="T68" s="180" t="str">
        <f>IFERROR(T_Graf.!U351,"0")</f>
        <v>0</v>
      </c>
      <c r="U68" s="180" t="str">
        <f>IFERROR(T_Graf.!AB351,"0")</f>
        <v>0</v>
      </c>
      <c r="V68" s="180" t="str">
        <f>IFERROR(T_Graf.!F422,"0")</f>
        <v>0</v>
      </c>
      <c r="W68" s="177">
        <f t="shared" ref="W68:W69" si="1">SUM(B68:U68)</f>
        <v>0</v>
      </c>
      <c r="X68" s="177"/>
    </row>
    <row r="69" spans="1:24" x14ac:dyDescent="0.2">
      <c r="A69" s="178" t="str">
        <f>T_Graf.!D423</f>
        <v>Generación de dotación con imagen institucional  desactualizada - RME</v>
      </c>
      <c r="B69" s="179" t="str">
        <f>IFERROR(T_Graf.!F68,"0")</f>
        <v>0</v>
      </c>
      <c r="C69" s="179" t="str">
        <f>IFERROR(T_Graf.!N68,"0")</f>
        <v>0</v>
      </c>
      <c r="D69" s="179" t="str">
        <f>IFERROR(T_Graf.!U68,"0")</f>
        <v>0</v>
      </c>
      <c r="E69" s="179" t="str">
        <f>IFERROR(T_Graf.!AB68,"0")</f>
        <v>0</v>
      </c>
      <c r="F69" s="179" t="str">
        <f>IFERROR(T_Graf.!F139,"0")</f>
        <v>0</v>
      </c>
      <c r="G69" s="179" t="str">
        <f>IFERROR(T_Graf.!N139,"0")</f>
        <v>0</v>
      </c>
      <c r="H69" s="179" t="str">
        <f>IFERROR(T_Graf.!U139,"0")</f>
        <v>0</v>
      </c>
      <c r="I69" s="179" t="str">
        <f>IFERROR(T_Graf.!AB139,"0")</f>
        <v>0</v>
      </c>
      <c r="J69" s="179" t="str">
        <f>IFERROR(T_Graf.!F210,"0")</f>
        <v>0</v>
      </c>
      <c r="K69" s="179" t="str">
        <f>IFERROR(T_Graf.!N210,"0")</f>
        <v>0</v>
      </c>
      <c r="L69" s="179" t="str">
        <f>IFERROR(T_Graf.!U210,"0")</f>
        <v>0</v>
      </c>
      <c r="M69" s="179" t="str">
        <f>IFERROR(T_Graf.!AB210,"0")</f>
        <v>0</v>
      </c>
      <c r="N69" s="179" t="str">
        <f>IFERROR(T_Graf.!N281,"0")</f>
        <v>0</v>
      </c>
      <c r="O69" s="179" t="str">
        <f>IFERROR(T_Graf.!N281,"0")</f>
        <v>0</v>
      </c>
      <c r="P69" s="179" t="str">
        <f>IFERROR(T_Graf.!U281,"0")</f>
        <v>0</v>
      </c>
      <c r="Q69" s="180" t="str">
        <f>IFERROR(T_Graf.!AB281,"0")</f>
        <v>0</v>
      </c>
      <c r="R69" s="180" t="str">
        <f>IFERROR(T_Graf.!F352,"0")</f>
        <v>0</v>
      </c>
      <c r="S69" s="180" t="str">
        <f>IFERROR(T_Graf.!N352,"0")</f>
        <v>0</v>
      </c>
      <c r="T69" s="180" t="str">
        <f>IFERROR(T_Graf.!U352,"0")</f>
        <v>0</v>
      </c>
      <c r="U69" s="180" t="str">
        <f>IFERROR(T_Graf.!AB352,"0")</f>
        <v>0</v>
      </c>
      <c r="V69" s="180" t="str">
        <f>IFERROR(T_Graf.!F423,"0")</f>
        <v>0</v>
      </c>
      <c r="W69" s="177">
        <f t="shared" si="1"/>
        <v>0</v>
      </c>
      <c r="X69" s="177"/>
    </row>
    <row r="70" spans="1:24" ht="15" x14ac:dyDescent="0.2">
      <c r="B70" s="188">
        <f>MAX(B3:B69)</f>
        <v>0</v>
      </c>
      <c r="C70" s="188">
        <f t="shared" ref="C70:U70" si="2">MAX(C3:C69)</f>
        <v>0</v>
      </c>
      <c r="D70" s="188">
        <f t="shared" si="2"/>
        <v>0</v>
      </c>
      <c r="E70" s="188">
        <f t="shared" si="2"/>
        <v>0</v>
      </c>
      <c r="F70" s="188">
        <f t="shared" si="2"/>
        <v>0</v>
      </c>
      <c r="G70" s="188">
        <f t="shared" si="2"/>
        <v>0</v>
      </c>
      <c r="H70" s="188">
        <f t="shared" si="2"/>
        <v>0</v>
      </c>
      <c r="I70" s="188">
        <f t="shared" si="2"/>
        <v>0</v>
      </c>
      <c r="J70" s="188">
        <f t="shared" si="2"/>
        <v>0</v>
      </c>
      <c r="K70" s="188">
        <f t="shared" si="2"/>
        <v>0</v>
      </c>
      <c r="L70" s="188">
        <f t="shared" si="2"/>
        <v>0</v>
      </c>
      <c r="M70" s="188">
        <f t="shared" si="2"/>
        <v>0</v>
      </c>
      <c r="N70" s="188">
        <f t="shared" si="2"/>
        <v>0</v>
      </c>
      <c r="O70" s="188">
        <f t="shared" si="2"/>
        <v>0</v>
      </c>
      <c r="P70" s="188">
        <f t="shared" si="2"/>
        <v>0</v>
      </c>
      <c r="Q70" s="188">
        <f t="shared" si="2"/>
        <v>0</v>
      </c>
      <c r="R70" s="188">
        <f t="shared" si="2"/>
        <v>0</v>
      </c>
      <c r="S70" s="188">
        <f t="shared" si="2"/>
        <v>0</v>
      </c>
      <c r="T70" s="188">
        <f t="shared" si="2"/>
        <v>0</v>
      </c>
      <c r="U70" s="188">
        <f t="shared" si="2"/>
        <v>0</v>
      </c>
      <c r="V70" s="188" t="e">
        <f>MAX(V3:V69)</f>
        <v>#VALUE!</v>
      </c>
      <c r="W70" s="177"/>
      <c r="X70" s="177"/>
    </row>
    <row r="71" spans="1:24" x14ac:dyDescent="0.2">
      <c r="W71" s="177"/>
      <c r="X71" s="177"/>
    </row>
  </sheetData>
  <conditionalFormatting sqref="B3:W70">
    <cfRule type="colorScale" priority="1">
      <colorScale>
        <cfvo type="min"/>
        <cfvo type="percentile" val="50"/>
        <cfvo type="max"/>
        <color rgb="FFACFEC9"/>
        <color rgb="FF00BBC0"/>
        <color rgb="FF006668"/>
      </colorScale>
    </cfRule>
  </conditionalFormatting>
  <pageMargins left="0.7" right="0.7" top="0.75" bottom="0.75" header="0.3" footer="0.3"/>
  <pageSetup scale="3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0061C-13CF-4FC6-BF85-75D088BA99CC}">
  <sheetPr>
    <tabColor rgb="FF6699FF"/>
  </sheetPr>
  <dimension ref="A1:W39"/>
  <sheetViews>
    <sheetView view="pageBreakPreview" topLeftCell="A40" zoomScale="70" zoomScaleNormal="100" zoomScaleSheetLayoutView="70" workbookViewId="0">
      <selection activeCell="A79" sqref="A79:U79"/>
    </sheetView>
  </sheetViews>
  <sheetFormatPr baseColWidth="10" defaultColWidth="11.5" defaultRowHeight="14.25" x14ac:dyDescent="0.2"/>
  <cols>
    <col min="1" max="1" width="102.33203125" style="189" customWidth="1"/>
    <col min="2" max="2" width="16.1640625" style="189" bestFit="1" customWidth="1"/>
    <col min="3" max="3" width="14.6640625" style="189" bestFit="1" customWidth="1"/>
    <col min="4" max="4" width="19" style="189" bestFit="1" customWidth="1"/>
    <col min="5" max="5" width="14.83203125" style="189" bestFit="1" customWidth="1"/>
    <col min="6" max="6" width="11.1640625" style="189" bestFit="1" customWidth="1"/>
    <col min="7" max="7" width="12.5" style="189" bestFit="1" customWidth="1"/>
    <col min="8" max="8" width="13" style="189" bestFit="1" customWidth="1"/>
    <col min="9" max="9" width="10.83203125" style="189" bestFit="1" customWidth="1"/>
    <col min="10" max="10" width="14" style="189" bestFit="1" customWidth="1"/>
    <col min="11" max="11" width="16.6640625" style="189" customWidth="1"/>
    <col min="12" max="13" width="18" style="189" bestFit="1" customWidth="1"/>
    <col min="14" max="14" width="19.83203125" style="189" bestFit="1" customWidth="1"/>
    <col min="15" max="15" width="11.1640625" style="189" bestFit="1" customWidth="1"/>
    <col min="16" max="16" width="17" style="189" bestFit="1" customWidth="1"/>
    <col min="17" max="17" width="16.5" style="189" bestFit="1" customWidth="1"/>
    <col min="18" max="18" width="17" style="189" bestFit="1" customWidth="1"/>
    <col min="19" max="20" width="10.5" style="189" bestFit="1" customWidth="1"/>
    <col min="21" max="21" width="9.5" style="189" bestFit="1" customWidth="1"/>
    <col min="22" max="22" width="14.6640625" style="189" bestFit="1" customWidth="1"/>
    <col min="23" max="23" width="9" style="189" bestFit="1" customWidth="1"/>
    <col min="24" max="16384" width="11.5" style="8"/>
  </cols>
  <sheetData>
    <row r="1" spans="1:23" ht="30" x14ac:dyDescent="0.2">
      <c r="A1" s="174"/>
      <c r="B1" s="175" t="s">
        <v>785</v>
      </c>
      <c r="C1" s="175" t="s">
        <v>787</v>
      </c>
      <c r="D1" s="175" t="s">
        <v>789</v>
      </c>
      <c r="E1" s="175" t="s">
        <v>790</v>
      </c>
      <c r="F1" s="175" t="s">
        <v>791</v>
      </c>
      <c r="G1" s="175" t="s">
        <v>792</v>
      </c>
      <c r="H1" s="175" t="s">
        <v>793</v>
      </c>
      <c r="I1" s="175" t="s">
        <v>794</v>
      </c>
      <c r="J1" s="175" t="s">
        <v>795</v>
      </c>
      <c r="K1" s="175" t="s">
        <v>796</v>
      </c>
      <c r="L1" s="175" t="s">
        <v>797</v>
      </c>
      <c r="M1" s="175" t="s">
        <v>798</v>
      </c>
      <c r="N1" s="175" t="s">
        <v>799</v>
      </c>
      <c r="O1" s="175" t="s">
        <v>800</v>
      </c>
      <c r="P1" s="175" t="s">
        <v>801</v>
      </c>
      <c r="Q1" s="175" t="s">
        <v>802</v>
      </c>
      <c r="R1" s="175" t="s">
        <v>803</v>
      </c>
      <c r="S1" s="175" t="s">
        <v>804</v>
      </c>
      <c r="T1" s="175" t="s">
        <v>805</v>
      </c>
      <c r="U1" s="175" t="s">
        <v>806</v>
      </c>
      <c r="V1" s="175" t="s">
        <v>807</v>
      </c>
      <c r="W1" s="175" t="s">
        <v>809</v>
      </c>
    </row>
    <row r="2" spans="1:23" x14ac:dyDescent="0.2">
      <c r="A2" s="174" t="s">
        <v>170</v>
      </c>
      <c r="B2" s="179">
        <f>COUNTIF('Matriz DT-NN'!$L$13:$L$18,A2)</f>
        <v>0</v>
      </c>
      <c r="C2" s="174" t="e">
        <f>COUNTIF('[1]Matriz ATL'!$L$12:$L$382,A2)</f>
        <v>#VALUE!</v>
      </c>
      <c r="D2" s="174" t="e">
        <f>COUNTIF('[1]Matriz BOL-SA'!$L$12:$L$367,A2)</f>
        <v>#VALUE!</v>
      </c>
      <c r="E2" s="174" t="e">
        <f>COUNTIF('[1]Matriz CAQ-HUI'!$L$12:$L$382,A2)</f>
        <v>#VALUE!</v>
      </c>
      <c r="F2" s="174" t="e">
        <f>COUNTIF('[1]Matriz CAU'!$L$12:$L$381,A2)</f>
        <v>#VALUE!</v>
      </c>
      <c r="G2" s="174" t="e">
        <f>COUNTIF('[1]Matriz CTR'!$L$12:$L$326,A2)</f>
        <v>#VALUE!</v>
      </c>
      <c r="H2" s="174" t="e">
        <f>COUNTIF('[1]Matriz CES-GUAJ'!$L$12:$L$392,A2)</f>
        <v>#VALUE!</v>
      </c>
      <c r="I2" s="174" t="e">
        <f>COUNTIF('[1]Matriz CHO'!$L$12:$L$400,A2)</f>
        <v>#VALUE!</v>
      </c>
      <c r="J2" s="174" t="e">
        <f>COUNTIF('[1]Matriz COR'!$L$12:$L$387,A2)</f>
        <v>#VALUE!</v>
      </c>
      <c r="K2" s="174" t="e">
        <f>COUNTIF('[1]Matriz E.CAF'!$L$12:$L$411,A2)</f>
        <v>#VALUE!</v>
      </c>
      <c r="L2" s="174" t="e">
        <f>COUNTIF('[1]Matriz MAG'!$L$12:$L$362,A2)</f>
        <v>#VALUE!</v>
      </c>
      <c r="M2" s="174" t="e">
        <f>COUNTIF('[1]Matriz MGM'!$L$12:$L$375,A2)</f>
        <v>#VALUE!</v>
      </c>
      <c r="N2" s="174" t="e">
        <f>COUNTIF('[1]Matriz MET'!$L$12:$L$508,A2)</f>
        <v>#VALUE!</v>
      </c>
      <c r="O2" s="174" t="e">
        <f>COUNTIF('[1]Matriz NAR'!$L$12:$L$383,A2)</f>
        <v>#VALUE!</v>
      </c>
      <c r="P2" s="174" t="e">
        <f>COUNTIF('[1]Matriz NSA'!$L$12:$L$390,A2)</f>
        <v>#VALUE!</v>
      </c>
      <c r="Q2" s="174" t="e">
        <f>COUNTIF('[1]Matriz PUT'!$L$12:$L$353,A2)</f>
        <v>#VALUE!</v>
      </c>
      <c r="R2" s="174" t="e">
        <f>COUNTIF('[1]Matriz SAN'!$L$12:$L$384,A2)</f>
        <v>#VALUE!</v>
      </c>
      <c r="S2" s="174" t="e">
        <f>COUNTIF('[1]Matriz SUC'!$L$12:$L$378,A2)</f>
        <v>#VALUE!</v>
      </c>
      <c r="T2" s="174" t="e">
        <f>COUNTIF('[1]Matriz URB'!$L$12:$L$379,A2)</f>
        <v>#VALUE!</v>
      </c>
      <c r="U2" s="174" t="e">
        <f>COUNTIF('[1]Matriz VAC'!$L$12:$L$369,A2)</f>
        <v>#VALUE!</v>
      </c>
      <c r="V2" s="174" t="e">
        <f>COUNTIF('[1]Matriz NN'!$L$12:$L$824,A2)</f>
        <v>#VALUE!</v>
      </c>
      <c r="W2" s="174" t="e">
        <f>SUM(B2:U2)</f>
        <v>#VALUE!</v>
      </c>
    </row>
    <row r="3" spans="1:23" x14ac:dyDescent="0.2">
      <c r="A3" s="174" t="s">
        <v>217</v>
      </c>
      <c r="B3" s="174">
        <f>COUNTIF('Matriz DT-NN'!$L$13:$L$18,A3)</f>
        <v>0</v>
      </c>
      <c r="C3" s="174" t="e">
        <f>COUNTIF('[1]Matriz ATL'!$L$12:$L$382,A3)</f>
        <v>#VALUE!</v>
      </c>
      <c r="D3" s="174" t="e">
        <f>COUNTIF('[1]Matriz BOL-SA'!$L$12:$L$367,A3)</f>
        <v>#VALUE!</v>
      </c>
      <c r="E3" s="174" t="e">
        <f>COUNTIF('[1]Matriz CAQ-HUI'!$L$12:$L$382,A3)</f>
        <v>#VALUE!</v>
      </c>
      <c r="F3" s="174" t="e">
        <f>COUNTIF('[1]Matriz CAU'!$L$12:$L$381,A3)</f>
        <v>#VALUE!</v>
      </c>
      <c r="G3" s="174" t="e">
        <f>COUNTIF('[1]Matriz CTR'!$L$12:$L$326,A3)</f>
        <v>#VALUE!</v>
      </c>
      <c r="H3" s="174" t="e">
        <f>COUNTIF('[1]Matriz CES-GUAJ'!$L$12:$L$392,A3)</f>
        <v>#VALUE!</v>
      </c>
      <c r="I3" s="174" t="e">
        <f>COUNTIF('[1]Matriz CHO'!$L$12:$L$400,A3)</f>
        <v>#VALUE!</v>
      </c>
      <c r="J3" s="174" t="e">
        <f>COUNTIF('[1]Matriz COR'!$L$12:$L$387,A3)</f>
        <v>#VALUE!</v>
      </c>
      <c r="K3" s="174" t="e">
        <f>COUNTIF('[1]Matriz E.CAF'!$L$12:$L$411,A3)</f>
        <v>#VALUE!</v>
      </c>
      <c r="L3" s="174" t="e">
        <f>COUNTIF('[1]Matriz MAG'!$L$12:$L$362,A3)</f>
        <v>#VALUE!</v>
      </c>
      <c r="M3" s="174" t="e">
        <f>COUNTIF('[1]Matriz MGM'!$L$12:$L$375,A3)</f>
        <v>#VALUE!</v>
      </c>
      <c r="N3" s="174" t="e">
        <f>COUNTIF('[1]Matriz MET'!$L$12:$L$508,A3)</f>
        <v>#VALUE!</v>
      </c>
      <c r="O3" s="174" t="e">
        <f>COUNTIF('[1]Matriz NAR'!$L$12:$L$383,A3)</f>
        <v>#VALUE!</v>
      </c>
      <c r="P3" s="174" t="e">
        <f>COUNTIF('[1]Matriz NSA'!$L$12:$L$390,A3)</f>
        <v>#VALUE!</v>
      </c>
      <c r="Q3" s="174" t="e">
        <f>COUNTIF('[1]Matriz PUT'!$L$12:$L$353,A3)</f>
        <v>#VALUE!</v>
      </c>
      <c r="R3" s="174" t="e">
        <f>COUNTIF('[1]Matriz SAN'!$L$12:$L$384,A3)</f>
        <v>#VALUE!</v>
      </c>
      <c r="S3" s="174" t="e">
        <f>COUNTIF('[1]Matriz SUC'!$L$12:$L$378,A3)</f>
        <v>#VALUE!</v>
      </c>
      <c r="T3" s="174" t="e">
        <f>COUNTIF('[1]Matriz URB'!$L$12:$L$379,A3)</f>
        <v>#VALUE!</v>
      </c>
      <c r="U3" s="174" t="e">
        <f>COUNTIF('[1]Matriz VAC'!$L$12:$L$369,A3)</f>
        <v>#VALUE!</v>
      </c>
      <c r="V3" s="174" t="e">
        <f>COUNTIF('[1]Matriz NN'!$L$12:$L$824,A3)</f>
        <v>#VALUE!</v>
      </c>
      <c r="W3" s="174" t="e">
        <f t="shared" ref="W3:W39" si="0">SUM(B3:U3)</f>
        <v>#VALUE!</v>
      </c>
    </row>
    <row r="4" spans="1:23" x14ac:dyDescent="0.2">
      <c r="A4" s="174" t="s">
        <v>256</v>
      </c>
      <c r="B4" s="174">
        <f>COUNTIF('Matriz DT-NN'!$L$13:$L$18,A4)</f>
        <v>0</v>
      </c>
      <c r="C4" s="174" t="e">
        <f>COUNTIF('[1]Matriz ATL'!$L$12:$L$382,A4)</f>
        <v>#VALUE!</v>
      </c>
      <c r="D4" s="174" t="e">
        <f>COUNTIF('[1]Matriz BOL-SA'!$L$12:$L$367,A4)</f>
        <v>#VALUE!</v>
      </c>
      <c r="E4" s="174" t="e">
        <f>COUNTIF('[1]Matriz CAQ-HUI'!$L$12:$L$382,A4)</f>
        <v>#VALUE!</v>
      </c>
      <c r="F4" s="174" t="e">
        <f>COUNTIF('[1]Matriz CAU'!$L$12:$L$381,A4)</f>
        <v>#VALUE!</v>
      </c>
      <c r="G4" s="174" t="e">
        <f>COUNTIF('[1]Matriz CTR'!$L$12:$L$326,A4)</f>
        <v>#VALUE!</v>
      </c>
      <c r="H4" s="174" t="e">
        <f>COUNTIF('[1]Matriz CES-GUAJ'!$L$12:$L$392,A4)</f>
        <v>#VALUE!</v>
      </c>
      <c r="I4" s="174" t="e">
        <f>COUNTIF('[1]Matriz CHO'!$L$12:$L$400,A4)</f>
        <v>#VALUE!</v>
      </c>
      <c r="J4" s="174" t="e">
        <f>COUNTIF('[1]Matriz COR'!$L$12:$L$387,A4)</f>
        <v>#VALUE!</v>
      </c>
      <c r="K4" s="174" t="e">
        <f>COUNTIF('[1]Matriz E.CAF'!$L$12:$L$411,A4)</f>
        <v>#VALUE!</v>
      </c>
      <c r="L4" s="174" t="e">
        <f>COUNTIF('[1]Matriz MAG'!$L$12:$L$362,A4)</f>
        <v>#VALUE!</v>
      </c>
      <c r="M4" s="174" t="e">
        <f>COUNTIF('[1]Matriz MGM'!$L$12:$L$375,A4)</f>
        <v>#VALUE!</v>
      </c>
      <c r="N4" s="174" t="e">
        <f>COUNTIF('[1]Matriz MET'!$L$12:$L$508,A4)</f>
        <v>#VALUE!</v>
      </c>
      <c r="O4" s="174" t="e">
        <f>COUNTIF('[1]Matriz NAR'!$L$12:$L$383,A4)</f>
        <v>#VALUE!</v>
      </c>
      <c r="P4" s="174" t="e">
        <f>COUNTIF('[1]Matriz NSA'!$L$12:$L$390,A4)</f>
        <v>#VALUE!</v>
      </c>
      <c r="Q4" s="174" t="e">
        <f>COUNTIF('[1]Matriz PUT'!$L$12:$L$353,A4)</f>
        <v>#VALUE!</v>
      </c>
      <c r="R4" s="174" t="e">
        <f>COUNTIF('[1]Matriz SAN'!$L$12:$L$384,A4)</f>
        <v>#VALUE!</v>
      </c>
      <c r="S4" s="174" t="e">
        <f>COUNTIF('[1]Matriz SUC'!$L$12:$L$378,A4)</f>
        <v>#VALUE!</v>
      </c>
      <c r="T4" s="174" t="e">
        <f>COUNTIF('[1]Matriz URB'!$L$12:$L$379,A4)</f>
        <v>#VALUE!</v>
      </c>
      <c r="U4" s="174" t="e">
        <f>COUNTIF('[1]Matriz VAC'!$L$12:$L$369,A4)</f>
        <v>#VALUE!</v>
      </c>
      <c r="V4" s="174" t="e">
        <f>COUNTIF('[1]Matriz NN'!$L$12:$L$824,A4)</f>
        <v>#VALUE!</v>
      </c>
      <c r="W4" s="174" t="e">
        <f t="shared" si="0"/>
        <v>#VALUE!</v>
      </c>
    </row>
    <row r="5" spans="1:23" x14ac:dyDescent="0.2">
      <c r="A5" s="174" t="s">
        <v>291</v>
      </c>
      <c r="B5" s="174">
        <f>COUNTIF('Matriz DT-NN'!$L$13:$L$18,A5)</f>
        <v>0</v>
      </c>
      <c r="C5" s="174" t="e">
        <f>COUNTIF('[1]Matriz ATL'!$L$12:$L$382,A5)</f>
        <v>#VALUE!</v>
      </c>
      <c r="D5" s="174" t="e">
        <f>COUNTIF('[1]Matriz BOL-SA'!$L$12:$L$367,A5)</f>
        <v>#VALUE!</v>
      </c>
      <c r="E5" s="174" t="e">
        <f>COUNTIF('[1]Matriz CAQ-HUI'!$L$12:$L$382,A5)</f>
        <v>#VALUE!</v>
      </c>
      <c r="F5" s="174" t="e">
        <f>COUNTIF('[1]Matriz CAU'!$L$12:$L$381,A5)</f>
        <v>#VALUE!</v>
      </c>
      <c r="G5" s="174" t="e">
        <f>COUNTIF('[1]Matriz CTR'!$L$12:$L$326,A5)</f>
        <v>#VALUE!</v>
      </c>
      <c r="H5" s="174" t="e">
        <f>COUNTIF('[1]Matriz CES-GUAJ'!$L$12:$L$392,A5)</f>
        <v>#VALUE!</v>
      </c>
      <c r="I5" s="174" t="e">
        <f>COUNTIF('[1]Matriz CHO'!$L$12:$L$400,A5)</f>
        <v>#VALUE!</v>
      </c>
      <c r="J5" s="174" t="e">
        <f>COUNTIF('[1]Matriz COR'!$L$12:$L$387,A5)</f>
        <v>#VALUE!</v>
      </c>
      <c r="K5" s="174" t="e">
        <f>COUNTIF('[1]Matriz E.CAF'!$L$12:$L$411,A5)</f>
        <v>#VALUE!</v>
      </c>
      <c r="L5" s="174" t="e">
        <f>COUNTIF('[1]Matriz MAG'!$L$12:$L$362,A5)</f>
        <v>#VALUE!</v>
      </c>
      <c r="M5" s="174" t="e">
        <f>COUNTIF('[1]Matriz MGM'!$L$12:$L$375,A5)</f>
        <v>#VALUE!</v>
      </c>
      <c r="N5" s="174" t="e">
        <f>COUNTIF('[1]Matriz MET'!$L$12:$L$508,A5)</f>
        <v>#VALUE!</v>
      </c>
      <c r="O5" s="174" t="e">
        <f>COUNTIF('[1]Matriz NAR'!$L$12:$L$383,A5)</f>
        <v>#VALUE!</v>
      </c>
      <c r="P5" s="174" t="e">
        <f>COUNTIF('[1]Matriz NSA'!$L$12:$L$390,A5)</f>
        <v>#VALUE!</v>
      </c>
      <c r="Q5" s="174" t="e">
        <f>COUNTIF('[1]Matriz PUT'!$L$12:$L$353,A5)</f>
        <v>#VALUE!</v>
      </c>
      <c r="R5" s="174" t="e">
        <f>COUNTIF('[1]Matriz SAN'!$L$12:$L$384,A5)</f>
        <v>#VALUE!</v>
      </c>
      <c r="S5" s="174" t="e">
        <f>COUNTIF('[1]Matriz SUC'!$L$12:$L$378,A5)</f>
        <v>#VALUE!</v>
      </c>
      <c r="T5" s="174" t="e">
        <f>COUNTIF('[1]Matriz URB'!$L$12:$L$379,A5)</f>
        <v>#VALUE!</v>
      </c>
      <c r="U5" s="174" t="e">
        <f>COUNTIF('[1]Matriz VAC'!$L$12:$L$369,A5)</f>
        <v>#VALUE!</v>
      </c>
      <c r="V5" s="174" t="e">
        <f>COUNTIF('[1]Matriz NN'!$L$12:$L$824,A5)</f>
        <v>#VALUE!</v>
      </c>
      <c r="W5" s="174" t="e">
        <f t="shared" si="0"/>
        <v>#VALUE!</v>
      </c>
    </row>
    <row r="6" spans="1:23" ht="15" x14ac:dyDescent="0.2">
      <c r="A6" s="174" t="s">
        <v>318</v>
      </c>
      <c r="B6" s="190">
        <f>COUNTIF('Matriz DT-NN'!$L$13:$L$18,A6)</f>
        <v>0</v>
      </c>
      <c r="C6" s="190" t="e">
        <f>COUNTIF('[1]Matriz ATL'!$L$12:$L$382,A6)</f>
        <v>#VALUE!</v>
      </c>
      <c r="D6" s="190" t="e">
        <f>COUNTIF('[1]Matriz BOL-SA'!$L$12:$L$367,A6)</f>
        <v>#VALUE!</v>
      </c>
      <c r="E6" s="190" t="e">
        <f>COUNTIF('[1]Matriz CAQ-HUI'!$L$12:$L$382,A6)</f>
        <v>#VALUE!</v>
      </c>
      <c r="F6" s="190" t="e">
        <f>COUNTIF('[1]Matriz CAU'!$L$12:$L$381,A6)</f>
        <v>#VALUE!</v>
      </c>
      <c r="G6" s="190" t="e">
        <f>COUNTIF('[1]Matriz CTR'!$L$12:$L$326,A6)</f>
        <v>#VALUE!</v>
      </c>
      <c r="H6" s="190" t="e">
        <f>COUNTIF('[1]Matriz CES-GUAJ'!$L$12:$L$392,A6)</f>
        <v>#VALUE!</v>
      </c>
      <c r="I6" s="190" t="e">
        <f>COUNTIF('[1]Matriz CHO'!$L$12:$L$400,A6)</f>
        <v>#VALUE!</v>
      </c>
      <c r="J6" s="190" t="e">
        <f>COUNTIF('[1]Matriz COR'!$L$12:$L$387,A6)</f>
        <v>#VALUE!</v>
      </c>
      <c r="K6" s="190" t="e">
        <f>COUNTIF('[1]Matriz E.CAF'!$L$12:$L$411,A6)</f>
        <v>#VALUE!</v>
      </c>
      <c r="L6" s="190" t="e">
        <f>COUNTIF('[1]Matriz MAG'!$L$12:$L$362,A6)</f>
        <v>#VALUE!</v>
      </c>
      <c r="M6" s="190" t="e">
        <f>COUNTIF('[1]Matriz MGM'!$L$12:$L$375,A6)</f>
        <v>#VALUE!</v>
      </c>
      <c r="N6" s="190" t="e">
        <f>COUNTIF('[1]Matriz MET'!$L$12:$L$508,A6)</f>
        <v>#VALUE!</v>
      </c>
      <c r="O6" s="190" t="e">
        <f>COUNTIF('[1]Matriz NAR'!$L$12:$L$383,A6)</f>
        <v>#VALUE!</v>
      </c>
      <c r="P6" s="190" t="e">
        <f>COUNTIF('[1]Matriz NSA'!$L$12:$L$390,A6)</f>
        <v>#VALUE!</v>
      </c>
      <c r="Q6" s="190" t="e">
        <f>COUNTIF('[1]Matriz PUT'!$L$12:$L$353,A6)</f>
        <v>#VALUE!</v>
      </c>
      <c r="R6" s="190" t="e">
        <f>COUNTIF('[1]Matriz SAN'!$L$12:$L$384,A6)</f>
        <v>#VALUE!</v>
      </c>
      <c r="S6" s="190" t="e">
        <f>COUNTIF('[1]Matriz SUC'!$L$12:$L$378,A6)</f>
        <v>#VALUE!</v>
      </c>
      <c r="T6" s="190" t="e">
        <f>COUNTIF('[1]Matriz URB'!$L$12:$L$379,A6)</f>
        <v>#VALUE!</v>
      </c>
      <c r="U6" s="190" t="e">
        <f>COUNTIF('[1]Matriz VAC'!$L$12:$L$369,A6)</f>
        <v>#VALUE!</v>
      </c>
      <c r="V6" s="190" t="e">
        <f>COUNTIF('[1]Matriz NN'!$L$12:$L$824,A6)</f>
        <v>#VALUE!</v>
      </c>
      <c r="W6" s="190" t="e">
        <f t="shared" si="0"/>
        <v>#VALUE!</v>
      </c>
    </row>
    <row r="7" spans="1:23" x14ac:dyDescent="0.2">
      <c r="A7" s="174" t="s">
        <v>339</v>
      </c>
      <c r="B7" s="174">
        <f>COUNTIF('Matriz DT-NN'!$L$13:$L$18,A7)</f>
        <v>0</v>
      </c>
      <c r="C7" s="174" t="e">
        <f>COUNTIF('[1]Matriz ATL'!$L$12:$L$382,A7)</f>
        <v>#VALUE!</v>
      </c>
      <c r="D7" s="174" t="e">
        <f>COUNTIF('[1]Matriz BOL-SA'!$L$12:$L$367,A7)</f>
        <v>#VALUE!</v>
      </c>
      <c r="E7" s="174" t="e">
        <f>COUNTIF('[1]Matriz CAQ-HUI'!$L$12:$L$382,A7)</f>
        <v>#VALUE!</v>
      </c>
      <c r="F7" s="174" t="e">
        <f>COUNTIF('[1]Matriz CAU'!$L$12:$L$381,A7)</f>
        <v>#VALUE!</v>
      </c>
      <c r="G7" s="174" t="e">
        <f>COUNTIF('[1]Matriz CTR'!$L$12:$L$326,A7)</f>
        <v>#VALUE!</v>
      </c>
      <c r="H7" s="174" t="e">
        <f>COUNTIF('[1]Matriz CES-GUAJ'!$L$12:$L$392,A7)</f>
        <v>#VALUE!</v>
      </c>
      <c r="I7" s="174" t="e">
        <f>COUNTIF('[1]Matriz CHO'!$L$12:$L$400,A7)</f>
        <v>#VALUE!</v>
      </c>
      <c r="J7" s="174" t="e">
        <f>COUNTIF('[1]Matriz COR'!$L$12:$L$387,A7)</f>
        <v>#VALUE!</v>
      </c>
      <c r="K7" s="174" t="e">
        <f>COUNTIF('[1]Matriz E.CAF'!$L$12:$L$411,A7)</f>
        <v>#VALUE!</v>
      </c>
      <c r="L7" s="174" t="e">
        <f>COUNTIF('[1]Matriz MAG'!$L$12:$L$362,A7)</f>
        <v>#VALUE!</v>
      </c>
      <c r="M7" s="174" t="e">
        <f>COUNTIF('[1]Matriz MGM'!$L$12:$L$375,A7)</f>
        <v>#VALUE!</v>
      </c>
      <c r="N7" s="174" t="e">
        <f>COUNTIF('[1]Matriz MET'!$L$12:$L$508,A7)</f>
        <v>#VALUE!</v>
      </c>
      <c r="O7" s="174" t="e">
        <f>COUNTIF('[1]Matriz NAR'!$L$12:$L$383,A7)</f>
        <v>#VALUE!</v>
      </c>
      <c r="P7" s="174" t="e">
        <f>COUNTIF('[1]Matriz NSA'!$L$12:$L$390,A7)</f>
        <v>#VALUE!</v>
      </c>
      <c r="Q7" s="174" t="e">
        <f>COUNTIF('[1]Matriz PUT'!$L$12:$L$353,A7)</f>
        <v>#VALUE!</v>
      </c>
      <c r="R7" s="174" t="e">
        <f>COUNTIF('[1]Matriz SAN'!$L$12:$L$384,A7)</f>
        <v>#VALUE!</v>
      </c>
      <c r="S7" s="174" t="e">
        <f>COUNTIF('[1]Matriz SUC'!$L$12:$L$378,A7)</f>
        <v>#VALUE!</v>
      </c>
      <c r="T7" s="174" t="e">
        <f>COUNTIF('[1]Matriz URB'!$L$12:$L$379,A7)</f>
        <v>#VALUE!</v>
      </c>
      <c r="U7" s="174" t="e">
        <f>COUNTIF('[1]Matriz VAC'!$L$12:$L$369,A7)</f>
        <v>#VALUE!</v>
      </c>
      <c r="V7" s="174" t="e">
        <f>COUNTIF('[1]Matriz NN'!$L$12:$L$824,A7)</f>
        <v>#VALUE!</v>
      </c>
      <c r="W7" s="174" t="e">
        <f t="shared" si="0"/>
        <v>#VALUE!</v>
      </c>
    </row>
    <row r="8" spans="1:23" x14ac:dyDescent="0.2">
      <c r="A8" s="174" t="s">
        <v>359</v>
      </c>
      <c r="B8" s="174">
        <f>COUNTIF('Matriz DT-NN'!$L$13:$L$18,A8)</f>
        <v>0</v>
      </c>
      <c r="C8" s="174" t="e">
        <f>COUNTIF('[1]Matriz ATL'!$L$12:$L$382,A8)</f>
        <v>#VALUE!</v>
      </c>
      <c r="D8" s="174" t="e">
        <f>COUNTIF('[1]Matriz BOL-SA'!$L$12:$L$367,A8)</f>
        <v>#VALUE!</v>
      </c>
      <c r="E8" s="174" t="e">
        <f>COUNTIF('[1]Matriz CAQ-HUI'!$L$12:$L$382,A8)</f>
        <v>#VALUE!</v>
      </c>
      <c r="F8" s="174" t="e">
        <f>COUNTIF('[1]Matriz CAU'!$L$12:$L$381,A8)</f>
        <v>#VALUE!</v>
      </c>
      <c r="G8" s="174" t="e">
        <f>COUNTIF('[1]Matriz CTR'!$L$12:$L$326,A8)</f>
        <v>#VALUE!</v>
      </c>
      <c r="H8" s="174" t="e">
        <f>COUNTIF('[1]Matriz CES-GUAJ'!$L$12:$L$392,A8)</f>
        <v>#VALUE!</v>
      </c>
      <c r="I8" s="174" t="e">
        <f>COUNTIF('[1]Matriz CHO'!$L$12:$L$400,A8)</f>
        <v>#VALUE!</v>
      </c>
      <c r="J8" s="174" t="e">
        <f>COUNTIF('[1]Matriz COR'!$L$12:$L$387,A8)</f>
        <v>#VALUE!</v>
      </c>
      <c r="K8" s="174" t="e">
        <f>COUNTIF('[1]Matriz E.CAF'!$L$12:$L$411,A8)</f>
        <v>#VALUE!</v>
      </c>
      <c r="L8" s="174" t="e">
        <f>COUNTIF('[1]Matriz MAG'!$L$12:$L$362,A8)</f>
        <v>#VALUE!</v>
      </c>
      <c r="M8" s="174" t="e">
        <f>COUNTIF('[1]Matriz MGM'!$L$12:$L$375,A8)</f>
        <v>#VALUE!</v>
      </c>
      <c r="N8" s="174" t="e">
        <f>COUNTIF('[1]Matriz MET'!$L$12:$L$508,A8)</f>
        <v>#VALUE!</v>
      </c>
      <c r="O8" s="174" t="e">
        <f>COUNTIF('[1]Matriz NAR'!$L$12:$L$383,A8)</f>
        <v>#VALUE!</v>
      </c>
      <c r="P8" s="174" t="e">
        <f>COUNTIF('[1]Matriz NSA'!$L$12:$L$390,A8)</f>
        <v>#VALUE!</v>
      </c>
      <c r="Q8" s="174" t="e">
        <f>COUNTIF('[1]Matriz PUT'!$L$12:$L$353,A8)</f>
        <v>#VALUE!</v>
      </c>
      <c r="R8" s="174" t="e">
        <f>COUNTIF('[1]Matriz SAN'!$L$12:$L$384,A8)</f>
        <v>#VALUE!</v>
      </c>
      <c r="S8" s="174" t="e">
        <f>COUNTIF('[1]Matriz SUC'!$L$12:$L$378,A8)</f>
        <v>#VALUE!</v>
      </c>
      <c r="T8" s="174" t="e">
        <f>COUNTIF('[1]Matriz URB'!$L$12:$L$379,A8)</f>
        <v>#VALUE!</v>
      </c>
      <c r="U8" s="174" t="e">
        <f>COUNTIF('[1]Matriz VAC'!$L$12:$L$369,A8)</f>
        <v>#VALUE!</v>
      </c>
      <c r="V8" s="174" t="e">
        <f>COUNTIF('[1]Matriz NN'!$L$12:$L$824,A8)</f>
        <v>#VALUE!</v>
      </c>
      <c r="W8" s="174" t="e">
        <f t="shared" si="0"/>
        <v>#VALUE!</v>
      </c>
    </row>
    <row r="9" spans="1:23" ht="15" x14ac:dyDescent="0.2">
      <c r="A9" s="174" t="s">
        <v>376</v>
      </c>
      <c r="B9" s="174">
        <f>COUNTIF('Matriz DT-NN'!$L$13:$L$18,A9)</f>
        <v>0</v>
      </c>
      <c r="C9" s="174" t="e">
        <f>COUNTIF('[1]Matriz ATL'!$L$12:$L$382,A9)</f>
        <v>#VALUE!</v>
      </c>
      <c r="D9" s="174" t="e">
        <f>COUNTIF('[1]Matriz BOL-SA'!$L$12:$L$367,A9)</f>
        <v>#VALUE!</v>
      </c>
      <c r="E9" s="174" t="e">
        <f>COUNTIF('[1]Matriz CAQ-HUI'!$L$12:$L$382,A9)</f>
        <v>#VALUE!</v>
      </c>
      <c r="F9" s="174" t="e">
        <f>COUNTIF('[1]Matriz CAU'!$L$12:$L$381,A9)</f>
        <v>#VALUE!</v>
      </c>
      <c r="G9" s="174" t="e">
        <f>COUNTIF('[1]Matriz CTR'!$L$12:$L$326,A9)</f>
        <v>#VALUE!</v>
      </c>
      <c r="H9" s="174" t="e">
        <f>COUNTIF('[1]Matriz CES-GUAJ'!$L$12:$L$392,A9)</f>
        <v>#VALUE!</v>
      </c>
      <c r="I9" s="174" t="e">
        <f>COUNTIF('[1]Matriz CHO'!$L$12:$L$400,A9)</f>
        <v>#VALUE!</v>
      </c>
      <c r="J9" s="174" t="e">
        <f>COUNTIF('[1]Matriz COR'!$L$12:$L$387,A9)</f>
        <v>#VALUE!</v>
      </c>
      <c r="K9" s="174" t="e">
        <f>COUNTIF('[1]Matriz E.CAF'!$L$12:$L$411,A9)</f>
        <v>#VALUE!</v>
      </c>
      <c r="L9" s="174" t="e">
        <f>COUNTIF('[1]Matriz MAG'!$L$12:$L$362,A9)</f>
        <v>#VALUE!</v>
      </c>
      <c r="M9" s="174" t="e">
        <f>COUNTIF('[1]Matriz MGM'!$L$12:$L$375,A9)</f>
        <v>#VALUE!</v>
      </c>
      <c r="N9" s="174" t="e">
        <f>COUNTIF('[1]Matriz MET'!$L$12:$L$508,A9)</f>
        <v>#VALUE!</v>
      </c>
      <c r="O9" s="174" t="e">
        <f>COUNTIF('[1]Matriz NAR'!$L$12:$L$383,A9)</f>
        <v>#VALUE!</v>
      </c>
      <c r="P9" s="174" t="e">
        <f>COUNTIF('[1]Matriz NSA'!$L$12:$L$390,A9)</f>
        <v>#VALUE!</v>
      </c>
      <c r="Q9" s="174" t="e">
        <f>COUNTIF('[1]Matriz PUT'!$L$12:$L$353,A9)</f>
        <v>#VALUE!</v>
      </c>
      <c r="R9" s="174" t="e">
        <f>COUNTIF('[1]Matriz SAN'!$L$12:$L$384,A9)</f>
        <v>#VALUE!</v>
      </c>
      <c r="S9" s="174" t="e">
        <f>COUNTIF('[1]Matriz SUC'!$L$12:$L$378,A9)</f>
        <v>#VALUE!</v>
      </c>
      <c r="T9" s="174" t="e">
        <f>COUNTIF('[1]Matriz URB'!$L$12:$L$379,A9)</f>
        <v>#VALUE!</v>
      </c>
      <c r="U9" s="174" t="e">
        <f>COUNTIF('[1]Matriz VAC'!$L$12:$L$369,A9)</f>
        <v>#VALUE!</v>
      </c>
      <c r="V9" s="174" t="e">
        <f>COUNTIF('[1]Matriz NN'!$L$12:$L$824,A9)</f>
        <v>#VALUE!</v>
      </c>
      <c r="W9" s="190" t="e">
        <f t="shared" si="0"/>
        <v>#VALUE!</v>
      </c>
    </row>
    <row r="10" spans="1:23" x14ac:dyDescent="0.2">
      <c r="A10" s="174" t="s">
        <v>391</v>
      </c>
      <c r="B10" s="174">
        <f>COUNTIF('Matriz DT-NN'!$L$13:$L$18,A10)</f>
        <v>0</v>
      </c>
      <c r="C10" s="174" t="e">
        <f>COUNTIF('[1]Matriz ATL'!$L$12:$L$382,A10)</f>
        <v>#VALUE!</v>
      </c>
      <c r="D10" s="174" t="e">
        <f>COUNTIF('[1]Matriz BOL-SA'!$L$12:$L$367,A10)</f>
        <v>#VALUE!</v>
      </c>
      <c r="E10" s="174" t="e">
        <f>COUNTIF('[1]Matriz CAQ-HUI'!$L$12:$L$382,A10)</f>
        <v>#VALUE!</v>
      </c>
      <c r="F10" s="174" t="e">
        <f>COUNTIF('[1]Matriz CAU'!$L$12:$L$381,A10)</f>
        <v>#VALUE!</v>
      </c>
      <c r="G10" s="174" t="e">
        <f>COUNTIF('[1]Matriz CTR'!$L$12:$L$326,A10)</f>
        <v>#VALUE!</v>
      </c>
      <c r="H10" s="174" t="e">
        <f>COUNTIF('[1]Matriz CES-GUAJ'!$L$12:$L$392,A10)</f>
        <v>#VALUE!</v>
      </c>
      <c r="I10" s="174" t="e">
        <f>COUNTIF('[1]Matriz CHO'!$L$12:$L$400,A10)</f>
        <v>#VALUE!</v>
      </c>
      <c r="J10" s="174" t="e">
        <f>COUNTIF('[1]Matriz COR'!$L$12:$L$387,A10)</f>
        <v>#VALUE!</v>
      </c>
      <c r="K10" s="174" t="e">
        <f>COUNTIF('[1]Matriz E.CAF'!$L$12:$L$411,A10)</f>
        <v>#VALUE!</v>
      </c>
      <c r="L10" s="174" t="e">
        <f>COUNTIF('[1]Matriz MAG'!$L$12:$L$362,A10)</f>
        <v>#VALUE!</v>
      </c>
      <c r="M10" s="174" t="e">
        <f>COUNTIF('[1]Matriz MGM'!$L$12:$L$375,A10)</f>
        <v>#VALUE!</v>
      </c>
      <c r="N10" s="174" t="e">
        <f>COUNTIF('[1]Matriz MET'!$L$12:$L$508,A10)</f>
        <v>#VALUE!</v>
      </c>
      <c r="O10" s="174" t="e">
        <f>COUNTIF('[1]Matriz NAR'!$L$12:$L$383,A10)</f>
        <v>#VALUE!</v>
      </c>
      <c r="P10" s="174" t="e">
        <f>COUNTIF('[1]Matriz NSA'!$L$12:$L$390,A10)</f>
        <v>#VALUE!</v>
      </c>
      <c r="Q10" s="174" t="e">
        <f>COUNTIF('[1]Matriz PUT'!$L$12:$L$353,A10)</f>
        <v>#VALUE!</v>
      </c>
      <c r="R10" s="174" t="e">
        <f>COUNTIF('[1]Matriz SAN'!$L$12:$L$384,A10)</f>
        <v>#VALUE!</v>
      </c>
      <c r="S10" s="174" t="e">
        <f>COUNTIF('[1]Matriz SUC'!$L$12:$L$378,A10)</f>
        <v>#VALUE!</v>
      </c>
      <c r="T10" s="174" t="e">
        <f>COUNTIF('[1]Matriz URB'!$L$12:$L$379,A10)</f>
        <v>#VALUE!</v>
      </c>
      <c r="U10" s="174" t="e">
        <f>COUNTIF('[1]Matriz VAC'!$L$12:$L$369,A10)</f>
        <v>#VALUE!</v>
      </c>
      <c r="V10" s="174" t="e">
        <f>COUNTIF('[1]Matriz NN'!$L$12:$L$824,A10)</f>
        <v>#VALUE!</v>
      </c>
      <c r="W10" s="174" t="e">
        <f t="shared" si="0"/>
        <v>#VALUE!</v>
      </c>
    </row>
    <row r="11" spans="1:23" x14ac:dyDescent="0.2">
      <c r="A11" s="174" t="s">
        <v>403</v>
      </c>
      <c r="B11" s="174">
        <f>COUNTIF('Matriz DT-NN'!$L$13:$L$18,A11)</f>
        <v>0</v>
      </c>
      <c r="C11" s="174" t="e">
        <f>COUNTIF('[1]Matriz ATL'!$L$12:$L$382,A11)</f>
        <v>#VALUE!</v>
      </c>
      <c r="D11" s="174" t="e">
        <f>COUNTIF('[1]Matriz BOL-SA'!$L$12:$L$367,A11)</f>
        <v>#VALUE!</v>
      </c>
      <c r="E11" s="174" t="e">
        <f>COUNTIF('[1]Matriz CAQ-HUI'!$L$12:$L$382,A11)</f>
        <v>#VALUE!</v>
      </c>
      <c r="F11" s="174" t="e">
        <f>COUNTIF('[1]Matriz CAU'!$L$12:$L$381,A11)</f>
        <v>#VALUE!</v>
      </c>
      <c r="G11" s="174" t="e">
        <f>COUNTIF('[1]Matriz CTR'!$L$12:$L$326,A11)</f>
        <v>#VALUE!</v>
      </c>
      <c r="H11" s="174" t="e">
        <f>COUNTIF('[1]Matriz CES-GUAJ'!$L$12:$L$392,A11)</f>
        <v>#VALUE!</v>
      </c>
      <c r="I11" s="174" t="e">
        <f>COUNTIF('[1]Matriz CHO'!$L$12:$L$400,A11)</f>
        <v>#VALUE!</v>
      </c>
      <c r="J11" s="174" t="e">
        <f>COUNTIF('[1]Matriz COR'!$L$12:$L$387,A11)</f>
        <v>#VALUE!</v>
      </c>
      <c r="K11" s="174" t="e">
        <f>COUNTIF('[1]Matriz E.CAF'!$L$12:$L$411,A11)</f>
        <v>#VALUE!</v>
      </c>
      <c r="L11" s="174" t="e">
        <f>COUNTIF('[1]Matriz MAG'!$L$12:$L$362,A11)</f>
        <v>#VALUE!</v>
      </c>
      <c r="M11" s="174" t="e">
        <f>COUNTIF('[1]Matriz MGM'!$L$12:$L$375,A11)</f>
        <v>#VALUE!</v>
      </c>
      <c r="N11" s="174" t="e">
        <f>COUNTIF('[1]Matriz MET'!$L$12:$L$508,A11)</f>
        <v>#VALUE!</v>
      </c>
      <c r="O11" s="174" t="e">
        <f>COUNTIF('[1]Matriz NAR'!$L$12:$L$383,A11)</f>
        <v>#VALUE!</v>
      </c>
      <c r="P11" s="174" t="e">
        <f>COUNTIF('[1]Matriz NSA'!$L$12:$L$390,A11)</f>
        <v>#VALUE!</v>
      </c>
      <c r="Q11" s="174" t="e">
        <f>COUNTIF('[1]Matriz PUT'!$L$12:$L$353,A11)</f>
        <v>#VALUE!</v>
      </c>
      <c r="R11" s="174" t="e">
        <f>COUNTIF('[1]Matriz SAN'!$L$12:$L$384,A11)</f>
        <v>#VALUE!</v>
      </c>
      <c r="S11" s="174" t="e">
        <f>COUNTIF('[1]Matriz SUC'!$L$12:$L$378,A11)</f>
        <v>#VALUE!</v>
      </c>
      <c r="T11" s="174" t="e">
        <f>COUNTIF('[1]Matriz URB'!$L$12:$L$379,A11)</f>
        <v>#VALUE!</v>
      </c>
      <c r="U11" s="174" t="e">
        <f>COUNTIF('[1]Matriz VAC'!$L$12:$L$369,A11)</f>
        <v>#VALUE!</v>
      </c>
      <c r="V11" s="174" t="e">
        <f>COUNTIF('[1]Matriz NN'!$L$12:$L$824,A11)</f>
        <v>#VALUE!</v>
      </c>
      <c r="W11" s="174" t="e">
        <f t="shared" si="0"/>
        <v>#VALUE!</v>
      </c>
    </row>
    <row r="12" spans="1:23" x14ac:dyDescent="0.2">
      <c r="A12" s="174" t="s">
        <v>416</v>
      </c>
      <c r="B12" s="174">
        <f>COUNTIF('Matriz DT-NN'!$L$13:$L$18,A12)</f>
        <v>0</v>
      </c>
      <c r="C12" s="174" t="e">
        <f>COUNTIF('[1]Matriz ATL'!$L$12:$L$382,A12)</f>
        <v>#VALUE!</v>
      </c>
      <c r="D12" s="174" t="e">
        <f>COUNTIF('[1]Matriz BOL-SA'!$L$12:$L$367,A12)</f>
        <v>#VALUE!</v>
      </c>
      <c r="E12" s="174" t="e">
        <f>COUNTIF('[1]Matriz CAQ-HUI'!$L$12:$L$382,A12)</f>
        <v>#VALUE!</v>
      </c>
      <c r="F12" s="174" t="e">
        <f>COUNTIF('[1]Matriz CAU'!$L$12:$L$381,A12)</f>
        <v>#VALUE!</v>
      </c>
      <c r="G12" s="174" t="e">
        <f>COUNTIF('[1]Matriz CTR'!$L$12:$L$326,A12)</f>
        <v>#VALUE!</v>
      </c>
      <c r="H12" s="174" t="e">
        <f>COUNTIF('[1]Matriz CES-GUAJ'!$L$12:$L$392,A12)</f>
        <v>#VALUE!</v>
      </c>
      <c r="I12" s="174" t="e">
        <f>COUNTIF('[1]Matriz CHO'!$L$12:$L$400,A12)</f>
        <v>#VALUE!</v>
      </c>
      <c r="J12" s="174" t="e">
        <f>COUNTIF('[1]Matriz COR'!$L$12:$L$387,A12)</f>
        <v>#VALUE!</v>
      </c>
      <c r="K12" s="174" t="e">
        <f>COUNTIF('[1]Matriz E.CAF'!$L$12:$L$411,A12)</f>
        <v>#VALUE!</v>
      </c>
      <c r="L12" s="174" t="e">
        <f>COUNTIF('[1]Matriz MAG'!$L$12:$L$362,A12)</f>
        <v>#VALUE!</v>
      </c>
      <c r="M12" s="174" t="e">
        <f>COUNTIF('[1]Matriz MGM'!$L$12:$L$375,A12)</f>
        <v>#VALUE!</v>
      </c>
      <c r="N12" s="174" t="e">
        <f>COUNTIF('[1]Matriz MET'!$L$12:$L$508,A12)</f>
        <v>#VALUE!</v>
      </c>
      <c r="O12" s="174" t="e">
        <f>COUNTIF('[1]Matriz NAR'!$L$12:$L$383,A12)</f>
        <v>#VALUE!</v>
      </c>
      <c r="P12" s="174" t="e">
        <f>COUNTIF('[1]Matriz NSA'!$L$12:$L$390,A12)</f>
        <v>#VALUE!</v>
      </c>
      <c r="Q12" s="174" t="e">
        <f>COUNTIF('[1]Matriz PUT'!$L$12:$L$353,A12)</f>
        <v>#VALUE!</v>
      </c>
      <c r="R12" s="174" t="e">
        <f>COUNTIF('[1]Matriz SAN'!$L$12:$L$384,A12)</f>
        <v>#VALUE!</v>
      </c>
      <c r="S12" s="174" t="e">
        <f>COUNTIF('[1]Matriz SUC'!$L$12:$L$378,A12)</f>
        <v>#VALUE!</v>
      </c>
      <c r="T12" s="174" t="e">
        <f>COUNTIF('[1]Matriz URB'!$L$12:$L$379,A12)</f>
        <v>#VALUE!</v>
      </c>
      <c r="U12" s="174" t="e">
        <f>COUNTIF('[1]Matriz VAC'!$L$12:$L$369,A12)</f>
        <v>#VALUE!</v>
      </c>
      <c r="V12" s="174" t="e">
        <f>COUNTIF('[1]Matriz NN'!$L$12:$L$824,A12)</f>
        <v>#VALUE!</v>
      </c>
      <c r="W12" s="174" t="e">
        <f t="shared" si="0"/>
        <v>#VALUE!</v>
      </c>
    </row>
    <row r="13" spans="1:23" x14ac:dyDescent="0.2">
      <c r="A13" s="174" t="s">
        <v>426</v>
      </c>
      <c r="B13" s="174">
        <f>COUNTIF('Matriz DT-NN'!$L$13:$L$18,A13)</f>
        <v>0</v>
      </c>
      <c r="C13" s="174" t="e">
        <f>COUNTIF('[1]Matriz ATL'!$L$12:$L$382,A13)</f>
        <v>#VALUE!</v>
      </c>
      <c r="D13" s="174" t="e">
        <f>COUNTIF('[1]Matriz BOL-SA'!$L$12:$L$367,A13)</f>
        <v>#VALUE!</v>
      </c>
      <c r="E13" s="174" t="e">
        <f>COUNTIF('[1]Matriz CAQ-HUI'!$L$12:$L$382,A13)</f>
        <v>#VALUE!</v>
      </c>
      <c r="F13" s="174" t="e">
        <f>COUNTIF('[1]Matriz CAU'!$L$12:$L$381,A13)</f>
        <v>#VALUE!</v>
      </c>
      <c r="G13" s="174" t="e">
        <f>COUNTIF('[1]Matriz CTR'!$L$12:$L$326,A13)</f>
        <v>#VALUE!</v>
      </c>
      <c r="H13" s="174" t="e">
        <f>COUNTIF('[1]Matriz CES-GUAJ'!$L$12:$L$392,A13)</f>
        <v>#VALUE!</v>
      </c>
      <c r="I13" s="174" t="e">
        <f>COUNTIF('[1]Matriz CHO'!$L$12:$L$400,A13)</f>
        <v>#VALUE!</v>
      </c>
      <c r="J13" s="174" t="e">
        <f>COUNTIF('[1]Matriz COR'!$L$12:$L$387,A13)</f>
        <v>#VALUE!</v>
      </c>
      <c r="K13" s="174" t="e">
        <f>COUNTIF('[1]Matriz E.CAF'!$L$12:$L$411,A13)</f>
        <v>#VALUE!</v>
      </c>
      <c r="L13" s="174" t="e">
        <f>COUNTIF('[1]Matriz MAG'!$L$12:$L$362,A13)</f>
        <v>#VALUE!</v>
      </c>
      <c r="M13" s="174" t="e">
        <f>COUNTIF('[1]Matriz MGM'!$L$12:$L$375,A13)</f>
        <v>#VALUE!</v>
      </c>
      <c r="N13" s="174" t="e">
        <f>COUNTIF('[1]Matriz MET'!$L$12:$L$508,A13)</f>
        <v>#VALUE!</v>
      </c>
      <c r="O13" s="174" t="e">
        <f>COUNTIF('[1]Matriz NAR'!$L$12:$L$383,A13)</f>
        <v>#VALUE!</v>
      </c>
      <c r="P13" s="174" t="e">
        <f>COUNTIF('[1]Matriz NSA'!$L$12:$L$390,A13)</f>
        <v>#VALUE!</v>
      </c>
      <c r="Q13" s="174" t="e">
        <f>COUNTIF('[1]Matriz PUT'!$L$12:$L$353,A13)</f>
        <v>#VALUE!</v>
      </c>
      <c r="R13" s="174" t="e">
        <f>COUNTIF('[1]Matriz SAN'!$L$12:$L$384,A13)</f>
        <v>#VALUE!</v>
      </c>
      <c r="S13" s="174" t="e">
        <f>COUNTIF('[1]Matriz SUC'!$L$12:$L$378,A13)</f>
        <v>#VALUE!</v>
      </c>
      <c r="T13" s="174" t="e">
        <f>COUNTIF('[1]Matriz URB'!$L$12:$L$379,A13)</f>
        <v>#VALUE!</v>
      </c>
      <c r="U13" s="174" t="e">
        <f>COUNTIF('[1]Matriz VAC'!$L$12:$L$369,A13)</f>
        <v>#VALUE!</v>
      </c>
      <c r="V13" s="174" t="e">
        <f>COUNTIF('[1]Matriz NN'!$L$12:$L$824,A13)</f>
        <v>#VALUE!</v>
      </c>
      <c r="W13" s="174" t="e">
        <f t="shared" si="0"/>
        <v>#VALUE!</v>
      </c>
    </row>
    <row r="14" spans="1:23" x14ac:dyDescent="0.2">
      <c r="A14" s="174" t="s">
        <v>435</v>
      </c>
      <c r="B14" s="174">
        <f>COUNTIF('Matriz DT-NN'!$L$13:$L$18,A14)</f>
        <v>0</v>
      </c>
      <c r="C14" s="174" t="e">
        <f>COUNTIF('[1]Matriz ATL'!$L$12:$L$382,A14)</f>
        <v>#VALUE!</v>
      </c>
      <c r="D14" s="174" t="e">
        <f>COUNTIF('[1]Matriz BOL-SA'!$L$12:$L$367,A14)</f>
        <v>#VALUE!</v>
      </c>
      <c r="E14" s="174" t="e">
        <f>COUNTIF('[1]Matriz CAQ-HUI'!$L$12:$L$382,A14)</f>
        <v>#VALUE!</v>
      </c>
      <c r="F14" s="174" t="e">
        <f>COUNTIF('[1]Matriz CAU'!$L$12:$L$381,A14)</f>
        <v>#VALUE!</v>
      </c>
      <c r="G14" s="174" t="e">
        <f>COUNTIF('[1]Matriz CTR'!$L$12:$L$326,A14)</f>
        <v>#VALUE!</v>
      </c>
      <c r="H14" s="174" t="e">
        <f>COUNTIF('[1]Matriz CES-GUAJ'!$L$12:$L$392,A14)</f>
        <v>#VALUE!</v>
      </c>
      <c r="I14" s="174" t="e">
        <f>COUNTIF('[1]Matriz CHO'!$L$12:$L$400,A14)</f>
        <v>#VALUE!</v>
      </c>
      <c r="J14" s="174" t="e">
        <f>COUNTIF('[1]Matriz COR'!$L$12:$L$387,A14)</f>
        <v>#VALUE!</v>
      </c>
      <c r="K14" s="174" t="e">
        <f>COUNTIF('[1]Matriz E.CAF'!$L$12:$L$411,A14)</f>
        <v>#VALUE!</v>
      </c>
      <c r="L14" s="174" t="e">
        <f>COUNTIF('[1]Matriz MAG'!$L$12:$L$362,A14)</f>
        <v>#VALUE!</v>
      </c>
      <c r="M14" s="174" t="e">
        <f>COUNTIF('[1]Matriz MGM'!$L$12:$L$375,A14)</f>
        <v>#VALUE!</v>
      </c>
      <c r="N14" s="174" t="e">
        <f>COUNTIF('[1]Matriz MET'!$L$12:$L$508,A14)</f>
        <v>#VALUE!</v>
      </c>
      <c r="O14" s="174" t="e">
        <f>COUNTIF('[1]Matriz NAR'!$L$12:$L$383,A14)</f>
        <v>#VALUE!</v>
      </c>
      <c r="P14" s="174" t="e">
        <f>COUNTIF('[1]Matriz NSA'!$L$12:$L$390,A14)</f>
        <v>#VALUE!</v>
      </c>
      <c r="Q14" s="174" t="e">
        <f>COUNTIF('[1]Matriz PUT'!$L$12:$L$353,A14)</f>
        <v>#VALUE!</v>
      </c>
      <c r="R14" s="174" t="e">
        <f>COUNTIF('[1]Matriz SAN'!$L$12:$L$384,A14)</f>
        <v>#VALUE!</v>
      </c>
      <c r="S14" s="174" t="e">
        <f>COUNTIF('[1]Matriz SUC'!$L$12:$L$378,A14)</f>
        <v>#VALUE!</v>
      </c>
      <c r="T14" s="174" t="e">
        <f>COUNTIF('[1]Matriz URB'!$L$12:$L$379,A14)</f>
        <v>#VALUE!</v>
      </c>
      <c r="U14" s="174" t="e">
        <f>COUNTIF('[1]Matriz VAC'!$L$12:$L$369,A14)</f>
        <v>#VALUE!</v>
      </c>
      <c r="V14" s="174" t="e">
        <f>COUNTIF('[1]Matriz NN'!$L$12:$L$824,A14)</f>
        <v>#VALUE!</v>
      </c>
      <c r="W14" s="174" t="e">
        <f t="shared" si="0"/>
        <v>#VALUE!</v>
      </c>
    </row>
    <row r="15" spans="1:23" ht="15" x14ac:dyDescent="0.2">
      <c r="A15" s="174" t="s">
        <v>443</v>
      </c>
      <c r="B15" s="174">
        <f>COUNTIF('Matriz DT-NN'!$L$13:$L$18,A15)</f>
        <v>0</v>
      </c>
      <c r="C15" s="174" t="e">
        <f>COUNTIF('[1]Matriz ATL'!$L$12:$L$382,A15)</f>
        <v>#VALUE!</v>
      </c>
      <c r="D15" s="174" t="e">
        <f>COUNTIF('[1]Matriz BOL-SA'!$L$12:$L$367,A15)</f>
        <v>#VALUE!</v>
      </c>
      <c r="E15" s="174" t="e">
        <f>COUNTIF('[1]Matriz CAQ-HUI'!$L$12:$L$382,A15)</f>
        <v>#VALUE!</v>
      </c>
      <c r="F15" s="174" t="e">
        <f>COUNTIF('[1]Matriz CAU'!$L$12:$L$381,A15)</f>
        <v>#VALUE!</v>
      </c>
      <c r="G15" s="174" t="e">
        <f>COUNTIF('[1]Matriz CTR'!$L$12:$L$326,A15)</f>
        <v>#VALUE!</v>
      </c>
      <c r="H15" s="174" t="e">
        <f>COUNTIF('[1]Matriz CES-GUAJ'!$L$12:$L$392,A15)</f>
        <v>#VALUE!</v>
      </c>
      <c r="I15" s="174" t="e">
        <f>COUNTIF('[1]Matriz CHO'!$L$12:$L$400,A15)</f>
        <v>#VALUE!</v>
      </c>
      <c r="J15" s="174" t="e">
        <f>COUNTIF('[1]Matriz COR'!$L$12:$L$387,A15)</f>
        <v>#VALUE!</v>
      </c>
      <c r="K15" s="174" t="e">
        <f>COUNTIF('[1]Matriz E.CAF'!$L$12:$L$411,A15)</f>
        <v>#VALUE!</v>
      </c>
      <c r="L15" s="174" t="e">
        <f>COUNTIF('[1]Matriz MAG'!$L$12:$L$362,A15)</f>
        <v>#VALUE!</v>
      </c>
      <c r="M15" s="174" t="e">
        <f>COUNTIF('[1]Matriz MGM'!$L$12:$L$375,A15)</f>
        <v>#VALUE!</v>
      </c>
      <c r="N15" s="174" t="e">
        <f>COUNTIF('[1]Matriz MET'!$L$12:$L$508,A15)</f>
        <v>#VALUE!</v>
      </c>
      <c r="O15" s="174" t="e">
        <f>COUNTIF('[1]Matriz NAR'!$L$12:$L$383,A15)</f>
        <v>#VALUE!</v>
      </c>
      <c r="P15" s="174" t="e">
        <f>COUNTIF('[1]Matriz NSA'!$L$12:$L$390,A15)</f>
        <v>#VALUE!</v>
      </c>
      <c r="Q15" s="174" t="e">
        <f>COUNTIF('[1]Matriz PUT'!$L$12:$L$353,A15)</f>
        <v>#VALUE!</v>
      </c>
      <c r="R15" s="174" t="e">
        <f>COUNTIF('[1]Matriz SAN'!$L$12:$L$384,A15)</f>
        <v>#VALUE!</v>
      </c>
      <c r="S15" s="174" t="e">
        <f>COUNTIF('[1]Matriz SUC'!$L$12:$L$378,A15)</f>
        <v>#VALUE!</v>
      </c>
      <c r="T15" s="174" t="e">
        <f>COUNTIF('[1]Matriz URB'!$L$12:$L$379,A15)</f>
        <v>#VALUE!</v>
      </c>
      <c r="U15" s="174" t="e">
        <f>COUNTIF('[1]Matriz VAC'!$L$12:$L$369,A15)</f>
        <v>#VALUE!</v>
      </c>
      <c r="V15" s="190" t="e">
        <f>COUNTIF('[1]Matriz NN'!$L$12:$L$824,A15)</f>
        <v>#VALUE!</v>
      </c>
      <c r="W15" s="190" t="e">
        <f t="shared" si="0"/>
        <v>#VALUE!</v>
      </c>
    </row>
    <row r="16" spans="1:23" x14ac:dyDescent="0.2">
      <c r="A16" s="174" t="s">
        <v>451</v>
      </c>
      <c r="B16" s="174">
        <f>COUNTIF('Matriz DT-NN'!$L$13:$L$18,A16)</f>
        <v>0</v>
      </c>
      <c r="C16" s="174" t="e">
        <f>COUNTIF('[1]Matriz ATL'!$L$12:$L$382,A16)</f>
        <v>#VALUE!</v>
      </c>
      <c r="D16" s="174" t="e">
        <f>COUNTIF('[1]Matriz BOL-SA'!$L$12:$L$367,A16)</f>
        <v>#VALUE!</v>
      </c>
      <c r="E16" s="174" t="e">
        <f>COUNTIF('[1]Matriz CAQ-HUI'!$L$12:$L$382,A16)</f>
        <v>#VALUE!</v>
      </c>
      <c r="F16" s="174" t="e">
        <f>COUNTIF('[1]Matriz CAU'!$L$12:$L$381,A16)</f>
        <v>#VALUE!</v>
      </c>
      <c r="G16" s="174" t="e">
        <f>COUNTIF('[1]Matriz CTR'!$L$12:$L$326,A16)</f>
        <v>#VALUE!</v>
      </c>
      <c r="H16" s="174" t="e">
        <f>COUNTIF('[1]Matriz CES-GUAJ'!$L$12:$L$392,A16)</f>
        <v>#VALUE!</v>
      </c>
      <c r="I16" s="174" t="e">
        <f>COUNTIF('[1]Matriz CHO'!$L$12:$L$400,A16)</f>
        <v>#VALUE!</v>
      </c>
      <c r="J16" s="174" t="e">
        <f>COUNTIF('[1]Matriz COR'!$L$12:$L$387,A16)</f>
        <v>#VALUE!</v>
      </c>
      <c r="K16" s="174" t="e">
        <f>COUNTIF('[1]Matriz E.CAF'!$L$12:$L$411,A16)</f>
        <v>#VALUE!</v>
      </c>
      <c r="L16" s="174" t="e">
        <f>COUNTIF('[1]Matriz MAG'!$L$12:$L$362,A16)</f>
        <v>#VALUE!</v>
      </c>
      <c r="M16" s="174" t="e">
        <f>COUNTIF('[1]Matriz MGM'!$L$12:$L$375,A16)</f>
        <v>#VALUE!</v>
      </c>
      <c r="N16" s="174" t="e">
        <f>COUNTIF('[1]Matriz MET'!$L$12:$L$508,A16)</f>
        <v>#VALUE!</v>
      </c>
      <c r="O16" s="174" t="e">
        <f>COUNTIF('[1]Matriz NAR'!$L$12:$L$383,A16)</f>
        <v>#VALUE!</v>
      </c>
      <c r="P16" s="174" t="e">
        <f>COUNTIF('[1]Matriz NSA'!$L$12:$L$390,A16)</f>
        <v>#VALUE!</v>
      </c>
      <c r="Q16" s="174" t="e">
        <f>COUNTIF('[1]Matriz PUT'!$L$12:$L$353,A16)</f>
        <v>#VALUE!</v>
      </c>
      <c r="R16" s="174" t="e">
        <f>COUNTIF('[1]Matriz SAN'!$L$12:$L$384,A16)</f>
        <v>#VALUE!</v>
      </c>
      <c r="S16" s="174" t="e">
        <f>COUNTIF('[1]Matriz SUC'!$L$12:$L$378,A16)</f>
        <v>#VALUE!</v>
      </c>
      <c r="T16" s="174" t="e">
        <f>COUNTIF('[1]Matriz URB'!$L$12:$L$379,A16)</f>
        <v>#VALUE!</v>
      </c>
      <c r="U16" s="174" t="e">
        <f>COUNTIF('[1]Matriz VAC'!$L$12:$L$369,A16)</f>
        <v>#VALUE!</v>
      </c>
      <c r="V16" s="174" t="e">
        <f>COUNTIF('[1]Matriz NN'!$L$12:$L$824,A16)</f>
        <v>#VALUE!</v>
      </c>
      <c r="W16" s="174" t="e">
        <f t="shared" si="0"/>
        <v>#VALUE!</v>
      </c>
    </row>
    <row r="17" spans="1:23" ht="15" x14ac:dyDescent="0.2">
      <c r="A17" s="174" t="s">
        <v>459</v>
      </c>
      <c r="B17" s="174">
        <f>COUNTIF('Matriz DT-NN'!$L$13:$L$18,A17)</f>
        <v>0</v>
      </c>
      <c r="C17" s="174" t="e">
        <f>COUNTIF('[1]Matriz ATL'!$L$12:$L$382,A17)</f>
        <v>#VALUE!</v>
      </c>
      <c r="D17" s="174" t="e">
        <f>COUNTIF('[1]Matriz BOL-SA'!$L$12:$L$367,A17)</f>
        <v>#VALUE!</v>
      </c>
      <c r="E17" s="174" t="e">
        <f>COUNTIF('[1]Matriz CAQ-HUI'!$L$12:$L$382,A17)</f>
        <v>#VALUE!</v>
      </c>
      <c r="F17" s="174" t="e">
        <f>COUNTIF('[1]Matriz CAU'!$L$12:$L$381,A17)</f>
        <v>#VALUE!</v>
      </c>
      <c r="G17" s="174" t="e">
        <f>COUNTIF('[1]Matriz CTR'!$L$12:$L$326,A17)</f>
        <v>#VALUE!</v>
      </c>
      <c r="H17" s="174" t="e">
        <f>COUNTIF('[1]Matriz CES-GUAJ'!$L$12:$L$392,A17)</f>
        <v>#VALUE!</v>
      </c>
      <c r="I17" s="174" t="e">
        <f>COUNTIF('[1]Matriz CHO'!$L$12:$L$400,A17)</f>
        <v>#VALUE!</v>
      </c>
      <c r="J17" s="174" t="e">
        <f>COUNTIF('[1]Matriz COR'!$L$12:$L$387,A17)</f>
        <v>#VALUE!</v>
      </c>
      <c r="K17" s="174" t="e">
        <f>COUNTIF('[1]Matriz E.CAF'!$L$12:$L$411,A17)</f>
        <v>#VALUE!</v>
      </c>
      <c r="L17" s="174" t="e">
        <f>COUNTIF('[1]Matriz MAG'!$L$12:$L$362,A17)</f>
        <v>#VALUE!</v>
      </c>
      <c r="M17" s="174" t="e">
        <f>COUNTIF('[1]Matriz MGM'!$L$12:$L$375,A17)</f>
        <v>#VALUE!</v>
      </c>
      <c r="N17" s="174" t="e">
        <f>COUNTIF('[1]Matriz MET'!$L$12:$L$508,A17)</f>
        <v>#VALUE!</v>
      </c>
      <c r="O17" s="174" t="e">
        <f>COUNTIF('[1]Matriz NAR'!$L$12:$L$383,A17)</f>
        <v>#VALUE!</v>
      </c>
      <c r="P17" s="174" t="e">
        <f>COUNTIF('[1]Matriz NSA'!$L$12:$L$390,A17)</f>
        <v>#VALUE!</v>
      </c>
      <c r="Q17" s="174" t="e">
        <f>COUNTIF('[1]Matriz PUT'!$L$12:$L$353,A17)</f>
        <v>#VALUE!</v>
      </c>
      <c r="R17" s="174" t="e">
        <f>COUNTIF('[1]Matriz SAN'!$L$12:$L$384,A17)</f>
        <v>#VALUE!</v>
      </c>
      <c r="S17" s="174" t="e">
        <f>COUNTIF('[1]Matriz SUC'!$L$12:$L$378,A17)</f>
        <v>#VALUE!</v>
      </c>
      <c r="T17" s="174" t="e">
        <f>COUNTIF('[1]Matriz URB'!$L$12:$L$379,A17)</f>
        <v>#VALUE!</v>
      </c>
      <c r="U17" s="174" t="e">
        <f>COUNTIF('[1]Matriz VAC'!$L$12:$L$369,A17)</f>
        <v>#VALUE!</v>
      </c>
      <c r="V17" s="190" t="e">
        <f>COUNTIF('[1]Matriz NN'!$L$12:$L$824,A17)</f>
        <v>#VALUE!</v>
      </c>
      <c r="W17" s="190" t="e">
        <f t="shared" si="0"/>
        <v>#VALUE!</v>
      </c>
    </row>
    <row r="18" spans="1:23" x14ac:dyDescent="0.2">
      <c r="A18" s="174" t="s">
        <v>466</v>
      </c>
      <c r="B18" s="174">
        <f>COUNTIF('Matriz DT-NN'!$L$13:$L$18,A18)</f>
        <v>0</v>
      </c>
      <c r="C18" s="174" t="e">
        <f>COUNTIF('[1]Matriz ATL'!$L$12:$L$382,A18)</f>
        <v>#VALUE!</v>
      </c>
      <c r="D18" s="174" t="e">
        <f>COUNTIF('[1]Matriz BOL-SA'!$L$12:$L$367,A18)</f>
        <v>#VALUE!</v>
      </c>
      <c r="E18" s="174" t="e">
        <f>COUNTIF('[1]Matriz CAQ-HUI'!$L$12:$L$382,A18)</f>
        <v>#VALUE!</v>
      </c>
      <c r="F18" s="174" t="e">
        <f>COUNTIF('[1]Matriz CAU'!$L$12:$L$381,A18)</f>
        <v>#VALUE!</v>
      </c>
      <c r="G18" s="174" t="e">
        <f>COUNTIF('[1]Matriz CTR'!$L$12:$L$326,A18)</f>
        <v>#VALUE!</v>
      </c>
      <c r="H18" s="174" t="e">
        <f>COUNTIF('[1]Matriz CES-GUAJ'!$L$12:$L$392,A18)</f>
        <v>#VALUE!</v>
      </c>
      <c r="I18" s="174" t="e">
        <f>COUNTIF('[1]Matriz CHO'!$L$12:$L$400,A18)</f>
        <v>#VALUE!</v>
      </c>
      <c r="J18" s="174" t="e">
        <f>COUNTIF('[1]Matriz COR'!$L$12:$L$387,A18)</f>
        <v>#VALUE!</v>
      </c>
      <c r="K18" s="174" t="e">
        <f>COUNTIF('[1]Matriz E.CAF'!$L$12:$L$411,A18)</f>
        <v>#VALUE!</v>
      </c>
      <c r="L18" s="174" t="e">
        <f>COUNTIF('[1]Matriz MAG'!$L$12:$L$362,A18)</f>
        <v>#VALUE!</v>
      </c>
      <c r="M18" s="174" t="e">
        <f>COUNTIF('[1]Matriz MGM'!$L$12:$L$375,A18)</f>
        <v>#VALUE!</v>
      </c>
      <c r="N18" s="174" t="e">
        <f>COUNTIF('[1]Matriz MET'!$L$12:$L$508,A18)</f>
        <v>#VALUE!</v>
      </c>
      <c r="O18" s="174" t="e">
        <f>COUNTIF('[1]Matriz NAR'!$L$12:$L$383,A18)</f>
        <v>#VALUE!</v>
      </c>
      <c r="P18" s="174" t="e">
        <f>COUNTIF('[1]Matriz NSA'!$L$12:$L$390,A18)</f>
        <v>#VALUE!</v>
      </c>
      <c r="Q18" s="174" t="e">
        <f>COUNTIF('[1]Matriz PUT'!$L$12:$L$353,A18)</f>
        <v>#VALUE!</v>
      </c>
      <c r="R18" s="174" t="e">
        <f>COUNTIF('[1]Matriz SAN'!$L$12:$L$384,A18)</f>
        <v>#VALUE!</v>
      </c>
      <c r="S18" s="174" t="e">
        <f>COUNTIF('[1]Matriz SUC'!$L$12:$L$378,A18)</f>
        <v>#VALUE!</v>
      </c>
      <c r="T18" s="174" t="e">
        <f>COUNTIF('[1]Matriz URB'!$L$12:$L$379,A18)</f>
        <v>#VALUE!</v>
      </c>
      <c r="U18" s="174" t="e">
        <f>COUNTIF('[1]Matriz VAC'!$L$12:$L$369,A18)</f>
        <v>#VALUE!</v>
      </c>
      <c r="V18" s="174" t="e">
        <f>COUNTIF('[1]Matriz NN'!$L$12:$L$824,A18)</f>
        <v>#VALUE!</v>
      </c>
      <c r="W18" s="174" t="e">
        <f t="shared" si="0"/>
        <v>#VALUE!</v>
      </c>
    </row>
    <row r="19" spans="1:23" x14ac:dyDescent="0.2">
      <c r="A19" s="174" t="s">
        <v>473</v>
      </c>
      <c r="B19" s="174">
        <f>COUNTIF('Matriz DT-NN'!$L$13:$L$18,A19)</f>
        <v>0</v>
      </c>
      <c r="C19" s="174" t="e">
        <f>COUNTIF('[1]Matriz ATL'!$L$12:$L$382,A19)</f>
        <v>#VALUE!</v>
      </c>
      <c r="D19" s="174" t="e">
        <f>COUNTIF('[1]Matriz BOL-SA'!$L$12:$L$367,A19)</f>
        <v>#VALUE!</v>
      </c>
      <c r="E19" s="174" t="e">
        <f>COUNTIF('[1]Matriz CAQ-HUI'!$L$12:$L$382,A19)</f>
        <v>#VALUE!</v>
      </c>
      <c r="F19" s="174" t="e">
        <f>COUNTIF('[1]Matriz CAU'!$L$12:$L$381,A19)</f>
        <v>#VALUE!</v>
      </c>
      <c r="G19" s="174" t="e">
        <f>COUNTIF('[1]Matriz CTR'!$L$12:$L$326,A19)</f>
        <v>#VALUE!</v>
      </c>
      <c r="H19" s="174" t="e">
        <f>COUNTIF('[1]Matriz CES-GUAJ'!$L$12:$L$392,A19)</f>
        <v>#VALUE!</v>
      </c>
      <c r="I19" s="174" t="e">
        <f>COUNTIF('[1]Matriz CHO'!$L$12:$L$400,A19)</f>
        <v>#VALUE!</v>
      </c>
      <c r="J19" s="174" t="e">
        <f>COUNTIF('[1]Matriz COR'!$L$12:$L$387,A19)</f>
        <v>#VALUE!</v>
      </c>
      <c r="K19" s="174" t="e">
        <f>COUNTIF('[1]Matriz E.CAF'!$L$12:$L$411,A19)</f>
        <v>#VALUE!</v>
      </c>
      <c r="L19" s="174" t="e">
        <f>COUNTIF('[1]Matriz MAG'!$L$12:$L$362,A19)</f>
        <v>#VALUE!</v>
      </c>
      <c r="M19" s="174" t="e">
        <f>COUNTIF('[1]Matriz MGM'!$L$12:$L$375,A19)</f>
        <v>#VALUE!</v>
      </c>
      <c r="N19" s="174" t="e">
        <f>COUNTIF('[1]Matriz MET'!$L$12:$L$508,A19)</f>
        <v>#VALUE!</v>
      </c>
      <c r="O19" s="174" t="e">
        <f>COUNTIF('[1]Matriz NAR'!$L$12:$L$383,A19)</f>
        <v>#VALUE!</v>
      </c>
      <c r="P19" s="174" t="e">
        <f>COUNTIF('[1]Matriz NSA'!$L$12:$L$390,A19)</f>
        <v>#VALUE!</v>
      </c>
      <c r="Q19" s="174" t="e">
        <f>COUNTIF('[1]Matriz PUT'!$L$12:$L$353,A19)</f>
        <v>#VALUE!</v>
      </c>
      <c r="R19" s="174" t="e">
        <f>COUNTIF('[1]Matriz SAN'!$L$12:$L$384,A19)</f>
        <v>#VALUE!</v>
      </c>
      <c r="S19" s="174" t="e">
        <f>COUNTIF('[1]Matriz SUC'!$L$12:$L$378,A19)</f>
        <v>#VALUE!</v>
      </c>
      <c r="T19" s="174" t="e">
        <f>COUNTIF('[1]Matriz URB'!$L$12:$L$379,A19)</f>
        <v>#VALUE!</v>
      </c>
      <c r="U19" s="174" t="e">
        <f>COUNTIF('[1]Matriz VAC'!$L$12:$L$369,A19)</f>
        <v>#VALUE!</v>
      </c>
      <c r="V19" s="174" t="e">
        <f>COUNTIF('[1]Matriz NN'!$L$12:$L$824,A19)</f>
        <v>#VALUE!</v>
      </c>
      <c r="W19" s="174" t="e">
        <f t="shared" si="0"/>
        <v>#VALUE!</v>
      </c>
    </row>
    <row r="20" spans="1:23" ht="15" x14ac:dyDescent="0.2">
      <c r="A20" s="174" t="s">
        <v>480</v>
      </c>
      <c r="B20" s="174">
        <f>COUNTIF('Matriz DT-NN'!$L$13:$L$18,A20)</f>
        <v>0</v>
      </c>
      <c r="C20" s="174" t="e">
        <f>COUNTIF('[1]Matriz ATL'!$L$12:$L$382,A20)</f>
        <v>#VALUE!</v>
      </c>
      <c r="D20" s="174" t="e">
        <f>COUNTIF('[1]Matriz BOL-SA'!$L$12:$L$367,A20)</f>
        <v>#VALUE!</v>
      </c>
      <c r="E20" s="174" t="e">
        <f>COUNTIF('[1]Matriz CAQ-HUI'!$L$12:$L$382,A20)</f>
        <v>#VALUE!</v>
      </c>
      <c r="F20" s="174" t="e">
        <f>COUNTIF('[1]Matriz CAU'!$L$12:$L$381,A20)</f>
        <v>#VALUE!</v>
      </c>
      <c r="G20" s="174" t="e">
        <f>COUNTIF('[1]Matriz CTR'!$L$12:$L$326,A20)</f>
        <v>#VALUE!</v>
      </c>
      <c r="H20" s="174" t="e">
        <f>COUNTIF('[1]Matriz CES-GUAJ'!$L$12:$L$392,A20)</f>
        <v>#VALUE!</v>
      </c>
      <c r="I20" s="174" t="e">
        <f>COUNTIF('[1]Matriz CHO'!$L$12:$L$400,A20)</f>
        <v>#VALUE!</v>
      </c>
      <c r="J20" s="174" t="e">
        <f>COUNTIF('[1]Matriz COR'!$L$12:$L$387,A20)</f>
        <v>#VALUE!</v>
      </c>
      <c r="K20" s="174" t="e">
        <f>COUNTIF('[1]Matriz E.CAF'!$L$12:$L$411,A20)</f>
        <v>#VALUE!</v>
      </c>
      <c r="L20" s="174" t="e">
        <f>COUNTIF('[1]Matriz MAG'!$L$12:$L$362,A20)</f>
        <v>#VALUE!</v>
      </c>
      <c r="M20" s="174" t="e">
        <f>COUNTIF('[1]Matriz MGM'!$L$12:$L$375,A20)</f>
        <v>#VALUE!</v>
      </c>
      <c r="N20" s="174" t="e">
        <f>COUNTIF('[1]Matriz MET'!$L$12:$L$508,A20)</f>
        <v>#VALUE!</v>
      </c>
      <c r="O20" s="174" t="e">
        <f>COUNTIF('[1]Matriz NAR'!$L$12:$L$383,A20)</f>
        <v>#VALUE!</v>
      </c>
      <c r="P20" s="174" t="e">
        <f>COUNTIF('[1]Matriz NSA'!$L$12:$L$390,A20)</f>
        <v>#VALUE!</v>
      </c>
      <c r="Q20" s="174" t="e">
        <f>COUNTIF('[1]Matriz PUT'!$L$12:$L$353,A20)</f>
        <v>#VALUE!</v>
      </c>
      <c r="R20" s="174" t="e">
        <f>COUNTIF('[1]Matriz SAN'!$L$12:$L$384,A20)</f>
        <v>#VALUE!</v>
      </c>
      <c r="S20" s="174" t="e">
        <f>COUNTIF('[1]Matriz SUC'!$L$12:$L$378,A20)</f>
        <v>#VALUE!</v>
      </c>
      <c r="T20" s="174" t="e">
        <f>COUNTIF('[1]Matriz URB'!$L$12:$L$379,A20)</f>
        <v>#VALUE!</v>
      </c>
      <c r="U20" s="174" t="e">
        <f>COUNTIF('[1]Matriz VAC'!$L$12:$L$369,A20)</f>
        <v>#VALUE!</v>
      </c>
      <c r="V20" s="190" t="e">
        <f>COUNTIF('[1]Matriz NN'!$L$12:$L$824,A20)</f>
        <v>#VALUE!</v>
      </c>
      <c r="W20" s="190" t="e">
        <f t="shared" si="0"/>
        <v>#VALUE!</v>
      </c>
    </row>
    <row r="21" spans="1:23" x14ac:dyDescent="0.2">
      <c r="A21" s="174" t="s">
        <v>487</v>
      </c>
      <c r="B21" s="174">
        <f>COUNTIF('Matriz DT-NN'!$L$13:$L$18,A21)</f>
        <v>0</v>
      </c>
      <c r="C21" s="174" t="e">
        <f>COUNTIF('[1]Matriz ATL'!$L$12:$L$382,A21)</f>
        <v>#VALUE!</v>
      </c>
      <c r="D21" s="174" t="e">
        <f>COUNTIF('[1]Matriz BOL-SA'!$L$12:$L$367,A21)</f>
        <v>#VALUE!</v>
      </c>
      <c r="E21" s="174" t="e">
        <f>COUNTIF('[1]Matriz CAQ-HUI'!$L$12:$L$382,A21)</f>
        <v>#VALUE!</v>
      </c>
      <c r="F21" s="174" t="e">
        <f>COUNTIF('[1]Matriz CAU'!$L$12:$L$381,A21)</f>
        <v>#VALUE!</v>
      </c>
      <c r="G21" s="174" t="e">
        <f>COUNTIF('[1]Matriz CTR'!$L$12:$L$326,A21)</f>
        <v>#VALUE!</v>
      </c>
      <c r="H21" s="174" t="e">
        <f>COUNTIF('[1]Matriz CES-GUAJ'!$L$12:$L$392,A21)</f>
        <v>#VALUE!</v>
      </c>
      <c r="I21" s="174" t="e">
        <f>COUNTIF('[1]Matriz CHO'!$L$12:$L$400,A21)</f>
        <v>#VALUE!</v>
      </c>
      <c r="J21" s="174" t="e">
        <f>COUNTIF('[1]Matriz COR'!$L$12:$L$387,A21)</f>
        <v>#VALUE!</v>
      </c>
      <c r="K21" s="174" t="e">
        <f>COUNTIF('[1]Matriz E.CAF'!$L$12:$L$411,A21)</f>
        <v>#VALUE!</v>
      </c>
      <c r="L21" s="174" t="e">
        <f>COUNTIF('[1]Matriz MAG'!$L$12:$L$362,A21)</f>
        <v>#VALUE!</v>
      </c>
      <c r="M21" s="174" t="e">
        <f>COUNTIF('[1]Matriz MGM'!$L$12:$L$375,A21)</f>
        <v>#VALUE!</v>
      </c>
      <c r="N21" s="174" t="e">
        <f>COUNTIF('[1]Matriz MET'!$L$12:$L$508,A21)</f>
        <v>#VALUE!</v>
      </c>
      <c r="O21" s="174" t="e">
        <f>COUNTIF('[1]Matriz NAR'!$L$12:$L$383,A21)</f>
        <v>#VALUE!</v>
      </c>
      <c r="P21" s="174" t="e">
        <f>COUNTIF('[1]Matriz NSA'!$L$12:$L$390,A21)</f>
        <v>#VALUE!</v>
      </c>
      <c r="Q21" s="174" t="e">
        <f>COUNTIF('[1]Matriz PUT'!$L$12:$L$353,A21)</f>
        <v>#VALUE!</v>
      </c>
      <c r="R21" s="174" t="e">
        <f>COUNTIF('[1]Matriz SAN'!$L$12:$L$384,A21)</f>
        <v>#VALUE!</v>
      </c>
      <c r="S21" s="174" t="e">
        <f>COUNTIF('[1]Matriz SUC'!$L$12:$L$378,A21)</f>
        <v>#VALUE!</v>
      </c>
      <c r="T21" s="174" t="e">
        <f>COUNTIF('[1]Matriz URB'!$L$12:$L$379,A21)</f>
        <v>#VALUE!</v>
      </c>
      <c r="U21" s="174" t="e">
        <f>COUNTIF('[1]Matriz VAC'!$L$12:$L$369,A21)</f>
        <v>#VALUE!</v>
      </c>
      <c r="V21" s="174" t="e">
        <f>COUNTIF('[1]Matriz NN'!$L$12:$L$824,A21)</f>
        <v>#VALUE!</v>
      </c>
      <c r="W21" s="174" t="e">
        <f t="shared" si="0"/>
        <v>#VALUE!</v>
      </c>
    </row>
    <row r="22" spans="1:23" x14ac:dyDescent="0.2">
      <c r="A22" s="174" t="s">
        <v>494</v>
      </c>
      <c r="B22" s="174">
        <f>COUNTIF('Matriz DT-NN'!$L$13:$L$18,A22)</f>
        <v>0</v>
      </c>
      <c r="C22" s="174" t="e">
        <f>COUNTIF('[1]Matriz ATL'!$L$12:$L$382,A22)</f>
        <v>#VALUE!</v>
      </c>
      <c r="D22" s="174" t="e">
        <f>COUNTIF('[1]Matriz BOL-SA'!$L$12:$L$367,A22)</f>
        <v>#VALUE!</v>
      </c>
      <c r="E22" s="174" t="e">
        <f>COUNTIF('[1]Matriz CAQ-HUI'!$L$12:$L$382,A22)</f>
        <v>#VALUE!</v>
      </c>
      <c r="F22" s="174" t="e">
        <f>COUNTIF('[1]Matriz CAU'!$L$12:$L$381,A22)</f>
        <v>#VALUE!</v>
      </c>
      <c r="G22" s="174" t="e">
        <f>COUNTIF('[1]Matriz CTR'!$L$12:$L$326,A22)</f>
        <v>#VALUE!</v>
      </c>
      <c r="H22" s="174" t="e">
        <f>COUNTIF('[1]Matriz CES-GUAJ'!$L$12:$L$392,A22)</f>
        <v>#VALUE!</v>
      </c>
      <c r="I22" s="174" t="e">
        <f>COUNTIF('[1]Matriz CHO'!$L$12:$L$400,A22)</f>
        <v>#VALUE!</v>
      </c>
      <c r="J22" s="174" t="e">
        <f>COUNTIF('[1]Matriz COR'!$L$12:$L$387,A22)</f>
        <v>#VALUE!</v>
      </c>
      <c r="K22" s="174" t="e">
        <f>COUNTIF('[1]Matriz E.CAF'!$L$12:$L$411,A22)</f>
        <v>#VALUE!</v>
      </c>
      <c r="L22" s="174" t="e">
        <f>COUNTIF('[1]Matriz MAG'!$L$12:$L$362,A22)</f>
        <v>#VALUE!</v>
      </c>
      <c r="M22" s="174" t="e">
        <f>COUNTIF('[1]Matriz MGM'!$L$12:$L$375,A22)</f>
        <v>#VALUE!</v>
      </c>
      <c r="N22" s="174" t="e">
        <f>COUNTIF('[1]Matriz MET'!$L$12:$L$508,A22)</f>
        <v>#VALUE!</v>
      </c>
      <c r="O22" s="174" t="e">
        <f>COUNTIF('[1]Matriz NAR'!$L$12:$L$383,A22)</f>
        <v>#VALUE!</v>
      </c>
      <c r="P22" s="174" t="e">
        <f>COUNTIF('[1]Matriz NSA'!$L$12:$L$390,A22)</f>
        <v>#VALUE!</v>
      </c>
      <c r="Q22" s="174" t="e">
        <f>COUNTIF('[1]Matriz PUT'!$L$12:$L$353,A22)</f>
        <v>#VALUE!</v>
      </c>
      <c r="R22" s="174" t="e">
        <f>COUNTIF('[1]Matriz SAN'!$L$12:$L$384,A22)</f>
        <v>#VALUE!</v>
      </c>
      <c r="S22" s="174" t="e">
        <f>COUNTIF('[1]Matriz SUC'!$L$12:$L$378,A22)</f>
        <v>#VALUE!</v>
      </c>
      <c r="T22" s="174" t="e">
        <f>COUNTIF('[1]Matriz URB'!$L$12:$L$379,A22)</f>
        <v>#VALUE!</v>
      </c>
      <c r="U22" s="174" t="e">
        <f>COUNTIF('[1]Matriz VAC'!$L$12:$L$369,A22)</f>
        <v>#VALUE!</v>
      </c>
      <c r="V22" s="174" t="e">
        <f>COUNTIF('[1]Matriz NN'!$L$12:$L$824,A22)</f>
        <v>#VALUE!</v>
      </c>
      <c r="W22" s="174" t="e">
        <f t="shared" si="0"/>
        <v>#VALUE!</v>
      </c>
    </row>
    <row r="23" spans="1:23" x14ac:dyDescent="0.2">
      <c r="A23" s="174" t="s">
        <v>500</v>
      </c>
      <c r="B23" s="174">
        <f>COUNTIF('Matriz DT-NN'!$L$13:$L$18,A23)</f>
        <v>0</v>
      </c>
      <c r="C23" s="174" t="e">
        <f>COUNTIF('[1]Matriz ATL'!$L$12:$L$382,A23)</f>
        <v>#VALUE!</v>
      </c>
      <c r="D23" s="174" t="e">
        <f>COUNTIF('[1]Matriz BOL-SA'!$L$12:$L$367,A23)</f>
        <v>#VALUE!</v>
      </c>
      <c r="E23" s="174" t="e">
        <f>COUNTIF('[1]Matriz CAQ-HUI'!$L$12:$L$382,A23)</f>
        <v>#VALUE!</v>
      </c>
      <c r="F23" s="174" t="e">
        <f>COUNTIF('[1]Matriz CAU'!$L$12:$L$381,A23)</f>
        <v>#VALUE!</v>
      </c>
      <c r="G23" s="174" t="e">
        <f>COUNTIF('[1]Matriz CTR'!$L$12:$L$326,A23)</f>
        <v>#VALUE!</v>
      </c>
      <c r="H23" s="174" t="e">
        <f>COUNTIF('[1]Matriz CES-GUAJ'!$L$12:$L$392,A23)</f>
        <v>#VALUE!</v>
      </c>
      <c r="I23" s="174" t="e">
        <f>COUNTIF('[1]Matriz CHO'!$L$12:$L$400,A23)</f>
        <v>#VALUE!</v>
      </c>
      <c r="J23" s="174" t="e">
        <f>COUNTIF('[1]Matriz COR'!$L$12:$L$387,A23)</f>
        <v>#VALUE!</v>
      </c>
      <c r="K23" s="174" t="e">
        <f>COUNTIF('[1]Matriz E.CAF'!$L$12:$L$411,A23)</f>
        <v>#VALUE!</v>
      </c>
      <c r="L23" s="174" t="e">
        <f>COUNTIF('[1]Matriz MAG'!$L$12:$L$362,A23)</f>
        <v>#VALUE!</v>
      </c>
      <c r="M23" s="174" t="e">
        <f>COUNTIF('[1]Matriz MGM'!$L$12:$L$375,A23)</f>
        <v>#VALUE!</v>
      </c>
      <c r="N23" s="174" t="e">
        <f>COUNTIF('[1]Matriz MET'!$L$12:$L$508,A23)</f>
        <v>#VALUE!</v>
      </c>
      <c r="O23" s="174" t="e">
        <f>COUNTIF('[1]Matriz NAR'!$L$12:$L$383,A23)</f>
        <v>#VALUE!</v>
      </c>
      <c r="P23" s="174" t="e">
        <f>COUNTIF('[1]Matriz NSA'!$L$12:$L$390,A23)</f>
        <v>#VALUE!</v>
      </c>
      <c r="Q23" s="174" t="e">
        <f>COUNTIF('[1]Matriz PUT'!$L$12:$L$353,A23)</f>
        <v>#VALUE!</v>
      </c>
      <c r="R23" s="174" t="e">
        <f>COUNTIF('[1]Matriz SAN'!$L$12:$L$384,A23)</f>
        <v>#VALUE!</v>
      </c>
      <c r="S23" s="174" t="e">
        <f>COUNTIF('[1]Matriz SUC'!$L$12:$L$378,A23)</f>
        <v>#VALUE!</v>
      </c>
      <c r="T23" s="174" t="e">
        <f>COUNTIF('[1]Matriz URB'!$L$12:$L$379,A23)</f>
        <v>#VALUE!</v>
      </c>
      <c r="U23" s="174" t="e">
        <f>COUNTIF('[1]Matriz VAC'!$L$12:$L$369,A23)</f>
        <v>#VALUE!</v>
      </c>
      <c r="V23" s="174" t="e">
        <f>COUNTIF('[1]Matriz NN'!$L$12:$L$824,A23)</f>
        <v>#VALUE!</v>
      </c>
      <c r="W23" s="174" t="e">
        <f t="shared" si="0"/>
        <v>#VALUE!</v>
      </c>
    </row>
    <row r="24" spans="1:23" x14ac:dyDescent="0.2">
      <c r="A24" s="174" t="s">
        <v>505</v>
      </c>
      <c r="B24" s="174">
        <f>COUNTIF('Matriz DT-NN'!$L$13:$L$18,A24)</f>
        <v>0</v>
      </c>
      <c r="C24" s="174" t="e">
        <f>COUNTIF('[1]Matriz ATL'!$L$12:$L$382,A24)</f>
        <v>#VALUE!</v>
      </c>
      <c r="D24" s="174" t="e">
        <f>COUNTIF('[1]Matriz BOL-SA'!$L$12:$L$367,A24)</f>
        <v>#VALUE!</v>
      </c>
      <c r="E24" s="174" t="e">
        <f>COUNTIF('[1]Matriz CAQ-HUI'!$L$12:$L$382,A24)</f>
        <v>#VALUE!</v>
      </c>
      <c r="F24" s="174" t="e">
        <f>COUNTIF('[1]Matriz CAU'!$L$12:$L$381,A24)</f>
        <v>#VALUE!</v>
      </c>
      <c r="G24" s="174" t="e">
        <f>COUNTIF('[1]Matriz CTR'!$L$12:$L$326,A24)</f>
        <v>#VALUE!</v>
      </c>
      <c r="H24" s="174" t="e">
        <f>COUNTIF('[1]Matriz CES-GUAJ'!$L$12:$L$392,A24)</f>
        <v>#VALUE!</v>
      </c>
      <c r="I24" s="174" t="e">
        <f>COUNTIF('[1]Matriz CHO'!$L$12:$L$400,A24)</f>
        <v>#VALUE!</v>
      </c>
      <c r="J24" s="174" t="e">
        <f>COUNTIF('[1]Matriz COR'!$L$12:$L$387,A24)</f>
        <v>#VALUE!</v>
      </c>
      <c r="K24" s="174" t="e">
        <f>COUNTIF('[1]Matriz E.CAF'!$L$12:$L$411,A24)</f>
        <v>#VALUE!</v>
      </c>
      <c r="L24" s="174" t="e">
        <f>COUNTIF('[1]Matriz MAG'!$L$12:$L$362,A24)</f>
        <v>#VALUE!</v>
      </c>
      <c r="M24" s="174" t="e">
        <f>COUNTIF('[1]Matriz MGM'!$L$12:$L$375,A24)</f>
        <v>#VALUE!</v>
      </c>
      <c r="N24" s="174" t="e">
        <f>COUNTIF('[1]Matriz MET'!$L$12:$L$508,A24)</f>
        <v>#VALUE!</v>
      </c>
      <c r="O24" s="174" t="e">
        <f>COUNTIF('[1]Matriz NAR'!$L$12:$L$383,A24)</f>
        <v>#VALUE!</v>
      </c>
      <c r="P24" s="174" t="e">
        <f>COUNTIF('[1]Matriz NSA'!$L$12:$L$390,A24)</f>
        <v>#VALUE!</v>
      </c>
      <c r="Q24" s="174" t="e">
        <f>COUNTIF('[1]Matriz PUT'!$L$12:$L$353,A24)</f>
        <v>#VALUE!</v>
      </c>
      <c r="R24" s="174" t="e">
        <f>COUNTIF('[1]Matriz SAN'!$L$12:$L$384,A24)</f>
        <v>#VALUE!</v>
      </c>
      <c r="S24" s="174" t="e">
        <f>COUNTIF('[1]Matriz SUC'!$L$12:$L$378,A24)</f>
        <v>#VALUE!</v>
      </c>
      <c r="T24" s="174" t="e">
        <f>COUNTIF('[1]Matriz URB'!$L$12:$L$379,A24)</f>
        <v>#VALUE!</v>
      </c>
      <c r="U24" s="174" t="e">
        <f>COUNTIF('[1]Matriz VAC'!$L$12:$L$369,A24)</f>
        <v>#VALUE!</v>
      </c>
      <c r="V24" s="174" t="e">
        <f>COUNTIF('[1]Matriz NN'!$L$12:$L$824,A24)</f>
        <v>#VALUE!</v>
      </c>
      <c r="W24" s="174" t="e">
        <f t="shared" si="0"/>
        <v>#VALUE!</v>
      </c>
    </row>
    <row r="25" spans="1:23" x14ac:dyDescent="0.2">
      <c r="A25" s="174" t="s">
        <v>511</v>
      </c>
      <c r="B25" s="174">
        <f>COUNTIF('Matriz DT-NN'!$L$13:$L$18,A25)</f>
        <v>0</v>
      </c>
      <c r="C25" s="174" t="e">
        <f>COUNTIF('[1]Matriz ATL'!$L$12:$L$382,A25)</f>
        <v>#VALUE!</v>
      </c>
      <c r="D25" s="174" t="e">
        <f>COUNTIF('[1]Matriz BOL-SA'!$L$12:$L$367,A25)</f>
        <v>#VALUE!</v>
      </c>
      <c r="E25" s="174" t="e">
        <f>COUNTIF('[1]Matriz CAQ-HUI'!$L$12:$L$382,A25)</f>
        <v>#VALUE!</v>
      </c>
      <c r="F25" s="174" t="e">
        <f>COUNTIF('[1]Matriz CAU'!$L$12:$L$381,A25)</f>
        <v>#VALUE!</v>
      </c>
      <c r="G25" s="174" t="e">
        <f>COUNTIF('[1]Matriz CTR'!$L$12:$L$326,A25)</f>
        <v>#VALUE!</v>
      </c>
      <c r="H25" s="174" t="e">
        <f>COUNTIF('[1]Matriz CES-GUAJ'!$L$12:$L$392,A25)</f>
        <v>#VALUE!</v>
      </c>
      <c r="I25" s="174" t="e">
        <f>COUNTIF('[1]Matriz CHO'!$L$12:$L$400,A25)</f>
        <v>#VALUE!</v>
      </c>
      <c r="J25" s="174" t="e">
        <f>COUNTIF('[1]Matriz COR'!$L$12:$L$387,A25)</f>
        <v>#VALUE!</v>
      </c>
      <c r="K25" s="174" t="e">
        <f>COUNTIF('[1]Matriz E.CAF'!$L$12:$L$411,A25)</f>
        <v>#VALUE!</v>
      </c>
      <c r="L25" s="174" t="e">
        <f>COUNTIF('[1]Matriz MAG'!$L$12:$L$362,A25)</f>
        <v>#VALUE!</v>
      </c>
      <c r="M25" s="174" t="e">
        <f>COUNTIF('[1]Matriz MGM'!$L$12:$L$375,A25)</f>
        <v>#VALUE!</v>
      </c>
      <c r="N25" s="174" t="e">
        <f>COUNTIF('[1]Matriz MET'!$L$12:$L$508,A25)</f>
        <v>#VALUE!</v>
      </c>
      <c r="O25" s="174" t="e">
        <f>COUNTIF('[1]Matriz NAR'!$L$12:$L$383,A25)</f>
        <v>#VALUE!</v>
      </c>
      <c r="P25" s="174" t="e">
        <f>COUNTIF('[1]Matriz NSA'!$L$12:$L$390,A25)</f>
        <v>#VALUE!</v>
      </c>
      <c r="Q25" s="174" t="e">
        <f>COUNTIF('[1]Matriz PUT'!$L$12:$L$353,A25)</f>
        <v>#VALUE!</v>
      </c>
      <c r="R25" s="174" t="e">
        <f>COUNTIF('[1]Matriz SAN'!$L$12:$L$384,A25)</f>
        <v>#VALUE!</v>
      </c>
      <c r="S25" s="174" t="e">
        <f>COUNTIF('[1]Matriz SUC'!$L$12:$L$378,A25)</f>
        <v>#VALUE!</v>
      </c>
      <c r="T25" s="174" t="e">
        <f>COUNTIF('[1]Matriz URB'!$L$12:$L$379,A25)</f>
        <v>#VALUE!</v>
      </c>
      <c r="U25" s="174" t="e">
        <f>COUNTIF('[1]Matriz VAC'!$L$12:$L$369,A25)</f>
        <v>#VALUE!</v>
      </c>
      <c r="V25" s="174" t="e">
        <f>COUNTIF('[1]Matriz NN'!$L$12:$L$824,A25)</f>
        <v>#VALUE!</v>
      </c>
      <c r="W25" s="174" t="e">
        <f t="shared" si="0"/>
        <v>#VALUE!</v>
      </c>
    </row>
    <row r="26" spans="1:23" ht="15" x14ac:dyDescent="0.2">
      <c r="A26" s="174" t="s">
        <v>517</v>
      </c>
      <c r="B26" s="174">
        <f>COUNTIF('Matriz DT-NN'!$L$13:$L$18,A26)</f>
        <v>0</v>
      </c>
      <c r="C26" s="174" t="e">
        <f>COUNTIF('[1]Matriz ATL'!$L$12:$L$382,A26)</f>
        <v>#VALUE!</v>
      </c>
      <c r="D26" s="174" t="e">
        <f>COUNTIF('[1]Matriz BOL-SA'!$L$12:$L$367,A26)</f>
        <v>#VALUE!</v>
      </c>
      <c r="E26" s="174" t="e">
        <f>COUNTIF('[1]Matriz CAQ-HUI'!$L$12:$L$382,A26)</f>
        <v>#VALUE!</v>
      </c>
      <c r="F26" s="174" t="e">
        <f>COUNTIF('[1]Matriz CAU'!$L$12:$L$381,A26)</f>
        <v>#VALUE!</v>
      </c>
      <c r="G26" s="174" t="e">
        <f>COUNTIF('[1]Matriz CTR'!$L$12:$L$326,A26)</f>
        <v>#VALUE!</v>
      </c>
      <c r="H26" s="174" t="e">
        <f>COUNTIF('[1]Matriz CES-GUAJ'!$L$12:$L$392,A26)</f>
        <v>#VALUE!</v>
      </c>
      <c r="I26" s="174" t="e">
        <f>COUNTIF('[1]Matriz CHO'!$L$12:$L$400,A26)</f>
        <v>#VALUE!</v>
      </c>
      <c r="J26" s="174" t="e">
        <f>COUNTIF('[1]Matriz COR'!$L$12:$L$387,A26)</f>
        <v>#VALUE!</v>
      </c>
      <c r="K26" s="174" t="e">
        <f>COUNTIF('[1]Matriz E.CAF'!$L$12:$L$411,A26)</f>
        <v>#VALUE!</v>
      </c>
      <c r="L26" s="174" t="e">
        <f>COUNTIF('[1]Matriz MAG'!$L$12:$L$362,A26)</f>
        <v>#VALUE!</v>
      </c>
      <c r="M26" s="174" t="e">
        <f>COUNTIF('[1]Matriz MGM'!$L$12:$L$375,A26)</f>
        <v>#VALUE!</v>
      </c>
      <c r="N26" s="174" t="e">
        <f>COUNTIF('[1]Matriz MET'!$L$12:$L$508,A26)</f>
        <v>#VALUE!</v>
      </c>
      <c r="O26" s="174" t="e">
        <f>COUNTIF('[1]Matriz NAR'!$L$12:$L$383,A26)</f>
        <v>#VALUE!</v>
      </c>
      <c r="P26" s="174" t="e">
        <f>COUNTIF('[1]Matriz NSA'!$L$12:$L$390,A26)</f>
        <v>#VALUE!</v>
      </c>
      <c r="Q26" s="174" t="e">
        <f>COUNTIF('[1]Matriz PUT'!$L$12:$L$353,A26)</f>
        <v>#VALUE!</v>
      </c>
      <c r="R26" s="174" t="e">
        <f>COUNTIF('[1]Matriz SAN'!$L$12:$L$384,A26)</f>
        <v>#VALUE!</v>
      </c>
      <c r="S26" s="174" t="e">
        <f>COUNTIF('[1]Matriz SUC'!$L$12:$L$378,A26)</f>
        <v>#VALUE!</v>
      </c>
      <c r="T26" s="174" t="e">
        <f>COUNTIF('[1]Matriz URB'!$L$12:$L$379,A26)</f>
        <v>#VALUE!</v>
      </c>
      <c r="U26" s="174" t="e">
        <f>COUNTIF('[1]Matriz VAC'!$L$12:$L$369,A26)</f>
        <v>#VALUE!</v>
      </c>
      <c r="V26" s="190" t="e">
        <f>COUNTIF('[1]Matriz NN'!$L$12:$L$824,A26)</f>
        <v>#VALUE!</v>
      </c>
      <c r="W26" s="174" t="e">
        <f t="shared" si="0"/>
        <v>#VALUE!</v>
      </c>
    </row>
    <row r="27" spans="1:23" x14ac:dyDescent="0.2">
      <c r="A27" s="174" t="s">
        <v>523</v>
      </c>
      <c r="B27" s="174">
        <f>COUNTIF('Matriz DT-NN'!$L$13:$L$18,A27)</f>
        <v>0</v>
      </c>
      <c r="C27" s="174" t="e">
        <f>COUNTIF('[1]Matriz ATL'!$L$12:$L$382,A27)</f>
        <v>#VALUE!</v>
      </c>
      <c r="D27" s="174" t="e">
        <f>COUNTIF('[1]Matriz BOL-SA'!$L$12:$L$367,A27)</f>
        <v>#VALUE!</v>
      </c>
      <c r="E27" s="174" t="e">
        <f>COUNTIF('[1]Matriz CAQ-HUI'!$L$12:$L$382,A27)</f>
        <v>#VALUE!</v>
      </c>
      <c r="F27" s="174" t="e">
        <f>COUNTIF('[1]Matriz CAU'!$L$12:$L$381,A27)</f>
        <v>#VALUE!</v>
      </c>
      <c r="G27" s="174" t="e">
        <f>COUNTIF('[1]Matriz CTR'!$L$12:$L$326,A27)</f>
        <v>#VALUE!</v>
      </c>
      <c r="H27" s="174" t="e">
        <f>COUNTIF('[1]Matriz CES-GUAJ'!$L$12:$L$392,A27)</f>
        <v>#VALUE!</v>
      </c>
      <c r="I27" s="174" t="e">
        <f>COUNTIF('[1]Matriz CHO'!$L$12:$L$400,A27)</f>
        <v>#VALUE!</v>
      </c>
      <c r="J27" s="174" t="e">
        <f>COUNTIF('[1]Matriz COR'!$L$12:$L$387,A27)</f>
        <v>#VALUE!</v>
      </c>
      <c r="K27" s="174" t="e">
        <f>COUNTIF('[1]Matriz E.CAF'!$L$12:$L$411,A27)</f>
        <v>#VALUE!</v>
      </c>
      <c r="L27" s="174" t="e">
        <f>COUNTIF('[1]Matriz MAG'!$L$12:$L$362,A27)</f>
        <v>#VALUE!</v>
      </c>
      <c r="M27" s="174" t="e">
        <f>COUNTIF('[1]Matriz MGM'!$L$12:$L$375,A27)</f>
        <v>#VALUE!</v>
      </c>
      <c r="N27" s="174" t="e">
        <f>COUNTIF('[1]Matriz MET'!$L$12:$L$508,A27)</f>
        <v>#VALUE!</v>
      </c>
      <c r="O27" s="174" t="e">
        <f>COUNTIF('[1]Matriz NAR'!$L$12:$L$383,A27)</f>
        <v>#VALUE!</v>
      </c>
      <c r="P27" s="174" t="e">
        <f>COUNTIF('[1]Matriz NSA'!$L$12:$L$390,A27)</f>
        <v>#VALUE!</v>
      </c>
      <c r="Q27" s="174" t="e">
        <f>COUNTIF('[1]Matriz PUT'!$L$12:$L$353,A27)</f>
        <v>#VALUE!</v>
      </c>
      <c r="R27" s="174" t="e">
        <f>COUNTIF('[1]Matriz SAN'!$L$12:$L$384,A27)</f>
        <v>#VALUE!</v>
      </c>
      <c r="S27" s="174" t="e">
        <f>COUNTIF('[1]Matriz SUC'!$L$12:$L$378,A27)</f>
        <v>#VALUE!</v>
      </c>
      <c r="T27" s="174" t="e">
        <f>COUNTIF('[1]Matriz URB'!$L$12:$L$379,A27)</f>
        <v>#VALUE!</v>
      </c>
      <c r="U27" s="174" t="e">
        <f>COUNTIF('[1]Matriz VAC'!$L$12:$L$369,A27)</f>
        <v>#VALUE!</v>
      </c>
      <c r="V27" s="174" t="e">
        <f>COUNTIF('[1]Matriz NN'!$L$12:$L$824,A27)</f>
        <v>#VALUE!</v>
      </c>
      <c r="W27" s="179" t="e">
        <f t="shared" si="0"/>
        <v>#VALUE!</v>
      </c>
    </row>
    <row r="28" spans="1:23" x14ac:dyDescent="0.2">
      <c r="A28" s="174" t="s">
        <v>529</v>
      </c>
      <c r="B28" s="174">
        <f>COUNTIF('Matriz DT-NN'!$L$13:$L$18,A28)</f>
        <v>0</v>
      </c>
      <c r="C28" s="174" t="e">
        <f>COUNTIF('[1]Matriz ATL'!$L$12:$L$382,A28)</f>
        <v>#VALUE!</v>
      </c>
      <c r="D28" s="174" t="e">
        <f>COUNTIF('[1]Matriz BOL-SA'!$L$12:$L$367,A28)</f>
        <v>#VALUE!</v>
      </c>
      <c r="E28" s="174" t="e">
        <f>COUNTIF('[1]Matriz CAQ-HUI'!$L$12:$L$382,A28)</f>
        <v>#VALUE!</v>
      </c>
      <c r="F28" s="174" t="e">
        <f>COUNTIF('[1]Matriz CAU'!$L$12:$L$381,A28)</f>
        <v>#VALUE!</v>
      </c>
      <c r="G28" s="174" t="e">
        <f>COUNTIF('[1]Matriz CTR'!$L$12:$L$326,A28)</f>
        <v>#VALUE!</v>
      </c>
      <c r="H28" s="174" t="e">
        <f>COUNTIF('[1]Matriz CES-GUAJ'!$L$12:$L$392,A28)</f>
        <v>#VALUE!</v>
      </c>
      <c r="I28" s="174" t="e">
        <f>COUNTIF('[1]Matriz CHO'!$L$12:$L$400,A28)</f>
        <v>#VALUE!</v>
      </c>
      <c r="J28" s="174" t="e">
        <f>COUNTIF('[1]Matriz COR'!$L$12:$L$387,A28)</f>
        <v>#VALUE!</v>
      </c>
      <c r="K28" s="174" t="e">
        <f>COUNTIF('[1]Matriz E.CAF'!$L$12:$L$411,A28)</f>
        <v>#VALUE!</v>
      </c>
      <c r="L28" s="174" t="e">
        <f>COUNTIF('[1]Matriz MAG'!$L$12:$L$362,A28)</f>
        <v>#VALUE!</v>
      </c>
      <c r="M28" s="174" t="e">
        <f>COUNTIF('[1]Matriz MGM'!$L$12:$L$375,A28)</f>
        <v>#VALUE!</v>
      </c>
      <c r="N28" s="174" t="e">
        <f>COUNTIF('[1]Matriz MET'!$L$12:$L$508,A28)</f>
        <v>#VALUE!</v>
      </c>
      <c r="O28" s="174" t="e">
        <f>COUNTIF('[1]Matriz NAR'!$L$12:$L$383,A28)</f>
        <v>#VALUE!</v>
      </c>
      <c r="P28" s="174" t="e">
        <f>COUNTIF('[1]Matriz NSA'!$L$12:$L$390,A28)</f>
        <v>#VALUE!</v>
      </c>
      <c r="Q28" s="174" t="e">
        <f>COUNTIF('[1]Matriz PUT'!$L$12:$L$353,A28)</f>
        <v>#VALUE!</v>
      </c>
      <c r="R28" s="174" t="e">
        <f>COUNTIF('[1]Matriz SAN'!$L$12:$L$384,A28)</f>
        <v>#VALUE!</v>
      </c>
      <c r="S28" s="174" t="e">
        <f>COUNTIF('[1]Matriz SUC'!$L$12:$L$378,A28)</f>
        <v>#VALUE!</v>
      </c>
      <c r="T28" s="174" t="e">
        <f>COUNTIF('[1]Matriz URB'!$L$12:$L$379,A28)</f>
        <v>#VALUE!</v>
      </c>
      <c r="U28" s="174" t="e">
        <f>COUNTIF('[1]Matriz VAC'!$L$12:$L$369,A28)</f>
        <v>#VALUE!</v>
      </c>
      <c r="V28" s="174" t="e">
        <f>COUNTIF('[1]Matriz NN'!$L$12:$L$824,A28)</f>
        <v>#VALUE!</v>
      </c>
      <c r="W28" s="174" t="e">
        <f t="shared" si="0"/>
        <v>#VALUE!</v>
      </c>
    </row>
    <row r="29" spans="1:23" x14ac:dyDescent="0.2">
      <c r="A29" s="174" t="s">
        <v>535</v>
      </c>
      <c r="B29" s="174">
        <f>COUNTIF('Matriz DT-NN'!$L$13:$L$18,A29)</f>
        <v>0</v>
      </c>
      <c r="C29" s="174" t="e">
        <f>COUNTIF('[1]Matriz ATL'!$L$12:$L$382,A29)</f>
        <v>#VALUE!</v>
      </c>
      <c r="D29" s="174" t="e">
        <f>COUNTIF('[1]Matriz BOL-SA'!$L$12:$L$367,A29)</f>
        <v>#VALUE!</v>
      </c>
      <c r="E29" s="174" t="e">
        <f>COUNTIF('[1]Matriz CAQ-HUI'!$L$12:$L$382,A29)</f>
        <v>#VALUE!</v>
      </c>
      <c r="F29" s="174" t="e">
        <f>COUNTIF('[1]Matriz CAU'!$L$12:$L$381,A29)</f>
        <v>#VALUE!</v>
      </c>
      <c r="G29" s="174" t="e">
        <f>COUNTIF('[1]Matriz CTR'!$L$12:$L$326,A29)</f>
        <v>#VALUE!</v>
      </c>
      <c r="H29" s="174" t="e">
        <f>COUNTIF('[1]Matriz CES-GUAJ'!$L$12:$L$392,A29)</f>
        <v>#VALUE!</v>
      </c>
      <c r="I29" s="174" t="e">
        <f>COUNTIF('[1]Matriz CHO'!$L$12:$L$400,A29)</f>
        <v>#VALUE!</v>
      </c>
      <c r="J29" s="174" t="e">
        <f>COUNTIF('[1]Matriz COR'!$L$12:$L$387,A29)</f>
        <v>#VALUE!</v>
      </c>
      <c r="K29" s="174" t="e">
        <f>COUNTIF('[1]Matriz E.CAF'!$L$12:$L$411,A29)</f>
        <v>#VALUE!</v>
      </c>
      <c r="L29" s="174" t="e">
        <f>COUNTIF('[1]Matriz MAG'!$L$12:$L$362,A29)</f>
        <v>#VALUE!</v>
      </c>
      <c r="M29" s="174" t="e">
        <f>COUNTIF('[1]Matriz MGM'!$L$12:$L$375,A29)</f>
        <v>#VALUE!</v>
      </c>
      <c r="N29" s="174" t="e">
        <f>COUNTIF('[1]Matriz MET'!$L$12:$L$508,A29)</f>
        <v>#VALUE!</v>
      </c>
      <c r="O29" s="174" t="e">
        <f>COUNTIF('[1]Matriz NAR'!$L$12:$L$383,A29)</f>
        <v>#VALUE!</v>
      </c>
      <c r="P29" s="174" t="e">
        <f>COUNTIF('[1]Matriz NSA'!$L$12:$L$390,A29)</f>
        <v>#VALUE!</v>
      </c>
      <c r="Q29" s="174" t="e">
        <f>COUNTIF('[1]Matriz PUT'!$L$12:$L$353,A29)</f>
        <v>#VALUE!</v>
      </c>
      <c r="R29" s="174" t="e">
        <f>COUNTIF('[1]Matriz SAN'!$L$12:$L$384,A29)</f>
        <v>#VALUE!</v>
      </c>
      <c r="S29" s="174" t="e">
        <f>COUNTIF('[1]Matriz SUC'!$L$12:$L$378,A29)</f>
        <v>#VALUE!</v>
      </c>
      <c r="T29" s="174" t="e">
        <f>COUNTIF('[1]Matriz URB'!$L$12:$L$379,A29)</f>
        <v>#VALUE!</v>
      </c>
      <c r="U29" s="174" t="e">
        <f>COUNTIF('[1]Matriz VAC'!$L$12:$L$369,A29)</f>
        <v>#VALUE!</v>
      </c>
      <c r="V29" s="174" t="e">
        <f>COUNTIF('[1]Matriz NN'!$L$12:$L$824,A29)</f>
        <v>#VALUE!</v>
      </c>
      <c r="W29" s="174" t="e">
        <f t="shared" si="0"/>
        <v>#VALUE!</v>
      </c>
    </row>
    <row r="30" spans="1:23" ht="15" x14ac:dyDescent="0.2">
      <c r="A30" s="174" t="s">
        <v>257</v>
      </c>
      <c r="B30" s="174">
        <f>COUNTIF('Matriz DT-NN'!$L$13:$L$18,A30)</f>
        <v>0</v>
      </c>
      <c r="C30" s="174" t="e">
        <f>COUNTIF('[1]Matriz ATL'!$L$12:$L$382,A30)</f>
        <v>#VALUE!</v>
      </c>
      <c r="D30" s="174" t="e">
        <f>COUNTIF('[1]Matriz BOL-SA'!$L$12:$L$367,A30)</f>
        <v>#VALUE!</v>
      </c>
      <c r="E30" s="174" t="e">
        <f>COUNTIF('[1]Matriz CAQ-HUI'!$L$12:$L$382,A30)</f>
        <v>#VALUE!</v>
      </c>
      <c r="F30" s="174" t="e">
        <f>COUNTIF('[1]Matriz CAU'!$L$12:$L$381,A30)</f>
        <v>#VALUE!</v>
      </c>
      <c r="G30" s="174" t="e">
        <f>COUNTIF('[1]Matriz CTR'!$L$12:$L$326,A30)</f>
        <v>#VALUE!</v>
      </c>
      <c r="H30" s="174" t="e">
        <f>COUNTIF('[1]Matriz CES-GUAJ'!$L$12:$L$392,A30)</f>
        <v>#VALUE!</v>
      </c>
      <c r="I30" s="174" t="e">
        <f>COUNTIF('[1]Matriz CHO'!$L$12:$L$400,A30)</f>
        <v>#VALUE!</v>
      </c>
      <c r="J30" s="174" t="e">
        <f>COUNTIF('[1]Matriz COR'!$L$12:$L$387,A30)</f>
        <v>#VALUE!</v>
      </c>
      <c r="K30" s="174" t="e">
        <f>COUNTIF('[1]Matriz E.CAF'!$L$12:$L$411,A30)</f>
        <v>#VALUE!</v>
      </c>
      <c r="L30" s="174" t="e">
        <f>COUNTIF('[1]Matriz MAG'!$L$12:$L$362,A30)</f>
        <v>#VALUE!</v>
      </c>
      <c r="M30" s="174" t="e">
        <f>COUNTIF('[1]Matriz MGM'!$L$12:$L$375,A30)</f>
        <v>#VALUE!</v>
      </c>
      <c r="N30" s="174" t="e">
        <f>COUNTIF('[1]Matriz MET'!$L$12:$L$508,A30)</f>
        <v>#VALUE!</v>
      </c>
      <c r="O30" s="174" t="e">
        <f>COUNTIF('[1]Matriz NAR'!$L$12:$L$383,A30)</f>
        <v>#VALUE!</v>
      </c>
      <c r="P30" s="174" t="e">
        <f>COUNTIF('[1]Matriz NSA'!$L$12:$L$390,A30)</f>
        <v>#VALUE!</v>
      </c>
      <c r="Q30" s="174" t="e">
        <f>COUNTIF('[1]Matriz PUT'!$L$12:$L$353,A30)</f>
        <v>#VALUE!</v>
      </c>
      <c r="R30" s="174" t="e">
        <f>COUNTIF('[1]Matriz SAN'!$L$12:$L$384,A30)</f>
        <v>#VALUE!</v>
      </c>
      <c r="S30" s="174" t="e">
        <f>COUNTIF('[1]Matriz SUC'!$L$12:$L$378,A30)</f>
        <v>#VALUE!</v>
      </c>
      <c r="T30" s="174" t="e">
        <f>COUNTIF('[1]Matriz URB'!$L$12:$L$379,A30)</f>
        <v>#VALUE!</v>
      </c>
      <c r="U30" s="174" t="e">
        <f>COUNTIF('[1]Matriz VAC'!$L$12:$L$369,A30)</f>
        <v>#VALUE!</v>
      </c>
      <c r="V30" s="174" t="e">
        <f>COUNTIF('[1]Matriz NN'!$L$12:$L$824,A30)</f>
        <v>#VALUE!</v>
      </c>
      <c r="W30" s="190" t="e">
        <f t="shared" si="0"/>
        <v>#VALUE!</v>
      </c>
    </row>
    <row r="31" spans="1:23" x14ac:dyDescent="0.2">
      <c r="A31" s="174" t="s">
        <v>520</v>
      </c>
      <c r="B31" s="174">
        <f>COUNTIF('Matriz DT-NN'!$L$13:$L$18,A31)</f>
        <v>0</v>
      </c>
      <c r="C31" s="174" t="e">
        <f>COUNTIF('[1]Matriz ATL'!$L$12:$L$382,A31)</f>
        <v>#VALUE!</v>
      </c>
      <c r="D31" s="174" t="e">
        <f>COUNTIF('[1]Matriz BOL-SA'!$L$12:$L$367,A31)</f>
        <v>#VALUE!</v>
      </c>
      <c r="E31" s="174" t="e">
        <f>COUNTIF('[1]Matriz CAQ-HUI'!$L$12:$L$382,A31)</f>
        <v>#VALUE!</v>
      </c>
      <c r="F31" s="174" t="e">
        <f>COUNTIF('[1]Matriz CAU'!$L$12:$L$381,A31)</f>
        <v>#VALUE!</v>
      </c>
      <c r="G31" s="174" t="e">
        <f>COUNTIF('[1]Matriz CTR'!$L$12:$L$326,A31)</f>
        <v>#VALUE!</v>
      </c>
      <c r="H31" s="174" t="e">
        <f>COUNTIF('[1]Matriz CES-GUAJ'!$L$12:$L$392,A31)</f>
        <v>#VALUE!</v>
      </c>
      <c r="I31" s="174" t="e">
        <f>COUNTIF('[1]Matriz CHO'!$L$12:$L$400,A31)</f>
        <v>#VALUE!</v>
      </c>
      <c r="J31" s="174" t="e">
        <f>COUNTIF('[1]Matriz COR'!$L$12:$L$387,A31)</f>
        <v>#VALUE!</v>
      </c>
      <c r="K31" s="174" t="e">
        <f>COUNTIF('[1]Matriz E.CAF'!$L$12:$L$411,A31)</f>
        <v>#VALUE!</v>
      </c>
      <c r="L31" s="174" t="e">
        <f>COUNTIF('[1]Matriz MAG'!$L$12:$L$362,A31)</f>
        <v>#VALUE!</v>
      </c>
      <c r="M31" s="174" t="e">
        <f>COUNTIF('[1]Matriz MGM'!$L$12:$L$375,A31)</f>
        <v>#VALUE!</v>
      </c>
      <c r="N31" s="174" t="e">
        <f>COUNTIF('[1]Matriz MET'!$L$12:$L$508,A31)</f>
        <v>#VALUE!</v>
      </c>
      <c r="O31" s="174" t="e">
        <f>COUNTIF('[1]Matriz NAR'!$L$12:$L$383,A31)</f>
        <v>#VALUE!</v>
      </c>
      <c r="P31" s="174" t="e">
        <f>COUNTIF('[1]Matriz NSA'!$L$12:$L$390,A31)</f>
        <v>#VALUE!</v>
      </c>
      <c r="Q31" s="174" t="e">
        <f>COUNTIF('[1]Matriz PUT'!$L$12:$L$353,A31)</f>
        <v>#VALUE!</v>
      </c>
      <c r="R31" s="174" t="e">
        <f>COUNTIF('[1]Matriz SAN'!$L$12:$L$384,A31)</f>
        <v>#VALUE!</v>
      </c>
      <c r="S31" s="174" t="e">
        <f>COUNTIF('[1]Matriz SUC'!$L$12:$L$378,A31)</f>
        <v>#VALUE!</v>
      </c>
      <c r="T31" s="174" t="e">
        <f>COUNTIF('[1]Matriz URB'!$L$12:$L$379,A31)</f>
        <v>#VALUE!</v>
      </c>
      <c r="U31" s="174" t="e">
        <f>COUNTIF('[1]Matriz VAC'!$L$12:$L$369,A31)</f>
        <v>#VALUE!</v>
      </c>
      <c r="V31" s="174" t="e">
        <f>COUNTIF('[1]Matriz NN'!$L$12:$L$824,A31)</f>
        <v>#VALUE!</v>
      </c>
      <c r="W31" s="174" t="e">
        <f t="shared" si="0"/>
        <v>#VALUE!</v>
      </c>
    </row>
    <row r="32" spans="1:23" x14ac:dyDescent="0.2">
      <c r="A32" s="174" t="s">
        <v>551</v>
      </c>
      <c r="B32" s="174">
        <f>COUNTIF('Matriz DT-NN'!$L$13:$L$18,A32)</f>
        <v>0</v>
      </c>
      <c r="C32" s="174" t="e">
        <f>COUNTIF('[1]Matriz ATL'!$L$12:$L$382,A32)</f>
        <v>#VALUE!</v>
      </c>
      <c r="D32" s="174" t="e">
        <f>COUNTIF('[1]Matriz BOL-SA'!$L$12:$L$367,A32)</f>
        <v>#VALUE!</v>
      </c>
      <c r="E32" s="174" t="e">
        <f>COUNTIF('[1]Matriz CAQ-HUI'!$L$12:$L$382,A32)</f>
        <v>#VALUE!</v>
      </c>
      <c r="F32" s="174" t="e">
        <f>COUNTIF('[1]Matriz CAU'!$L$12:$L$381,A32)</f>
        <v>#VALUE!</v>
      </c>
      <c r="G32" s="174" t="e">
        <f>COUNTIF('[1]Matriz CTR'!$L$12:$L$326,A32)</f>
        <v>#VALUE!</v>
      </c>
      <c r="H32" s="174" t="e">
        <f>COUNTIF('[1]Matriz CES-GUAJ'!$L$12:$L$392,A32)</f>
        <v>#VALUE!</v>
      </c>
      <c r="I32" s="174" t="e">
        <f>COUNTIF('[1]Matriz CHO'!$L$12:$L$400,A32)</f>
        <v>#VALUE!</v>
      </c>
      <c r="J32" s="174" t="e">
        <f>COUNTIF('[1]Matriz COR'!$L$12:$L$387,A32)</f>
        <v>#VALUE!</v>
      </c>
      <c r="K32" s="174" t="e">
        <f>COUNTIF('[1]Matriz E.CAF'!$L$12:$L$411,A32)</f>
        <v>#VALUE!</v>
      </c>
      <c r="L32" s="174" t="e">
        <f>COUNTIF('[1]Matriz MAG'!$L$12:$L$362,A32)</f>
        <v>#VALUE!</v>
      </c>
      <c r="M32" s="174" t="e">
        <f>COUNTIF('[1]Matriz MGM'!$L$12:$L$375,A32)</f>
        <v>#VALUE!</v>
      </c>
      <c r="N32" s="174" t="e">
        <f>COUNTIF('[1]Matriz MET'!$L$12:$L$508,A32)</f>
        <v>#VALUE!</v>
      </c>
      <c r="O32" s="174" t="e">
        <f>COUNTIF('[1]Matriz NAR'!$L$12:$L$383,A32)</f>
        <v>#VALUE!</v>
      </c>
      <c r="P32" s="174" t="e">
        <f>COUNTIF('[1]Matriz NSA'!$L$12:$L$390,A32)</f>
        <v>#VALUE!</v>
      </c>
      <c r="Q32" s="174" t="e">
        <f>COUNTIF('[1]Matriz PUT'!$L$12:$L$353,A32)</f>
        <v>#VALUE!</v>
      </c>
      <c r="R32" s="174" t="e">
        <f>COUNTIF('[1]Matriz SAN'!$L$12:$L$384,A32)</f>
        <v>#VALUE!</v>
      </c>
      <c r="S32" s="174" t="e">
        <f>COUNTIF('[1]Matriz SUC'!$L$12:$L$378,A32)</f>
        <v>#VALUE!</v>
      </c>
      <c r="T32" s="174" t="e">
        <f>COUNTIF('[1]Matriz URB'!$L$12:$L$379,A32)</f>
        <v>#VALUE!</v>
      </c>
      <c r="U32" s="174" t="e">
        <f>COUNTIF('[1]Matriz VAC'!$L$12:$L$369,A32)</f>
        <v>#VALUE!</v>
      </c>
      <c r="V32" s="174" t="e">
        <f>COUNTIF('[1]Matriz NN'!$L$12:$L$824,A32)</f>
        <v>#VALUE!</v>
      </c>
      <c r="W32" s="174" t="e">
        <f t="shared" si="0"/>
        <v>#VALUE!</v>
      </c>
    </row>
    <row r="33" spans="1:23" x14ac:dyDescent="0.2">
      <c r="A33" s="174" t="s">
        <v>557</v>
      </c>
      <c r="B33" s="174">
        <f>COUNTIF('Matriz DT-NN'!$L$13:$L$18,A33)</f>
        <v>0</v>
      </c>
      <c r="C33" s="174" t="e">
        <f>COUNTIF('[1]Matriz ATL'!$L$12:$L$382,A33)</f>
        <v>#VALUE!</v>
      </c>
      <c r="D33" s="174" t="e">
        <f>COUNTIF('[1]Matriz BOL-SA'!$L$12:$L$367,A33)</f>
        <v>#VALUE!</v>
      </c>
      <c r="E33" s="174" t="e">
        <f>COUNTIF('[1]Matriz CAQ-HUI'!$L$12:$L$382,A33)</f>
        <v>#VALUE!</v>
      </c>
      <c r="F33" s="174" t="e">
        <f>COUNTIF('[1]Matriz CAU'!$L$12:$L$381,A33)</f>
        <v>#VALUE!</v>
      </c>
      <c r="G33" s="174" t="e">
        <f>COUNTIF('[1]Matriz CTR'!$L$12:$L$326,A33)</f>
        <v>#VALUE!</v>
      </c>
      <c r="H33" s="174" t="e">
        <f>COUNTIF('[1]Matriz CES-GUAJ'!$L$12:$L$392,A33)</f>
        <v>#VALUE!</v>
      </c>
      <c r="I33" s="174" t="e">
        <f>COUNTIF('[1]Matriz CHO'!$L$12:$L$400,A33)</f>
        <v>#VALUE!</v>
      </c>
      <c r="J33" s="174" t="e">
        <f>COUNTIF('[1]Matriz COR'!$L$12:$L$387,A33)</f>
        <v>#VALUE!</v>
      </c>
      <c r="K33" s="174" t="e">
        <f>COUNTIF('[1]Matriz E.CAF'!$L$12:$L$411,A33)</f>
        <v>#VALUE!</v>
      </c>
      <c r="L33" s="174" t="e">
        <f>COUNTIF('[1]Matriz MAG'!$L$12:$L$362,A33)</f>
        <v>#VALUE!</v>
      </c>
      <c r="M33" s="174" t="e">
        <f>COUNTIF('[1]Matriz MGM'!$L$12:$L$375,A33)</f>
        <v>#VALUE!</v>
      </c>
      <c r="N33" s="174" t="e">
        <f>COUNTIF('[1]Matriz MET'!$L$12:$L$508,A33)</f>
        <v>#VALUE!</v>
      </c>
      <c r="O33" s="174" t="e">
        <f>COUNTIF('[1]Matriz NAR'!$L$12:$L$383,A33)</f>
        <v>#VALUE!</v>
      </c>
      <c r="P33" s="174" t="e">
        <f>COUNTIF('[1]Matriz NSA'!$L$12:$L$390,A33)</f>
        <v>#VALUE!</v>
      </c>
      <c r="Q33" s="174" t="e">
        <f>COUNTIF('[1]Matriz PUT'!$L$12:$L$353,A33)</f>
        <v>#VALUE!</v>
      </c>
      <c r="R33" s="174" t="e">
        <f>COUNTIF('[1]Matriz SAN'!$L$12:$L$384,A33)</f>
        <v>#VALUE!</v>
      </c>
      <c r="S33" s="174" t="e">
        <f>COUNTIF('[1]Matriz SUC'!$L$12:$L$378,A33)</f>
        <v>#VALUE!</v>
      </c>
      <c r="T33" s="174" t="e">
        <f>COUNTIF('[1]Matriz URB'!$L$12:$L$379,A33)</f>
        <v>#VALUE!</v>
      </c>
      <c r="U33" s="174" t="e">
        <f>COUNTIF('[1]Matriz VAC'!$L$12:$L$369,A33)</f>
        <v>#VALUE!</v>
      </c>
      <c r="V33" s="174" t="e">
        <f>COUNTIF('[1]Matriz NN'!$L$12:$L$824,A33)</f>
        <v>#VALUE!</v>
      </c>
      <c r="W33" s="174" t="e">
        <f t="shared" si="0"/>
        <v>#VALUE!</v>
      </c>
    </row>
    <row r="34" spans="1:23" ht="15" x14ac:dyDescent="0.2">
      <c r="A34" s="174" t="s">
        <v>563</v>
      </c>
      <c r="B34" s="174">
        <f>COUNTIF('Matriz DT-NN'!$L$13:$L$18,A34)</f>
        <v>0</v>
      </c>
      <c r="C34" s="174" t="e">
        <f>COUNTIF('[1]Matriz ATL'!$L$12:$L$382,A34)</f>
        <v>#VALUE!</v>
      </c>
      <c r="D34" s="174" t="e">
        <f>COUNTIF('[1]Matriz BOL-SA'!$L$12:$L$367,A34)</f>
        <v>#VALUE!</v>
      </c>
      <c r="E34" s="174" t="e">
        <f>COUNTIF('[1]Matriz CAQ-HUI'!$L$12:$L$382,A34)</f>
        <v>#VALUE!</v>
      </c>
      <c r="F34" s="174" t="e">
        <f>COUNTIF('[1]Matriz CAU'!$L$12:$L$381,A34)</f>
        <v>#VALUE!</v>
      </c>
      <c r="G34" s="174" t="e">
        <f>COUNTIF('[1]Matriz CTR'!$L$12:$L$326,A34)</f>
        <v>#VALUE!</v>
      </c>
      <c r="H34" s="174" t="e">
        <f>COUNTIF('[1]Matriz CES-GUAJ'!$L$12:$L$392,A34)</f>
        <v>#VALUE!</v>
      </c>
      <c r="I34" s="174" t="e">
        <f>COUNTIF('[1]Matriz CHO'!$L$12:$L$400,A34)</f>
        <v>#VALUE!</v>
      </c>
      <c r="J34" s="174" t="e">
        <f>COUNTIF('[1]Matriz COR'!$L$12:$L$387,A34)</f>
        <v>#VALUE!</v>
      </c>
      <c r="K34" s="174" t="e">
        <f>COUNTIF('[1]Matriz E.CAF'!$L$12:$L$411,A34)</f>
        <v>#VALUE!</v>
      </c>
      <c r="L34" s="174" t="e">
        <f>COUNTIF('[1]Matriz MAG'!$L$12:$L$362,A34)</f>
        <v>#VALUE!</v>
      </c>
      <c r="M34" s="174" t="e">
        <f>COUNTIF('[1]Matriz MGM'!$L$12:$L$375,A34)</f>
        <v>#VALUE!</v>
      </c>
      <c r="N34" s="174" t="e">
        <f>COUNTIF('[1]Matriz MET'!$L$12:$L$508,A34)</f>
        <v>#VALUE!</v>
      </c>
      <c r="O34" s="174" t="e">
        <f>COUNTIF('[1]Matriz NAR'!$L$12:$L$383,A34)</f>
        <v>#VALUE!</v>
      </c>
      <c r="P34" s="174" t="e">
        <f>COUNTIF('[1]Matriz NSA'!$L$12:$L$390,A34)</f>
        <v>#VALUE!</v>
      </c>
      <c r="Q34" s="174" t="e">
        <f>COUNTIF('[1]Matriz PUT'!$L$12:$L$353,A34)</f>
        <v>#VALUE!</v>
      </c>
      <c r="R34" s="174" t="e">
        <f>COUNTIF('[1]Matriz SAN'!$L$12:$L$384,A34)</f>
        <v>#VALUE!</v>
      </c>
      <c r="S34" s="174" t="e">
        <f>COUNTIF('[1]Matriz SUC'!$L$12:$L$378,A34)</f>
        <v>#VALUE!</v>
      </c>
      <c r="T34" s="174" t="e">
        <f>COUNTIF('[1]Matriz URB'!$L$12:$L$379,A34)</f>
        <v>#VALUE!</v>
      </c>
      <c r="U34" s="174" t="e">
        <f>COUNTIF('[1]Matriz VAC'!$L$12:$L$369,A34)</f>
        <v>#VALUE!</v>
      </c>
      <c r="V34" s="190" t="e">
        <f>COUNTIF('[1]Matriz NN'!$L$12:$L$824,A34)</f>
        <v>#VALUE!</v>
      </c>
      <c r="W34" s="190" t="e">
        <f t="shared" si="0"/>
        <v>#VALUE!</v>
      </c>
    </row>
    <row r="35" spans="1:23" x14ac:dyDescent="0.2">
      <c r="A35" s="174" t="s">
        <v>569</v>
      </c>
      <c r="B35" s="174">
        <f>COUNTIF('Matriz DT-NN'!$L$13:$L$18,A35)</f>
        <v>0</v>
      </c>
      <c r="C35" s="174" t="e">
        <f>COUNTIF('[1]Matriz ATL'!$L$12:$L$382,A35)</f>
        <v>#VALUE!</v>
      </c>
      <c r="D35" s="174" t="e">
        <f>COUNTIF('[1]Matriz BOL-SA'!$L$12:$L$367,A35)</f>
        <v>#VALUE!</v>
      </c>
      <c r="E35" s="174" t="e">
        <f>COUNTIF('[1]Matriz CAQ-HUI'!$L$12:$L$382,A35)</f>
        <v>#VALUE!</v>
      </c>
      <c r="F35" s="174" t="e">
        <f>COUNTIF('[1]Matriz CAU'!$L$12:$L$381,A35)</f>
        <v>#VALUE!</v>
      </c>
      <c r="G35" s="174" t="e">
        <f>COUNTIF('[1]Matriz CTR'!$L$12:$L$326,A35)</f>
        <v>#VALUE!</v>
      </c>
      <c r="H35" s="174" t="e">
        <f>COUNTIF('[1]Matriz CES-GUAJ'!$L$12:$L$392,A35)</f>
        <v>#VALUE!</v>
      </c>
      <c r="I35" s="174" t="e">
        <f>COUNTIF('[1]Matriz CHO'!$L$12:$L$400,A35)</f>
        <v>#VALUE!</v>
      </c>
      <c r="J35" s="174" t="e">
        <f>COUNTIF('[1]Matriz COR'!$L$12:$L$387,A35)</f>
        <v>#VALUE!</v>
      </c>
      <c r="K35" s="174" t="e">
        <f>COUNTIF('[1]Matriz E.CAF'!$L$12:$L$411,A35)</f>
        <v>#VALUE!</v>
      </c>
      <c r="L35" s="174" t="e">
        <f>COUNTIF('[1]Matriz MAG'!$L$12:$L$362,A35)</f>
        <v>#VALUE!</v>
      </c>
      <c r="M35" s="174" t="e">
        <f>COUNTIF('[1]Matriz MGM'!$L$12:$L$375,A35)</f>
        <v>#VALUE!</v>
      </c>
      <c r="N35" s="174" t="e">
        <f>COUNTIF('[1]Matriz MET'!$L$12:$L$508,A35)</f>
        <v>#VALUE!</v>
      </c>
      <c r="O35" s="174" t="e">
        <f>COUNTIF('[1]Matriz NAR'!$L$12:$L$383,A35)</f>
        <v>#VALUE!</v>
      </c>
      <c r="P35" s="174" t="e">
        <f>COUNTIF('[1]Matriz NSA'!$L$12:$L$390,A35)</f>
        <v>#VALUE!</v>
      </c>
      <c r="Q35" s="174" t="e">
        <f>COUNTIF('[1]Matriz PUT'!$L$12:$L$353,A35)</f>
        <v>#VALUE!</v>
      </c>
      <c r="R35" s="174" t="e">
        <f>COUNTIF('[1]Matriz SAN'!$L$12:$L$384,A35)</f>
        <v>#VALUE!</v>
      </c>
      <c r="S35" s="174" t="e">
        <f>COUNTIF('[1]Matriz SUC'!$L$12:$L$378,A35)</f>
        <v>#VALUE!</v>
      </c>
      <c r="T35" s="174" t="e">
        <f>COUNTIF('[1]Matriz URB'!$L$12:$L$379,A35)</f>
        <v>#VALUE!</v>
      </c>
      <c r="U35" s="174" t="e">
        <f>COUNTIF('[1]Matriz VAC'!$L$12:$L$369,A35)</f>
        <v>#VALUE!</v>
      </c>
      <c r="V35" s="174" t="e">
        <f>COUNTIF('[1]Matriz NN'!$L$12:$L$824,A35)</f>
        <v>#VALUE!</v>
      </c>
      <c r="W35" s="174" t="e">
        <f t="shared" si="0"/>
        <v>#VALUE!</v>
      </c>
    </row>
    <row r="36" spans="1:23" x14ac:dyDescent="0.2">
      <c r="A36" s="174" t="s">
        <v>575</v>
      </c>
      <c r="B36" s="174">
        <f>COUNTIF('Matriz DT-NN'!$L$13:$L$18,A36)</f>
        <v>0</v>
      </c>
      <c r="C36" s="174" t="e">
        <f>COUNTIF('[1]Matriz ATL'!$L$12:$L$382,A36)</f>
        <v>#VALUE!</v>
      </c>
      <c r="D36" s="174" t="e">
        <f>COUNTIF('[1]Matriz BOL-SA'!$L$12:$L$367,A36)</f>
        <v>#VALUE!</v>
      </c>
      <c r="E36" s="174" t="e">
        <f>COUNTIF('[1]Matriz CAQ-HUI'!$L$12:$L$382,A36)</f>
        <v>#VALUE!</v>
      </c>
      <c r="F36" s="174" t="e">
        <f>COUNTIF('[1]Matriz CAU'!$L$12:$L$381,A36)</f>
        <v>#VALUE!</v>
      </c>
      <c r="G36" s="174" t="e">
        <f>COUNTIF('[1]Matriz CTR'!$L$12:$L$326,A36)</f>
        <v>#VALUE!</v>
      </c>
      <c r="H36" s="174" t="e">
        <f>COUNTIF('[1]Matriz CES-GUAJ'!$L$12:$L$392,A36)</f>
        <v>#VALUE!</v>
      </c>
      <c r="I36" s="174" t="e">
        <f>COUNTIF('[1]Matriz CHO'!$L$12:$L$400,A36)</f>
        <v>#VALUE!</v>
      </c>
      <c r="J36" s="174" t="e">
        <f>COUNTIF('[1]Matriz COR'!$L$12:$L$387,A36)</f>
        <v>#VALUE!</v>
      </c>
      <c r="K36" s="174" t="e">
        <f>COUNTIF('[1]Matriz E.CAF'!$L$12:$L$411,A36)</f>
        <v>#VALUE!</v>
      </c>
      <c r="L36" s="174" t="e">
        <f>COUNTIF('[1]Matriz MAG'!$L$12:$L$362,A36)</f>
        <v>#VALUE!</v>
      </c>
      <c r="M36" s="174" t="e">
        <f>COUNTIF('[1]Matriz MGM'!$L$12:$L$375,A36)</f>
        <v>#VALUE!</v>
      </c>
      <c r="N36" s="174" t="e">
        <f>COUNTIF('[1]Matriz MET'!$L$12:$L$508,A36)</f>
        <v>#VALUE!</v>
      </c>
      <c r="O36" s="174" t="e">
        <f>COUNTIF('[1]Matriz NAR'!$L$12:$L$383,A36)</f>
        <v>#VALUE!</v>
      </c>
      <c r="P36" s="174" t="e">
        <f>COUNTIF('[1]Matriz NSA'!$L$12:$L$390,A36)</f>
        <v>#VALUE!</v>
      </c>
      <c r="Q36" s="174" t="e">
        <f>COUNTIF('[1]Matriz PUT'!$L$12:$L$353,A36)</f>
        <v>#VALUE!</v>
      </c>
      <c r="R36" s="174" t="e">
        <f>COUNTIF('[1]Matriz SAN'!$L$12:$L$384,A36)</f>
        <v>#VALUE!</v>
      </c>
      <c r="S36" s="174" t="e">
        <f>COUNTIF('[1]Matriz SUC'!$L$12:$L$378,A36)</f>
        <v>#VALUE!</v>
      </c>
      <c r="T36" s="174" t="e">
        <f>COUNTIF('[1]Matriz URB'!$L$12:$L$379,A36)</f>
        <v>#VALUE!</v>
      </c>
      <c r="U36" s="174" t="e">
        <f>COUNTIF('[1]Matriz VAC'!$L$12:$L$369,A36)</f>
        <v>#VALUE!</v>
      </c>
      <c r="V36" s="174" t="e">
        <f>COUNTIF('[1]Matriz NN'!$L$12:$L$824,A36)</f>
        <v>#VALUE!</v>
      </c>
      <c r="W36" s="174" t="e">
        <f t="shared" si="0"/>
        <v>#VALUE!</v>
      </c>
    </row>
    <row r="37" spans="1:23" x14ac:dyDescent="0.2">
      <c r="A37" s="174" t="s">
        <v>580</v>
      </c>
      <c r="B37" s="174">
        <f>COUNTIF('Matriz DT-NN'!$L$13:$L$18,A37)</f>
        <v>0</v>
      </c>
      <c r="C37" s="174" t="e">
        <f>COUNTIF('[1]Matriz ATL'!$L$12:$L$382,A37)</f>
        <v>#VALUE!</v>
      </c>
      <c r="D37" s="174" t="e">
        <f>COUNTIF('[1]Matriz BOL-SA'!$L$12:$L$367,A37)</f>
        <v>#VALUE!</v>
      </c>
      <c r="E37" s="174" t="e">
        <f>COUNTIF('[1]Matriz CAQ-HUI'!$L$12:$L$382,A37)</f>
        <v>#VALUE!</v>
      </c>
      <c r="F37" s="174" t="e">
        <f>COUNTIF('[1]Matriz CAU'!$L$12:$L$381,A37)</f>
        <v>#VALUE!</v>
      </c>
      <c r="G37" s="174" t="e">
        <f>COUNTIF('[1]Matriz CTR'!$L$12:$L$326,A37)</f>
        <v>#VALUE!</v>
      </c>
      <c r="H37" s="174" t="e">
        <f>COUNTIF('[1]Matriz CES-GUAJ'!$L$12:$L$392,A37)</f>
        <v>#VALUE!</v>
      </c>
      <c r="I37" s="174" t="e">
        <f>COUNTIF('[1]Matriz CHO'!$L$12:$L$400,A37)</f>
        <v>#VALUE!</v>
      </c>
      <c r="J37" s="174" t="e">
        <f>COUNTIF('[1]Matriz COR'!$L$12:$L$387,A37)</f>
        <v>#VALUE!</v>
      </c>
      <c r="K37" s="174" t="e">
        <f>COUNTIF('[1]Matriz E.CAF'!$L$12:$L$411,A37)</f>
        <v>#VALUE!</v>
      </c>
      <c r="L37" s="174" t="e">
        <f>COUNTIF('[1]Matriz MAG'!$L$12:$L$362,A37)</f>
        <v>#VALUE!</v>
      </c>
      <c r="M37" s="174" t="e">
        <f>COUNTIF('[1]Matriz MGM'!$L$12:$L$375,A37)</f>
        <v>#VALUE!</v>
      </c>
      <c r="N37" s="174" t="e">
        <f>COUNTIF('[1]Matriz MET'!$L$12:$L$508,A37)</f>
        <v>#VALUE!</v>
      </c>
      <c r="O37" s="174" t="e">
        <f>COUNTIF('[1]Matriz NAR'!$L$12:$L$383,A37)</f>
        <v>#VALUE!</v>
      </c>
      <c r="P37" s="174" t="e">
        <f>COUNTIF('[1]Matriz NSA'!$L$12:$L$390,A37)</f>
        <v>#VALUE!</v>
      </c>
      <c r="Q37" s="174" t="e">
        <f>COUNTIF('[1]Matriz PUT'!$L$12:$L$353,A37)</f>
        <v>#VALUE!</v>
      </c>
      <c r="R37" s="174" t="e">
        <f>COUNTIF('[1]Matriz SAN'!$L$12:$L$384,A37)</f>
        <v>#VALUE!</v>
      </c>
      <c r="S37" s="174" t="e">
        <f>COUNTIF('[1]Matriz SUC'!$L$12:$L$378,A37)</f>
        <v>#VALUE!</v>
      </c>
      <c r="T37" s="174" t="e">
        <f>COUNTIF('[1]Matriz URB'!$L$12:$L$379,A37)</f>
        <v>#VALUE!</v>
      </c>
      <c r="U37" s="174" t="e">
        <f>COUNTIF('[1]Matriz VAC'!$L$12:$L$369,A37)</f>
        <v>#VALUE!</v>
      </c>
      <c r="V37" s="174" t="e">
        <f>COUNTIF('[1]Matriz NN'!$L$12:$L$824,A37)</f>
        <v>#VALUE!</v>
      </c>
      <c r="W37" s="174" t="e">
        <f t="shared" si="0"/>
        <v>#VALUE!</v>
      </c>
    </row>
    <row r="38" spans="1:23" x14ac:dyDescent="0.2">
      <c r="A38" s="174" t="s">
        <v>585</v>
      </c>
      <c r="B38" s="174">
        <f>COUNTIF('Matriz DT-NN'!$L$13:$L$18,A38)</f>
        <v>0</v>
      </c>
      <c r="C38" s="174" t="e">
        <f>COUNTIF('[1]Matriz ATL'!$L$12:$L$382,A38)</f>
        <v>#VALUE!</v>
      </c>
      <c r="D38" s="174" t="e">
        <f>COUNTIF('[1]Matriz BOL-SA'!$L$12:$L$367,A38)</f>
        <v>#VALUE!</v>
      </c>
      <c r="E38" s="174" t="e">
        <f>COUNTIF('[1]Matriz CAQ-HUI'!$L$12:$L$382,A38)</f>
        <v>#VALUE!</v>
      </c>
      <c r="F38" s="174" t="e">
        <f>COUNTIF('[1]Matriz CAU'!$L$12:$L$381,A38)</f>
        <v>#VALUE!</v>
      </c>
      <c r="G38" s="174" t="e">
        <f>COUNTIF('[1]Matriz CTR'!$L$12:$L$326,A38)</f>
        <v>#VALUE!</v>
      </c>
      <c r="H38" s="174" t="e">
        <f>COUNTIF('[1]Matriz CES-GUAJ'!$L$12:$L$392,A38)</f>
        <v>#VALUE!</v>
      </c>
      <c r="I38" s="174" t="e">
        <f>COUNTIF('[1]Matriz CHO'!$L$12:$L$400,A38)</f>
        <v>#VALUE!</v>
      </c>
      <c r="J38" s="174" t="e">
        <f>COUNTIF('[1]Matriz COR'!$L$12:$L$387,A38)</f>
        <v>#VALUE!</v>
      </c>
      <c r="K38" s="174" t="e">
        <f>COUNTIF('[1]Matriz E.CAF'!$L$12:$L$411,A38)</f>
        <v>#VALUE!</v>
      </c>
      <c r="L38" s="174" t="e">
        <f>COUNTIF('[1]Matriz MAG'!$L$12:$L$362,A38)</f>
        <v>#VALUE!</v>
      </c>
      <c r="M38" s="174" t="e">
        <f>COUNTIF('[1]Matriz MGM'!$L$12:$L$375,A38)</f>
        <v>#VALUE!</v>
      </c>
      <c r="N38" s="174" t="e">
        <f>COUNTIF('[1]Matriz MET'!$L$12:$L$508,A38)</f>
        <v>#VALUE!</v>
      </c>
      <c r="O38" s="174" t="e">
        <f>COUNTIF('[1]Matriz NAR'!$L$12:$L$383,A38)</f>
        <v>#VALUE!</v>
      </c>
      <c r="P38" s="174" t="e">
        <f>COUNTIF('[1]Matriz NSA'!$L$12:$L$390,A38)</f>
        <v>#VALUE!</v>
      </c>
      <c r="Q38" s="174" t="e">
        <f>COUNTIF('[1]Matriz PUT'!$L$12:$L$353,A38)</f>
        <v>#VALUE!</v>
      </c>
      <c r="R38" s="174" t="e">
        <f>COUNTIF('[1]Matriz SAN'!$L$12:$L$384,A38)</f>
        <v>#VALUE!</v>
      </c>
      <c r="S38" s="174" t="e">
        <f>COUNTIF('[1]Matriz SUC'!$L$12:$L$378,A38)</f>
        <v>#VALUE!</v>
      </c>
      <c r="T38" s="174" t="e">
        <f>COUNTIF('[1]Matriz URB'!$L$12:$L$379,A38)</f>
        <v>#VALUE!</v>
      </c>
      <c r="U38" s="174" t="e">
        <f>COUNTIF('[1]Matriz VAC'!$L$12:$L$369,A38)</f>
        <v>#VALUE!</v>
      </c>
      <c r="V38" s="174" t="e">
        <f>COUNTIF('[1]Matriz NN'!$L$12:$L$824,A38)</f>
        <v>#VALUE!</v>
      </c>
      <c r="W38" s="174" t="e">
        <f t="shared" si="0"/>
        <v>#VALUE!</v>
      </c>
    </row>
    <row r="39" spans="1:23" x14ac:dyDescent="0.2">
      <c r="A39" s="174" t="s">
        <v>590</v>
      </c>
      <c r="B39" s="174">
        <f>COUNTIF('Matriz DT-NN'!$L$13:$L$18,A39)</f>
        <v>0</v>
      </c>
      <c r="C39" s="174" t="e">
        <f>COUNTIF('[1]Matriz ATL'!$L$12:$L$382,A39)</f>
        <v>#VALUE!</v>
      </c>
      <c r="D39" s="174" t="e">
        <f>COUNTIF('[1]Matriz BOL-SA'!$L$12:$L$367,A39)</f>
        <v>#VALUE!</v>
      </c>
      <c r="E39" s="174" t="e">
        <f>COUNTIF('[1]Matriz CAQ-HUI'!$L$12:$L$382,A39)</f>
        <v>#VALUE!</v>
      </c>
      <c r="F39" s="174" t="e">
        <f>COUNTIF('[1]Matriz CAU'!$L$12:$L$381,A39)</f>
        <v>#VALUE!</v>
      </c>
      <c r="G39" s="174" t="e">
        <f>COUNTIF('[1]Matriz CTR'!$L$12:$L$326,A39)</f>
        <v>#VALUE!</v>
      </c>
      <c r="H39" s="174" t="e">
        <f>COUNTIF('[1]Matriz CES-GUAJ'!$L$12:$L$392,A39)</f>
        <v>#VALUE!</v>
      </c>
      <c r="I39" s="174" t="e">
        <f>COUNTIF('[1]Matriz CHO'!$L$12:$L$400,A39)</f>
        <v>#VALUE!</v>
      </c>
      <c r="J39" s="174" t="e">
        <f>COUNTIF('[1]Matriz COR'!$L$12:$L$387,A39)</f>
        <v>#VALUE!</v>
      </c>
      <c r="K39" s="174" t="e">
        <f>COUNTIF('[1]Matriz E.CAF'!$L$12:$L$411,A39)</f>
        <v>#VALUE!</v>
      </c>
      <c r="L39" s="174" t="e">
        <f>COUNTIF('[1]Matriz MAG'!$L$12:$L$362,A39)</f>
        <v>#VALUE!</v>
      </c>
      <c r="M39" s="174" t="e">
        <f>COUNTIF('[1]Matriz MGM'!$L$12:$L$375,A39)</f>
        <v>#VALUE!</v>
      </c>
      <c r="N39" s="174" t="e">
        <f>COUNTIF('[1]Matriz MET'!$L$12:$L$508,A39)</f>
        <v>#VALUE!</v>
      </c>
      <c r="O39" s="174" t="e">
        <f>COUNTIF('[1]Matriz NAR'!$L$12:$L$383,A39)</f>
        <v>#VALUE!</v>
      </c>
      <c r="P39" s="174" t="e">
        <f>COUNTIF('[1]Matriz NSA'!$L$12:$L$390,A39)</f>
        <v>#VALUE!</v>
      </c>
      <c r="Q39" s="174" t="e">
        <f>COUNTIF('[1]Matriz PUT'!$L$12:$L$353,A39)</f>
        <v>#VALUE!</v>
      </c>
      <c r="R39" s="174" t="e">
        <f>COUNTIF('[1]Matriz SAN'!$L$12:$L$384,A39)</f>
        <v>#VALUE!</v>
      </c>
      <c r="S39" s="174" t="e">
        <f>COUNTIF('[1]Matriz SUC'!$L$12:$L$378,A39)</f>
        <v>#VALUE!</v>
      </c>
      <c r="T39" s="174" t="e">
        <f>COUNTIF('[1]Matriz URB'!$L$12:$L$379,A39)</f>
        <v>#VALUE!</v>
      </c>
      <c r="U39" s="174" t="e">
        <f>COUNTIF('[1]Matriz VAC'!$L$12:$L$369,A39)</f>
        <v>#VALUE!</v>
      </c>
      <c r="V39" s="174" t="e">
        <f>COUNTIF('[1]Matriz NN'!$L$12:$L$824,A39)</f>
        <v>#VALUE!</v>
      </c>
      <c r="W39" s="174" t="e">
        <f t="shared" si="0"/>
        <v>#VALUE!</v>
      </c>
    </row>
  </sheetData>
  <conditionalFormatting sqref="B2:W39">
    <cfRule type="colorScale" priority="1">
      <colorScale>
        <cfvo type="min"/>
        <cfvo type="percentile" val="50"/>
        <cfvo type="max"/>
        <color rgb="FFACFEC9"/>
        <color rgb="FF00BBC0"/>
        <color rgb="FF006668"/>
      </colorScale>
    </cfRule>
  </conditionalFormatting>
  <pageMargins left="0.7" right="0.7" top="0.75" bottom="0.75" header="0.3" footer="0.3"/>
  <pageSetup scale="2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CEB25-83D9-4262-8ED3-6893D9509D64}">
  <sheetPr>
    <tabColor rgb="FFE0A3F3"/>
  </sheetPr>
  <dimension ref="A1:M25"/>
  <sheetViews>
    <sheetView view="pageBreakPreview" topLeftCell="A7" zoomScale="90" zoomScaleNormal="80" zoomScaleSheetLayoutView="90" workbookViewId="0">
      <selection activeCell="A79" sqref="A79:U79"/>
    </sheetView>
  </sheetViews>
  <sheetFormatPr baseColWidth="10" defaultColWidth="11.5" defaultRowHeight="14.25" x14ac:dyDescent="0.2"/>
  <cols>
    <col min="1" max="1" width="25.6640625" style="177" bestFit="1" customWidth="1"/>
    <col min="2" max="2" width="17.6640625" style="177" bestFit="1" customWidth="1"/>
    <col min="3" max="3" width="16.1640625" style="177" customWidth="1"/>
    <col min="4" max="4" width="15.5" style="177" customWidth="1"/>
    <col min="5" max="5" width="15.1640625" style="177" bestFit="1" customWidth="1"/>
    <col min="6" max="6" width="17.6640625" style="177" customWidth="1"/>
    <col min="7" max="7" width="11.5" style="177"/>
    <col min="8" max="12" width="15.33203125" style="177" customWidth="1"/>
    <col min="13" max="13" width="12" style="177" customWidth="1"/>
    <col min="14" max="16384" width="11.5" style="177"/>
  </cols>
  <sheetData>
    <row r="1" spans="1:13" ht="15" thickBot="1" x14ac:dyDescent="0.25">
      <c r="B1" s="350" t="s">
        <v>5</v>
      </c>
      <c r="C1" s="351"/>
      <c r="D1" s="351"/>
      <c r="E1" s="351"/>
      <c r="F1" s="351"/>
      <c r="G1" s="352"/>
      <c r="H1" s="350" t="s">
        <v>7</v>
      </c>
      <c r="I1" s="351"/>
      <c r="J1" s="351"/>
      <c r="K1" s="351"/>
      <c r="L1" s="351"/>
      <c r="M1" s="352"/>
    </row>
    <row r="2" spans="1:13" ht="48" x14ac:dyDescent="0.2">
      <c r="A2" s="191"/>
      <c r="B2" s="192" t="str">
        <f>T_Graf.!$A$358</f>
        <v>SIN IMPACTO AMBIENTAL</v>
      </c>
      <c r="C2" s="193" t="str">
        <f>T_Graf.!A359</f>
        <v>IMPACTO AMBIENTAL POSITIVO</v>
      </c>
      <c r="D2" s="193" t="str">
        <f>T_Graf.!A360</f>
        <v>IMPACTO AMBIENTAL NEGATIVO BAJO</v>
      </c>
      <c r="E2" s="193" t="str">
        <f>T_Graf.!A361</f>
        <v>IMPACTO AMBIENTAL NEGATIVO MODERADO</v>
      </c>
      <c r="F2" s="193" t="str">
        <f>T_Graf.!A362</f>
        <v>IMPACTO AMBIENTAL NEGATIVO ALTO</v>
      </c>
      <c r="G2" s="194" t="s">
        <v>809</v>
      </c>
      <c r="H2" s="195" t="s">
        <v>758</v>
      </c>
      <c r="I2" s="193" t="s">
        <v>759</v>
      </c>
      <c r="J2" s="193" t="s">
        <v>760</v>
      </c>
      <c r="K2" s="193" t="s">
        <v>761</v>
      </c>
      <c r="L2" s="193" t="s">
        <v>762</v>
      </c>
      <c r="M2" s="194" t="s">
        <v>809</v>
      </c>
    </row>
    <row r="3" spans="1:13" x14ac:dyDescent="0.2">
      <c r="A3" s="196" t="s">
        <v>785</v>
      </c>
      <c r="B3" s="197">
        <f>IFERROR(T_Graf.!B12,"0")</f>
        <v>6</v>
      </c>
      <c r="C3" s="179">
        <f>IFERROR(T_Graf.!B13,"0")</f>
        <v>0</v>
      </c>
      <c r="D3" s="179">
        <f>IFERROR(T_Graf.!B14,"0")</f>
        <v>0</v>
      </c>
      <c r="E3" s="179">
        <f>IFERROR(T_Graf.!B15,"0")</f>
        <v>0</v>
      </c>
      <c r="F3" s="179">
        <f>IFERROR(T_Graf.!B16,"0")</f>
        <v>0</v>
      </c>
      <c r="G3" s="198">
        <f>SUM(B3:F3)</f>
        <v>6</v>
      </c>
      <c r="H3" s="199">
        <f>IFERROR(T_Graf.!B3,"0")</f>
        <v>6</v>
      </c>
      <c r="I3" s="179">
        <f>IFERROR(T_Graf.!B4,"0")</f>
        <v>0</v>
      </c>
      <c r="J3" s="179">
        <f>IFERROR(T_Graf.!B5,"0")</f>
        <v>0</v>
      </c>
      <c r="K3" s="179">
        <f>IFERROR(T_Graf.!B6,"0")</f>
        <v>0</v>
      </c>
      <c r="L3" s="179">
        <f>IFERROR(T_Graf.!B7,"0")</f>
        <v>0</v>
      </c>
      <c r="M3" s="198">
        <f t="shared" ref="M3:M19" si="0">SUM(H3:L3)</f>
        <v>6</v>
      </c>
    </row>
    <row r="4" spans="1:13" x14ac:dyDescent="0.2">
      <c r="A4" s="200" t="s">
        <v>787</v>
      </c>
      <c r="B4" s="197" t="str">
        <f>IFERROR(T_Graf.!I12,"0")</f>
        <v>0</v>
      </c>
      <c r="C4" s="179" t="str">
        <f>IFERROR(T_Graf.!I13,"0")</f>
        <v>0</v>
      </c>
      <c r="D4" s="179" t="str">
        <f>IFERROR(T_Graf.!I14,"0")</f>
        <v>0</v>
      </c>
      <c r="E4" s="179" t="str">
        <f>IFERROR(T_Graf.!I15,"0")</f>
        <v>0</v>
      </c>
      <c r="F4" s="179" t="str">
        <f>IFERROR(T_Graf.!I16,"0")</f>
        <v>0</v>
      </c>
      <c r="G4" s="198">
        <f t="shared" ref="G4:G23" si="1">SUM(B4:F4)</f>
        <v>0</v>
      </c>
      <c r="H4" s="199" t="str">
        <f>IFERROR(T_Graf.!I3,"0")</f>
        <v>0</v>
      </c>
      <c r="I4" s="179" t="str">
        <f>IFERROR(T_Graf.!I4,"0")</f>
        <v>0</v>
      </c>
      <c r="J4" s="179" t="str">
        <f>IFERROR(T_Graf.!I5,"0")</f>
        <v>0</v>
      </c>
      <c r="K4" s="179" t="str">
        <f>IFERROR(T_Graf.!I6,"0")</f>
        <v>0</v>
      </c>
      <c r="L4" s="179" t="str">
        <f>IFERROR(T_Graf.!I7,"0")</f>
        <v>0</v>
      </c>
      <c r="M4" s="198">
        <f t="shared" si="0"/>
        <v>0</v>
      </c>
    </row>
    <row r="5" spans="1:13" x14ac:dyDescent="0.2">
      <c r="A5" s="200" t="s">
        <v>789</v>
      </c>
      <c r="B5" s="197" t="str">
        <f>IFERROR(T_Graf.!Q12,"0")</f>
        <v>0</v>
      </c>
      <c r="C5" s="179" t="str">
        <f>IFERROR(T_Graf.!Q13,"0")</f>
        <v>0</v>
      </c>
      <c r="D5" s="179" t="str">
        <f>IFERROR(T_Graf.!Q14,"0")</f>
        <v>0</v>
      </c>
      <c r="E5" s="179" t="str">
        <f>IFERROR(T_Graf.!Q15,"0")</f>
        <v>0</v>
      </c>
      <c r="F5" s="179" t="str">
        <f>IFERROR(T_Graf.!Q16,"0")</f>
        <v>0</v>
      </c>
      <c r="G5" s="198">
        <f t="shared" si="1"/>
        <v>0</v>
      </c>
      <c r="H5" s="199" t="str">
        <f>IFERROR(T_Graf.!Q3,"0")</f>
        <v>0</v>
      </c>
      <c r="I5" s="179" t="str">
        <f>IFERROR(T_Graf.!Q4,"0")</f>
        <v>0</v>
      </c>
      <c r="J5" s="179" t="str">
        <f>IFERROR(T_Graf.!Q5,"0")</f>
        <v>0</v>
      </c>
      <c r="K5" s="179" t="str">
        <f>IFERROR(T_Graf.!Q6,"0")</f>
        <v>0</v>
      </c>
      <c r="L5" s="179" t="str">
        <f>IFERROR(T_Graf.!Q7,"0")</f>
        <v>0</v>
      </c>
      <c r="M5" s="198">
        <f t="shared" si="0"/>
        <v>0</v>
      </c>
    </row>
    <row r="6" spans="1:13" x14ac:dyDescent="0.2">
      <c r="A6" s="200" t="s">
        <v>790</v>
      </c>
      <c r="B6" s="197" t="str">
        <f>IFERROR(T_Graf.!X12,"0")</f>
        <v>0</v>
      </c>
      <c r="C6" s="179" t="str">
        <f>IFERROR(T_Graf.!X13,"0")</f>
        <v>0</v>
      </c>
      <c r="D6" s="179" t="str">
        <f>IFERROR(T_Graf.!X14,"0")</f>
        <v>0</v>
      </c>
      <c r="E6" s="179" t="str">
        <f>IFERROR(T_Graf.!X15,"0")</f>
        <v>0</v>
      </c>
      <c r="F6" s="179" t="str">
        <f>IFERROR(T_Graf.!X16,"0")</f>
        <v>0</v>
      </c>
      <c r="G6" s="198">
        <f t="shared" si="1"/>
        <v>0</v>
      </c>
      <c r="H6" s="199" t="str">
        <f>IFERROR(T_Graf.!X3,"0")</f>
        <v>0</v>
      </c>
      <c r="I6" s="179" t="str">
        <f>IFERROR(T_Graf.!X4,"0")</f>
        <v>0</v>
      </c>
      <c r="J6" s="179" t="str">
        <f>IFERROR(T_Graf.!X5,"0")</f>
        <v>0</v>
      </c>
      <c r="K6" s="179" t="str">
        <f>IFERROR(T_Graf.!X6,"0")</f>
        <v>0</v>
      </c>
      <c r="L6" s="179" t="str">
        <f>IFERROR(T_Graf.!X7,"0")</f>
        <v>0</v>
      </c>
      <c r="M6" s="198">
        <f t="shared" si="0"/>
        <v>0</v>
      </c>
    </row>
    <row r="7" spans="1:13" x14ac:dyDescent="0.2">
      <c r="A7" s="200" t="s">
        <v>791</v>
      </c>
      <c r="B7" s="197" t="str">
        <f>IFERROR(T_Graf.!B83,"0")</f>
        <v>0</v>
      </c>
      <c r="C7" s="179" t="str">
        <f>IFERROR(T_Graf.!B84,"0")</f>
        <v>0</v>
      </c>
      <c r="D7" s="179" t="str">
        <f>IFERROR(T_Graf.!B85,"0")</f>
        <v>0</v>
      </c>
      <c r="E7" s="179" t="str">
        <f>IFERROR(T_Graf.!B86,"0")</f>
        <v>0</v>
      </c>
      <c r="F7" s="179" t="str">
        <f>IFERROR(T_Graf.!B87,"0")</f>
        <v>0</v>
      </c>
      <c r="G7" s="198">
        <f t="shared" si="1"/>
        <v>0</v>
      </c>
      <c r="H7" s="199" t="str">
        <f>IFERROR(T_Graf.!B74,"0")</f>
        <v>0</v>
      </c>
      <c r="I7" s="179" t="str">
        <f>IFERROR(T_Graf.!B75,"0")</f>
        <v>0</v>
      </c>
      <c r="J7" s="179" t="str">
        <f>IFERROR(T_Graf.!B76,"0")</f>
        <v>0</v>
      </c>
      <c r="K7" s="179" t="str">
        <f>IFERROR(T_Graf.!B77,"0")</f>
        <v>0</v>
      </c>
      <c r="L7" s="179" t="str">
        <f>IFERROR(T_Graf.!B78,"0")</f>
        <v>0</v>
      </c>
      <c r="M7" s="198">
        <f t="shared" si="0"/>
        <v>0</v>
      </c>
    </row>
    <row r="8" spans="1:13" x14ac:dyDescent="0.2">
      <c r="A8" s="200" t="s">
        <v>792</v>
      </c>
      <c r="B8" s="197" t="str">
        <f>IFERROR(T_Graf.!I83,"0")</f>
        <v>0</v>
      </c>
      <c r="C8" s="179" t="str">
        <f>IFERROR(T_Graf.!I84,"0")</f>
        <v>0</v>
      </c>
      <c r="D8" s="179" t="str">
        <f>IFERROR(T_Graf.!I85,"0")</f>
        <v>0</v>
      </c>
      <c r="E8" s="179" t="str">
        <f>IFERROR(T_Graf.!I86,"0")</f>
        <v>0</v>
      </c>
      <c r="F8" s="179" t="str">
        <f>IFERROR(T_Graf.!I87,"0")</f>
        <v>0</v>
      </c>
      <c r="G8" s="198">
        <f t="shared" si="1"/>
        <v>0</v>
      </c>
      <c r="H8" s="199" t="str">
        <f>IFERROR(T_Graf.!I74,"0")</f>
        <v>0</v>
      </c>
      <c r="I8" s="179" t="str">
        <f>IFERROR(T_Graf.!I75,"0")</f>
        <v>0</v>
      </c>
      <c r="J8" s="179" t="str">
        <f>IFERROR(T_Graf.!I76,"0")</f>
        <v>0</v>
      </c>
      <c r="K8" s="179" t="str">
        <f>IFERROR(T_Graf.!I77,"0")</f>
        <v>0</v>
      </c>
      <c r="L8" s="179" t="str">
        <f>IFERROR(T_Graf.!I78,"0")</f>
        <v>0</v>
      </c>
      <c r="M8" s="198">
        <f t="shared" si="0"/>
        <v>0</v>
      </c>
    </row>
    <row r="9" spans="1:13" x14ac:dyDescent="0.2">
      <c r="A9" s="200" t="s">
        <v>793</v>
      </c>
      <c r="B9" s="197" t="str">
        <f>IFERROR(T_Graf.!Q83,"0")</f>
        <v>0</v>
      </c>
      <c r="C9" s="179" t="str">
        <f>IFERROR(T_Graf.!Q84,"0")</f>
        <v>0</v>
      </c>
      <c r="D9" s="179" t="str">
        <f>IFERROR(T_Graf.!Q85,"0")</f>
        <v>0</v>
      </c>
      <c r="E9" s="179" t="str">
        <f>IFERROR(T_Graf.!Q86,"0")</f>
        <v>0</v>
      </c>
      <c r="F9" s="179" t="str">
        <f>IFERROR(T_Graf.!Q87,"0")</f>
        <v>0</v>
      </c>
      <c r="G9" s="198">
        <f t="shared" si="1"/>
        <v>0</v>
      </c>
      <c r="H9" s="199" t="str">
        <f>IFERROR(T_Graf.!Q74,"0")</f>
        <v>0</v>
      </c>
      <c r="I9" s="179" t="str">
        <f>IFERROR(T_Graf.!Q75,"0")</f>
        <v>0</v>
      </c>
      <c r="J9" s="179" t="str">
        <f>IFERROR(T_Graf.!Q76,"0")</f>
        <v>0</v>
      </c>
      <c r="K9" s="179" t="str">
        <f>IFERROR(T_Graf.!Q77,"0")</f>
        <v>0</v>
      </c>
      <c r="L9" s="179" t="str">
        <f>IFERROR(T_Graf.!Q78,"0")</f>
        <v>0</v>
      </c>
      <c r="M9" s="198">
        <f t="shared" si="0"/>
        <v>0</v>
      </c>
    </row>
    <row r="10" spans="1:13" s="202" customFormat="1" x14ac:dyDescent="0.2">
      <c r="A10" s="201" t="s">
        <v>794</v>
      </c>
      <c r="B10" s="197" t="str">
        <f>IFERROR(T_Graf.!X83,"0")</f>
        <v>0</v>
      </c>
      <c r="C10" s="179" t="str">
        <f>IFERROR(T_Graf.!X84,"0")</f>
        <v>0</v>
      </c>
      <c r="D10" s="179" t="str">
        <f>IFERROR(T_Graf.!X85,"0")</f>
        <v>0</v>
      </c>
      <c r="E10" s="179" t="str">
        <f>IFERROR(T_Graf.!X86,"0")</f>
        <v>0</v>
      </c>
      <c r="F10" s="179" t="str">
        <f>IFERROR(T_Graf.!X87,"0")</f>
        <v>0</v>
      </c>
      <c r="G10" s="198">
        <f t="shared" si="1"/>
        <v>0</v>
      </c>
      <c r="H10" s="199" t="str">
        <f>IFERROR(T_Graf.!X74,"0")</f>
        <v>0</v>
      </c>
      <c r="I10" s="179" t="str">
        <f>IFERROR(T_Graf.!X75,"0")</f>
        <v>0</v>
      </c>
      <c r="J10" s="179" t="str">
        <f>IFERROR(T_Graf.!X76,"0")</f>
        <v>0</v>
      </c>
      <c r="K10" s="179" t="str">
        <f>IFERROR(T_Graf.!X77,"0")</f>
        <v>0</v>
      </c>
      <c r="L10" s="179" t="str">
        <f>IFERROR(T_Graf.!X78,"0")</f>
        <v>0</v>
      </c>
      <c r="M10" s="198">
        <f t="shared" si="0"/>
        <v>0</v>
      </c>
    </row>
    <row r="11" spans="1:13" x14ac:dyDescent="0.2">
      <c r="A11" s="200" t="s">
        <v>795</v>
      </c>
      <c r="B11" s="197" t="str">
        <f>IFERROR(T_Graf.!B154,"0")</f>
        <v>0</v>
      </c>
      <c r="C11" s="179" t="str">
        <f>IFERROR(T_Graf.!B155,"0")</f>
        <v>0</v>
      </c>
      <c r="D11" s="179" t="str">
        <f>IFERROR(T_Graf.!B156,"0")</f>
        <v>0</v>
      </c>
      <c r="E11" s="179" t="str">
        <f>IFERROR(T_Graf.!B157,"0")</f>
        <v>0</v>
      </c>
      <c r="F11" s="179" t="str">
        <f>IFERROR(T_Graf.!B158,"0")</f>
        <v>0</v>
      </c>
      <c r="G11" s="198">
        <f t="shared" si="1"/>
        <v>0</v>
      </c>
      <c r="H11" s="199" t="str">
        <f>IFERROR(T_Graf.!B145,"0")</f>
        <v>0</v>
      </c>
      <c r="I11" s="179" t="str">
        <f>IFERROR(T_Graf.!B146,"0")</f>
        <v>0</v>
      </c>
      <c r="J11" s="179" t="str">
        <f>IFERROR(T_Graf.!B147,"0")</f>
        <v>0</v>
      </c>
      <c r="K11" s="179" t="str">
        <f>IFERROR(T_Graf.!B148,"0")</f>
        <v>0</v>
      </c>
      <c r="L11" s="179" t="str">
        <f>IFERROR(T_Graf.!B149,"0")</f>
        <v>0</v>
      </c>
      <c r="M11" s="198">
        <f t="shared" si="0"/>
        <v>0</v>
      </c>
    </row>
    <row r="12" spans="1:13" x14ac:dyDescent="0.2">
      <c r="A12" s="200" t="s">
        <v>796</v>
      </c>
      <c r="B12" s="197" t="str">
        <f>IFERROR(T_Graf.!I154,"0")</f>
        <v>0</v>
      </c>
      <c r="C12" s="179" t="str">
        <f>IFERROR(T_Graf.!I155,"0")</f>
        <v>0</v>
      </c>
      <c r="D12" s="179" t="str">
        <f>IFERROR(T_Graf.!I156,"0")</f>
        <v>0</v>
      </c>
      <c r="E12" s="179" t="str">
        <f>IFERROR(T_Graf.!I157,"0")</f>
        <v>0</v>
      </c>
      <c r="F12" s="179" t="str">
        <f>IFERROR(T_Graf.!I158,"0")</f>
        <v>0</v>
      </c>
      <c r="G12" s="198">
        <f t="shared" si="1"/>
        <v>0</v>
      </c>
      <c r="H12" s="199" t="str">
        <f>IFERROR(T_Graf.!I145,"0")</f>
        <v>0</v>
      </c>
      <c r="I12" s="179" t="str">
        <f>IFERROR(T_Graf.!I146,"0")</f>
        <v>0</v>
      </c>
      <c r="J12" s="179" t="str">
        <f>IFERROR(T_Graf.!I147,"0")</f>
        <v>0</v>
      </c>
      <c r="K12" s="179" t="str">
        <f>IFERROR(T_Graf.!I148,"0")</f>
        <v>0</v>
      </c>
      <c r="L12" s="179" t="str">
        <f>IFERROR(T_Graf.!I149,"0")</f>
        <v>0</v>
      </c>
      <c r="M12" s="198">
        <f t="shared" si="0"/>
        <v>0</v>
      </c>
    </row>
    <row r="13" spans="1:13" x14ac:dyDescent="0.2">
      <c r="A13" s="200" t="s">
        <v>797</v>
      </c>
      <c r="B13" s="197" t="str">
        <f>IFERROR(T_Graf.!Q154,"0")</f>
        <v>0</v>
      </c>
      <c r="C13" s="179" t="str">
        <f>IFERROR(T_Graf.!Q155,"0")</f>
        <v>0</v>
      </c>
      <c r="D13" s="179" t="str">
        <f>IFERROR(T_Graf.!Q156,"0")</f>
        <v>0</v>
      </c>
      <c r="E13" s="179" t="str">
        <f>IFERROR(T_Graf.!Q157,"0")</f>
        <v>0</v>
      </c>
      <c r="F13" s="179" t="str">
        <f>IFERROR(T_Graf.!Q158,"0")</f>
        <v>0</v>
      </c>
      <c r="G13" s="198">
        <f t="shared" si="1"/>
        <v>0</v>
      </c>
      <c r="H13" s="199" t="str">
        <f>IFERROR(T_Graf.!Q145,"0")</f>
        <v>0</v>
      </c>
      <c r="I13" s="179" t="str">
        <f>IFERROR(T_Graf.!Q146,"0")</f>
        <v>0</v>
      </c>
      <c r="J13" s="179" t="str">
        <f>IFERROR(T_Graf.!Q147,"0")</f>
        <v>0</v>
      </c>
      <c r="K13" s="179" t="str">
        <f>IFERROR(T_Graf.!Q148,"0")</f>
        <v>0</v>
      </c>
      <c r="L13" s="179" t="str">
        <f>IFERROR(T_Graf.!I149,"0")</f>
        <v>0</v>
      </c>
      <c r="M13" s="198">
        <f t="shared" si="0"/>
        <v>0</v>
      </c>
    </row>
    <row r="14" spans="1:13" x14ac:dyDescent="0.2">
      <c r="A14" s="200" t="s">
        <v>798</v>
      </c>
      <c r="B14" s="197" t="str">
        <f>IFERROR(T_Graf.!X154,"0")</f>
        <v>0</v>
      </c>
      <c r="C14" s="179" t="str">
        <f>IFERROR(T_Graf.!X155,"0")</f>
        <v>0</v>
      </c>
      <c r="D14" s="179" t="str">
        <f>IFERROR(T_Graf.!X156,"0")</f>
        <v>0</v>
      </c>
      <c r="E14" s="179" t="str">
        <f>IFERROR(T_Graf.!X157,"0")</f>
        <v>0</v>
      </c>
      <c r="F14" s="179" t="str">
        <f>IFERROR(T_Graf.!X158,"0")</f>
        <v>0</v>
      </c>
      <c r="G14" s="198">
        <f t="shared" si="1"/>
        <v>0</v>
      </c>
      <c r="H14" s="199" t="str">
        <f>IFERROR(T_Graf.!X145,"0")</f>
        <v>0</v>
      </c>
      <c r="I14" s="179" t="str">
        <f>IFERROR(T_Graf.!X146,"0")</f>
        <v>0</v>
      </c>
      <c r="J14" s="179" t="str">
        <f>IFERROR(T_Graf.!X147,"0")</f>
        <v>0</v>
      </c>
      <c r="K14" s="179" t="str">
        <f>IFERROR(T_Graf.!X148,"0")</f>
        <v>0</v>
      </c>
      <c r="L14" s="179" t="str">
        <f>IFERROR(T_Graf.!X149,"0")</f>
        <v>0</v>
      </c>
      <c r="M14" s="198">
        <f t="shared" si="0"/>
        <v>0</v>
      </c>
    </row>
    <row r="15" spans="1:13" x14ac:dyDescent="0.2">
      <c r="A15" s="200" t="s">
        <v>799</v>
      </c>
      <c r="B15" s="197" t="str">
        <f>IFERROR(T_Graf.!B225,"0")</f>
        <v>0</v>
      </c>
      <c r="C15" s="179" t="str">
        <f>IFERROR(T_Graf.!B226,"0")</f>
        <v>0</v>
      </c>
      <c r="D15" s="179" t="str">
        <f>IFERROR(T_Graf.!B227,"0")</f>
        <v>0</v>
      </c>
      <c r="E15" s="179" t="str">
        <f>IFERROR(T_Graf.!B228,"0")</f>
        <v>0</v>
      </c>
      <c r="F15" s="179" t="str">
        <f>IFERROR(T_Graf.!B229,"0")</f>
        <v>0</v>
      </c>
      <c r="G15" s="198">
        <f t="shared" si="1"/>
        <v>0</v>
      </c>
      <c r="H15" s="199" t="str">
        <f>IFERROR(T_Graf.!B216,"0")</f>
        <v>0</v>
      </c>
      <c r="I15" s="179" t="str">
        <f>IFERROR(T_Graf.!B217,"0")</f>
        <v>0</v>
      </c>
      <c r="J15" s="179" t="str">
        <f>IFERROR(T_Graf.!B218,"0")</f>
        <v>0</v>
      </c>
      <c r="K15" s="179" t="str">
        <f>IFERROR(T_Graf.!B219,"0")</f>
        <v>0</v>
      </c>
      <c r="L15" s="179" t="str">
        <f>IFERROR(T_Graf.!B220,"0")</f>
        <v>0</v>
      </c>
      <c r="M15" s="198">
        <f t="shared" si="0"/>
        <v>0</v>
      </c>
    </row>
    <row r="16" spans="1:13" x14ac:dyDescent="0.2">
      <c r="A16" s="200" t="s">
        <v>800</v>
      </c>
      <c r="B16" s="197" t="str">
        <f>IFERROR(T_Graf.!I225,"0")</f>
        <v>0</v>
      </c>
      <c r="C16" s="179" t="str">
        <f>IFERROR(T_Graf.!I226,"0")</f>
        <v>0</v>
      </c>
      <c r="D16" s="179" t="str">
        <f>IFERROR(T_Graf.!I227,"0")</f>
        <v>0</v>
      </c>
      <c r="E16" s="179" t="str">
        <f>IFERROR(T_Graf.!I228,"0")</f>
        <v>0</v>
      </c>
      <c r="F16" s="179" t="str">
        <f>IFERROR(T_Graf.!I229,"0")</f>
        <v>0</v>
      </c>
      <c r="G16" s="198">
        <f t="shared" si="1"/>
        <v>0</v>
      </c>
      <c r="H16" s="199" t="str">
        <f>IFERROR(T_Graf.!I216,"0")</f>
        <v>0</v>
      </c>
      <c r="I16" s="179" t="str">
        <f>IFERROR(T_Graf.!I217,"0")</f>
        <v>0</v>
      </c>
      <c r="J16" s="179" t="str">
        <f>IFERROR(T_Graf.!I218,"0")</f>
        <v>0</v>
      </c>
      <c r="K16" s="179" t="str">
        <f>IFERROR(T_Graf.!I219,"0")</f>
        <v>0</v>
      </c>
      <c r="L16" s="179" t="str">
        <f>IFERROR(T_Graf.!I220,"0")</f>
        <v>0</v>
      </c>
      <c r="M16" s="198">
        <f t="shared" si="0"/>
        <v>0</v>
      </c>
    </row>
    <row r="17" spans="1:13" x14ac:dyDescent="0.2">
      <c r="A17" s="200" t="s">
        <v>801</v>
      </c>
      <c r="B17" s="197" t="str">
        <f>IFERROR(T_Graf.!Q225,"0")</f>
        <v>0</v>
      </c>
      <c r="C17" s="179" t="str">
        <f>IFERROR(T_Graf.!Q226,"0")</f>
        <v>0</v>
      </c>
      <c r="D17" s="179" t="str">
        <f>IFERROR(T_Graf.!Q227,"0")</f>
        <v>0</v>
      </c>
      <c r="E17" s="179" t="str">
        <f>IFERROR(T_Graf.!Q228,"0")</f>
        <v>0</v>
      </c>
      <c r="F17" s="179" t="str">
        <f>IFERROR(T_Graf.!Q229,"0")</f>
        <v>0</v>
      </c>
      <c r="G17" s="198">
        <f t="shared" si="1"/>
        <v>0</v>
      </c>
      <c r="H17" s="199" t="str">
        <f>IFERROR(T_Graf.!Q216,"0")</f>
        <v>0</v>
      </c>
      <c r="I17" s="179" t="str">
        <f>IFERROR(T_Graf.!Q217,"0")</f>
        <v>0</v>
      </c>
      <c r="J17" s="179" t="str">
        <f>IFERROR(T_Graf.!Q218,"0")</f>
        <v>0</v>
      </c>
      <c r="K17" s="179" t="str">
        <f>IFERROR(T_Graf.!Q219,"0")</f>
        <v>0</v>
      </c>
      <c r="L17" s="179" t="str">
        <f>IFERROR(T_Graf.!X220,"0")</f>
        <v>0</v>
      </c>
      <c r="M17" s="198">
        <f t="shared" si="0"/>
        <v>0</v>
      </c>
    </row>
    <row r="18" spans="1:13" x14ac:dyDescent="0.2">
      <c r="A18" s="200" t="s">
        <v>802</v>
      </c>
      <c r="B18" s="197" t="str">
        <f>IFERROR(T_Graf.!X225,"0")</f>
        <v>0</v>
      </c>
      <c r="C18" s="179" t="str">
        <f>IFERROR(T_Graf.!X226,"0")</f>
        <v>0</v>
      </c>
      <c r="D18" s="179" t="str">
        <f>IFERROR(T_Graf.!X227,"0")</f>
        <v>0</v>
      </c>
      <c r="E18" s="179" t="str">
        <f>IFERROR(T_Graf.!X228,"0")</f>
        <v>0</v>
      </c>
      <c r="F18" s="179" t="str">
        <f>IFERROR(T_Graf.!X229,"0")</f>
        <v>0</v>
      </c>
      <c r="G18" s="198">
        <f t="shared" si="1"/>
        <v>0</v>
      </c>
      <c r="H18" s="199" t="str">
        <f>IFERROR(T_Graf.!X216,"0")</f>
        <v>0</v>
      </c>
      <c r="I18" s="179" t="str">
        <f>IFERROR(T_Graf.!X217,"0")</f>
        <v>0</v>
      </c>
      <c r="J18" s="179" t="str">
        <f>IFERROR(T_Graf.!X218,"0")</f>
        <v>0</v>
      </c>
      <c r="K18" s="179" t="str">
        <f>IFERROR(T_Graf.!X219,"0")</f>
        <v>0</v>
      </c>
      <c r="L18" s="179" t="str">
        <f>IFERROR(T_Graf.!X220,"0")</f>
        <v>0</v>
      </c>
      <c r="M18" s="198">
        <f t="shared" si="0"/>
        <v>0</v>
      </c>
    </row>
    <row r="19" spans="1:13" x14ac:dyDescent="0.2">
      <c r="A19" s="200" t="s">
        <v>803</v>
      </c>
      <c r="B19" s="197" t="str">
        <f>IFERROR(T_Graf.!B296,"0")</f>
        <v>0</v>
      </c>
      <c r="C19" s="179" t="str">
        <f>IFERROR(T_Graf.!B297,"0")</f>
        <v>0</v>
      </c>
      <c r="D19" s="179" t="str">
        <f>IFERROR(T_Graf.!B298,"0")</f>
        <v>0</v>
      </c>
      <c r="E19" s="179" t="str">
        <f>IFERROR(T_Graf.!B299,"0")</f>
        <v>0</v>
      </c>
      <c r="F19" s="179" t="str">
        <f>IFERROR(T_Graf.!B300,"0")</f>
        <v>0</v>
      </c>
      <c r="G19" s="198">
        <f t="shared" si="1"/>
        <v>0</v>
      </c>
      <c r="H19" s="199" t="str">
        <f>IFERROR(T_Graf.!B287,"0")</f>
        <v>0</v>
      </c>
      <c r="I19" s="179" t="str">
        <f>IFERROR(T_Graf.!B288,"0")</f>
        <v>0</v>
      </c>
      <c r="J19" s="179" t="str">
        <f>IFERROR(T_Graf.!B289,"0")</f>
        <v>0</v>
      </c>
      <c r="K19" s="179" t="str">
        <f>IFERROR(T_Graf.!B290,"0")</f>
        <v>0</v>
      </c>
      <c r="L19" s="179" t="str">
        <f>IFERROR(T_Graf.!B291,"0")</f>
        <v>0</v>
      </c>
      <c r="M19" s="198">
        <f t="shared" si="0"/>
        <v>0</v>
      </c>
    </row>
    <row r="20" spans="1:13" x14ac:dyDescent="0.2">
      <c r="A20" s="200" t="s">
        <v>804</v>
      </c>
      <c r="B20" s="197" t="str">
        <f>IFERROR(T_Graf.!I296,"0")</f>
        <v>0</v>
      </c>
      <c r="C20" s="179" t="str">
        <f>IFERROR(T_Graf.!I297,"0")</f>
        <v>0</v>
      </c>
      <c r="D20" s="179" t="str">
        <f>IFERROR(T_Graf.!I298,"0")</f>
        <v>0</v>
      </c>
      <c r="E20" s="179" t="str">
        <f>IFERROR(T_Graf.!I299,"0")</f>
        <v>0</v>
      </c>
      <c r="F20" s="179" t="str">
        <f>IFERROR(T_Graf.!I300,"0")</f>
        <v>0</v>
      </c>
      <c r="G20" s="198">
        <f t="shared" si="1"/>
        <v>0</v>
      </c>
      <c r="H20" s="199" t="str">
        <f>IFERROR(T_Graf.!I287,"0")</f>
        <v>0</v>
      </c>
      <c r="I20" s="179" t="str">
        <f>IFERROR(T_Graf.!I288,"0")</f>
        <v>0</v>
      </c>
      <c r="J20" s="179" t="str">
        <f>IFERROR(T_Graf.!I289,"0")</f>
        <v>0</v>
      </c>
      <c r="K20" s="179" t="str">
        <f>IFERROR(T_Graf.!I290,"0")</f>
        <v>0</v>
      </c>
      <c r="L20" s="179" t="str">
        <f>IFERROR(T_Graf.!I291,"0")</f>
        <v>0</v>
      </c>
      <c r="M20" s="198">
        <f>SUM(H20:L20)</f>
        <v>0</v>
      </c>
    </row>
    <row r="21" spans="1:13" x14ac:dyDescent="0.2">
      <c r="A21" s="200" t="s">
        <v>805</v>
      </c>
      <c r="B21" s="197" t="str">
        <f>IFERROR(T_Graf.!Q296,"0")</f>
        <v>0</v>
      </c>
      <c r="C21" s="179" t="str">
        <f>IFERROR(T_Graf.!Q297,"0")</f>
        <v>0</v>
      </c>
      <c r="D21" s="179" t="str">
        <f>IFERROR(T_Graf.!Q298,"0")</f>
        <v>0</v>
      </c>
      <c r="E21" s="179" t="str">
        <f>IFERROR(T_Graf.!Q299,"0")</f>
        <v>0</v>
      </c>
      <c r="F21" s="179" t="str">
        <f>IFERROR(T_Graf.!Q300,"0")</f>
        <v>0</v>
      </c>
      <c r="G21" s="198">
        <f t="shared" si="1"/>
        <v>0</v>
      </c>
      <c r="H21" s="199" t="str">
        <f>IFERROR(T_Graf.!Q287,"0")</f>
        <v>0</v>
      </c>
      <c r="I21" s="179" t="str">
        <f>IFERROR(T_Graf.!Q288,"0")</f>
        <v>0</v>
      </c>
      <c r="J21" s="179" t="str">
        <f>IFERROR(T_Graf.!Q289,"0")</f>
        <v>0</v>
      </c>
      <c r="K21" s="179" t="str">
        <f>IFERROR(T_Graf.!Q290,"0")</f>
        <v>0</v>
      </c>
      <c r="L21" s="179" t="str">
        <f>IFERROR(T_Graf.!Q291,"0")</f>
        <v>0</v>
      </c>
      <c r="M21" s="198">
        <f>SUM(H21:L21)</f>
        <v>0</v>
      </c>
    </row>
    <row r="22" spans="1:13" x14ac:dyDescent="0.2">
      <c r="A22" s="200" t="s">
        <v>806</v>
      </c>
      <c r="B22" s="197" t="str">
        <f>IFERROR(T_Graf.!X296,"0")</f>
        <v>0</v>
      </c>
      <c r="C22" s="179" t="str">
        <f>IFERROR(T_Graf.!X297,"0")</f>
        <v>0</v>
      </c>
      <c r="D22" s="179" t="str">
        <f>IFERROR(T_Graf.!X298,"0")</f>
        <v>0</v>
      </c>
      <c r="E22" s="179" t="str">
        <f>IFERROR(T_Graf.!X299,"0")</f>
        <v>0</v>
      </c>
      <c r="F22" s="179" t="str">
        <f>IFERROR(T_Graf.!X300,"0")</f>
        <v>0</v>
      </c>
      <c r="G22" s="198">
        <f t="shared" si="1"/>
        <v>0</v>
      </c>
      <c r="H22" s="199" t="str">
        <f>IFERROR(T_Graf.!X287,"0")</f>
        <v>0</v>
      </c>
      <c r="I22" s="179" t="str">
        <f>IFERROR(T_Graf.!X288,"0")</f>
        <v>0</v>
      </c>
      <c r="J22" s="179" t="str">
        <f>IFERROR(T_Graf.!X289,"0")</f>
        <v>0</v>
      </c>
      <c r="K22" s="179" t="str">
        <f>IFERROR(T_Graf.!X290,"0")</f>
        <v>0</v>
      </c>
      <c r="L22" s="179" t="str">
        <f>IFERROR(T_Graf.!X291,"0")</f>
        <v>0</v>
      </c>
      <c r="M22" s="198">
        <f>SUM(H22:L22)</f>
        <v>0</v>
      </c>
    </row>
    <row r="23" spans="1:13" ht="15" x14ac:dyDescent="0.2">
      <c r="A23" s="203" t="s">
        <v>807</v>
      </c>
      <c r="B23" s="197" t="str">
        <f>IFERROR(T_Graf.!B367,"0")</f>
        <v>0</v>
      </c>
      <c r="C23" s="179" t="str">
        <f>IFERROR(T_Graf.!B368,"0")</f>
        <v>0</v>
      </c>
      <c r="D23" s="179" t="str">
        <f>IFERROR(T_Graf.!B369,"0")</f>
        <v>0</v>
      </c>
      <c r="E23" s="179" t="str">
        <f>IFERROR(T_Graf.!B370,"0")</f>
        <v>0</v>
      </c>
      <c r="F23" s="179" t="str">
        <f>IFERROR(T_Graf.!B371,"0")</f>
        <v>0</v>
      </c>
      <c r="G23" s="198">
        <f t="shared" si="1"/>
        <v>0</v>
      </c>
      <c r="H23" s="199" t="str">
        <f>IFERROR(T_Graf.!B358,"0")</f>
        <v>0</v>
      </c>
      <c r="I23" s="183" t="str">
        <f>IFERROR(T_Graf.!B359,"0")</f>
        <v>0</v>
      </c>
      <c r="J23" s="183" t="str">
        <f>IFERROR(T_Graf.!B360,"0")</f>
        <v>0</v>
      </c>
      <c r="K23" s="179" t="str">
        <f>IFERROR(T_Graf.!B361,"0")</f>
        <v>0</v>
      </c>
      <c r="L23" s="179" t="str">
        <f>IFERROR(T_Graf.!B362,"0")</f>
        <v>0</v>
      </c>
      <c r="M23" s="204">
        <f>SUM(H23:L23)</f>
        <v>0</v>
      </c>
    </row>
    <row r="24" spans="1:13" ht="15.75" thickBot="1" x14ac:dyDescent="0.25">
      <c r="A24" s="205" t="s">
        <v>809</v>
      </c>
      <c r="B24" s="206">
        <f>SUM(B3:B22)</f>
        <v>6</v>
      </c>
      <c r="C24" s="206">
        <f t="shared" ref="C24:F24" si="2">SUM(C3:C22)</f>
        <v>0</v>
      </c>
      <c r="D24" s="206">
        <f t="shared" si="2"/>
        <v>0</v>
      </c>
      <c r="E24" s="206">
        <f t="shared" si="2"/>
        <v>0</v>
      </c>
      <c r="F24" s="206">
        <f t="shared" si="2"/>
        <v>0</v>
      </c>
      <c r="G24" s="207">
        <f>SUM(B24:F24)</f>
        <v>6</v>
      </c>
      <c r="H24" s="206">
        <f>SUM(H3:H22)</f>
        <v>6</v>
      </c>
      <c r="I24" s="208">
        <f t="shared" ref="I24:L24" si="3">SUM(I3:I22)</f>
        <v>0</v>
      </c>
      <c r="J24" s="208">
        <f t="shared" si="3"/>
        <v>0</v>
      </c>
      <c r="K24" s="206">
        <f t="shared" si="3"/>
        <v>0</v>
      </c>
      <c r="L24" s="206">
        <f t="shared" si="3"/>
        <v>0</v>
      </c>
      <c r="M24" s="198">
        <f>SUM(H24:L24)</f>
        <v>6</v>
      </c>
    </row>
    <row r="25" spans="1:13" ht="15.75" thickBot="1" x14ac:dyDescent="0.25">
      <c r="B25" s="209">
        <f>MAX(B3:B22)</f>
        <v>6</v>
      </c>
      <c r="C25" s="209">
        <f>MAX(C3:C22)</f>
        <v>0</v>
      </c>
      <c r="D25" s="209">
        <f t="shared" ref="D25:F25" si="4">MAX(D3:D22)</f>
        <v>0</v>
      </c>
      <c r="E25" s="209">
        <f t="shared" si="4"/>
        <v>0</v>
      </c>
      <c r="F25" s="209">
        <f t="shared" si="4"/>
        <v>0</v>
      </c>
      <c r="G25" s="177">
        <f>SUM(G3:G22)</f>
        <v>6</v>
      </c>
      <c r="H25" s="209">
        <f>MAX(H3:H22)</f>
        <v>6</v>
      </c>
      <c r="I25" s="210">
        <f>MAX(I3:I22)</f>
        <v>0</v>
      </c>
      <c r="J25" s="210">
        <f t="shared" ref="J25:L25" si="5">MAX(J3:J22)</f>
        <v>0</v>
      </c>
      <c r="K25" s="209">
        <f t="shared" si="5"/>
        <v>0</v>
      </c>
      <c r="L25" s="209">
        <f t="shared" si="5"/>
        <v>0</v>
      </c>
      <c r="M25" s="177">
        <f>SUM(M3:M22)</f>
        <v>6</v>
      </c>
    </row>
  </sheetData>
  <mergeCells count="2">
    <mergeCell ref="B1:G1"/>
    <mergeCell ref="H1:M1"/>
  </mergeCells>
  <conditionalFormatting sqref="B3:G25">
    <cfRule type="colorScale" priority="4">
      <colorScale>
        <cfvo type="min"/>
        <cfvo type="percentile" val="50"/>
        <cfvo type="max"/>
        <color rgb="FFACFEC9"/>
        <color rgb="FF00BBC0"/>
        <color rgb="FF006668"/>
      </colorScale>
    </cfRule>
  </conditionalFormatting>
  <conditionalFormatting sqref="H3:L23 M25">
    <cfRule type="colorScale" priority="5">
      <colorScale>
        <cfvo type="min"/>
        <cfvo type="percentile" val="50"/>
        <cfvo type="max"/>
        <color rgb="FFACFEC9"/>
        <color rgb="FF00BBC0"/>
        <color rgb="FF006668"/>
      </colorScale>
    </cfRule>
    <cfRule type="colorScale" priority="6">
      <colorScale>
        <cfvo type="min"/>
        <cfvo type="percentile" val="50"/>
        <cfvo type="max"/>
        <color rgb="FFACFEC9"/>
        <color rgb="FF00BBC0"/>
        <color rgb="FF006668"/>
      </colorScale>
    </cfRule>
    <cfRule type="colorScale" priority="7">
      <colorScale>
        <cfvo type="min"/>
        <cfvo type="percentile" val="50"/>
        <cfvo type="max"/>
        <color rgb="FFACFEC9"/>
        <color rgb="FF00BBC0"/>
        <color rgb="FF006668"/>
      </colorScale>
    </cfRule>
  </conditionalFormatting>
  <conditionalFormatting sqref="H24:L24">
    <cfRule type="colorScale" priority="3">
      <colorScale>
        <cfvo type="min"/>
        <cfvo type="percentile" val="50"/>
        <cfvo type="max"/>
        <color rgb="FFACFEC9"/>
        <color rgb="FF00BBC0"/>
        <color rgb="FF006668"/>
      </colorScale>
    </cfRule>
  </conditionalFormatting>
  <conditionalFormatting sqref="H25:L25">
    <cfRule type="colorScale" priority="2">
      <colorScale>
        <cfvo type="min"/>
        <cfvo type="percentile" val="50"/>
        <cfvo type="max"/>
        <color rgb="FFACFEC9"/>
        <color rgb="FF00BBC0"/>
        <color rgb="FF006668"/>
      </colorScale>
    </cfRule>
  </conditionalFormatting>
  <conditionalFormatting sqref="M3:M24">
    <cfRule type="colorScale" priority="1">
      <colorScale>
        <cfvo type="min"/>
        <cfvo type="percentile" val="50"/>
        <cfvo type="max"/>
        <color rgb="FFACFEC9"/>
        <color rgb="FF00BBC0"/>
        <color rgb="FF006668"/>
      </colorScale>
    </cfRule>
  </conditionalFormatting>
  <pageMargins left="0.7" right="0.7" top="0.75" bottom="0.75" header="0.3" footer="0.3"/>
  <pageSetup scale="51"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6423E-259D-487B-8015-46C457DB5308}">
  <dimension ref="A4:A8"/>
  <sheetViews>
    <sheetView workbookViewId="0">
      <selection activeCell="T2" sqref="T2"/>
    </sheetView>
  </sheetViews>
  <sheetFormatPr baseColWidth="10" defaultRowHeight="11.25" x14ac:dyDescent="0.2"/>
  <cols>
    <col min="1" max="1" width="22.6640625" bestFit="1" customWidth="1"/>
    <col min="2" max="2" width="11.5" bestFit="1" customWidth="1"/>
    <col min="3" max="3" width="9" bestFit="1" customWidth="1"/>
    <col min="4" max="4" width="6.6640625" bestFit="1" customWidth="1"/>
    <col min="5" max="5" width="8.5" bestFit="1" customWidth="1"/>
    <col min="6" max="6" width="14.5" bestFit="1" customWidth="1"/>
    <col min="7" max="8" width="6.33203125" bestFit="1" customWidth="1"/>
    <col min="9" max="9" width="5.83203125" bestFit="1" customWidth="1"/>
    <col min="10" max="10" width="7.5" bestFit="1" customWidth="1"/>
    <col min="11" max="11" width="8" bestFit="1" customWidth="1"/>
    <col min="12" max="12" width="5.83203125" bestFit="1" customWidth="1"/>
    <col min="13" max="13" width="5.33203125" bestFit="1" customWidth="1"/>
    <col min="14" max="14" width="5.6640625" bestFit="1" customWidth="1"/>
    <col min="15" max="15" width="7.5" bestFit="1" customWidth="1"/>
    <col min="16" max="16" width="12" bestFit="1" customWidth="1"/>
    <col min="17" max="17" width="6.6640625" bestFit="1" customWidth="1"/>
    <col min="18" max="18" width="7.83203125" bestFit="1" customWidth="1"/>
    <col min="19" max="19" width="5.33203125" bestFit="1" customWidth="1"/>
    <col min="20" max="20" width="9" bestFit="1" customWidth="1"/>
    <col min="21" max="21" width="9.83203125" bestFit="1" customWidth="1"/>
    <col min="22" max="22" width="5.1640625" bestFit="1" customWidth="1"/>
    <col min="23" max="23" width="6.6640625" bestFit="1" customWidth="1"/>
    <col min="24" max="24" width="16.6640625" bestFit="1" customWidth="1"/>
    <col min="25" max="25" width="9.5" bestFit="1" customWidth="1"/>
    <col min="26" max="26" width="7.1640625" bestFit="1" customWidth="1"/>
    <col min="27" max="27" width="7.83203125" bestFit="1" customWidth="1"/>
    <col min="28" max="28" width="9.5" bestFit="1" customWidth="1"/>
    <col min="29" max="29" width="5.6640625" bestFit="1" customWidth="1"/>
    <col min="30" max="30" width="6.1640625" bestFit="1" customWidth="1"/>
    <col min="31" max="31" width="12.5" bestFit="1" customWidth="1"/>
    <col min="32" max="32" width="6.6640625" bestFit="1" customWidth="1"/>
    <col min="33" max="33" width="7" bestFit="1" customWidth="1"/>
    <col min="34" max="34" width="11.1640625" bestFit="1" customWidth="1"/>
  </cols>
  <sheetData>
    <row r="4" spans="1:1" x14ac:dyDescent="0.2">
      <c r="A4" s="251" t="s">
        <v>857</v>
      </c>
    </row>
    <row r="5" spans="1:1" x14ac:dyDescent="0.2">
      <c r="A5" s="252" t="e" vm="1">
        <v>#VALUE!</v>
      </c>
    </row>
    <row r="6" spans="1:1" x14ac:dyDescent="0.2">
      <c r="A6" s="253" t="s">
        <v>798</v>
      </c>
    </row>
    <row r="7" spans="1:1" x14ac:dyDescent="0.2">
      <c r="A7" s="254" t="e" vm="2">
        <v>#VALUE!</v>
      </c>
    </row>
    <row r="8" spans="1:1" x14ac:dyDescent="0.2">
      <c r="A8" s="252" t="s">
        <v>858</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D21C5-4A8A-4B38-9B79-CD95864B6BCA}">
  <dimension ref="A1:V57"/>
  <sheetViews>
    <sheetView view="pageBreakPreview" topLeftCell="B1" zoomScale="80" zoomScaleNormal="100" zoomScaleSheetLayoutView="80" workbookViewId="0">
      <selection activeCell="C6" sqref="A6:XFD6"/>
    </sheetView>
  </sheetViews>
  <sheetFormatPr baseColWidth="10" defaultColWidth="11.5" defaultRowHeight="12" x14ac:dyDescent="0.2"/>
  <cols>
    <col min="1" max="1" width="40.83203125" style="1" customWidth="1"/>
    <col min="2" max="2" width="69.5" style="1" customWidth="1"/>
    <col min="3" max="3" width="29.83203125" style="1" customWidth="1"/>
    <col min="4" max="4" width="15.1640625" style="1" customWidth="1"/>
    <col min="5" max="5" width="29" style="1" bestFit="1" customWidth="1"/>
    <col min="6" max="6" width="37.1640625" customWidth="1"/>
    <col min="7" max="7" width="18.5" style="1" customWidth="1"/>
    <col min="8" max="8" width="28.83203125" bestFit="1" customWidth="1"/>
    <col min="9" max="9" width="28.83203125" style="1" bestFit="1" customWidth="1"/>
    <col min="10" max="11" width="27.33203125" style="261" customWidth="1"/>
    <col min="12" max="12" width="10.6640625" style="250" bestFit="1" customWidth="1"/>
    <col min="13" max="13" width="26.5" style="1" bestFit="1" customWidth="1"/>
    <col min="14" max="14" width="11.5" style="1"/>
    <col min="15" max="15" width="42.5" style="1" customWidth="1"/>
    <col min="16" max="16" width="16.6640625" style="1" bestFit="1" customWidth="1"/>
    <col min="17" max="17" width="53.5" style="1" customWidth="1"/>
    <col min="18" max="18" width="28.83203125" bestFit="1" customWidth="1"/>
    <col min="19" max="19" width="20.33203125" style="247" bestFit="1" customWidth="1"/>
    <col min="20" max="20" width="40.5" style="1" bestFit="1" customWidth="1"/>
    <col min="21" max="21" width="43" style="1" bestFit="1" customWidth="1"/>
    <col min="22" max="16384" width="11.5" style="1"/>
  </cols>
  <sheetData>
    <row r="1" spans="1:22" x14ac:dyDescent="0.2">
      <c r="A1" s="362"/>
      <c r="B1" s="362" t="s">
        <v>815</v>
      </c>
      <c r="C1" s="365" t="s">
        <v>816</v>
      </c>
      <c r="H1" s="1"/>
      <c r="I1"/>
      <c r="J1" s="249"/>
      <c r="K1" s="249"/>
      <c r="L1" s="1"/>
      <c r="R1" s="1"/>
    </row>
    <row r="2" spans="1:22" ht="12.75" thickBot="1" x14ac:dyDescent="0.25">
      <c r="A2" s="363"/>
      <c r="B2" s="364"/>
      <c r="C2" s="366"/>
      <c r="H2" s="1"/>
      <c r="I2"/>
      <c r="J2" s="249"/>
      <c r="K2" s="249"/>
      <c r="L2" s="1"/>
      <c r="R2" s="1"/>
    </row>
    <row r="3" spans="1:22" x14ac:dyDescent="0.2">
      <c r="A3" s="363"/>
      <c r="B3" s="367" t="s">
        <v>817</v>
      </c>
      <c r="C3" s="369" t="s">
        <v>818</v>
      </c>
      <c r="H3" s="1"/>
      <c r="I3"/>
      <c r="J3" s="249"/>
      <c r="K3" s="249"/>
      <c r="L3" s="1"/>
      <c r="R3" s="1"/>
    </row>
    <row r="4" spans="1:22" ht="12.75" thickBot="1" x14ac:dyDescent="0.25">
      <c r="A4" s="363"/>
      <c r="B4" s="368"/>
      <c r="C4" s="370"/>
      <c r="D4" s="274"/>
      <c r="E4" s="274"/>
      <c r="F4" s="275"/>
      <c r="G4" s="274"/>
      <c r="H4" s="274"/>
      <c r="I4" s="275"/>
      <c r="J4" s="276"/>
      <c r="K4" s="276"/>
      <c r="L4" s="274"/>
      <c r="M4" s="274"/>
      <c r="N4" s="274"/>
      <c r="O4" s="274"/>
      <c r="P4" s="274"/>
      <c r="Q4" s="274"/>
      <c r="R4" s="274"/>
      <c r="S4" s="277"/>
      <c r="T4" s="274"/>
      <c r="U4" s="274"/>
      <c r="V4" s="274"/>
    </row>
    <row r="5" spans="1:22" ht="12.75" thickBot="1" x14ac:dyDescent="0.25">
      <c r="A5" s="363"/>
      <c r="B5" s="367" t="s">
        <v>819</v>
      </c>
      <c r="C5" s="245" t="s">
        <v>820</v>
      </c>
      <c r="D5" s="274"/>
      <c r="E5" s="274"/>
      <c r="F5" s="275"/>
      <c r="G5" s="274"/>
      <c r="H5" s="274"/>
      <c r="I5" s="275"/>
      <c r="J5" s="276"/>
      <c r="K5" s="276"/>
      <c r="L5" s="274"/>
      <c r="M5" s="274"/>
      <c r="N5" s="274"/>
      <c r="O5" s="274"/>
      <c r="P5" s="274"/>
      <c r="Q5" s="274"/>
      <c r="R5" s="274"/>
      <c r="S5" s="277"/>
      <c r="T5" s="274"/>
      <c r="U5" s="274"/>
      <c r="V5" s="274"/>
    </row>
    <row r="6" spans="1:22" ht="12.75" thickBot="1" x14ac:dyDescent="0.25">
      <c r="A6" s="364"/>
      <c r="B6" s="368"/>
      <c r="C6" s="245" t="s">
        <v>821</v>
      </c>
      <c r="D6" s="274"/>
      <c r="E6" s="274"/>
      <c r="F6" s="275"/>
      <c r="G6" s="274"/>
      <c r="H6" s="274"/>
      <c r="I6" s="275"/>
      <c r="J6" s="276"/>
      <c r="K6" s="276"/>
      <c r="L6" s="274"/>
      <c r="M6" s="274"/>
      <c r="N6" s="274"/>
      <c r="O6" s="274"/>
      <c r="P6" s="274"/>
      <c r="Q6" s="274"/>
      <c r="R6" s="274"/>
      <c r="S6" s="277"/>
      <c r="T6" s="274"/>
      <c r="U6" s="274"/>
      <c r="V6" s="274"/>
    </row>
    <row r="7" spans="1:22" x14ac:dyDescent="0.2">
      <c r="A7" s="353" t="s">
        <v>823</v>
      </c>
      <c r="B7" s="354"/>
      <c r="C7" s="355"/>
      <c r="D7" s="274"/>
      <c r="E7" s="274"/>
      <c r="F7" s="278"/>
      <c r="G7" s="279"/>
      <c r="H7" s="279"/>
      <c r="I7" s="278"/>
      <c r="J7" s="276"/>
      <c r="K7" s="276"/>
      <c r="L7" s="274"/>
      <c r="M7" s="274"/>
      <c r="N7" s="274"/>
      <c r="O7" s="274"/>
      <c r="P7" s="274"/>
      <c r="Q7" s="274"/>
      <c r="R7" s="279"/>
      <c r="S7" s="277"/>
      <c r="T7" s="274"/>
      <c r="U7" s="274"/>
      <c r="V7" s="274"/>
    </row>
    <row r="8" spans="1:22" ht="12.75" x14ac:dyDescent="0.15">
      <c r="A8" s="356"/>
      <c r="B8" s="357"/>
      <c r="C8" s="358"/>
      <c r="D8" s="274"/>
      <c r="E8" s="284" t="s">
        <v>10</v>
      </c>
      <c r="F8" s="284" t="s">
        <v>863</v>
      </c>
      <c r="G8" s="284" t="s">
        <v>826</v>
      </c>
      <c r="H8" s="284" t="s">
        <v>784</v>
      </c>
      <c r="I8" s="284" t="s">
        <v>825</v>
      </c>
      <c r="J8" s="285" t="s">
        <v>861</v>
      </c>
      <c r="K8" s="284" t="s">
        <v>925</v>
      </c>
      <c r="L8" s="284" t="s">
        <v>862</v>
      </c>
      <c r="M8" s="284" t="s">
        <v>867</v>
      </c>
      <c r="N8" s="283"/>
      <c r="O8" s="284" t="s">
        <v>10</v>
      </c>
      <c r="P8" s="284" t="s">
        <v>826</v>
      </c>
      <c r="Q8" s="284" t="s">
        <v>863</v>
      </c>
      <c r="R8" s="284" t="s">
        <v>784</v>
      </c>
      <c r="S8" s="284" t="s">
        <v>868</v>
      </c>
      <c r="T8" s="285" t="s">
        <v>861</v>
      </c>
      <c r="U8" s="284" t="s">
        <v>862</v>
      </c>
      <c r="V8" s="274"/>
    </row>
    <row r="9" spans="1:22" ht="12.75" x14ac:dyDescent="0.15">
      <c r="A9" s="356"/>
      <c r="B9" s="357"/>
      <c r="C9" s="358"/>
      <c r="D9" s="274"/>
      <c r="E9" s="286" t="s">
        <v>785</v>
      </c>
      <c r="F9" s="287" t="e" vm="3">
        <v>#VALUE!</v>
      </c>
      <c r="G9" s="286" t="e" vm="4">
        <v>#VALUE!</v>
      </c>
      <c r="H9" s="286" t="e" vm="5">
        <v>#VALUE!</v>
      </c>
      <c r="I9" s="286" t="e" vm="3">
        <v>#VALUE!</v>
      </c>
      <c r="J9" s="288">
        <v>1</v>
      </c>
      <c r="K9" s="286" t="e" vm="3">
        <v>#VALUE!</v>
      </c>
      <c r="L9" s="288">
        <v>5</v>
      </c>
      <c r="M9" s="283" t="str" cm="1">
        <f t="array" aca="1" ref="M9" ca="1">_FV(Tabla105108[[#This Row],[SEDE]],"Nombre")</f>
        <v>Medellín</v>
      </c>
      <c r="N9" s="283"/>
      <c r="O9" s="286" t="s">
        <v>785</v>
      </c>
      <c r="P9" s="286" t="e" vm="4">
        <v>#VALUE!</v>
      </c>
      <c r="Q9" s="287" t="e" vm="3">
        <v>#VALUE!</v>
      </c>
      <c r="R9" s="286" t="e" vm="5">
        <v>#VALUE!</v>
      </c>
      <c r="S9" s="288" cm="1" vm="6">
        <f t="array" aca="1" ref="S9" ca="1">_FV(Tabla105108110[[#This Row],[Departamento]],"Población")</f>
        <v>6677930</v>
      </c>
      <c r="T9" s="288">
        <v>1</v>
      </c>
      <c r="U9" s="288">
        <v>5</v>
      </c>
      <c r="V9" s="274"/>
    </row>
    <row r="10" spans="1:22" ht="12.75" x14ac:dyDescent="0.15">
      <c r="A10" s="356"/>
      <c r="B10" s="357"/>
      <c r="C10" s="358"/>
      <c r="D10" s="274"/>
      <c r="E10" s="286" t="s">
        <v>787</v>
      </c>
      <c r="F10" s="287" t="e" vm="7">
        <v>#VALUE!</v>
      </c>
      <c r="G10" s="286" t="e" vm="4">
        <v>#VALUE!</v>
      </c>
      <c r="H10" s="286" t="e" vm="8">
        <v>#VALUE!</v>
      </c>
      <c r="I10" s="286" t="e" vm="7">
        <v>#VALUE!</v>
      </c>
      <c r="J10" s="288">
        <v>2</v>
      </c>
      <c r="K10" s="286" t="e" vm="7">
        <v>#VALUE!</v>
      </c>
      <c r="L10" s="288">
        <v>8</v>
      </c>
      <c r="M10" s="283" t="str" cm="1">
        <f t="array" aca="1" ref="M10" ca="1">_FV(Tabla105108[[#This Row],[SEDE]],"Nombre")</f>
        <v>Barranquilla</v>
      </c>
      <c r="N10" s="283"/>
      <c r="O10" s="286" t="s">
        <v>787</v>
      </c>
      <c r="P10" s="286" t="e" vm="4">
        <v>#VALUE!</v>
      </c>
      <c r="Q10" s="287" t="e" vm="7">
        <v>#VALUE!</v>
      </c>
      <c r="R10" s="286" t="e" vm="8">
        <v>#VALUE!</v>
      </c>
      <c r="S10" s="288" cm="1" vm="9">
        <f t="array" aca="1" ref="S10" ca="1">_FV(Tabla105108110[[#This Row],[Departamento]],"Población")</f>
        <v>2535517</v>
      </c>
      <c r="T10" s="288">
        <v>2</v>
      </c>
      <c r="U10" s="288">
        <v>8</v>
      </c>
      <c r="V10" s="274"/>
    </row>
    <row r="11" spans="1:22" ht="12.75" x14ac:dyDescent="0.15">
      <c r="A11" s="356"/>
      <c r="B11" s="357"/>
      <c r="C11" s="358"/>
      <c r="D11" s="274"/>
      <c r="E11" s="286" t="s">
        <v>789</v>
      </c>
      <c r="F11" s="287" t="e" vm="10">
        <v>#VALUE!</v>
      </c>
      <c r="G11" s="286" t="e" vm="4">
        <v>#VALUE!</v>
      </c>
      <c r="H11" s="286" t="e" vm="11">
        <v>#VALUE!</v>
      </c>
      <c r="I11" s="286" t="e" vm="10">
        <v>#VALUE!</v>
      </c>
      <c r="J11" s="288">
        <v>3</v>
      </c>
      <c r="K11" s="286" t="e" vm="10">
        <v>#VALUE!</v>
      </c>
      <c r="L11" s="288" t="s">
        <v>827</v>
      </c>
      <c r="M11" s="283" t="str" cm="1">
        <f t="array" aca="1" ref="M11" ca="1">_FV(Tabla105108[[#This Row],[SEDE]],"Nombre")</f>
        <v>Cartagena de Indias</v>
      </c>
      <c r="N11" s="283"/>
      <c r="O11" s="286" t="s">
        <v>789</v>
      </c>
      <c r="P11" s="286" t="e" vm="4">
        <v>#VALUE!</v>
      </c>
      <c r="Q11" s="287" t="e" vm="10">
        <v>#VALUE!</v>
      </c>
      <c r="R11" s="286" t="e" vm="11">
        <v>#VALUE!</v>
      </c>
      <c r="S11" s="288" cm="1" vm="12">
        <f t="array" aca="1" ref="S11" ca="1">_FV(Tabla105108110[[#This Row],[Departamento]],"Población")</f>
        <v>2070110</v>
      </c>
      <c r="T11" s="288">
        <v>3</v>
      </c>
      <c r="U11" s="288" t="s">
        <v>827</v>
      </c>
      <c r="V11" s="274"/>
    </row>
    <row r="12" spans="1:22" ht="22.5" x14ac:dyDescent="0.15">
      <c r="A12" s="356"/>
      <c r="B12" s="357"/>
      <c r="C12" s="358"/>
      <c r="D12" s="274"/>
      <c r="E12" s="286" t="s">
        <v>859</v>
      </c>
      <c r="F12" s="287" t="e" vm="13">
        <v>#VALUE!</v>
      </c>
      <c r="G12" s="286" t="e" vm="4">
        <v>#VALUE!</v>
      </c>
      <c r="H12" s="286" t="e" vm="14">
        <v>#VALUE!</v>
      </c>
      <c r="I12" s="286" t="e" vm="13">
        <v>#VALUE!</v>
      </c>
      <c r="J12" s="288">
        <v>4</v>
      </c>
      <c r="K12" s="286" t="e" vm="13">
        <v>#VALUE!</v>
      </c>
      <c r="L12" s="288" t="s">
        <v>830</v>
      </c>
      <c r="M12" s="283" t="str" cm="1">
        <f t="array" aca="1" ref="M12" ca="1">_FV(Tabla105108[[#This Row],[SEDE]],"Nombre")</f>
        <v>Florencia</v>
      </c>
      <c r="N12" s="283"/>
      <c r="O12" s="286" t="s">
        <v>789</v>
      </c>
      <c r="P12" s="286" t="e" vm="4">
        <v>#VALUE!</v>
      </c>
      <c r="Q12" s="287" t="e" vm="15">
        <v>#VALUE!</v>
      </c>
      <c r="R12" s="286" t="e" vm="16">
        <v>#VALUE!</v>
      </c>
      <c r="S12" s="288" cm="1" vm="17">
        <f t="array" aca="1" ref="S12" ca="1">_FV(Tabla105108110[[#This Row],[Departamento]],"Población")</f>
        <v>63692</v>
      </c>
      <c r="T12" s="288">
        <v>3</v>
      </c>
      <c r="U12" s="288" t="s">
        <v>869</v>
      </c>
      <c r="V12" s="274"/>
    </row>
    <row r="13" spans="1:22" ht="12.75" x14ac:dyDescent="0.15">
      <c r="A13" s="356"/>
      <c r="B13" s="357"/>
      <c r="C13" s="358"/>
      <c r="D13" s="274"/>
      <c r="E13" s="286" t="s">
        <v>859</v>
      </c>
      <c r="F13" s="287" t="e" vm="18">
        <v>#VALUE!</v>
      </c>
      <c r="G13" s="286" t="e" vm="4">
        <v>#VALUE!</v>
      </c>
      <c r="H13" s="286" t="e" vm="19">
        <v>#VALUE!</v>
      </c>
      <c r="I13" s="286" t="e" vm="18">
        <v>#VALUE!</v>
      </c>
      <c r="J13" s="288">
        <v>4</v>
      </c>
      <c r="K13" s="286" t="e" vm="18">
        <v>#VALUE!</v>
      </c>
      <c r="L13" s="288" t="s">
        <v>839</v>
      </c>
      <c r="M13" s="283" t="str" cm="1">
        <f t="array" aca="1" ref="M13" ca="1">_FV(Tabla105108[[#This Row],[SEDE]],"Nombre")</f>
        <v>Neiva</v>
      </c>
      <c r="N13" s="283"/>
      <c r="O13" s="286" t="s">
        <v>859</v>
      </c>
      <c r="P13" s="286" t="e" vm="4">
        <v>#VALUE!</v>
      </c>
      <c r="Q13" s="287" t="e" vm="13">
        <v>#VALUE!</v>
      </c>
      <c r="R13" s="289" t="e" vm="14">
        <v>#VALUE!</v>
      </c>
      <c r="S13" s="288" cm="1" vm="20">
        <f t="array" aca="1" ref="S13" ca="1">_FV(Tabla105108110[[#This Row],[Departamento]],"Población")</f>
        <v>401849</v>
      </c>
      <c r="T13" s="288">
        <v>4</v>
      </c>
      <c r="U13" s="288" t="s">
        <v>830</v>
      </c>
      <c r="V13" s="274"/>
    </row>
    <row r="14" spans="1:22" ht="12.75" x14ac:dyDescent="0.15">
      <c r="A14" s="356"/>
      <c r="B14" s="357"/>
      <c r="C14" s="358"/>
      <c r="D14" s="274"/>
      <c r="E14" s="286" t="s">
        <v>791</v>
      </c>
      <c r="F14" s="287" t="e" vm="21">
        <v>#VALUE!</v>
      </c>
      <c r="G14" s="286" t="e" vm="4">
        <v>#VALUE!</v>
      </c>
      <c r="H14" s="286" t="e" vm="22">
        <v>#VALUE!</v>
      </c>
      <c r="I14" s="286" t="e" vm="21">
        <v>#VALUE!</v>
      </c>
      <c r="J14" s="288">
        <v>5</v>
      </c>
      <c r="K14" s="286" t="e" vm="21">
        <v>#VALUE!</v>
      </c>
      <c r="L14" s="288" t="s">
        <v>831</v>
      </c>
      <c r="M14" s="283" t="str" cm="1">
        <f t="array" aca="1" ref="M14" ca="1">_FV(Tabla105108[[#This Row],[SEDE]],"Nombre")</f>
        <v>Popayán</v>
      </c>
      <c r="N14" s="283"/>
      <c r="O14" s="286" t="s">
        <v>859</v>
      </c>
      <c r="P14" s="286" t="e" vm="4">
        <v>#VALUE!</v>
      </c>
      <c r="Q14" s="287" t="e" vm="18">
        <v>#VALUE!</v>
      </c>
      <c r="R14" s="289" t="e" vm="19">
        <v>#VALUE!</v>
      </c>
      <c r="S14" s="288" cm="1" vm="23">
        <f t="array" aca="1" ref="S14" ca="1">_FV(Tabla105108110[[#This Row],[Departamento]],"Población")</f>
        <v>1200386</v>
      </c>
      <c r="T14" s="288">
        <v>4</v>
      </c>
      <c r="U14" s="288" t="s">
        <v>839</v>
      </c>
      <c r="V14" s="274"/>
    </row>
    <row r="15" spans="1:22" ht="12.75" x14ac:dyDescent="0.15">
      <c r="A15" s="356"/>
      <c r="B15" s="357"/>
      <c r="C15" s="358"/>
      <c r="D15" s="274"/>
      <c r="E15" s="286" t="s">
        <v>792</v>
      </c>
      <c r="F15" s="287" t="e" vm="24">
        <v>#VALUE!</v>
      </c>
      <c r="G15" s="286" t="e" vm="4">
        <v>#VALUE!</v>
      </c>
      <c r="H15" s="286" t="e" vm="25">
        <v>#VALUE!</v>
      </c>
      <c r="I15" s="286" t="e" vm="24">
        <v>#VALUE!</v>
      </c>
      <c r="J15" s="288">
        <v>6</v>
      </c>
      <c r="K15" s="286" t="e" vm="24">
        <v>#VALUE!</v>
      </c>
      <c r="L15" s="288" t="s">
        <v>836</v>
      </c>
      <c r="M15" s="283" t="str" cm="1">
        <f t="array" aca="1" ref="M15" ca="1">_FV(Tabla105108[[#This Row],[SEDE]],"Nombre")</f>
        <v>Bogotá</v>
      </c>
      <c r="N15" s="283"/>
      <c r="O15" s="286" t="s">
        <v>791</v>
      </c>
      <c r="P15" s="286" t="e" vm="4">
        <v>#VALUE!</v>
      </c>
      <c r="Q15" s="287" t="e" vm="21">
        <v>#VALUE!</v>
      </c>
      <c r="R15" s="289" t="e" vm="22">
        <v>#VALUE!</v>
      </c>
      <c r="S15" s="288" cm="1" vm="26">
        <f t="array" aca="1" ref="S15" ca="1">_FV(Tabla105108110[[#This Row],[Departamento]],"Población")</f>
        <v>1491937</v>
      </c>
      <c r="T15" s="288">
        <v>5</v>
      </c>
      <c r="U15" s="288" t="s">
        <v>831</v>
      </c>
      <c r="V15" s="274"/>
    </row>
    <row r="16" spans="1:22" ht="12.75" x14ac:dyDescent="0.15">
      <c r="A16" s="356"/>
      <c r="B16" s="357"/>
      <c r="C16" s="358"/>
      <c r="D16" s="274"/>
      <c r="E16" s="286" t="s">
        <v>792</v>
      </c>
      <c r="F16" s="287" t="e" vm="27">
        <v>#VALUE!</v>
      </c>
      <c r="G16" s="286" t="e" vm="4">
        <v>#VALUE!</v>
      </c>
      <c r="H16" s="286" t="e" vm="28">
        <v>#VALUE!</v>
      </c>
      <c r="I16" s="286" t="e" vm="27">
        <v>#VALUE!</v>
      </c>
      <c r="J16" s="288">
        <v>6</v>
      </c>
      <c r="K16" s="286" t="e" vm="27">
        <v>#VALUE!</v>
      </c>
      <c r="L16" s="288" t="s">
        <v>850</v>
      </c>
      <c r="M16" s="283" t="str" cm="1">
        <f t="array" aca="1" ref="M16" ca="1">_FV(Tabla105108[[#This Row],[SEDE]],"Nombre")</f>
        <v>Ibagué</v>
      </c>
      <c r="N16" s="283"/>
      <c r="O16" s="286" t="s">
        <v>792</v>
      </c>
      <c r="P16" s="286" t="e" vm="4">
        <v>#VALUE!</v>
      </c>
      <c r="Q16" s="287" t="e" vm="24">
        <v>#VALUE!</v>
      </c>
      <c r="R16" s="289" t="e" vm="25">
        <v>#VALUE!</v>
      </c>
      <c r="S16" s="288" cm="1" vm="29">
        <f t="array" aca="1" ref="S16" ca="1">_FV(Tabla105108110[[#This Row],[Departamento]],"Población")</f>
        <v>3242999</v>
      </c>
      <c r="T16" s="288">
        <v>6</v>
      </c>
      <c r="U16" s="288" t="s">
        <v>836</v>
      </c>
      <c r="V16" s="274"/>
    </row>
    <row r="17" spans="1:22" ht="12.75" x14ac:dyDescent="0.15">
      <c r="A17" s="356"/>
      <c r="B17" s="357"/>
      <c r="C17" s="358"/>
      <c r="D17" s="274"/>
      <c r="E17" s="286" t="s">
        <v>792</v>
      </c>
      <c r="F17" s="287" t="e" vm="30">
        <v>#VALUE!</v>
      </c>
      <c r="G17" s="286" t="e" vm="4">
        <v>#VALUE!</v>
      </c>
      <c r="H17" s="286" t="e" vm="31">
        <v>#VALUE!</v>
      </c>
      <c r="I17" s="286" t="e" vm="30">
        <v>#VALUE!</v>
      </c>
      <c r="J17" s="288">
        <v>6</v>
      </c>
      <c r="K17" s="286" t="e" vm="30">
        <v>#VALUE!</v>
      </c>
      <c r="L17" s="288" t="s">
        <v>828</v>
      </c>
      <c r="M17" s="283" t="str" cm="1">
        <f t="array" aca="1" ref="M17" ca="1">_FV(Tabla105108[[#This Row],[SEDE]],"Nombre")</f>
        <v>Tunja</v>
      </c>
      <c r="N17" s="283"/>
      <c r="O17" s="286" t="s">
        <v>792</v>
      </c>
      <c r="P17" s="286" t="e" vm="4">
        <v>#VALUE!</v>
      </c>
      <c r="Q17" s="287" t="e" vm="27">
        <v>#VALUE!</v>
      </c>
      <c r="R17" s="289" t="e" vm="28">
        <v>#VALUE!</v>
      </c>
      <c r="S17" s="288" cm="1" vm="32">
        <f t="array" aca="1" ref="S17" ca="1">_FV(Tabla105108110[[#This Row],[Departamento]],"Población")</f>
        <v>1339998</v>
      </c>
      <c r="T17" s="288">
        <v>6</v>
      </c>
      <c r="U17" s="288" t="s">
        <v>850</v>
      </c>
      <c r="V17" s="274"/>
    </row>
    <row r="18" spans="1:22" ht="12.75" x14ac:dyDescent="0.2">
      <c r="A18" s="356"/>
      <c r="B18" s="357"/>
      <c r="C18" s="358"/>
      <c r="D18" s="275"/>
      <c r="E18" s="286" t="s">
        <v>864</v>
      </c>
      <c r="F18" s="287" t="e" vm="33">
        <v>#VALUE!</v>
      </c>
      <c r="G18" s="286" t="e" vm="4">
        <v>#VALUE!</v>
      </c>
      <c r="H18" s="286" t="e" vm="34">
        <v>#VALUE!</v>
      </c>
      <c r="I18" s="286" t="e" vm="35">
        <v>#VALUE!</v>
      </c>
      <c r="J18" s="288">
        <v>7</v>
      </c>
      <c r="K18" s="286" t="e" vm="35">
        <v>#VALUE!</v>
      </c>
      <c r="L18" s="288" t="s">
        <v>833</v>
      </c>
      <c r="M18" s="283" t="str" cm="1">
        <f t="array" aca="1" ref="M18" ca="1">_FV(Tabla105108[[#This Row],[SEDE]],"Nombre")</f>
        <v>Riohacha</v>
      </c>
      <c r="N18" s="283"/>
      <c r="O18" s="286" t="s">
        <v>792</v>
      </c>
      <c r="P18" s="286" t="e" vm="4">
        <v>#VALUE!</v>
      </c>
      <c r="Q18" s="287" t="e" vm="30">
        <v>#VALUE!</v>
      </c>
      <c r="R18" s="289" t="e" vm="31">
        <v>#VALUE!</v>
      </c>
      <c r="S18" s="288" cm="1" vm="36">
        <f t="array" aca="1" ref="S18" ca="1">_FV(Tabla105108110[[#This Row],[Departamento]],"Población")</f>
        <v>1217376</v>
      </c>
      <c r="T18" s="288">
        <v>6</v>
      </c>
      <c r="U18" s="288" t="s">
        <v>828</v>
      </c>
      <c r="V18" s="274"/>
    </row>
    <row r="19" spans="1:22" ht="12.75" x14ac:dyDescent="0.15">
      <c r="A19" s="356"/>
      <c r="B19" s="357"/>
      <c r="C19" s="358"/>
      <c r="D19" s="274"/>
      <c r="E19" s="286" t="s">
        <v>864</v>
      </c>
      <c r="F19" s="287" t="e" vm="35">
        <v>#VALUE!</v>
      </c>
      <c r="G19" s="286" t="e" vm="4">
        <v>#VALUE!</v>
      </c>
      <c r="H19" s="286" t="e" vm="37">
        <v>#VALUE!</v>
      </c>
      <c r="I19" s="286" t="e" vm="33">
        <v>#VALUE!</v>
      </c>
      <c r="J19" s="288">
        <v>7</v>
      </c>
      <c r="K19" s="286" t="e" vm="33">
        <v>#VALUE!</v>
      </c>
      <c r="L19" s="288" t="s">
        <v>840</v>
      </c>
      <c r="M19" s="283" t="str" cm="1">
        <f t="array" aca="1" ref="M19" ca="1">_FV(Tabla105108[[#This Row],[SEDE]],"Nombre")</f>
        <v>Valledupar</v>
      </c>
      <c r="N19" s="283"/>
      <c r="O19" s="286" t="s">
        <v>864</v>
      </c>
      <c r="P19" s="286" t="e" vm="4">
        <v>#VALUE!</v>
      </c>
      <c r="Q19" s="287" t="e" vm="33">
        <v>#VALUE!</v>
      </c>
      <c r="R19" s="289" t="e" vm="34">
        <v>#VALUE!</v>
      </c>
      <c r="S19" s="288" cm="1" vm="38">
        <f t="array" aca="1" ref="S19" ca="1">_FV(Tabla105108110[[#This Row],[Departamento]],"Población")</f>
        <v>965718</v>
      </c>
      <c r="T19" s="288">
        <v>7</v>
      </c>
      <c r="U19" s="288" t="s">
        <v>833</v>
      </c>
      <c r="V19" s="274"/>
    </row>
    <row r="20" spans="1:22" ht="12.75" x14ac:dyDescent="0.15">
      <c r="A20" s="356"/>
      <c r="B20" s="357"/>
      <c r="C20" s="358"/>
      <c r="D20" s="274"/>
      <c r="E20" s="286" t="s">
        <v>794</v>
      </c>
      <c r="F20" s="287" t="e" vm="39">
        <v>#VALUE!</v>
      </c>
      <c r="G20" s="286" t="e" vm="4">
        <v>#VALUE!</v>
      </c>
      <c r="H20" s="286" t="e" vm="40">
        <v>#VALUE!</v>
      </c>
      <c r="I20" s="286" t="e" vm="39">
        <v>#VALUE!</v>
      </c>
      <c r="J20" s="288">
        <v>8</v>
      </c>
      <c r="K20" s="286" t="e" vm="39">
        <v>#VALUE!</v>
      </c>
      <c r="L20" s="288" t="s">
        <v>834</v>
      </c>
      <c r="M20" s="283" t="str" cm="1">
        <f t="array" aca="1" ref="M20" ca="1">_FV(Tabla105108[[#This Row],[SEDE]],"Nombre")</f>
        <v>Quibdó</v>
      </c>
      <c r="N20" s="283"/>
      <c r="O20" s="286" t="s">
        <v>864</v>
      </c>
      <c r="P20" s="286" t="e" vm="4">
        <v>#VALUE!</v>
      </c>
      <c r="Q20" s="287" t="e" vm="35">
        <v>#VALUE!</v>
      </c>
      <c r="R20" s="289" t="e" vm="37">
        <v>#VALUE!</v>
      </c>
      <c r="S20" s="288" cm="1" vm="41">
        <f t="array" aca="1" ref="S20" ca="1">_FV(Tabla105108110[[#This Row],[Departamento]],"Población")</f>
        <v>1200574</v>
      </c>
      <c r="T20" s="288">
        <v>7</v>
      </c>
      <c r="U20" s="288" t="s">
        <v>840</v>
      </c>
      <c r="V20" s="274"/>
    </row>
    <row r="21" spans="1:22" ht="12.75" x14ac:dyDescent="0.15">
      <c r="A21" s="356"/>
      <c r="B21" s="357"/>
      <c r="C21" s="358"/>
      <c r="D21" s="274"/>
      <c r="E21" s="286" t="s">
        <v>795</v>
      </c>
      <c r="F21" s="287" t="e" vm="42">
        <v>#VALUE!</v>
      </c>
      <c r="G21" s="286" t="e" vm="4">
        <v>#VALUE!</v>
      </c>
      <c r="H21" s="286" t="e" vm="43">
        <v>#VALUE!</v>
      </c>
      <c r="I21" s="286" t="e" vm="42">
        <v>#VALUE!</v>
      </c>
      <c r="J21" s="288">
        <v>9</v>
      </c>
      <c r="K21" s="286" t="e" vm="42">
        <v>#VALUE!</v>
      </c>
      <c r="L21" s="288" t="s">
        <v>835</v>
      </c>
      <c r="M21" s="283" t="str" cm="1">
        <f t="array" aca="1" ref="M21" ca="1">_FV(Tabla105108[[#This Row],[SEDE]],"Nombre")</f>
        <v>Montería</v>
      </c>
      <c r="N21" s="283"/>
      <c r="O21" s="286" t="s">
        <v>794</v>
      </c>
      <c r="P21" s="286" t="e" vm="4">
        <v>#VALUE!</v>
      </c>
      <c r="Q21" s="287" t="e" vm="39">
        <v>#VALUE!</v>
      </c>
      <c r="R21" s="289" t="e" vm="40">
        <v>#VALUE!</v>
      </c>
      <c r="S21" s="288" cm="1" vm="44">
        <f t="array" aca="1" ref="S21" ca="1">_FV(Tabla105108110[[#This Row],[Departamento]],"Población")</f>
        <v>534826</v>
      </c>
      <c r="T21" s="288">
        <v>8</v>
      </c>
      <c r="U21" s="288" t="s">
        <v>834</v>
      </c>
      <c r="V21" s="274"/>
    </row>
    <row r="22" spans="1:22" ht="12.75" x14ac:dyDescent="0.15">
      <c r="A22" s="356"/>
      <c r="B22" s="357"/>
      <c r="C22" s="358"/>
      <c r="D22" s="274"/>
      <c r="E22" s="286" t="s">
        <v>796</v>
      </c>
      <c r="F22" s="287" t="e" vm="45">
        <v>#VALUE!</v>
      </c>
      <c r="G22" s="286" t="e" vm="4">
        <v>#VALUE!</v>
      </c>
      <c r="H22" s="286" t="e" vm="46">
        <v>#VALUE!</v>
      </c>
      <c r="I22" s="286" t="e" vm="45">
        <v>#VALUE!</v>
      </c>
      <c r="J22" s="288">
        <v>10</v>
      </c>
      <c r="K22" s="286" t="e" vm="45">
        <v>#VALUE!</v>
      </c>
      <c r="L22" s="288" t="s">
        <v>846</v>
      </c>
      <c r="M22" s="283" t="str" cm="1">
        <f t="array" aca="1" ref="M22" ca="1">_FV(Tabla105108[[#This Row],[SEDE]],"Nombre")</f>
        <v>Armenia</v>
      </c>
      <c r="N22" s="283"/>
      <c r="O22" s="286" t="s">
        <v>795</v>
      </c>
      <c r="P22" s="286" t="e" vm="4">
        <v>#VALUE!</v>
      </c>
      <c r="Q22" s="287" t="e" vm="42">
        <v>#VALUE!</v>
      </c>
      <c r="R22" s="289" t="e" vm="43">
        <v>#VALUE!</v>
      </c>
      <c r="S22" s="288" cm="1" vm="47">
        <f t="array" aca="1" ref="S22" ca="1">_FV(Tabla105108110[[#This Row],[Departamento]],"Población")</f>
        <v>1784783</v>
      </c>
      <c r="T22" s="288">
        <v>9</v>
      </c>
      <c r="U22" s="288" t="s">
        <v>835</v>
      </c>
      <c r="V22" s="274"/>
    </row>
    <row r="23" spans="1:22" ht="12.75" x14ac:dyDescent="0.15">
      <c r="A23" s="356"/>
      <c r="B23" s="357"/>
      <c r="C23" s="358"/>
      <c r="D23" s="274"/>
      <c r="E23" s="286" t="s">
        <v>796</v>
      </c>
      <c r="F23" s="287" t="e" vm="48">
        <v>#VALUE!</v>
      </c>
      <c r="G23" s="286" t="e" vm="4">
        <v>#VALUE!</v>
      </c>
      <c r="H23" s="286" t="e" vm="49">
        <v>#VALUE!</v>
      </c>
      <c r="I23" s="286" t="e" vm="48">
        <v>#VALUE!</v>
      </c>
      <c r="J23" s="288">
        <v>10</v>
      </c>
      <c r="K23" s="286" t="e" vm="48">
        <v>#VALUE!</v>
      </c>
      <c r="L23" s="288" t="s">
        <v>829</v>
      </c>
      <c r="M23" s="283" t="str" cm="1">
        <f t="array" aca="1" ref="M23" ca="1">_FV(Tabla105108[[#This Row],[SEDE]],"Nombre")</f>
        <v>Manizales</v>
      </c>
      <c r="N23" s="283"/>
      <c r="O23" s="286" t="s">
        <v>796</v>
      </c>
      <c r="P23" s="286" t="e" vm="4">
        <v>#VALUE!</v>
      </c>
      <c r="Q23" s="287" t="e" vm="45">
        <v>#VALUE!</v>
      </c>
      <c r="R23" s="289" t="e" vm="46">
        <v>#VALUE!</v>
      </c>
      <c r="S23" s="288" cm="1" vm="50">
        <f t="array" aca="1" ref="S23" ca="1">_FV(Tabla105108110[[#This Row],[Departamento]],"Población")</f>
        <v>555401</v>
      </c>
      <c r="T23" s="288">
        <v>10</v>
      </c>
      <c r="U23" s="288" t="s">
        <v>846</v>
      </c>
      <c r="V23" s="274"/>
    </row>
    <row r="24" spans="1:22" ht="12.75" x14ac:dyDescent="0.15">
      <c r="A24" s="356"/>
      <c r="B24" s="357"/>
      <c r="C24" s="358"/>
      <c r="D24" s="274"/>
      <c r="E24" s="286" t="s">
        <v>796</v>
      </c>
      <c r="F24" s="287" t="e" vm="51">
        <v>#VALUE!</v>
      </c>
      <c r="G24" s="286" t="e" vm="4">
        <v>#VALUE!</v>
      </c>
      <c r="H24" s="286" t="e" vm="52">
        <v>#VALUE!</v>
      </c>
      <c r="I24" s="286" t="e" vm="51">
        <v>#VALUE!</v>
      </c>
      <c r="J24" s="288">
        <v>10</v>
      </c>
      <c r="K24" s="286" t="e" vm="51">
        <v>#VALUE!</v>
      </c>
      <c r="L24" s="288" t="s">
        <v>847</v>
      </c>
      <c r="M24" s="283" t="str" cm="1">
        <f t="array" aca="1" ref="M24" ca="1">_FV(Tabla105108[[#This Row],[SEDE]],"Nombre")</f>
        <v>Pereira</v>
      </c>
      <c r="N24" s="283"/>
      <c r="O24" s="286" t="s">
        <v>796</v>
      </c>
      <c r="P24" s="286" t="e" vm="4">
        <v>#VALUE!</v>
      </c>
      <c r="Q24" s="287" t="e" vm="48">
        <v>#VALUE!</v>
      </c>
      <c r="R24" s="289" t="e" vm="49">
        <v>#VALUE!</v>
      </c>
      <c r="S24" s="288" cm="1" vm="53">
        <f t="array" aca="1" ref="S24" ca="1">_FV(Tabla105108110[[#This Row],[Departamento]],"Población")</f>
        <v>998255</v>
      </c>
      <c r="T24" s="288">
        <v>10</v>
      </c>
      <c r="U24" s="288" t="s">
        <v>829</v>
      </c>
      <c r="V24" s="274"/>
    </row>
    <row r="25" spans="1:22" ht="12.75" x14ac:dyDescent="0.15">
      <c r="A25" s="356"/>
      <c r="B25" s="357"/>
      <c r="C25" s="358"/>
      <c r="D25" s="274"/>
      <c r="E25" s="286" t="s">
        <v>798</v>
      </c>
      <c r="F25" s="287" t="e" vm="1">
        <v>#VALUE!</v>
      </c>
      <c r="G25" s="286" t="e" vm="4">
        <v>#VALUE!</v>
      </c>
      <c r="H25" s="286" t="e" vm="1">
        <v>#VALUE!</v>
      </c>
      <c r="I25" s="286" t="s">
        <v>798</v>
      </c>
      <c r="J25" s="288">
        <v>11</v>
      </c>
      <c r="K25" s="286" t="s">
        <v>798</v>
      </c>
      <c r="L25" s="288" t="s">
        <v>855</v>
      </c>
      <c r="M25" s="283" t="str" cm="1">
        <f t="array" aca="1" ref="M25" ca="1">_FV(Tabla105108[[#This Row],[SEDE]],"Nombre")</f>
        <v>Barrancabermeja</v>
      </c>
      <c r="N25" s="283"/>
      <c r="O25" s="286" t="s">
        <v>796</v>
      </c>
      <c r="P25" s="286" t="e" vm="4">
        <v>#VALUE!</v>
      </c>
      <c r="Q25" s="287" t="e" vm="51">
        <v>#VALUE!</v>
      </c>
      <c r="R25" s="289" t="e" vm="52">
        <v>#VALUE!</v>
      </c>
      <c r="S25" s="288" cm="1" vm="54">
        <f t="array" aca="1" ref="S25" ca="1">_FV(Tabla105108110[[#This Row],[Departamento]],"Población")</f>
        <v>988091</v>
      </c>
      <c r="T25" s="288">
        <v>10</v>
      </c>
      <c r="U25" s="288" t="s">
        <v>847</v>
      </c>
      <c r="V25" s="274"/>
    </row>
    <row r="26" spans="1:22" ht="12.75" x14ac:dyDescent="0.15">
      <c r="A26" s="356"/>
      <c r="B26" s="357"/>
      <c r="C26" s="358"/>
      <c r="D26" s="274"/>
      <c r="E26" s="286" t="s">
        <v>797</v>
      </c>
      <c r="F26" s="287" t="e" vm="2">
        <v>#VALUE!</v>
      </c>
      <c r="G26" s="286" t="e" vm="4">
        <v>#VALUE!</v>
      </c>
      <c r="H26" s="286" t="e" vm="55">
        <v>#VALUE!</v>
      </c>
      <c r="I26" s="286" t="e" vm="2">
        <v>#VALUE!</v>
      </c>
      <c r="J26" s="288">
        <v>12</v>
      </c>
      <c r="K26" s="286" t="e" vm="2">
        <v>#VALUE!</v>
      </c>
      <c r="L26" s="288" t="s">
        <v>841</v>
      </c>
      <c r="M26" s="283" t="str" cm="1">
        <f t="array" aca="1" ref="M26" ca="1">_FV(Tabla105108[[#This Row],[SEDE]],"Nombre")</f>
        <v>Santa Marta</v>
      </c>
      <c r="N26" s="283"/>
      <c r="O26" s="286" t="s">
        <v>798</v>
      </c>
      <c r="P26" s="286" t="e" vm="4">
        <v>#VALUE!</v>
      </c>
      <c r="Q26" s="287" t="e" vm="1">
        <v>#VALUE!</v>
      </c>
      <c r="R26" s="289" t="e" vm="1">
        <v>#VALUE!</v>
      </c>
      <c r="S26" s="288" cm="1" vm="56">
        <f t="array" aca="1" ref="S26" ca="1">_FV(Tabla105108110[[#This Row],[Departamento]],"Población")</f>
        <v>300000</v>
      </c>
      <c r="T26" s="288">
        <v>11</v>
      </c>
      <c r="U26" s="288" t="s">
        <v>855</v>
      </c>
      <c r="V26" s="274"/>
    </row>
    <row r="27" spans="1:22" ht="12.75" x14ac:dyDescent="0.15">
      <c r="A27" s="356"/>
      <c r="B27" s="357"/>
      <c r="C27" s="358"/>
      <c r="D27" s="274"/>
      <c r="E27" s="286" t="s">
        <v>860</v>
      </c>
      <c r="F27" s="287" t="e" vm="57">
        <v>#VALUE!</v>
      </c>
      <c r="G27" s="286" t="e" vm="4">
        <v>#VALUE!</v>
      </c>
      <c r="H27" s="286" t="e" vm="58">
        <v>#VALUE!</v>
      </c>
      <c r="I27" s="286" t="e" vm="57">
        <v>#VALUE!</v>
      </c>
      <c r="J27" s="288">
        <v>13</v>
      </c>
      <c r="K27" s="286" t="e" vm="57">
        <v>#VALUE!</v>
      </c>
      <c r="L27" s="288" t="s">
        <v>837</v>
      </c>
      <c r="M27" s="283" t="str" cm="1">
        <f t="array" aca="1" ref="M27" ca="1">_FV(Tabla105108[[#This Row],[SEDE]],"Nombre")</f>
        <v>Inírida</v>
      </c>
      <c r="N27" s="283"/>
      <c r="O27" s="286" t="s">
        <v>797</v>
      </c>
      <c r="P27" s="286" t="e" vm="4">
        <v>#VALUE!</v>
      </c>
      <c r="Q27" s="287" t="e" vm="2">
        <v>#VALUE!</v>
      </c>
      <c r="R27" s="289" t="e" vm="55">
        <v>#VALUE!</v>
      </c>
      <c r="S27" s="288" cm="1" vm="59">
        <f t="array" aca="1" ref="S27" ca="1">_FV(Tabla105108110[[#This Row],[Departamento]],"Población")</f>
        <v>1341746</v>
      </c>
      <c r="T27" s="288">
        <v>12</v>
      </c>
      <c r="U27" s="288" t="s">
        <v>841</v>
      </c>
      <c r="V27" s="274"/>
    </row>
    <row r="28" spans="1:22" ht="12.75" x14ac:dyDescent="0.15">
      <c r="A28" s="356"/>
      <c r="B28" s="357"/>
      <c r="C28" s="358"/>
      <c r="D28" s="274"/>
      <c r="E28" s="286" t="s">
        <v>860</v>
      </c>
      <c r="F28" s="287" t="e" vm="60">
        <v>#VALUE!</v>
      </c>
      <c r="G28" s="286" t="e" vm="4">
        <v>#VALUE!</v>
      </c>
      <c r="H28" s="286" t="e" vm="61">
        <v>#VALUE!</v>
      </c>
      <c r="I28" s="286" t="e" vm="60">
        <v>#VALUE!</v>
      </c>
      <c r="J28" s="288">
        <v>13</v>
      </c>
      <c r="K28" s="286" t="e" vm="60">
        <v>#VALUE!</v>
      </c>
      <c r="L28" s="288">
        <v>91</v>
      </c>
      <c r="M28" s="283" t="str" cm="1">
        <f t="array" aca="1" ref="M28" ca="1">_FV(Tabla105108[[#This Row],[SEDE]],"Nombre")</f>
        <v>Leticia</v>
      </c>
      <c r="N28" s="283"/>
      <c r="O28" s="286" t="s">
        <v>860</v>
      </c>
      <c r="P28" s="286" t="e" vm="4">
        <v>#VALUE!</v>
      </c>
      <c r="Q28" s="287" t="e" vm="57">
        <v>#VALUE!</v>
      </c>
      <c r="R28" s="289" t="e" vm="58">
        <v>#VALUE!</v>
      </c>
      <c r="S28" s="288" cm="1" vm="62">
        <f t="array" aca="1" ref="S28" ca="1">_FV(Tabla105108110[[#This Row],[Departamento]],"Población")</f>
        <v>48114</v>
      </c>
      <c r="T28" s="288">
        <v>13</v>
      </c>
      <c r="U28" s="288" t="s">
        <v>837</v>
      </c>
      <c r="V28" s="274"/>
    </row>
    <row r="29" spans="1:22" ht="12.75" x14ac:dyDescent="0.2">
      <c r="A29" s="356"/>
      <c r="B29" s="357"/>
      <c r="C29" s="358"/>
      <c r="D29" s="275"/>
      <c r="E29" s="286" t="s">
        <v>860</v>
      </c>
      <c r="F29" s="287" t="e" vm="63">
        <v>#VALUE!</v>
      </c>
      <c r="G29" s="286" t="e" vm="4">
        <v>#VALUE!</v>
      </c>
      <c r="H29" s="286" t="e" vm="64">
        <v>#VALUE!</v>
      </c>
      <c r="I29" s="286" t="e" vm="63">
        <v>#VALUE!</v>
      </c>
      <c r="J29" s="288">
        <v>13</v>
      </c>
      <c r="K29" s="286" t="e" vm="63">
        <v>#VALUE!</v>
      </c>
      <c r="L29" s="288" t="s">
        <v>852</v>
      </c>
      <c r="M29" s="283" t="str" cm="1">
        <f t="array" aca="1" ref="M29" ca="1">_FV(Tabla105108[[#This Row],[SEDE]],"Nombre")</f>
        <v>Mitú</v>
      </c>
      <c r="N29" s="283"/>
      <c r="O29" s="286" t="s">
        <v>860</v>
      </c>
      <c r="P29" s="286" t="e" vm="4">
        <v>#VALUE!</v>
      </c>
      <c r="Q29" s="287" t="e" vm="60">
        <v>#VALUE!</v>
      </c>
      <c r="R29" s="289" t="e" vm="61">
        <v>#VALUE!</v>
      </c>
      <c r="S29" s="288" cm="1" vm="65">
        <f t="array" aca="1" ref="S29" ca="1">_FV(Tabla105108110[[#This Row],[Departamento]],"Población")</f>
        <v>76589</v>
      </c>
      <c r="T29" s="288">
        <v>13</v>
      </c>
      <c r="U29" s="288">
        <v>91</v>
      </c>
      <c r="V29" s="274"/>
    </row>
    <row r="30" spans="1:22" ht="12.75" x14ac:dyDescent="0.15">
      <c r="A30" s="356"/>
      <c r="B30" s="357"/>
      <c r="C30" s="358"/>
      <c r="D30" s="274"/>
      <c r="E30" s="286" t="s">
        <v>860</v>
      </c>
      <c r="F30" s="287" t="e" vm="66">
        <v>#VALUE!</v>
      </c>
      <c r="G30" s="286" t="e" vm="4">
        <v>#VALUE!</v>
      </c>
      <c r="H30" s="286" t="e" vm="67">
        <v>#VALUE!</v>
      </c>
      <c r="I30" s="286" t="e" vm="66">
        <v>#VALUE!</v>
      </c>
      <c r="J30" s="288">
        <v>13</v>
      </c>
      <c r="K30" s="286" t="e" vm="66">
        <v>#VALUE!</v>
      </c>
      <c r="L30" s="288" t="s">
        <v>853</v>
      </c>
      <c r="M30" s="283" t="str" cm="1">
        <f t="array" aca="1" ref="M30" ca="1">_FV(Tabla105108[[#This Row],[SEDE]],"Nombre")</f>
        <v>Puerto Carreño</v>
      </c>
      <c r="N30" s="283"/>
      <c r="O30" s="286" t="s">
        <v>860</v>
      </c>
      <c r="P30" s="286" t="e" vm="4">
        <v>#VALUE!</v>
      </c>
      <c r="Q30" s="287" t="e" vm="63">
        <v>#VALUE!</v>
      </c>
      <c r="R30" s="289" t="e" vm="64">
        <v>#VALUE!</v>
      </c>
      <c r="S30" s="288" cm="1" vm="68">
        <f t="array" aca="1" ref="S30" ca="1">_FV(Tabla105108110[[#This Row],[Departamento]],"Población")</f>
        <v>40797</v>
      </c>
      <c r="T30" s="288">
        <v>13</v>
      </c>
      <c r="U30" s="288" t="s">
        <v>852</v>
      </c>
      <c r="V30" s="274"/>
    </row>
    <row r="31" spans="1:22" ht="12.75" x14ac:dyDescent="0.15">
      <c r="A31" s="356"/>
      <c r="B31" s="357"/>
      <c r="C31" s="358"/>
      <c r="D31" s="274"/>
      <c r="E31" s="286" t="s">
        <v>860</v>
      </c>
      <c r="F31" s="287" t="e" vm="69">
        <v>#VALUE!</v>
      </c>
      <c r="G31" s="286" t="e" vm="4">
        <v>#VALUE!</v>
      </c>
      <c r="H31" s="286" t="e" vm="70">
        <v>#VALUE!</v>
      </c>
      <c r="I31" s="286" t="e" vm="69">
        <v>#VALUE!</v>
      </c>
      <c r="J31" s="288">
        <v>13</v>
      </c>
      <c r="K31" s="286" t="e" vm="69">
        <v>#VALUE!</v>
      </c>
      <c r="L31" s="288" t="s">
        <v>838</v>
      </c>
      <c r="M31" s="283" t="str" cm="1">
        <f t="array" aca="1" ref="M31" ca="1">_FV(Tabla105108[[#This Row],[SEDE]],"Nombre")</f>
        <v>San José del Guaviare</v>
      </c>
      <c r="N31" s="283"/>
      <c r="O31" s="286" t="s">
        <v>860</v>
      </c>
      <c r="P31" s="286" t="e" vm="4">
        <v>#VALUE!</v>
      </c>
      <c r="Q31" s="287" t="e" vm="66">
        <v>#VALUE!</v>
      </c>
      <c r="R31" s="289" t="e" vm="67">
        <v>#VALUE!</v>
      </c>
      <c r="S31" s="288" cm="1" vm="71">
        <f t="array" aca="1" ref="S31" ca="1">_FV(Tabla105108110[[#This Row],[Departamento]],"Población")</f>
        <v>112958</v>
      </c>
      <c r="T31" s="288">
        <v>13</v>
      </c>
      <c r="U31" s="288" t="s">
        <v>853</v>
      </c>
      <c r="V31" s="274"/>
    </row>
    <row r="32" spans="1:22" ht="25.5" x14ac:dyDescent="0.15">
      <c r="A32" s="356"/>
      <c r="B32" s="357"/>
      <c r="C32" s="358"/>
      <c r="D32" s="274"/>
      <c r="E32" s="286" t="s">
        <v>860</v>
      </c>
      <c r="F32" s="287" t="e" vm="72">
        <v>#VALUE!</v>
      </c>
      <c r="G32" s="286" t="e" vm="4">
        <v>#VALUE!</v>
      </c>
      <c r="H32" s="286" t="e" vm="73">
        <v>#VALUE!</v>
      </c>
      <c r="I32" s="286" t="e" vm="72">
        <v>#VALUE!</v>
      </c>
      <c r="J32" s="288">
        <v>13</v>
      </c>
      <c r="K32" s="286" t="e" vm="72">
        <v>#VALUE!</v>
      </c>
      <c r="L32" s="288" t="s">
        <v>842</v>
      </c>
      <c r="M32" s="283" t="str" cm="1">
        <f t="array" aca="1" ref="M32" ca="1">_FV(Tabla105108[[#This Row],[SEDE]],"Nombre")</f>
        <v>Villavicencio</v>
      </c>
      <c r="N32" s="283"/>
      <c r="O32" s="286" t="s">
        <v>860</v>
      </c>
      <c r="P32" s="286" t="e" vm="4">
        <v>#VALUE!</v>
      </c>
      <c r="Q32" s="287" t="e" vm="69">
        <v>#VALUE!</v>
      </c>
      <c r="R32" s="289" t="e" vm="70">
        <v>#VALUE!</v>
      </c>
      <c r="S32" s="288" cm="1" vm="74">
        <f t="array" aca="1" ref="S32" ca="1">_FV(Tabla105108110[[#This Row],[Departamento]],"Población")</f>
        <v>73081</v>
      </c>
      <c r="T32" s="288">
        <v>13</v>
      </c>
      <c r="U32" s="288" t="s">
        <v>838</v>
      </c>
      <c r="V32" s="274"/>
    </row>
    <row r="33" spans="1:22" ht="12.75" x14ac:dyDescent="0.15">
      <c r="A33" s="356"/>
      <c r="B33" s="357"/>
      <c r="C33" s="358"/>
      <c r="D33" s="274"/>
      <c r="E33" s="286" t="s">
        <v>860</v>
      </c>
      <c r="F33" s="287" t="e" vm="75">
        <v>#VALUE!</v>
      </c>
      <c r="G33" s="286" t="e" vm="4">
        <v>#VALUE!</v>
      </c>
      <c r="H33" s="286" t="e" vm="76">
        <v>#VALUE!</v>
      </c>
      <c r="I33" s="286" t="e" vm="75">
        <v>#VALUE!</v>
      </c>
      <c r="J33" s="288">
        <v>13</v>
      </c>
      <c r="K33" s="286" t="e" vm="75">
        <v>#VALUE!</v>
      </c>
      <c r="L33" s="288" t="s">
        <v>832</v>
      </c>
      <c r="M33" s="283" t="str" cm="1">
        <f t="array" aca="1" ref="M33" ca="1">_FV(Tabla105108[[#This Row],[SEDE]],"Nombre")</f>
        <v>Yopal</v>
      </c>
      <c r="N33" s="283"/>
      <c r="O33" s="286" t="s">
        <v>860</v>
      </c>
      <c r="P33" s="286" t="e" vm="4">
        <v>#VALUE!</v>
      </c>
      <c r="Q33" s="287" t="e" vm="72">
        <v>#VALUE!</v>
      </c>
      <c r="R33" s="289" t="e" vm="73">
        <v>#VALUE!</v>
      </c>
      <c r="S33" s="288" cm="1" vm="77">
        <f t="array" aca="1" ref="S33" ca="1">_FV(Tabla105108110[[#This Row],[Departamento]],"Población")</f>
        <v>1039722</v>
      </c>
      <c r="T33" s="288">
        <v>13</v>
      </c>
      <c r="U33" s="288" t="s">
        <v>842</v>
      </c>
      <c r="V33" s="274"/>
    </row>
    <row r="34" spans="1:22" ht="12.75" x14ac:dyDescent="0.15">
      <c r="A34" s="356"/>
      <c r="B34" s="357"/>
      <c r="C34" s="358"/>
      <c r="D34" s="274"/>
      <c r="E34" s="286" t="s">
        <v>800</v>
      </c>
      <c r="F34" s="287" t="e" vm="78">
        <v>#VALUE!</v>
      </c>
      <c r="G34" s="286" t="e" vm="4">
        <v>#VALUE!</v>
      </c>
      <c r="H34" s="286" t="e" vm="79">
        <v>#VALUE!</v>
      </c>
      <c r="I34" s="286" t="e" vm="78">
        <v>#VALUE!</v>
      </c>
      <c r="J34" s="288">
        <v>14</v>
      </c>
      <c r="K34" s="286" t="e" vm="78">
        <v>#VALUE!</v>
      </c>
      <c r="L34" s="288" t="s">
        <v>843</v>
      </c>
      <c r="M34" s="283" t="str" cm="1">
        <f t="array" aca="1" ref="M34" ca="1">_FV(Tabla105108[[#This Row],[SEDE]],"Nombre")</f>
        <v>Pasto</v>
      </c>
      <c r="N34" s="283"/>
      <c r="O34" s="286" t="s">
        <v>860</v>
      </c>
      <c r="P34" s="286" t="e" vm="4">
        <v>#VALUE!</v>
      </c>
      <c r="Q34" s="287" t="e" vm="75">
        <v>#VALUE!</v>
      </c>
      <c r="R34" s="289" t="e" vm="76">
        <v>#VALUE!</v>
      </c>
      <c r="S34" s="288" cm="1" vm="80">
        <f t="array" aca="1" ref="S34" ca="1">_FV(Tabla105108110[[#This Row],[Departamento]],"Población")</f>
        <v>435195</v>
      </c>
      <c r="T34" s="288">
        <v>13</v>
      </c>
      <c r="U34" s="288" t="s">
        <v>832</v>
      </c>
      <c r="V34" s="274"/>
    </row>
    <row r="35" spans="1:22" ht="25.5" x14ac:dyDescent="0.15">
      <c r="A35" s="356"/>
      <c r="B35" s="357"/>
      <c r="C35" s="358"/>
      <c r="D35" s="274"/>
      <c r="E35" s="286" t="s">
        <v>865</v>
      </c>
      <c r="F35" s="287" t="e" vm="81">
        <v>#VALUE!</v>
      </c>
      <c r="G35" s="286" t="e" vm="4">
        <v>#VALUE!</v>
      </c>
      <c r="H35" s="286" t="e" vm="82">
        <v>#VALUE!</v>
      </c>
      <c r="I35" s="286" t="e" vm="81">
        <v>#VALUE!</v>
      </c>
      <c r="J35" s="288">
        <v>15</v>
      </c>
      <c r="K35" s="286" t="e" vm="81">
        <v>#VALUE!</v>
      </c>
      <c r="L35" s="288">
        <v>81</v>
      </c>
      <c r="M35" s="283" t="str" cm="1">
        <f t="array" aca="1" ref="M35" ca="1">_FV(Tabla105108[[#This Row],[SEDE]],"Nombre")</f>
        <v>Arauca</v>
      </c>
      <c r="N35" s="283"/>
      <c r="O35" s="286" t="s">
        <v>800</v>
      </c>
      <c r="P35" s="286" t="e" vm="4">
        <v>#VALUE!</v>
      </c>
      <c r="Q35" s="287" t="e" vm="78">
        <v>#VALUE!</v>
      </c>
      <c r="R35" s="289" t="e" vm="79">
        <v>#VALUE!</v>
      </c>
      <c r="S35" s="288" cm="1" vm="83">
        <f t="array" aca="1" ref="S35" ca="1">_FV(Tabla105108110[[#This Row],[Departamento]],"Población")</f>
        <v>1630592</v>
      </c>
      <c r="T35" s="288">
        <v>14</v>
      </c>
      <c r="U35" s="288" t="s">
        <v>843</v>
      </c>
      <c r="V35" s="274"/>
    </row>
    <row r="36" spans="1:22" ht="25.5" x14ac:dyDescent="0.15">
      <c r="A36" s="356"/>
      <c r="B36" s="357"/>
      <c r="C36" s="358"/>
      <c r="D36" s="274"/>
      <c r="E36" s="286" t="s">
        <v>865</v>
      </c>
      <c r="F36" s="287" t="e" vm="84">
        <v>#VALUE!</v>
      </c>
      <c r="G36" s="286" t="e" vm="4">
        <v>#VALUE!</v>
      </c>
      <c r="H36" s="286" t="e" vm="85">
        <v>#VALUE!</v>
      </c>
      <c r="I36" s="286" t="e" vm="84">
        <v>#VALUE!</v>
      </c>
      <c r="J36" s="288">
        <v>15</v>
      </c>
      <c r="K36" s="286" t="e" vm="84">
        <v>#VALUE!</v>
      </c>
      <c r="L36" s="288" t="s">
        <v>844</v>
      </c>
      <c r="M36" s="283" t="str" cm="1">
        <f t="array" aca="1" ref="M36" ca="1">_FV(Tabla105108[[#This Row],[SEDE]],"Nombre")</f>
        <v>Cúcuta</v>
      </c>
      <c r="N36" s="283"/>
      <c r="O36" s="286" t="s">
        <v>865</v>
      </c>
      <c r="P36" s="286" t="e" vm="4">
        <v>#VALUE!</v>
      </c>
      <c r="Q36" s="287" t="e" vm="81">
        <v>#VALUE!</v>
      </c>
      <c r="R36" s="289" t="e" vm="82">
        <v>#VALUE!</v>
      </c>
      <c r="S36" s="288" cm="1" vm="86">
        <f t="array" aca="1" ref="S36" ca="1">_FV(Tabla105108110[[#This Row],[Departamento]],"Población")</f>
        <v>262174</v>
      </c>
      <c r="T36" s="288">
        <v>15</v>
      </c>
      <c r="U36" s="288">
        <v>81</v>
      </c>
      <c r="V36" s="274"/>
    </row>
    <row r="37" spans="1:22" ht="12.75" x14ac:dyDescent="0.15">
      <c r="A37" s="356"/>
      <c r="B37" s="357"/>
      <c r="C37" s="358"/>
      <c r="D37" s="274"/>
      <c r="E37" s="286" t="s">
        <v>802</v>
      </c>
      <c r="F37" s="287" t="e" vm="87">
        <v>#VALUE!</v>
      </c>
      <c r="G37" s="286" t="e" vm="4">
        <v>#VALUE!</v>
      </c>
      <c r="H37" s="286" t="e" vm="88">
        <v>#VALUE!</v>
      </c>
      <c r="I37" s="286" t="e" vm="87">
        <v>#VALUE!</v>
      </c>
      <c r="J37" s="288">
        <v>16</v>
      </c>
      <c r="K37" s="286" t="e" vm="87">
        <v>#VALUE!</v>
      </c>
      <c r="L37" s="288" t="s">
        <v>845</v>
      </c>
      <c r="M37" s="283" t="str" cm="1">
        <f t="array" aca="1" ref="M37" ca="1">_FV(Tabla105108[[#This Row],[SEDE]],"Nombre")</f>
        <v>Mocoa</v>
      </c>
      <c r="N37" s="283"/>
      <c r="O37" s="286" t="s">
        <v>865</v>
      </c>
      <c r="P37" s="286" t="e" vm="4">
        <v>#VALUE!</v>
      </c>
      <c r="Q37" s="287" t="e" vm="84">
        <v>#VALUE!</v>
      </c>
      <c r="R37" s="289" t="e" vm="85">
        <v>#VALUE!</v>
      </c>
      <c r="S37" s="288" cm="1" vm="89">
        <f t="array" aca="1" ref="S37" ca="1">_FV(Tabla105108110[[#This Row],[Departamento]],"Población")</f>
        <v>1658835</v>
      </c>
      <c r="T37" s="288">
        <v>15</v>
      </c>
      <c r="U37" s="288" t="s">
        <v>844</v>
      </c>
      <c r="V37" s="274"/>
    </row>
    <row r="38" spans="1:22" ht="12.75" x14ac:dyDescent="0.15">
      <c r="A38" s="356"/>
      <c r="B38" s="357"/>
      <c r="C38" s="358"/>
      <c r="D38" s="274"/>
      <c r="E38" s="286" t="s">
        <v>803</v>
      </c>
      <c r="F38" s="287" t="e" vm="90">
        <v>#VALUE!</v>
      </c>
      <c r="G38" s="286" t="e" vm="4">
        <v>#VALUE!</v>
      </c>
      <c r="H38" s="286" t="e" vm="91">
        <v>#VALUE!</v>
      </c>
      <c r="I38" s="286" t="e" vm="90">
        <v>#VALUE!</v>
      </c>
      <c r="J38" s="288">
        <v>17</v>
      </c>
      <c r="K38" s="286" t="e" vm="90">
        <v>#VALUE!</v>
      </c>
      <c r="L38" s="288" t="s">
        <v>848</v>
      </c>
      <c r="M38" s="283" t="str" cm="1">
        <f t="array" aca="1" ref="M38" ca="1">_FV(Tabla105108[[#This Row],[SEDE]],"Nombre")</f>
        <v>Bucaramanga</v>
      </c>
      <c r="N38" s="283"/>
      <c r="O38" s="286" t="s">
        <v>802</v>
      </c>
      <c r="P38" s="286" t="e" vm="4">
        <v>#VALUE!</v>
      </c>
      <c r="Q38" s="287" t="e" vm="87">
        <v>#VALUE!</v>
      </c>
      <c r="R38" s="289" t="e" vm="88">
        <v>#VALUE!</v>
      </c>
      <c r="S38" s="288" cm="1" vm="92">
        <f t="array" aca="1" ref="S38" ca="1">_FV(Tabla105108110[[#This Row],[Departamento]],"Población")</f>
        <v>359127</v>
      </c>
      <c r="T38" s="288">
        <v>16</v>
      </c>
      <c r="U38" s="288" t="s">
        <v>845</v>
      </c>
      <c r="V38" s="274"/>
    </row>
    <row r="39" spans="1:22" ht="12.75" x14ac:dyDescent="0.15">
      <c r="A39" s="356"/>
      <c r="B39" s="357"/>
      <c r="C39" s="358"/>
      <c r="D39" s="274"/>
      <c r="E39" s="286" t="s">
        <v>804</v>
      </c>
      <c r="F39" s="287" t="e" vm="93">
        <v>#VALUE!</v>
      </c>
      <c r="G39" s="286" t="e" vm="4">
        <v>#VALUE!</v>
      </c>
      <c r="H39" s="286" t="e" vm="94">
        <v>#VALUE!</v>
      </c>
      <c r="I39" s="286" t="e" vm="93">
        <v>#VALUE!</v>
      </c>
      <c r="J39" s="288">
        <v>18</v>
      </c>
      <c r="K39" s="286" t="e" vm="93">
        <v>#VALUE!</v>
      </c>
      <c r="L39" s="288" t="s">
        <v>849</v>
      </c>
      <c r="M39" s="283" t="str" cm="1">
        <f t="array" aca="1" ref="M39" ca="1">_FV(Tabla105108[[#This Row],[SEDE]],"Nombre")</f>
        <v>Sincelejo</v>
      </c>
      <c r="N39" s="283"/>
      <c r="O39" s="286" t="s">
        <v>803</v>
      </c>
      <c r="P39" s="286" t="e" vm="4">
        <v>#VALUE!</v>
      </c>
      <c r="Q39" s="287" t="e" vm="90">
        <v>#VALUE!</v>
      </c>
      <c r="R39" s="289" t="e" vm="91">
        <v>#VALUE!</v>
      </c>
      <c r="S39" s="288" cm="1" vm="95">
        <f t="array" aca="1" ref="S39" ca="1">_FV(Tabla105108110[[#This Row],[Departamento]],"Población")</f>
        <v>2184837</v>
      </c>
      <c r="T39" s="288">
        <v>17</v>
      </c>
      <c r="U39" s="288" t="s">
        <v>848</v>
      </c>
      <c r="V39" s="274"/>
    </row>
    <row r="40" spans="1:22" ht="12.75" x14ac:dyDescent="0.15">
      <c r="A40" s="356"/>
      <c r="B40" s="357"/>
      <c r="C40" s="358"/>
      <c r="D40" s="274"/>
      <c r="E40" s="286" t="s">
        <v>866</v>
      </c>
      <c r="F40" s="287" t="e" vm="96">
        <v>#VALUE!</v>
      </c>
      <c r="G40" s="286" t="e" vm="4">
        <v>#VALUE!</v>
      </c>
      <c r="H40" s="286" t="e" vm="96">
        <v>#VALUE!</v>
      </c>
      <c r="I40" s="286" t="e" vm="96">
        <v>#VALUE!</v>
      </c>
      <c r="J40" s="288">
        <v>19</v>
      </c>
      <c r="K40" s="286" t="e" vm="96">
        <v>#VALUE!</v>
      </c>
      <c r="L40" s="288" t="s">
        <v>856</v>
      </c>
      <c r="M40" s="283" t="str" cm="1">
        <f t="array" aca="1" ref="M40" ca="1">_FV(Tabla105108[[#This Row],[SEDE]],"Nombre")</f>
        <v>Apartadó</v>
      </c>
      <c r="N40" s="283"/>
      <c r="O40" s="286" t="s">
        <v>804</v>
      </c>
      <c r="P40" s="286" t="e" vm="4">
        <v>#VALUE!</v>
      </c>
      <c r="Q40" s="287" t="e" vm="93">
        <v>#VALUE!</v>
      </c>
      <c r="R40" s="289" t="e" vm="94">
        <v>#VALUE!</v>
      </c>
      <c r="S40" s="288" cm="1" vm="97">
        <f t="array" aca="1" ref="S40" ca="1">_FV(Tabla105108110[[#This Row],[Departamento]],"Población")</f>
        <v>904863</v>
      </c>
      <c r="T40" s="288">
        <v>18</v>
      </c>
      <c r="U40" s="288" t="s">
        <v>849</v>
      </c>
      <c r="V40" s="274"/>
    </row>
    <row r="41" spans="1:22" ht="12.75" x14ac:dyDescent="0.15">
      <c r="A41" s="356"/>
      <c r="B41" s="357"/>
      <c r="C41" s="358"/>
      <c r="D41" s="274"/>
      <c r="E41" s="286" t="s">
        <v>870</v>
      </c>
      <c r="F41" s="287" t="e" vm="98">
        <v>#VALUE!</v>
      </c>
      <c r="G41" s="286" t="e" vm="4">
        <v>#VALUE!</v>
      </c>
      <c r="H41" s="286" t="e" vm="99">
        <v>#VALUE!</v>
      </c>
      <c r="I41" s="286" t="e" vm="98">
        <v>#VALUE!</v>
      </c>
      <c r="J41" s="288">
        <v>20</v>
      </c>
      <c r="K41" s="286" t="e" vm="98">
        <v>#VALUE!</v>
      </c>
      <c r="L41" s="288" t="s">
        <v>851</v>
      </c>
      <c r="M41" s="283" t="str" cm="1">
        <f t="array" aca="1" ref="M41" ca="1">_FV(Tabla105108[[#This Row],[SEDE]],"Nombre")</f>
        <v>Cali</v>
      </c>
      <c r="N41" s="283"/>
      <c r="O41" s="286" t="s">
        <v>866</v>
      </c>
      <c r="P41" s="286" t="e" vm="4">
        <v>#VALUE!</v>
      </c>
      <c r="Q41" s="287" t="e" vm="3">
        <v>#VALUE!</v>
      </c>
      <c r="R41" s="289" t="e" vm="96">
        <v>#VALUE!</v>
      </c>
      <c r="S41" s="288" cm="1" vm="6">
        <f t="array" aca="1" ref="S41" ca="1">_FV(Tabla105108110[[#This Row],[Departamento]],"Población")</f>
        <v>6677930</v>
      </c>
      <c r="T41" s="288">
        <v>19</v>
      </c>
      <c r="U41" s="288" t="s">
        <v>856</v>
      </c>
      <c r="V41" s="274"/>
    </row>
    <row r="42" spans="1:22" ht="12.75" x14ac:dyDescent="0.15">
      <c r="A42" s="356"/>
      <c r="B42" s="357"/>
      <c r="C42" s="358"/>
      <c r="D42" s="274"/>
      <c r="E42" s="286" t="s">
        <v>807</v>
      </c>
      <c r="F42" s="287" t="e" vm="4">
        <v>#VALUE!</v>
      </c>
      <c r="G42" s="286" t="e" vm="4">
        <v>#VALUE!</v>
      </c>
      <c r="H42" s="286" t="s">
        <v>710</v>
      </c>
      <c r="I42" s="286" t="e" vm="25">
        <v>#VALUE!</v>
      </c>
      <c r="J42" s="288">
        <v>21</v>
      </c>
      <c r="K42" s="286" t="e" vm="25">
        <v>#VALUE!</v>
      </c>
      <c r="L42" s="288" t="s">
        <v>854</v>
      </c>
      <c r="M42" s="283" t="e" cm="1" vm="100">
        <f t="array" ref="M42">_FV(Tabla105108[[#This Row],[SEDE]],"Nombre")</f>
        <v>#VALUE!</v>
      </c>
      <c r="N42" s="283"/>
      <c r="O42" s="286" t="s">
        <v>870</v>
      </c>
      <c r="P42" s="286" t="e" vm="4">
        <v>#VALUE!</v>
      </c>
      <c r="Q42" s="287" t="e" vm="98">
        <v>#VALUE!</v>
      </c>
      <c r="R42" s="289" t="e" vm="99">
        <v>#VALUE!</v>
      </c>
      <c r="S42" s="288" cm="1" vm="101">
        <f t="array" aca="1" ref="S42" ca="1">_FV(Tabla105108110[[#This Row],[Departamento]],"Población")</f>
        <v>4532152</v>
      </c>
      <c r="T42" s="288">
        <v>20</v>
      </c>
      <c r="U42" s="288" t="s">
        <v>851</v>
      </c>
      <c r="V42" s="274"/>
    </row>
    <row r="43" spans="1:22" ht="12.75" x14ac:dyDescent="0.15">
      <c r="A43" s="356"/>
      <c r="B43" s="357"/>
      <c r="C43" s="358"/>
      <c r="D43" s="283"/>
      <c r="E43" s="286" t="s">
        <v>807</v>
      </c>
      <c r="F43" s="287" t="e" vm="4">
        <v>#VALUE!</v>
      </c>
      <c r="G43" s="286" t="e" vm="4">
        <v>#VALUE!</v>
      </c>
      <c r="H43" s="286" t="s">
        <v>710</v>
      </c>
      <c r="I43" s="286" t="e" vm="25">
        <v>#VALUE!</v>
      </c>
      <c r="J43" s="288">
        <v>21</v>
      </c>
      <c r="K43" s="286" t="e" vm="25">
        <v>#VALUE!</v>
      </c>
      <c r="L43" s="288"/>
      <c r="M43" s="283" t="e" cm="1" vm="100">
        <f t="array" ref="M43">_FV(Tabla105108[[#This Row],[SEDE]],"Nombre")</f>
        <v>#VALUE!</v>
      </c>
      <c r="N43" s="283"/>
      <c r="O43" s="286" t="s">
        <v>807</v>
      </c>
      <c r="P43" s="286" t="e" vm="25">
        <v>#VALUE!</v>
      </c>
      <c r="Q43" s="287" t="e" vm="25">
        <v>#VALUE!</v>
      </c>
      <c r="R43" s="286" t="e" vm="25">
        <v>#VALUE!</v>
      </c>
      <c r="S43" s="288" cm="1" vm="102">
        <f t="array" aca="1" ref="S43" ca="1">_FV(Tabla105108110[[#This Row],[Departamento]],"Población")</f>
        <v>8034649</v>
      </c>
      <c r="T43" s="288">
        <v>21</v>
      </c>
      <c r="U43" s="288" t="s">
        <v>854</v>
      </c>
      <c r="V43" s="274"/>
    </row>
    <row r="44" spans="1:22" ht="12.75" x14ac:dyDescent="0.2">
      <c r="A44" s="356"/>
      <c r="B44" s="357"/>
      <c r="C44" s="358"/>
      <c r="D44" s="274"/>
      <c r="E44" s="283"/>
      <c r="F44" s="290"/>
      <c r="G44" s="286" t="e" vm="4">
        <v>#VALUE!</v>
      </c>
      <c r="H44" s="286" t="s">
        <v>710</v>
      </c>
      <c r="I44" s="286" t="e" vm="25">
        <v>#VALUE!</v>
      </c>
      <c r="J44" s="288">
        <v>21</v>
      </c>
      <c r="K44" s="288"/>
      <c r="L44" s="288" t="s">
        <v>909</v>
      </c>
      <c r="M44" s="283" t="e" cm="1" vm="100">
        <f t="array" ref="M44">_FV(Tabla105108[[#This Row],[SEDE]],"Nombre")</f>
        <v>#VALUE!</v>
      </c>
      <c r="N44" s="283"/>
      <c r="O44" s="283"/>
      <c r="P44" s="286"/>
      <c r="Q44" s="286"/>
      <c r="R44" s="290"/>
      <c r="S44" s="288"/>
      <c r="T44" s="288"/>
      <c r="U44" s="283"/>
      <c r="V44" s="274"/>
    </row>
    <row r="45" spans="1:22" ht="12.75" x14ac:dyDescent="0.2">
      <c r="A45" s="356"/>
      <c r="B45" s="357"/>
      <c r="C45" s="358"/>
      <c r="D45" s="274"/>
      <c r="E45" s="274"/>
      <c r="F45" s="275"/>
      <c r="G45" s="283"/>
      <c r="H45" s="290"/>
      <c r="I45" s="283"/>
      <c r="J45" s="291"/>
      <c r="K45" s="291"/>
      <c r="L45" s="292"/>
      <c r="M45" s="283"/>
      <c r="N45" s="274"/>
      <c r="O45" s="274"/>
      <c r="P45" s="281"/>
      <c r="Q45" s="281"/>
      <c r="R45" s="275"/>
      <c r="S45" s="277"/>
      <c r="T45" s="277"/>
      <c r="U45" s="274"/>
      <c r="V45" s="274"/>
    </row>
    <row r="46" spans="1:22" ht="12.75" x14ac:dyDescent="0.2">
      <c r="A46" s="356"/>
      <c r="B46" s="357"/>
      <c r="C46" s="358"/>
      <c r="G46" s="274"/>
      <c r="H46" s="275"/>
      <c r="I46" s="274"/>
      <c r="J46" s="280"/>
      <c r="K46" s="280"/>
      <c r="L46" s="282"/>
      <c r="M46" s="274"/>
      <c r="P46" s="265"/>
      <c r="Q46" s="265"/>
      <c r="T46" s="247"/>
    </row>
    <row r="47" spans="1:22" ht="12.75" x14ac:dyDescent="0.2">
      <c r="A47" s="356"/>
      <c r="B47" s="357"/>
      <c r="C47" s="358"/>
      <c r="P47" s="266"/>
      <c r="Q47" s="266"/>
      <c r="T47" s="247"/>
    </row>
    <row r="48" spans="1:22" ht="12.75" x14ac:dyDescent="0.2">
      <c r="A48" s="356"/>
      <c r="B48" s="357"/>
      <c r="C48" s="358"/>
      <c r="P48" s="265"/>
      <c r="Q48" s="265"/>
      <c r="T48" s="247"/>
    </row>
    <row r="49" spans="1:20" ht="12.75" x14ac:dyDescent="0.2">
      <c r="A49" s="356"/>
      <c r="B49" s="357"/>
      <c r="C49" s="358"/>
      <c r="P49" s="265"/>
      <c r="Q49" s="265"/>
      <c r="T49" s="247"/>
    </row>
    <row r="50" spans="1:20" ht="13.5" thickBot="1" x14ac:dyDescent="0.25">
      <c r="A50" s="359"/>
      <c r="B50" s="360"/>
      <c r="C50" s="361"/>
      <c r="P50" s="265"/>
      <c r="Q50" s="265"/>
      <c r="T50" s="247"/>
    </row>
    <row r="51" spans="1:20" ht="12.75" x14ac:dyDescent="0.2">
      <c r="P51" s="265"/>
      <c r="Q51" s="265"/>
      <c r="T51" s="247"/>
    </row>
    <row r="52" spans="1:20" ht="12.75" x14ac:dyDescent="0.2">
      <c r="P52" s="265"/>
      <c r="Q52" s="265"/>
      <c r="T52" s="247"/>
    </row>
    <row r="53" spans="1:20" ht="12.75" x14ac:dyDescent="0.2">
      <c r="P53" s="266"/>
      <c r="Q53" s="266"/>
      <c r="T53" s="247"/>
    </row>
    <row r="54" spans="1:20" ht="12.75" x14ac:dyDescent="0.2">
      <c r="P54" s="265"/>
      <c r="Q54" s="265"/>
      <c r="T54" s="247"/>
    </row>
    <row r="56" spans="1:20" ht="12.75" x14ac:dyDescent="0.2">
      <c r="P56" s="265"/>
      <c r="Q56" s="265"/>
      <c r="T56" s="247"/>
    </row>
    <row r="57" spans="1:20" ht="12.75" x14ac:dyDescent="0.2">
      <c r="P57" s="265"/>
      <c r="Q57" s="265"/>
      <c r="T57" s="247"/>
    </row>
  </sheetData>
  <mergeCells count="7">
    <mergeCell ref="A7:C50"/>
    <mergeCell ref="A1:A6"/>
    <mergeCell ref="B1:B2"/>
    <mergeCell ref="C1:C2"/>
    <mergeCell ref="B3:B4"/>
    <mergeCell ref="C3:C4"/>
    <mergeCell ref="B5:B6"/>
  </mergeCells>
  <phoneticPr fontId="35" type="noConversion"/>
  <pageMargins left="0.70866141732283472" right="0.70866141732283472" top="0.74803149606299213" bottom="0.74803149606299213" header="0.31496062992125984" footer="0.31496062992125984"/>
  <pageSetup scale="72" orientation="portrait" r:id="rId1"/>
  <drawing r:id="rId2"/>
  <tableParts count="2">
    <tablePart r:id="rId3"/>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BA7E5-5F1F-4377-A5D4-C0D30925F608}">
  <dimension ref="A1:L59"/>
  <sheetViews>
    <sheetView view="pageBreakPreview" topLeftCell="A28" zoomScale="70" zoomScaleNormal="100" zoomScaleSheetLayoutView="70" workbookViewId="0">
      <selection activeCell="O18" sqref="O1:T1048576"/>
    </sheetView>
  </sheetViews>
  <sheetFormatPr baseColWidth="10" defaultColWidth="11.5" defaultRowHeight="12" x14ac:dyDescent="0.2"/>
  <cols>
    <col min="1" max="1" width="40.83203125" style="1" customWidth="1"/>
    <col min="2" max="2" width="69.5" style="1" customWidth="1"/>
    <col min="3" max="3" width="29.83203125" style="1" customWidth="1"/>
    <col min="4" max="4" width="15.1640625" style="1" customWidth="1"/>
    <col min="5" max="5" width="29" style="1" bestFit="1" customWidth="1"/>
    <col min="6" max="6" width="37.1640625" hidden="1" customWidth="1"/>
    <col min="7" max="7" width="18.5" style="1" customWidth="1"/>
    <col min="8" max="8" width="28.83203125" bestFit="1" customWidth="1"/>
    <col min="9" max="9" width="28.83203125" style="1" bestFit="1" customWidth="1"/>
    <col min="10" max="10" width="27.33203125" style="261" customWidth="1"/>
    <col min="11" max="11" width="10.6640625" style="250" bestFit="1" customWidth="1"/>
    <col min="12" max="12" width="26.5" style="1" bestFit="1" customWidth="1"/>
    <col min="13" max="16384" width="11.5" style="1"/>
  </cols>
  <sheetData>
    <row r="1" spans="1:12" ht="10.15" customHeight="1" x14ac:dyDescent="0.2">
      <c r="A1" s="362"/>
      <c r="B1" s="362" t="s">
        <v>815</v>
      </c>
      <c r="C1" s="365" t="s">
        <v>816</v>
      </c>
      <c r="H1" s="1"/>
      <c r="I1"/>
      <c r="J1" s="249"/>
      <c r="K1" s="1"/>
    </row>
    <row r="2" spans="1:12" ht="15.6" customHeight="1" thickBot="1" x14ac:dyDescent="0.25">
      <c r="A2" s="363"/>
      <c r="B2" s="364"/>
      <c r="C2" s="366"/>
      <c r="H2" s="1"/>
      <c r="I2"/>
      <c r="J2" s="249"/>
      <c r="K2" s="1"/>
    </row>
    <row r="3" spans="1:12" ht="10.15" customHeight="1" x14ac:dyDescent="0.2">
      <c r="A3" s="363"/>
      <c r="B3" s="367" t="s">
        <v>817</v>
      </c>
      <c r="C3" s="369" t="s">
        <v>818</v>
      </c>
      <c r="H3" s="1"/>
      <c r="I3"/>
      <c r="J3" s="249"/>
      <c r="K3" s="1"/>
    </row>
    <row r="4" spans="1:12" ht="10.9" customHeight="1" thickBot="1" x14ac:dyDescent="0.25">
      <c r="A4" s="363"/>
      <c r="B4" s="368"/>
      <c r="C4" s="370"/>
      <c r="H4" s="1"/>
      <c r="I4"/>
      <c r="J4" s="249"/>
      <c r="K4" s="1"/>
    </row>
    <row r="5" spans="1:12" ht="19.149999999999999" customHeight="1" thickBot="1" x14ac:dyDescent="0.25">
      <c r="A5" s="363"/>
      <c r="B5" s="367" t="s">
        <v>819</v>
      </c>
      <c r="C5" s="245" t="s">
        <v>820</v>
      </c>
      <c r="H5" s="1"/>
      <c r="I5"/>
      <c r="J5" s="249"/>
      <c r="K5" s="1"/>
    </row>
    <row r="6" spans="1:12" ht="17.45" customHeight="1" thickBot="1" x14ac:dyDescent="0.25">
      <c r="A6" s="364"/>
      <c r="B6" s="368"/>
      <c r="C6" s="245" t="s">
        <v>821</v>
      </c>
      <c r="H6" s="1"/>
      <c r="I6"/>
      <c r="J6" s="249"/>
      <c r="K6" s="1"/>
    </row>
    <row r="7" spans="1:12" x14ac:dyDescent="0.2">
      <c r="A7" s="353" t="s">
        <v>823</v>
      </c>
      <c r="B7" s="354"/>
      <c r="C7" s="355"/>
      <c r="F7" s="256"/>
      <c r="G7" s="257"/>
      <c r="H7" s="257"/>
      <c r="I7" s="256"/>
      <c r="J7" s="249"/>
      <c r="K7" s="1"/>
    </row>
    <row r="8" spans="1:12" ht="12.75" x14ac:dyDescent="0.15">
      <c r="A8" s="356"/>
      <c r="B8" s="357"/>
      <c r="C8" s="358"/>
      <c r="E8" s="248" t="s">
        <v>10</v>
      </c>
      <c r="F8" s="255" t="s">
        <v>863</v>
      </c>
      <c r="G8" s="255" t="s">
        <v>826</v>
      </c>
      <c r="H8" s="255" t="s">
        <v>784</v>
      </c>
      <c r="I8" s="255" t="s">
        <v>825</v>
      </c>
      <c r="J8" s="268" t="s">
        <v>861</v>
      </c>
      <c r="K8" s="255" t="s">
        <v>862</v>
      </c>
      <c r="L8" s="255" t="s">
        <v>867</v>
      </c>
    </row>
    <row r="9" spans="1:12" ht="12.75" x14ac:dyDescent="0.15">
      <c r="A9" s="356"/>
      <c r="B9" s="357"/>
      <c r="C9" s="358"/>
      <c r="E9" s="258" t="s">
        <v>785</v>
      </c>
      <c r="F9" s="267" t="s">
        <v>785</v>
      </c>
      <c r="G9" s="258" t="s">
        <v>892</v>
      </c>
      <c r="H9" s="258" t="s">
        <v>705</v>
      </c>
      <c r="I9" s="258" t="s">
        <v>785</v>
      </c>
      <c r="J9" s="263">
        <v>1</v>
      </c>
      <c r="K9" s="263">
        <v>5</v>
      </c>
      <c r="L9" s="269" t="e" cm="1" vm="100">
        <f t="array" ref="L9">_FV(Tabla105[[#This Row],[SEDE]],"Nombre")</f>
        <v>#VALUE!</v>
      </c>
    </row>
    <row r="10" spans="1:12" ht="12.75" x14ac:dyDescent="0.15">
      <c r="A10" s="356"/>
      <c r="B10" s="357"/>
      <c r="C10" s="358"/>
      <c r="E10" s="258" t="s">
        <v>787</v>
      </c>
      <c r="F10" s="264" t="s">
        <v>787</v>
      </c>
      <c r="G10" s="262" t="s">
        <v>892</v>
      </c>
      <c r="H10" s="262" t="s">
        <v>706</v>
      </c>
      <c r="I10" s="262" t="s">
        <v>787</v>
      </c>
      <c r="J10" s="263">
        <v>2</v>
      </c>
      <c r="K10" s="263">
        <v>8</v>
      </c>
      <c r="L10" s="269" t="e" cm="1" vm="100">
        <f t="array" ref="L10">_FV(Tabla105[[#This Row],[SEDE]],"Nombre")</f>
        <v>#VALUE!</v>
      </c>
    </row>
    <row r="11" spans="1:12" ht="12.75" x14ac:dyDescent="0.15">
      <c r="A11" s="356"/>
      <c r="B11" s="357"/>
      <c r="C11" s="358"/>
      <c r="E11" s="258" t="s">
        <v>789</v>
      </c>
      <c r="F11" s="267" t="s">
        <v>890</v>
      </c>
      <c r="G11" s="258" t="s">
        <v>892</v>
      </c>
      <c r="H11" s="258" t="s">
        <v>871</v>
      </c>
      <c r="I11" s="258" t="s">
        <v>890</v>
      </c>
      <c r="J11" s="263">
        <v>3</v>
      </c>
      <c r="K11" s="263" t="s">
        <v>827</v>
      </c>
      <c r="L11" s="269" t="e" cm="1" vm="100">
        <f t="array" ref="L11">_FV(Tabla105[[#This Row],[SEDE]],"Nombre")</f>
        <v>#VALUE!</v>
      </c>
    </row>
    <row r="12" spans="1:12" ht="12.75" x14ac:dyDescent="0.15">
      <c r="A12" s="356"/>
      <c r="B12" s="357"/>
      <c r="C12" s="358"/>
      <c r="E12" s="258" t="s">
        <v>859</v>
      </c>
      <c r="F12" s="267" t="s">
        <v>893</v>
      </c>
      <c r="G12" s="258" t="s">
        <v>892</v>
      </c>
      <c r="H12" s="258" t="s">
        <v>708</v>
      </c>
      <c r="I12" s="258" t="s">
        <v>893</v>
      </c>
      <c r="J12" s="263">
        <v>4</v>
      </c>
      <c r="K12" s="263" t="s">
        <v>830</v>
      </c>
      <c r="L12" s="269" t="e" cm="1" vm="100">
        <f t="array" ref="L12">_FV(Tabla105[[#This Row],[SEDE]],"Nombre")</f>
        <v>#VALUE!</v>
      </c>
    </row>
    <row r="13" spans="1:12" ht="12.75" x14ac:dyDescent="0.15">
      <c r="A13" s="356"/>
      <c r="B13" s="357"/>
      <c r="C13" s="358"/>
      <c r="E13" s="258" t="s">
        <v>859</v>
      </c>
      <c r="F13" s="267" t="s">
        <v>894</v>
      </c>
      <c r="G13" s="258" t="s">
        <v>892</v>
      </c>
      <c r="H13" s="258" t="s">
        <v>727</v>
      </c>
      <c r="I13" s="258" t="s">
        <v>894</v>
      </c>
      <c r="J13" s="263">
        <v>4</v>
      </c>
      <c r="K13" s="263" t="s">
        <v>839</v>
      </c>
      <c r="L13" s="269" t="e" cm="1" vm="100">
        <f t="array" ref="L13">_FV(Tabla105[[#This Row],[SEDE]],"Nombre")</f>
        <v>#VALUE!</v>
      </c>
    </row>
    <row r="14" spans="1:12" ht="12.75" x14ac:dyDescent="0.15">
      <c r="A14" s="356"/>
      <c r="B14" s="357"/>
      <c r="C14" s="358"/>
      <c r="E14" s="258" t="s">
        <v>791</v>
      </c>
      <c r="F14" s="267" t="s">
        <v>791</v>
      </c>
      <c r="G14" s="258" t="s">
        <v>892</v>
      </c>
      <c r="H14" s="258" t="s">
        <v>709</v>
      </c>
      <c r="I14" s="258" t="s">
        <v>791</v>
      </c>
      <c r="J14" s="263">
        <v>5</v>
      </c>
      <c r="K14" s="263" t="s">
        <v>831</v>
      </c>
      <c r="L14" s="269" t="e" cm="1" vm="100">
        <f t="array" ref="L14">_FV(Tabla105[[#This Row],[SEDE]],"Nombre")</f>
        <v>#VALUE!</v>
      </c>
    </row>
    <row r="15" spans="1:12" ht="12.75" x14ac:dyDescent="0.15">
      <c r="A15" s="356"/>
      <c r="B15" s="357"/>
      <c r="C15" s="358"/>
      <c r="E15" s="258" t="s">
        <v>792</v>
      </c>
      <c r="F15" s="267" t="s">
        <v>895</v>
      </c>
      <c r="G15" s="258" t="s">
        <v>892</v>
      </c>
      <c r="H15" s="258" t="s">
        <v>710</v>
      </c>
      <c r="I15" s="258" t="s">
        <v>895</v>
      </c>
      <c r="J15" s="263">
        <v>6</v>
      </c>
      <c r="K15" s="263" t="s">
        <v>836</v>
      </c>
      <c r="L15" s="269" t="e" cm="1" vm="100">
        <f t="array" ref="L15">_FV(Tabla105[[#This Row],[SEDE]],"Nombre")</f>
        <v>#VALUE!</v>
      </c>
    </row>
    <row r="16" spans="1:12" ht="12.75" x14ac:dyDescent="0.15">
      <c r="A16" s="356"/>
      <c r="B16" s="357"/>
      <c r="C16" s="358"/>
      <c r="E16" s="258" t="s">
        <v>792</v>
      </c>
      <c r="F16" s="267" t="s">
        <v>896</v>
      </c>
      <c r="G16" s="258" t="s">
        <v>892</v>
      </c>
      <c r="H16" s="258" t="s">
        <v>728</v>
      </c>
      <c r="I16" s="258" t="s">
        <v>896</v>
      </c>
      <c r="J16" s="263">
        <v>6</v>
      </c>
      <c r="K16" s="263" t="s">
        <v>850</v>
      </c>
      <c r="L16" s="269" t="e" cm="1" vm="100">
        <f t="array" ref="L16">_FV(Tabla105[[#This Row],[SEDE]],"Nombre")</f>
        <v>#VALUE!</v>
      </c>
    </row>
    <row r="17" spans="1:12" ht="12.75" x14ac:dyDescent="0.15">
      <c r="A17" s="356"/>
      <c r="B17" s="357"/>
      <c r="C17" s="358"/>
      <c r="E17" s="258" t="s">
        <v>792</v>
      </c>
      <c r="F17" s="267" t="s">
        <v>897</v>
      </c>
      <c r="G17" s="258" t="s">
        <v>892</v>
      </c>
      <c r="H17" s="258" t="s">
        <v>735</v>
      </c>
      <c r="I17" s="258" t="s">
        <v>897</v>
      </c>
      <c r="J17" s="263">
        <v>6</v>
      </c>
      <c r="K17" s="263" t="s">
        <v>828</v>
      </c>
      <c r="L17" s="269" t="e" cm="1" vm="100">
        <f t="array" ref="L17">_FV(Tabla105[[#This Row],[SEDE]],"Nombre")</f>
        <v>#VALUE!</v>
      </c>
    </row>
    <row r="18" spans="1:12" ht="12.75" x14ac:dyDescent="0.15">
      <c r="A18" s="356"/>
      <c r="B18" s="357"/>
      <c r="C18" s="358"/>
      <c r="E18" s="258" t="s">
        <v>864</v>
      </c>
      <c r="F18" s="267" t="s">
        <v>898</v>
      </c>
      <c r="G18" s="258" t="s">
        <v>892</v>
      </c>
      <c r="H18" s="258" t="s">
        <v>711</v>
      </c>
      <c r="I18" s="258" t="s">
        <v>891</v>
      </c>
      <c r="J18" s="263">
        <v>7</v>
      </c>
      <c r="K18" s="263" t="s">
        <v>833</v>
      </c>
      <c r="L18" s="269" t="e" cm="1" vm="100">
        <f t="array" ref="L18">_FV(Tabla105[[#This Row],[SEDE]],"Nombre")</f>
        <v>#VALUE!</v>
      </c>
    </row>
    <row r="19" spans="1:12" ht="12.75" x14ac:dyDescent="0.15">
      <c r="A19" s="356"/>
      <c r="B19" s="357"/>
      <c r="C19" s="358"/>
      <c r="E19" s="258" t="s">
        <v>864</v>
      </c>
      <c r="F19" s="267" t="s">
        <v>891</v>
      </c>
      <c r="G19" s="258" t="s">
        <v>892</v>
      </c>
      <c r="H19" s="258" t="s">
        <v>729</v>
      </c>
      <c r="I19" s="258" t="s">
        <v>898</v>
      </c>
      <c r="J19" s="263">
        <v>7</v>
      </c>
      <c r="K19" s="263" t="s">
        <v>840</v>
      </c>
      <c r="L19" s="269" t="e" cm="1" vm="100">
        <f t="array" ref="L19">_FV(Tabla105[[#This Row],[SEDE]],"Nombre")</f>
        <v>#VALUE!</v>
      </c>
    </row>
    <row r="20" spans="1:12" ht="12.75" x14ac:dyDescent="0.15">
      <c r="A20" s="356"/>
      <c r="B20" s="357"/>
      <c r="C20" s="358"/>
      <c r="E20" s="258" t="s">
        <v>794</v>
      </c>
      <c r="F20" s="267" t="s">
        <v>794</v>
      </c>
      <c r="G20" s="258" t="s">
        <v>892</v>
      </c>
      <c r="H20" s="258" t="s">
        <v>712</v>
      </c>
      <c r="I20" s="258" t="s">
        <v>794</v>
      </c>
      <c r="J20" s="263">
        <v>8</v>
      </c>
      <c r="K20" s="263" t="s">
        <v>834</v>
      </c>
      <c r="L20" s="269" t="e" cm="1" vm="100">
        <f t="array" ref="L20">_FV(Tabla105[[#This Row],[SEDE]],"Nombre")</f>
        <v>#VALUE!</v>
      </c>
    </row>
    <row r="21" spans="1:12" ht="12.75" x14ac:dyDescent="0.15">
      <c r="A21" s="356"/>
      <c r="B21" s="357"/>
      <c r="C21" s="358"/>
      <c r="E21" s="258" t="s">
        <v>795</v>
      </c>
      <c r="F21" s="264" t="s">
        <v>795</v>
      </c>
      <c r="G21" s="262" t="s">
        <v>892</v>
      </c>
      <c r="H21" s="262" t="s">
        <v>713</v>
      </c>
      <c r="I21" s="262" t="s">
        <v>795</v>
      </c>
      <c r="J21" s="263">
        <v>9</v>
      </c>
      <c r="K21" s="263" t="s">
        <v>835</v>
      </c>
      <c r="L21" s="269" t="e" cm="1" vm="100">
        <f t="array" ref="L21">_FV(Tabla105[[#This Row],[SEDE]],"Nombre")</f>
        <v>#VALUE!</v>
      </c>
    </row>
    <row r="22" spans="1:12" ht="12.75" x14ac:dyDescent="0.15">
      <c r="A22" s="356"/>
      <c r="B22" s="357"/>
      <c r="C22" s="358"/>
      <c r="E22" s="258" t="s">
        <v>796</v>
      </c>
      <c r="F22" s="267" t="s">
        <v>899</v>
      </c>
      <c r="G22" s="258" t="s">
        <v>892</v>
      </c>
      <c r="H22" s="258" t="s">
        <v>714</v>
      </c>
      <c r="I22" s="258" t="s">
        <v>899</v>
      </c>
      <c r="J22" s="263">
        <v>10</v>
      </c>
      <c r="K22" s="263" t="s">
        <v>846</v>
      </c>
      <c r="L22" s="269" t="e" cm="1" vm="100">
        <f t="array" ref="L22">_FV(Tabla105[[#This Row],[SEDE]],"Nombre")</f>
        <v>#VALUE!</v>
      </c>
    </row>
    <row r="23" spans="1:12" ht="12.75" x14ac:dyDescent="0.15">
      <c r="A23" s="356"/>
      <c r="B23" s="357"/>
      <c r="C23" s="358"/>
      <c r="E23" s="258" t="s">
        <v>796</v>
      </c>
      <c r="F23" s="267" t="s">
        <v>900</v>
      </c>
      <c r="G23" s="258" t="s">
        <v>892</v>
      </c>
      <c r="H23" s="258" t="s">
        <v>730</v>
      </c>
      <c r="I23" s="258" t="s">
        <v>900</v>
      </c>
      <c r="J23" s="263">
        <v>10</v>
      </c>
      <c r="K23" s="263" t="s">
        <v>829</v>
      </c>
      <c r="L23" s="269" t="e" cm="1" vm="100">
        <f t="array" ref="L23">_FV(Tabla105[[#This Row],[SEDE]],"Nombre")</f>
        <v>#VALUE!</v>
      </c>
    </row>
    <row r="24" spans="1:12" ht="18" customHeight="1" x14ac:dyDescent="0.15">
      <c r="A24" s="356"/>
      <c r="B24" s="357"/>
      <c r="C24" s="358"/>
      <c r="E24" s="258" t="s">
        <v>796</v>
      </c>
      <c r="F24" s="267" t="s">
        <v>901</v>
      </c>
      <c r="G24" s="258" t="s">
        <v>892</v>
      </c>
      <c r="H24" s="258" t="s">
        <v>736</v>
      </c>
      <c r="I24" s="258" t="s">
        <v>901</v>
      </c>
      <c r="J24" s="263">
        <v>10</v>
      </c>
      <c r="K24" s="263" t="s">
        <v>847</v>
      </c>
      <c r="L24" s="269" t="e" cm="1" vm="100">
        <f t="array" ref="L24">_FV(Tabla105[[#This Row],[SEDE]],"Nombre")</f>
        <v>#VALUE!</v>
      </c>
    </row>
    <row r="25" spans="1:12" ht="12.75" x14ac:dyDescent="0.15">
      <c r="A25" s="356"/>
      <c r="B25" s="357"/>
      <c r="C25" s="358"/>
      <c r="E25" s="258" t="s">
        <v>798</v>
      </c>
      <c r="F25" s="264" t="s">
        <v>716</v>
      </c>
      <c r="G25" s="262" t="s">
        <v>892</v>
      </c>
      <c r="H25" s="262" t="s">
        <v>716</v>
      </c>
      <c r="I25" s="262" t="s">
        <v>798</v>
      </c>
      <c r="J25" s="263">
        <v>11</v>
      </c>
      <c r="K25" s="263" t="s">
        <v>855</v>
      </c>
      <c r="L25" s="269" t="e" cm="1" vm="100">
        <f t="array" ref="L25">_FV(Tabla105[[#This Row],[SEDE]],"Nombre")</f>
        <v>#VALUE!</v>
      </c>
    </row>
    <row r="26" spans="1:12" ht="12.75" x14ac:dyDescent="0.15">
      <c r="A26" s="356"/>
      <c r="B26" s="357"/>
      <c r="C26" s="358"/>
      <c r="E26" s="258" t="s">
        <v>797</v>
      </c>
      <c r="F26" s="264" t="s">
        <v>797</v>
      </c>
      <c r="G26" s="262" t="s">
        <v>892</v>
      </c>
      <c r="H26" s="262" t="s">
        <v>872</v>
      </c>
      <c r="I26" s="262" t="s">
        <v>797</v>
      </c>
      <c r="J26" s="263">
        <v>12</v>
      </c>
      <c r="K26" s="263" t="s">
        <v>841</v>
      </c>
      <c r="L26" s="269" t="e" cm="1" vm="100">
        <f t="array" ref="L26">_FV(Tabla105[[#This Row],[SEDE]],"Nombre")</f>
        <v>#VALUE!</v>
      </c>
    </row>
    <row r="27" spans="1:12" ht="25.5" x14ac:dyDescent="0.15">
      <c r="A27" s="356"/>
      <c r="B27" s="357"/>
      <c r="C27" s="358"/>
      <c r="E27" s="258" t="s">
        <v>860</v>
      </c>
      <c r="F27" s="267" t="s">
        <v>902</v>
      </c>
      <c r="G27" s="258" t="s">
        <v>892</v>
      </c>
      <c r="H27" s="258" t="s">
        <v>745</v>
      </c>
      <c r="I27" s="258" t="s">
        <v>902</v>
      </c>
      <c r="J27" s="263">
        <v>13</v>
      </c>
      <c r="K27" s="263" t="s">
        <v>837</v>
      </c>
      <c r="L27" s="269" t="e" cm="1" vm="100">
        <f t="array" ref="L27">_FV(Tabla105[[#This Row],[SEDE]],"Nombre")</f>
        <v>#VALUE!</v>
      </c>
    </row>
    <row r="28" spans="1:12" ht="25.5" x14ac:dyDescent="0.15">
      <c r="A28" s="356"/>
      <c r="B28" s="357"/>
      <c r="C28" s="358"/>
      <c r="E28" s="258" t="s">
        <v>860</v>
      </c>
      <c r="F28" s="264" t="s">
        <v>903</v>
      </c>
      <c r="G28" s="262" t="s">
        <v>892</v>
      </c>
      <c r="H28" s="262" t="s">
        <v>741</v>
      </c>
      <c r="I28" s="262" t="s">
        <v>903</v>
      </c>
      <c r="J28" s="263">
        <v>13</v>
      </c>
      <c r="K28" s="263">
        <v>91</v>
      </c>
      <c r="L28" s="269" t="e" cm="1" vm="100">
        <f t="array" ref="L28">_FV(Tabla105[[#This Row],[SEDE]],"Nombre")</f>
        <v>#VALUE!</v>
      </c>
    </row>
    <row r="29" spans="1:12" ht="25.5" x14ac:dyDescent="0.15">
      <c r="A29" s="356"/>
      <c r="B29" s="357"/>
      <c r="C29" s="358"/>
      <c r="E29" s="258" t="s">
        <v>860</v>
      </c>
      <c r="F29" s="267" t="s">
        <v>904</v>
      </c>
      <c r="G29" s="258" t="s">
        <v>892</v>
      </c>
      <c r="H29" s="258" t="s">
        <v>743</v>
      </c>
      <c r="I29" s="258" t="s">
        <v>904</v>
      </c>
      <c r="J29" s="263">
        <v>13</v>
      </c>
      <c r="K29" s="263" t="s">
        <v>852</v>
      </c>
      <c r="L29" s="269" t="e" cm="1" vm="100">
        <f t="array" ref="L29">_FV(Tabla105[[#This Row],[SEDE]],"Nombre")</f>
        <v>#VALUE!</v>
      </c>
    </row>
    <row r="30" spans="1:12" ht="25.5" x14ac:dyDescent="0.15">
      <c r="A30" s="356"/>
      <c r="B30" s="357"/>
      <c r="C30" s="358"/>
      <c r="E30" s="258" t="s">
        <v>860</v>
      </c>
      <c r="F30" s="267" t="s">
        <v>905</v>
      </c>
      <c r="G30" s="258" t="s">
        <v>892</v>
      </c>
      <c r="H30" s="258" t="s">
        <v>873</v>
      </c>
      <c r="I30" s="258" t="s">
        <v>905</v>
      </c>
      <c r="J30" s="263">
        <v>13</v>
      </c>
      <c r="K30" s="263" t="s">
        <v>853</v>
      </c>
      <c r="L30" s="269" t="e" cm="1" vm="100">
        <f t="array" ref="L30">_FV(Tabla105[[#This Row],[SEDE]],"Nombre")</f>
        <v>#VALUE!</v>
      </c>
    </row>
    <row r="31" spans="1:12" ht="25.5" x14ac:dyDescent="0.15">
      <c r="A31" s="356"/>
      <c r="B31" s="357"/>
      <c r="C31" s="358"/>
      <c r="E31" s="258" t="s">
        <v>860</v>
      </c>
      <c r="F31" s="267" t="s">
        <v>906</v>
      </c>
      <c r="G31" s="258" t="s">
        <v>892</v>
      </c>
      <c r="H31" s="258" t="s">
        <v>874</v>
      </c>
      <c r="I31" s="258" t="s">
        <v>906</v>
      </c>
      <c r="J31" s="263">
        <v>13</v>
      </c>
      <c r="K31" s="263" t="s">
        <v>838</v>
      </c>
      <c r="L31" s="269" t="e" cm="1" vm="100">
        <f t="array" ref="L31">_FV(Tabla105[[#This Row],[SEDE]],"Nombre")</f>
        <v>#VALUE!</v>
      </c>
    </row>
    <row r="32" spans="1:12" ht="25.5" x14ac:dyDescent="0.15">
      <c r="A32" s="356"/>
      <c r="B32" s="357"/>
      <c r="C32" s="358"/>
      <c r="E32" s="258" t="s">
        <v>860</v>
      </c>
      <c r="F32" s="264" t="s">
        <v>907</v>
      </c>
      <c r="G32" s="262" t="s">
        <v>892</v>
      </c>
      <c r="H32" s="262" t="s">
        <v>731</v>
      </c>
      <c r="I32" s="262" t="s">
        <v>907</v>
      </c>
      <c r="J32" s="263">
        <v>13</v>
      </c>
      <c r="K32" s="263" t="s">
        <v>842</v>
      </c>
      <c r="L32" s="269" t="e" cm="1" vm="100">
        <f t="array" ref="L32">_FV(Tabla105[[#This Row],[SEDE]],"Nombre")</f>
        <v>#VALUE!</v>
      </c>
    </row>
    <row r="33" spans="1:12" ht="25.5" x14ac:dyDescent="0.15">
      <c r="A33" s="356"/>
      <c r="B33" s="357"/>
      <c r="C33" s="358"/>
      <c r="E33" s="258" t="s">
        <v>860</v>
      </c>
      <c r="F33" s="267" t="s">
        <v>908</v>
      </c>
      <c r="G33" s="258" t="s">
        <v>892</v>
      </c>
      <c r="H33" s="258" t="s">
        <v>717</v>
      </c>
      <c r="I33" s="258" t="s">
        <v>908</v>
      </c>
      <c r="J33" s="263">
        <v>13</v>
      </c>
      <c r="K33" s="263" t="s">
        <v>832</v>
      </c>
      <c r="L33" s="269" t="e" cm="1" vm="100">
        <f t="array" ref="L33">_FV(Tabla105[[#This Row],[SEDE]],"Nombre")</f>
        <v>#VALUE!</v>
      </c>
    </row>
    <row r="34" spans="1:12" ht="12.75" x14ac:dyDescent="0.15">
      <c r="A34" s="356"/>
      <c r="B34" s="357"/>
      <c r="C34" s="358"/>
      <c r="E34" s="258" t="s">
        <v>800</v>
      </c>
      <c r="F34" s="267" t="s">
        <v>800</v>
      </c>
      <c r="G34" s="258" t="s">
        <v>892</v>
      </c>
      <c r="H34" s="258" t="s">
        <v>718</v>
      </c>
      <c r="I34" s="258" t="s">
        <v>800</v>
      </c>
      <c r="J34" s="263">
        <v>14</v>
      </c>
      <c r="K34" s="263" t="s">
        <v>843</v>
      </c>
      <c r="L34" s="269" t="e" cm="1" vm="100">
        <f t="array" ref="L34">_FV(Tabla105[[#This Row],[SEDE]],"Nombre")</f>
        <v>#VALUE!</v>
      </c>
    </row>
    <row r="35" spans="1:12" ht="25.5" x14ac:dyDescent="0.15">
      <c r="A35" s="356"/>
      <c r="B35" s="357"/>
      <c r="C35" s="358"/>
      <c r="E35" s="258" t="s">
        <v>865</v>
      </c>
      <c r="F35" s="267" t="s">
        <v>719</v>
      </c>
      <c r="G35" s="258" t="s">
        <v>892</v>
      </c>
      <c r="H35" s="258" t="s">
        <v>719</v>
      </c>
      <c r="I35" s="258" t="s">
        <v>719</v>
      </c>
      <c r="J35" s="263">
        <v>15</v>
      </c>
      <c r="K35" s="263">
        <v>81</v>
      </c>
      <c r="L35" s="269" t="e" cm="1" vm="100">
        <f t="array" ref="L35">_FV(Tabla105[[#This Row],[SEDE]],"Nombre")</f>
        <v>#VALUE!</v>
      </c>
    </row>
    <row r="36" spans="1:12" ht="25.5" x14ac:dyDescent="0.15">
      <c r="A36" s="356"/>
      <c r="B36" s="357"/>
      <c r="C36" s="358"/>
      <c r="E36" s="258" t="s">
        <v>865</v>
      </c>
      <c r="F36" s="267" t="s">
        <v>801</v>
      </c>
      <c r="G36" s="258" t="s">
        <v>892</v>
      </c>
      <c r="H36" s="258" t="s">
        <v>732</v>
      </c>
      <c r="I36" s="258" t="s">
        <v>801</v>
      </c>
      <c r="J36" s="263">
        <v>15</v>
      </c>
      <c r="K36" s="263" t="s">
        <v>844</v>
      </c>
      <c r="L36" s="269" t="e" cm="1" vm="100">
        <f t="array" ref="L36">_FV(Tabla105[[#This Row],[SEDE]],"Nombre")</f>
        <v>#VALUE!</v>
      </c>
    </row>
    <row r="37" spans="1:12" ht="12.75" x14ac:dyDescent="0.15">
      <c r="A37" s="356"/>
      <c r="B37" s="357"/>
      <c r="C37" s="358"/>
      <c r="E37" s="258" t="s">
        <v>802</v>
      </c>
      <c r="F37" s="267" t="s">
        <v>802</v>
      </c>
      <c r="G37" s="258" t="s">
        <v>892</v>
      </c>
      <c r="H37" s="258" t="s">
        <v>720</v>
      </c>
      <c r="I37" s="258" t="s">
        <v>802</v>
      </c>
      <c r="J37" s="263">
        <v>16</v>
      </c>
      <c r="K37" s="263" t="s">
        <v>845</v>
      </c>
      <c r="L37" s="269" t="e" cm="1" vm="100">
        <f t="array" ref="L37">_FV(Tabla105[[#This Row],[SEDE]],"Nombre")</f>
        <v>#VALUE!</v>
      </c>
    </row>
    <row r="38" spans="1:12" ht="12.75" x14ac:dyDescent="0.15">
      <c r="A38" s="356"/>
      <c r="B38" s="357"/>
      <c r="C38" s="358"/>
      <c r="E38" s="258" t="s">
        <v>803</v>
      </c>
      <c r="F38" s="264" t="s">
        <v>803</v>
      </c>
      <c r="G38" s="262" t="s">
        <v>892</v>
      </c>
      <c r="H38" s="262" t="s">
        <v>721</v>
      </c>
      <c r="I38" s="262" t="s">
        <v>803</v>
      </c>
      <c r="J38" s="263">
        <v>17</v>
      </c>
      <c r="K38" s="263" t="s">
        <v>848</v>
      </c>
      <c r="L38" s="269" t="e" cm="1" vm="100">
        <f t="array" ref="L38">_FV(Tabla105[[#This Row],[SEDE]],"Nombre")</f>
        <v>#VALUE!</v>
      </c>
    </row>
    <row r="39" spans="1:12" ht="12.75" x14ac:dyDescent="0.15">
      <c r="A39" s="356"/>
      <c r="B39" s="357"/>
      <c r="C39" s="358"/>
      <c r="E39" s="258" t="s">
        <v>804</v>
      </c>
      <c r="F39" s="267" t="s">
        <v>804</v>
      </c>
      <c r="G39" s="258" t="s">
        <v>892</v>
      </c>
      <c r="H39" s="258" t="s">
        <v>722</v>
      </c>
      <c r="I39" s="258" t="s">
        <v>804</v>
      </c>
      <c r="J39" s="263">
        <v>18</v>
      </c>
      <c r="K39" s="263" t="s">
        <v>849</v>
      </c>
      <c r="L39" s="269" t="e" cm="1" vm="100">
        <f t="array" ref="L39">_FV(Tabla105[[#This Row],[SEDE]],"Nombre")</f>
        <v>#VALUE!</v>
      </c>
    </row>
    <row r="40" spans="1:12" ht="12.75" x14ac:dyDescent="0.15">
      <c r="A40" s="356"/>
      <c r="B40" s="357"/>
      <c r="C40" s="358"/>
      <c r="E40" s="258" t="s">
        <v>866</v>
      </c>
      <c r="F40" s="264" t="s">
        <v>723</v>
      </c>
      <c r="G40" s="262" t="s">
        <v>892</v>
      </c>
      <c r="H40" s="262" t="s">
        <v>723</v>
      </c>
      <c r="I40" s="262" t="s">
        <v>723</v>
      </c>
      <c r="J40" s="263">
        <v>19</v>
      </c>
      <c r="K40" s="263" t="s">
        <v>856</v>
      </c>
      <c r="L40" s="269" t="e" cm="1" vm="100">
        <f t="array" ref="L40">_FV(Tabla105[[#This Row],[SEDE]],"Nombre")</f>
        <v>#VALUE!</v>
      </c>
    </row>
    <row r="41" spans="1:12" ht="12.75" x14ac:dyDescent="0.15">
      <c r="A41" s="356"/>
      <c r="B41" s="357"/>
      <c r="C41" s="358"/>
      <c r="E41" s="258" t="s">
        <v>870</v>
      </c>
      <c r="F41" s="267" t="s">
        <v>870</v>
      </c>
      <c r="G41" s="258" t="s">
        <v>892</v>
      </c>
      <c r="H41" s="258" t="s">
        <v>724</v>
      </c>
      <c r="I41" s="258" t="s">
        <v>870</v>
      </c>
      <c r="J41" s="263">
        <v>20</v>
      </c>
      <c r="K41" s="263" t="s">
        <v>851</v>
      </c>
      <c r="L41" s="269" t="e" cm="1" vm="100">
        <f t="array" ref="L41">_FV(Tabla105[[#This Row],[SEDE]],"Nombre")</f>
        <v>#VALUE!</v>
      </c>
    </row>
    <row r="42" spans="1:12" x14ac:dyDescent="0.2">
      <c r="A42" s="356"/>
      <c r="B42" s="357"/>
      <c r="C42" s="358"/>
      <c r="E42" s="271" t="s">
        <v>807</v>
      </c>
      <c r="F42" s="272" t="s">
        <v>710</v>
      </c>
      <c r="G42" s="271" t="s">
        <v>892</v>
      </c>
      <c r="H42" s="271" t="s">
        <v>910</v>
      </c>
      <c r="I42" s="272" t="s">
        <v>889</v>
      </c>
      <c r="J42" s="270">
        <v>21</v>
      </c>
      <c r="K42" s="263" t="s">
        <v>854</v>
      </c>
      <c r="L42" s="269" t="e" cm="1" vm="100">
        <f t="array" ref="L42">_FV(Tabla105[[#This Row],[SEDE]],"Nombre")</f>
        <v>#VALUE!</v>
      </c>
    </row>
    <row r="43" spans="1:12" x14ac:dyDescent="0.2">
      <c r="A43" s="356"/>
      <c r="B43" s="357"/>
      <c r="C43" s="358"/>
      <c r="E43" s="271" t="s">
        <v>807</v>
      </c>
      <c r="F43" s="272" t="s">
        <v>710</v>
      </c>
      <c r="G43" s="271" t="s">
        <v>892</v>
      </c>
      <c r="H43" s="271" t="s">
        <v>889</v>
      </c>
      <c r="I43" s="272" t="s">
        <v>889</v>
      </c>
      <c r="J43" s="270">
        <v>22</v>
      </c>
      <c r="K43" s="263" t="s">
        <v>909</v>
      </c>
      <c r="L43" s="269" t="e" cm="1" vm="100">
        <f t="array" ref="L43">_FV(Tabla105[[#This Row],[SEDE]],"Nombre")</f>
        <v>#VALUE!</v>
      </c>
    </row>
    <row r="44" spans="1:12" x14ac:dyDescent="0.2">
      <c r="A44" s="356"/>
      <c r="B44" s="357"/>
      <c r="C44" s="358"/>
      <c r="E44" s="271" t="s">
        <v>866</v>
      </c>
      <c r="F44" s="264" t="s">
        <v>723</v>
      </c>
      <c r="G44" s="271" t="s">
        <v>892</v>
      </c>
      <c r="H44" s="271" t="s">
        <v>723</v>
      </c>
      <c r="I44" s="272" t="s">
        <v>785</v>
      </c>
      <c r="J44" s="270">
        <v>19</v>
      </c>
      <c r="K44" s="271"/>
      <c r="L44" s="273" t="e" cm="1" vm="100">
        <f t="array" ref="L44">_FV(Tabla105[[#This Row],[SEDE]],"Nombre")</f>
        <v>#VALUE!</v>
      </c>
    </row>
    <row r="45" spans="1:12" x14ac:dyDescent="0.2">
      <c r="A45" s="356"/>
      <c r="B45" s="357"/>
      <c r="C45" s="358"/>
      <c r="E45" s="271" t="s">
        <v>866</v>
      </c>
      <c r="F45" s="264" t="s">
        <v>723</v>
      </c>
      <c r="G45" s="271" t="s">
        <v>892</v>
      </c>
      <c r="H45" s="271" t="s">
        <v>875</v>
      </c>
      <c r="I45" s="272" t="s">
        <v>785</v>
      </c>
      <c r="J45" s="270">
        <v>19</v>
      </c>
      <c r="K45" s="272"/>
      <c r="L45" s="273" t="e" cm="1" vm="100">
        <f t="array" ref="L45">_FV(Tabla105[[#This Row],[SEDE]],"Nombre")</f>
        <v>#VALUE!</v>
      </c>
    </row>
    <row r="46" spans="1:12" x14ac:dyDescent="0.2">
      <c r="A46" s="356"/>
      <c r="B46" s="357"/>
      <c r="C46" s="358"/>
      <c r="E46" s="271" t="s">
        <v>866</v>
      </c>
      <c r="F46" s="264" t="s">
        <v>723</v>
      </c>
      <c r="G46" s="271" t="s">
        <v>892</v>
      </c>
      <c r="H46" s="271" t="s">
        <v>876</v>
      </c>
      <c r="I46" s="272" t="s">
        <v>785</v>
      </c>
      <c r="J46" s="270">
        <v>19</v>
      </c>
      <c r="K46" s="273"/>
      <c r="L46" s="273" t="e" cm="1" vm="100">
        <f t="array" ref="L46">_FV(Tabla105[[#This Row],[SEDE]],"Nombre")</f>
        <v>#VALUE!</v>
      </c>
    </row>
    <row r="47" spans="1:12" x14ac:dyDescent="0.2">
      <c r="A47" s="356"/>
      <c r="B47" s="357"/>
      <c r="C47" s="358"/>
      <c r="E47" s="271" t="s">
        <v>866</v>
      </c>
      <c r="F47" s="264" t="s">
        <v>723</v>
      </c>
      <c r="G47" s="271" t="s">
        <v>892</v>
      </c>
      <c r="H47" s="271" t="s">
        <v>877</v>
      </c>
      <c r="I47" s="272" t="s">
        <v>785</v>
      </c>
      <c r="J47" s="270">
        <v>19</v>
      </c>
      <c r="K47" s="273"/>
      <c r="L47" s="273" t="e" cm="1" vm="100">
        <f t="array" ref="L47">_FV(Tabla105[[#This Row],[SEDE]],"Nombre")</f>
        <v>#VALUE!</v>
      </c>
    </row>
    <row r="48" spans="1:12" x14ac:dyDescent="0.2">
      <c r="A48" s="356"/>
      <c r="B48" s="357"/>
      <c r="C48" s="358"/>
      <c r="E48" s="271" t="s">
        <v>866</v>
      </c>
      <c r="F48" s="264" t="s">
        <v>723</v>
      </c>
      <c r="G48" s="271" t="s">
        <v>892</v>
      </c>
      <c r="H48" s="271" t="s">
        <v>878</v>
      </c>
      <c r="I48" s="272" t="s">
        <v>785</v>
      </c>
      <c r="J48" s="270">
        <v>19</v>
      </c>
      <c r="K48" s="273"/>
      <c r="L48" s="273" t="e" cm="1" vm="100">
        <f t="array" ref="L48">_FV(Tabla105[[#This Row],[SEDE]],"Nombre")</f>
        <v>#VALUE!</v>
      </c>
    </row>
    <row r="49" spans="1:12" x14ac:dyDescent="0.2">
      <c r="A49" s="356"/>
      <c r="B49" s="357"/>
      <c r="C49" s="358"/>
      <c r="E49" s="271" t="s">
        <v>798</v>
      </c>
      <c r="F49" s="264" t="s">
        <v>716</v>
      </c>
      <c r="G49" s="271" t="s">
        <v>892</v>
      </c>
      <c r="H49" s="271" t="s">
        <v>716</v>
      </c>
      <c r="I49" s="272" t="s">
        <v>803</v>
      </c>
      <c r="J49" s="270">
        <v>11</v>
      </c>
      <c r="K49" s="273"/>
      <c r="L49" s="273" t="e" cm="1" vm="100">
        <f t="array" ref="L49">_FV(Tabla105[[#This Row],[SEDE]],"Nombre")</f>
        <v>#VALUE!</v>
      </c>
    </row>
    <row r="50" spans="1:12" ht="12.75" thickBot="1" x14ac:dyDescent="0.25">
      <c r="A50" s="359"/>
      <c r="B50" s="360"/>
      <c r="C50" s="361"/>
      <c r="E50" s="271" t="s">
        <v>798</v>
      </c>
      <c r="F50" s="264" t="s">
        <v>716</v>
      </c>
      <c r="G50" s="271" t="s">
        <v>892</v>
      </c>
      <c r="H50" s="271" t="s">
        <v>879</v>
      </c>
      <c r="I50" s="272" t="s">
        <v>803</v>
      </c>
      <c r="J50" s="270">
        <v>11</v>
      </c>
      <c r="K50" s="273"/>
      <c r="L50" s="273" t="e" cm="1" vm="100">
        <f t="array" ref="L50">_FV(Tabla105[[#This Row],[SEDE]],"Nombre")</f>
        <v>#VALUE!</v>
      </c>
    </row>
    <row r="51" spans="1:12" x14ac:dyDescent="0.2">
      <c r="E51" s="271" t="s">
        <v>798</v>
      </c>
      <c r="F51" s="264" t="s">
        <v>716</v>
      </c>
      <c r="G51" s="271" t="s">
        <v>892</v>
      </c>
      <c r="H51" s="271" t="s">
        <v>880</v>
      </c>
      <c r="I51" s="272" t="s">
        <v>785</v>
      </c>
      <c r="J51" s="270">
        <v>11</v>
      </c>
      <c r="K51" s="273"/>
      <c r="L51" s="273" t="e" cm="1" vm="100">
        <f t="array" ref="L51">_FV(Tabla105[[#This Row],[SEDE]],"Nombre")</f>
        <v>#VALUE!</v>
      </c>
    </row>
    <row r="52" spans="1:12" x14ac:dyDescent="0.2">
      <c r="E52" s="271" t="s">
        <v>798</v>
      </c>
      <c r="F52" s="264" t="s">
        <v>716</v>
      </c>
      <c r="G52" s="271" t="s">
        <v>892</v>
      </c>
      <c r="H52" s="271" t="s">
        <v>881</v>
      </c>
      <c r="I52" s="272" t="s">
        <v>803</v>
      </c>
      <c r="J52" s="270">
        <v>11</v>
      </c>
      <c r="K52" s="273"/>
      <c r="L52" s="273" t="e" cm="1" vm="100">
        <f t="array" ref="L52">_FV(Tabla105[[#This Row],[SEDE]],"Nombre")</f>
        <v>#VALUE!</v>
      </c>
    </row>
    <row r="53" spans="1:12" x14ac:dyDescent="0.2">
      <c r="E53" s="271" t="s">
        <v>798</v>
      </c>
      <c r="F53" s="264" t="s">
        <v>716</v>
      </c>
      <c r="G53" s="271" t="s">
        <v>892</v>
      </c>
      <c r="H53" s="271" t="s">
        <v>882</v>
      </c>
      <c r="I53" s="272" t="s">
        <v>785</v>
      </c>
      <c r="J53" s="270">
        <v>11</v>
      </c>
      <c r="K53" s="273"/>
      <c r="L53" s="273" t="e" cm="1" vm="100">
        <f t="array" ref="L53">_FV(Tabla105[[#This Row],[SEDE]],"Nombre")</f>
        <v>#VALUE!</v>
      </c>
    </row>
    <row r="54" spans="1:12" x14ac:dyDescent="0.2">
      <c r="E54" s="271" t="s">
        <v>798</v>
      </c>
      <c r="F54" s="264" t="s">
        <v>716</v>
      </c>
      <c r="G54" s="271" t="s">
        <v>892</v>
      </c>
      <c r="H54" s="271" t="s">
        <v>883</v>
      </c>
      <c r="I54" s="272" t="s">
        <v>890</v>
      </c>
      <c r="J54" s="270">
        <v>11</v>
      </c>
      <c r="K54" s="273"/>
      <c r="L54" s="273" t="e" cm="1" vm="100">
        <f t="array" ref="L54">_FV(Tabla105[[#This Row],[SEDE]],"Nombre")</f>
        <v>#VALUE!</v>
      </c>
    </row>
    <row r="55" spans="1:12" x14ac:dyDescent="0.2">
      <c r="E55" s="271" t="s">
        <v>798</v>
      </c>
      <c r="F55" s="264" t="s">
        <v>716</v>
      </c>
      <c r="G55" s="271" t="s">
        <v>892</v>
      </c>
      <c r="H55" s="271" t="s">
        <v>884</v>
      </c>
      <c r="I55" s="272" t="s">
        <v>890</v>
      </c>
      <c r="J55" s="270">
        <v>11</v>
      </c>
      <c r="K55" s="273"/>
      <c r="L55" s="273" t="e" cm="1" vm="100">
        <f t="array" ref="L55">_FV(Tabla105[[#This Row],[SEDE]],"Nombre")</f>
        <v>#VALUE!</v>
      </c>
    </row>
    <row r="56" spans="1:12" x14ac:dyDescent="0.2">
      <c r="E56" s="271" t="s">
        <v>798</v>
      </c>
      <c r="F56" s="264" t="s">
        <v>716</v>
      </c>
      <c r="G56" s="271" t="s">
        <v>892</v>
      </c>
      <c r="H56" s="271" t="s">
        <v>885</v>
      </c>
      <c r="I56" s="272" t="s">
        <v>891</v>
      </c>
      <c r="J56" s="270">
        <v>11</v>
      </c>
      <c r="K56" s="273"/>
      <c r="L56" s="273" t="e" cm="1" vm="100">
        <f t="array" ref="L56">_FV(Tabla105[[#This Row],[SEDE]],"Nombre")</f>
        <v>#VALUE!</v>
      </c>
    </row>
    <row r="57" spans="1:12" x14ac:dyDescent="0.2">
      <c r="E57" s="271" t="s">
        <v>798</v>
      </c>
      <c r="F57" s="264" t="s">
        <v>716</v>
      </c>
      <c r="G57" s="271" t="s">
        <v>892</v>
      </c>
      <c r="H57" s="271" t="s">
        <v>886</v>
      </c>
      <c r="I57" s="272" t="s">
        <v>797</v>
      </c>
      <c r="J57" s="270">
        <v>11</v>
      </c>
      <c r="K57" s="273"/>
      <c r="L57" s="273" t="e" cm="1" vm="100">
        <f t="array" ref="L57">_FV(Tabla105[[#This Row],[SEDE]],"Nombre")</f>
        <v>#VALUE!</v>
      </c>
    </row>
    <row r="58" spans="1:12" x14ac:dyDescent="0.2">
      <c r="E58" s="271" t="s">
        <v>798</v>
      </c>
      <c r="F58" s="264" t="s">
        <v>716</v>
      </c>
      <c r="G58" s="271" t="s">
        <v>892</v>
      </c>
      <c r="H58" s="271" t="s">
        <v>887</v>
      </c>
      <c r="I58" s="272" t="s">
        <v>797</v>
      </c>
      <c r="J58" s="270">
        <v>11</v>
      </c>
      <c r="K58" s="273"/>
      <c r="L58" s="273" t="e" cm="1" vm="100">
        <f t="array" ref="L58">_FV(Tabla105[[#This Row],[SEDE]],"Nombre")</f>
        <v>#VALUE!</v>
      </c>
    </row>
    <row r="59" spans="1:12" x14ac:dyDescent="0.2">
      <c r="E59" s="271" t="s">
        <v>798</v>
      </c>
      <c r="F59" s="264" t="s">
        <v>716</v>
      </c>
      <c r="G59" s="271" t="s">
        <v>892</v>
      </c>
      <c r="H59" s="271" t="s">
        <v>888</v>
      </c>
      <c r="I59" s="272" t="s">
        <v>797</v>
      </c>
      <c r="J59" s="270">
        <v>11</v>
      </c>
      <c r="K59" s="273"/>
      <c r="L59" s="273" t="e" cm="1" vm="100">
        <f t="array" ref="L59">_FV(Tabla105[[#This Row],[SEDE]],"Nombre")</f>
        <v>#VALUE!</v>
      </c>
    </row>
  </sheetData>
  <mergeCells count="7">
    <mergeCell ref="A7:C50"/>
    <mergeCell ref="A1:A6"/>
    <mergeCell ref="B1:B2"/>
    <mergeCell ref="C1:C2"/>
    <mergeCell ref="B3:B4"/>
    <mergeCell ref="C3:C4"/>
    <mergeCell ref="B5:B6"/>
  </mergeCells>
  <phoneticPr fontId="35" type="noConversion"/>
  <pageMargins left="0.70866141732283472" right="0.70866141732283472" top="0.74803149606299213" bottom="0.74803149606299213" header="0.31496062992125984" footer="0.31496062992125984"/>
  <pageSetup scale="72" orientation="portrait"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DE4B6-22D4-40F1-A8CB-D05DC7917A37}">
  <dimension ref="A1:T72"/>
  <sheetViews>
    <sheetView view="pageBreakPreview" topLeftCell="A24" zoomScale="60" zoomScaleNormal="70" workbookViewId="0">
      <selection activeCell="Z36" sqref="Z36"/>
    </sheetView>
  </sheetViews>
  <sheetFormatPr baseColWidth="10" defaultColWidth="15.6640625" defaultRowHeight="14.25" x14ac:dyDescent="0.2"/>
  <cols>
    <col min="1" max="1" width="58.1640625" style="8" customWidth="1"/>
    <col min="2" max="2" width="99.1640625" style="8" customWidth="1"/>
    <col min="3" max="3" width="42.5" style="8" customWidth="1"/>
    <col min="4" max="17" width="0" style="8" hidden="1" customWidth="1"/>
    <col min="18" max="16384" width="15.6640625" style="8"/>
  </cols>
  <sheetData>
    <row r="1" spans="1:17" s="211" customFormat="1" ht="16.899999999999999" customHeight="1" x14ac:dyDescent="0.15">
      <c r="A1" s="362" t="e" vm="103">
        <v>#VALUE!</v>
      </c>
      <c r="B1" s="362" t="s">
        <v>56</v>
      </c>
      <c r="C1" s="380" t="s">
        <v>52</v>
      </c>
    </row>
    <row r="2" spans="1:17" s="211" customFormat="1" ht="16.899999999999999" customHeight="1" thickBot="1" x14ac:dyDescent="0.2">
      <c r="A2" s="363"/>
      <c r="B2" s="364"/>
      <c r="C2" s="381"/>
    </row>
    <row r="3" spans="1:17" s="211" customFormat="1" ht="16.899999999999999" customHeight="1" x14ac:dyDescent="0.15">
      <c r="A3" s="363"/>
      <c r="B3" s="367" t="s">
        <v>57</v>
      </c>
      <c r="C3" s="383" t="s">
        <v>53</v>
      </c>
    </row>
    <row r="4" spans="1:17" s="211" customFormat="1" ht="16.899999999999999" customHeight="1" thickBot="1" x14ac:dyDescent="0.2">
      <c r="A4" s="363"/>
      <c r="B4" s="382"/>
      <c r="C4" s="384"/>
    </row>
    <row r="5" spans="1:17" s="211" customFormat="1" ht="16.899999999999999" customHeight="1" thickBot="1" x14ac:dyDescent="0.2">
      <c r="A5" s="363"/>
      <c r="B5" s="367" t="s">
        <v>822</v>
      </c>
      <c r="C5" s="246" t="s">
        <v>54</v>
      </c>
    </row>
    <row r="6" spans="1:17" s="211" customFormat="1" ht="16.899999999999999" customHeight="1" thickBot="1" x14ac:dyDescent="0.2">
      <c r="A6" s="364"/>
      <c r="B6" s="382"/>
      <c r="C6" s="246" t="s">
        <v>55</v>
      </c>
    </row>
    <row r="7" spans="1:17" s="211" customFormat="1" ht="7.15" customHeight="1" thickBot="1" x14ac:dyDescent="0.25">
      <c r="A7" s="8"/>
      <c r="B7" s="8"/>
      <c r="C7" s="8"/>
    </row>
    <row r="8" spans="1:17" x14ac:dyDescent="0.2">
      <c r="A8" s="371"/>
      <c r="B8" s="372"/>
      <c r="C8" s="373"/>
      <c r="D8" s="212"/>
      <c r="E8" s="212"/>
      <c r="F8" s="212"/>
      <c r="G8" s="212"/>
      <c r="H8" s="212"/>
      <c r="I8" s="212"/>
      <c r="J8" s="212"/>
      <c r="K8" s="212"/>
      <c r="L8" s="212"/>
      <c r="M8" s="212"/>
      <c r="N8" s="212"/>
      <c r="O8" s="212"/>
      <c r="P8" s="212"/>
      <c r="Q8" s="212"/>
    </row>
    <row r="9" spans="1:17" x14ac:dyDescent="0.2">
      <c r="A9" s="374"/>
      <c r="B9" s="375"/>
      <c r="C9" s="376"/>
      <c r="D9" s="212"/>
      <c r="E9" s="212"/>
      <c r="F9" s="212"/>
      <c r="G9" s="212"/>
      <c r="H9" s="212"/>
      <c r="I9" s="212"/>
      <c r="J9" s="212"/>
      <c r="K9" s="212"/>
      <c r="L9" s="212"/>
      <c r="M9" s="212"/>
      <c r="N9" s="212"/>
      <c r="O9" s="212"/>
      <c r="P9" s="212"/>
      <c r="Q9" s="212"/>
    </row>
    <row r="10" spans="1:17" x14ac:dyDescent="0.2">
      <c r="A10" s="374"/>
      <c r="B10" s="375"/>
      <c r="C10" s="376"/>
      <c r="D10" s="212"/>
      <c r="E10" s="212"/>
      <c r="F10" s="212"/>
      <c r="G10" s="212"/>
      <c r="H10" s="212"/>
      <c r="I10" s="212"/>
      <c r="J10" s="212"/>
      <c r="K10" s="212"/>
      <c r="L10" s="212"/>
      <c r="M10" s="212"/>
      <c r="N10" s="212"/>
      <c r="O10" s="212"/>
      <c r="P10" s="212"/>
      <c r="Q10" s="212"/>
    </row>
    <row r="11" spans="1:17" x14ac:dyDescent="0.2">
      <c r="A11" s="374"/>
      <c r="B11" s="375"/>
      <c r="C11" s="376"/>
      <c r="D11" s="212"/>
      <c r="E11" s="212"/>
      <c r="F11" s="212"/>
      <c r="G11" s="212"/>
      <c r="H11" s="212"/>
      <c r="I11" s="212"/>
      <c r="J11" s="212"/>
      <c r="K11" s="212"/>
      <c r="L11" s="212"/>
      <c r="M11" s="212"/>
      <c r="N11" s="212"/>
      <c r="O11" s="212"/>
      <c r="P11" s="212"/>
      <c r="Q11" s="212"/>
    </row>
    <row r="12" spans="1:17" x14ac:dyDescent="0.2">
      <c r="A12" s="374"/>
      <c r="B12" s="375"/>
      <c r="C12" s="376"/>
      <c r="D12" s="212"/>
      <c r="E12" s="212"/>
      <c r="F12" s="212"/>
      <c r="G12" s="212"/>
      <c r="H12" s="212"/>
      <c r="I12" s="212"/>
      <c r="J12" s="212"/>
      <c r="K12" s="212"/>
      <c r="L12" s="212"/>
      <c r="M12" s="212"/>
      <c r="N12" s="212"/>
      <c r="O12" s="212"/>
      <c r="P12" s="212"/>
      <c r="Q12" s="212"/>
    </row>
    <row r="13" spans="1:17" x14ac:dyDescent="0.2">
      <c r="A13" s="374"/>
      <c r="B13" s="375"/>
      <c r="C13" s="376"/>
      <c r="D13" s="212"/>
      <c r="E13" s="212"/>
      <c r="F13" s="212"/>
      <c r="G13" s="212"/>
      <c r="H13" s="212"/>
      <c r="I13" s="212"/>
      <c r="J13" s="212"/>
      <c r="K13" s="212"/>
      <c r="L13" s="212"/>
      <c r="M13" s="212"/>
      <c r="N13" s="212"/>
      <c r="O13" s="212"/>
      <c r="P13" s="212"/>
      <c r="Q13" s="212"/>
    </row>
    <row r="14" spans="1:17" x14ac:dyDescent="0.2">
      <c r="A14" s="374"/>
      <c r="B14" s="375"/>
      <c r="C14" s="376"/>
      <c r="D14" s="212"/>
      <c r="E14" s="212"/>
      <c r="F14" s="212"/>
      <c r="G14" s="212"/>
      <c r="H14" s="212"/>
      <c r="I14" s="212"/>
      <c r="J14" s="212"/>
      <c r="K14" s="212"/>
      <c r="L14" s="212"/>
      <c r="M14" s="212"/>
      <c r="N14" s="212"/>
      <c r="O14" s="212"/>
      <c r="P14" s="212"/>
      <c r="Q14" s="212"/>
    </row>
    <row r="15" spans="1:17" x14ac:dyDescent="0.2">
      <c r="A15" s="374"/>
      <c r="B15" s="375"/>
      <c r="C15" s="376"/>
      <c r="D15" s="212"/>
      <c r="E15" s="212"/>
      <c r="F15" s="212"/>
      <c r="G15" s="212"/>
      <c r="H15" s="212"/>
      <c r="I15" s="212"/>
      <c r="J15" s="212"/>
      <c r="K15" s="212"/>
      <c r="L15" s="212"/>
      <c r="M15" s="212"/>
      <c r="N15" s="212"/>
      <c r="O15" s="212"/>
      <c r="P15" s="212"/>
      <c r="Q15" s="212"/>
    </row>
    <row r="16" spans="1:17" x14ac:dyDescent="0.2">
      <c r="A16" s="374"/>
      <c r="B16" s="375"/>
      <c r="C16" s="376"/>
      <c r="D16" s="212"/>
      <c r="E16" s="212"/>
      <c r="F16" s="212"/>
      <c r="G16" s="212"/>
      <c r="H16" s="212"/>
      <c r="I16" s="212"/>
      <c r="J16" s="212"/>
      <c r="K16" s="212"/>
      <c r="L16" s="212"/>
      <c r="M16" s="212"/>
      <c r="N16" s="212"/>
      <c r="O16" s="212"/>
      <c r="P16" s="212"/>
      <c r="Q16" s="212"/>
    </row>
    <row r="17" spans="1:20" x14ac:dyDescent="0.2">
      <c r="A17" s="374"/>
      <c r="B17" s="375"/>
      <c r="C17" s="376"/>
      <c r="D17" s="212"/>
      <c r="E17" s="212"/>
      <c r="F17" s="212"/>
      <c r="G17" s="212"/>
      <c r="H17" s="212"/>
      <c r="I17" s="212"/>
      <c r="J17" s="212"/>
      <c r="K17" s="212"/>
      <c r="L17" s="212"/>
      <c r="M17" s="212"/>
      <c r="N17" s="212"/>
      <c r="O17" s="212"/>
      <c r="P17" s="212"/>
      <c r="Q17" s="212"/>
    </row>
    <row r="18" spans="1:20" x14ac:dyDescent="0.2">
      <c r="A18" s="374"/>
      <c r="B18" s="375"/>
      <c r="C18" s="376"/>
      <c r="D18" s="212"/>
      <c r="E18" s="212"/>
      <c r="F18" s="212"/>
      <c r="G18" s="212"/>
      <c r="H18" s="212"/>
      <c r="I18" s="212"/>
      <c r="J18" s="212"/>
      <c r="K18" s="212"/>
      <c r="L18" s="212"/>
      <c r="M18" s="212"/>
      <c r="N18" s="212"/>
      <c r="O18" s="212"/>
      <c r="P18" s="212"/>
      <c r="Q18" s="212"/>
    </row>
    <row r="19" spans="1:20" x14ac:dyDescent="0.2">
      <c r="A19" s="374"/>
      <c r="B19" s="375"/>
      <c r="C19" s="376"/>
      <c r="D19" s="212"/>
      <c r="E19" s="212"/>
      <c r="F19" s="212"/>
      <c r="G19" s="212"/>
      <c r="H19" s="212"/>
      <c r="I19" s="212"/>
      <c r="J19" s="212"/>
      <c r="K19" s="212"/>
      <c r="L19" s="212"/>
      <c r="M19" s="212"/>
      <c r="N19" s="212"/>
      <c r="O19" s="212"/>
      <c r="P19" s="212"/>
      <c r="Q19" s="212"/>
    </row>
    <row r="20" spans="1:20" x14ac:dyDescent="0.2">
      <c r="A20" s="374"/>
      <c r="B20" s="375"/>
      <c r="C20" s="376"/>
      <c r="D20" s="212"/>
      <c r="E20" s="212"/>
      <c r="F20" s="212"/>
      <c r="G20" s="212"/>
      <c r="H20" s="212"/>
      <c r="I20" s="212"/>
      <c r="J20" s="212"/>
      <c r="K20" s="212"/>
      <c r="L20" s="212"/>
      <c r="M20" s="212"/>
      <c r="N20" s="212"/>
      <c r="O20" s="212"/>
      <c r="P20" s="212"/>
      <c r="Q20" s="212"/>
    </row>
    <row r="21" spans="1:20" x14ac:dyDescent="0.2">
      <c r="A21" s="374"/>
      <c r="B21" s="375"/>
      <c r="C21" s="376"/>
      <c r="D21" s="212"/>
      <c r="E21" s="212"/>
      <c r="F21" s="212"/>
      <c r="G21" s="212"/>
      <c r="H21" s="212"/>
      <c r="I21" s="212"/>
      <c r="J21" s="212"/>
      <c r="K21" s="212"/>
      <c r="L21" s="212"/>
      <c r="M21" s="212"/>
      <c r="N21" s="212"/>
      <c r="O21" s="212"/>
      <c r="P21" s="212"/>
      <c r="Q21" s="212"/>
    </row>
    <row r="22" spans="1:20" x14ac:dyDescent="0.2">
      <c r="A22" s="374"/>
      <c r="B22" s="375"/>
      <c r="C22" s="376"/>
      <c r="D22" s="212"/>
      <c r="E22" s="212"/>
      <c r="F22" s="212"/>
      <c r="G22" s="212"/>
      <c r="H22" s="212"/>
      <c r="I22" s="212"/>
      <c r="J22" s="212"/>
      <c r="K22" s="212"/>
      <c r="L22" s="212"/>
      <c r="M22" s="212"/>
      <c r="N22" s="212"/>
      <c r="O22" s="212"/>
      <c r="P22" s="212"/>
      <c r="Q22" s="212"/>
      <c r="T22" s="255" t="s">
        <v>824</v>
      </c>
    </row>
    <row r="23" spans="1:20" x14ac:dyDescent="0.2">
      <c r="A23" s="374"/>
      <c r="B23" s="375"/>
      <c r="C23" s="376"/>
      <c r="D23" s="212"/>
      <c r="E23" s="212"/>
      <c r="F23" s="212"/>
      <c r="G23" s="212"/>
      <c r="H23" s="212"/>
      <c r="I23" s="212"/>
      <c r="J23" s="212"/>
      <c r="K23" s="212"/>
      <c r="L23" s="212"/>
      <c r="M23" s="212"/>
      <c r="N23" s="212"/>
      <c r="O23" s="212"/>
      <c r="P23" s="212"/>
      <c r="Q23" s="212"/>
      <c r="T23" s="259" t="e" vm="3">
        <v>#VALUE!</v>
      </c>
    </row>
    <row r="24" spans="1:20" x14ac:dyDescent="0.2">
      <c r="A24" s="374"/>
      <c r="B24" s="375"/>
      <c r="C24" s="376"/>
      <c r="D24" s="212"/>
      <c r="E24" s="212"/>
      <c r="F24" s="212"/>
      <c r="G24" s="212"/>
      <c r="H24" s="212"/>
      <c r="I24" s="212"/>
      <c r="J24" s="212"/>
      <c r="K24" s="212"/>
      <c r="L24" s="212"/>
      <c r="M24" s="212"/>
      <c r="N24" s="212"/>
      <c r="O24" s="212"/>
      <c r="P24" s="212"/>
      <c r="Q24" s="212"/>
      <c r="T24" s="260" t="e" vm="7">
        <v>#VALUE!</v>
      </c>
    </row>
    <row r="25" spans="1:20" x14ac:dyDescent="0.2">
      <c r="A25" s="374"/>
      <c r="B25" s="375"/>
      <c r="C25" s="376"/>
      <c r="D25" s="212"/>
      <c r="E25" s="212"/>
      <c r="F25" s="212"/>
      <c r="G25" s="212"/>
      <c r="H25" s="212"/>
      <c r="I25" s="212"/>
      <c r="J25" s="212"/>
      <c r="K25" s="212"/>
      <c r="L25" s="212"/>
      <c r="M25" s="212"/>
      <c r="N25" s="212"/>
      <c r="O25" s="212"/>
      <c r="P25" s="212"/>
      <c r="Q25" s="212"/>
      <c r="T25" s="259" t="e" vm="10">
        <v>#VALUE!</v>
      </c>
    </row>
    <row r="26" spans="1:20" ht="22.5" x14ac:dyDescent="0.2">
      <c r="A26" s="374"/>
      <c r="B26" s="375"/>
      <c r="C26" s="376"/>
      <c r="D26" s="212"/>
      <c r="E26" s="212"/>
      <c r="F26" s="212"/>
      <c r="G26" s="212"/>
      <c r="H26" s="212"/>
      <c r="I26" s="212"/>
      <c r="J26" s="212"/>
      <c r="K26" s="212"/>
      <c r="L26" s="212"/>
      <c r="M26" s="212"/>
      <c r="N26" s="212"/>
      <c r="O26" s="212"/>
      <c r="P26" s="212"/>
      <c r="Q26" s="212"/>
      <c r="T26" s="259" t="s">
        <v>859</v>
      </c>
    </row>
    <row r="27" spans="1:20" ht="22.5" x14ac:dyDescent="0.2">
      <c r="A27" s="374"/>
      <c r="B27" s="375"/>
      <c r="C27" s="376"/>
      <c r="D27" s="212"/>
      <c r="E27" s="212"/>
      <c r="F27" s="212"/>
      <c r="G27" s="212"/>
      <c r="H27" s="212"/>
      <c r="I27" s="212"/>
      <c r="J27" s="212"/>
      <c r="K27" s="212"/>
      <c r="L27" s="212"/>
      <c r="M27" s="212"/>
      <c r="N27" s="212"/>
      <c r="O27" s="212"/>
      <c r="P27" s="212"/>
      <c r="Q27" s="212"/>
      <c r="T27" s="259" t="s">
        <v>859</v>
      </c>
    </row>
    <row r="28" spans="1:20" x14ac:dyDescent="0.2">
      <c r="A28" s="374"/>
      <c r="B28" s="375"/>
      <c r="C28" s="376"/>
      <c r="D28" s="212"/>
      <c r="E28" s="212"/>
      <c r="F28" s="212"/>
      <c r="G28" s="212"/>
      <c r="H28" s="212"/>
      <c r="I28" s="212"/>
      <c r="J28" s="212"/>
      <c r="K28" s="212"/>
      <c r="L28" s="212"/>
      <c r="M28" s="212"/>
      <c r="N28" s="212"/>
      <c r="O28" s="212"/>
      <c r="P28" s="212"/>
      <c r="Q28" s="212"/>
      <c r="T28" s="259" t="e" vm="21">
        <v>#VALUE!</v>
      </c>
    </row>
    <row r="29" spans="1:20" x14ac:dyDescent="0.2">
      <c r="A29" s="374"/>
      <c r="B29" s="375"/>
      <c r="C29" s="376"/>
      <c r="D29" s="212"/>
      <c r="E29" s="212"/>
      <c r="F29" s="212"/>
      <c r="G29" s="212"/>
      <c r="H29" s="212"/>
      <c r="I29" s="212"/>
      <c r="J29" s="212"/>
      <c r="K29" s="212"/>
      <c r="L29" s="212"/>
      <c r="M29" s="212"/>
      <c r="N29" s="212"/>
      <c r="O29" s="212"/>
      <c r="P29" s="212"/>
      <c r="Q29" s="212"/>
      <c r="T29" s="259" t="s">
        <v>792</v>
      </c>
    </row>
    <row r="30" spans="1:20" x14ac:dyDescent="0.2">
      <c r="A30" s="374"/>
      <c r="B30" s="375"/>
      <c r="C30" s="376"/>
      <c r="D30" s="212"/>
      <c r="E30" s="212"/>
      <c r="F30" s="212"/>
      <c r="G30" s="212"/>
      <c r="H30" s="212"/>
      <c r="I30" s="212"/>
      <c r="J30" s="212"/>
      <c r="K30" s="212"/>
      <c r="L30" s="212"/>
      <c r="M30" s="212"/>
      <c r="N30" s="212"/>
      <c r="O30" s="212"/>
      <c r="P30" s="212"/>
      <c r="Q30" s="212"/>
      <c r="T30" s="259" t="s">
        <v>792</v>
      </c>
    </row>
    <row r="31" spans="1:20" x14ac:dyDescent="0.2">
      <c r="A31" s="374"/>
      <c r="B31" s="375"/>
      <c r="C31" s="376"/>
      <c r="D31" s="212"/>
      <c r="E31" s="212"/>
      <c r="F31" s="212"/>
      <c r="G31" s="212"/>
      <c r="H31" s="212"/>
      <c r="I31" s="212"/>
      <c r="J31" s="212"/>
      <c r="K31" s="212"/>
      <c r="L31" s="212"/>
      <c r="M31" s="212"/>
      <c r="N31" s="212"/>
      <c r="O31" s="212"/>
      <c r="P31" s="212"/>
      <c r="Q31" s="212"/>
      <c r="T31" s="259" t="s">
        <v>792</v>
      </c>
    </row>
    <row r="32" spans="1:20" x14ac:dyDescent="0.2">
      <c r="A32" s="374"/>
      <c r="B32" s="375"/>
      <c r="C32" s="376"/>
      <c r="D32" s="212"/>
      <c r="E32" s="212"/>
      <c r="F32" s="212"/>
      <c r="G32" s="212"/>
      <c r="H32" s="212"/>
      <c r="I32" s="212"/>
      <c r="J32" s="212"/>
      <c r="K32" s="212"/>
      <c r="L32" s="212"/>
      <c r="M32" s="212"/>
      <c r="N32" s="212"/>
      <c r="O32" s="212"/>
      <c r="P32" s="212"/>
      <c r="Q32" s="212"/>
      <c r="T32" s="259" t="e" vm="35">
        <v>#VALUE!</v>
      </c>
    </row>
    <row r="33" spans="1:20" x14ac:dyDescent="0.2">
      <c r="A33" s="374"/>
      <c r="B33" s="375"/>
      <c r="C33" s="376"/>
      <c r="D33" s="212"/>
      <c r="E33" s="212"/>
      <c r="F33" s="212"/>
      <c r="G33" s="212"/>
      <c r="H33" s="212"/>
      <c r="I33" s="212"/>
      <c r="J33" s="212"/>
      <c r="K33" s="212"/>
      <c r="L33" s="212"/>
      <c r="M33" s="212"/>
      <c r="N33" s="212"/>
      <c r="O33" s="212"/>
      <c r="P33" s="212"/>
      <c r="Q33" s="212"/>
      <c r="T33" s="259" t="e" vm="35">
        <v>#VALUE!</v>
      </c>
    </row>
    <row r="34" spans="1:20" x14ac:dyDescent="0.2">
      <c r="A34" s="374"/>
      <c r="B34" s="375"/>
      <c r="C34" s="376"/>
      <c r="D34" s="212"/>
      <c r="E34" s="212"/>
      <c r="F34" s="212"/>
      <c r="G34" s="212"/>
      <c r="H34" s="212"/>
      <c r="I34" s="212"/>
      <c r="J34" s="212"/>
      <c r="K34" s="212"/>
      <c r="L34" s="212"/>
      <c r="M34" s="212"/>
      <c r="N34" s="212"/>
      <c r="O34" s="212"/>
      <c r="P34" s="212"/>
      <c r="Q34" s="212"/>
      <c r="T34" s="259" t="e" vm="39">
        <v>#VALUE!</v>
      </c>
    </row>
    <row r="35" spans="1:20" x14ac:dyDescent="0.2">
      <c r="A35" s="374"/>
      <c r="B35" s="375"/>
      <c r="C35" s="376"/>
      <c r="D35" s="212"/>
      <c r="E35" s="212"/>
      <c r="F35" s="212"/>
      <c r="G35" s="212"/>
      <c r="H35" s="212"/>
      <c r="I35" s="212"/>
      <c r="J35" s="212"/>
      <c r="K35" s="212"/>
      <c r="L35" s="212"/>
      <c r="M35" s="212"/>
      <c r="N35" s="212"/>
      <c r="O35" s="212"/>
      <c r="P35" s="212"/>
      <c r="Q35" s="212"/>
      <c r="T35" s="260" t="e" vm="42">
        <v>#VALUE!</v>
      </c>
    </row>
    <row r="36" spans="1:20" x14ac:dyDescent="0.2">
      <c r="A36" s="374"/>
      <c r="B36" s="375"/>
      <c r="C36" s="376"/>
      <c r="D36" s="212"/>
      <c r="E36" s="212"/>
      <c r="F36" s="212"/>
      <c r="G36" s="212"/>
      <c r="H36" s="212"/>
      <c r="I36" s="212"/>
      <c r="J36" s="212"/>
      <c r="K36" s="212"/>
      <c r="L36" s="212"/>
      <c r="M36" s="212"/>
      <c r="N36" s="212"/>
      <c r="O36" s="212"/>
      <c r="P36" s="212"/>
      <c r="Q36" s="212"/>
      <c r="T36" s="259" t="s">
        <v>796</v>
      </c>
    </row>
    <row r="37" spans="1:20" x14ac:dyDescent="0.2">
      <c r="A37" s="374"/>
      <c r="B37" s="375"/>
      <c r="C37" s="376"/>
      <c r="D37" s="212"/>
      <c r="E37" s="212"/>
      <c r="F37" s="212"/>
      <c r="G37" s="212"/>
      <c r="H37" s="212"/>
      <c r="I37" s="212"/>
      <c r="J37" s="212"/>
      <c r="K37" s="212"/>
      <c r="L37" s="212"/>
      <c r="M37" s="212"/>
      <c r="N37" s="212"/>
      <c r="O37" s="212"/>
      <c r="P37" s="212"/>
      <c r="Q37" s="212"/>
      <c r="T37" s="259" t="s">
        <v>796</v>
      </c>
    </row>
    <row r="38" spans="1:20" x14ac:dyDescent="0.2">
      <c r="A38" s="374"/>
      <c r="B38" s="375"/>
      <c r="C38" s="376"/>
      <c r="D38" s="212"/>
      <c r="E38" s="212"/>
      <c r="F38" s="212"/>
      <c r="G38" s="212"/>
      <c r="H38" s="212"/>
      <c r="I38" s="212"/>
      <c r="J38" s="212"/>
      <c r="K38" s="212"/>
      <c r="L38" s="212"/>
      <c r="M38" s="212"/>
      <c r="N38" s="212"/>
      <c r="O38" s="212"/>
      <c r="P38" s="212"/>
      <c r="Q38" s="212"/>
      <c r="T38" s="259" t="s">
        <v>796</v>
      </c>
    </row>
    <row r="39" spans="1:20" ht="22.5" x14ac:dyDescent="0.2">
      <c r="A39" s="374"/>
      <c r="B39" s="375"/>
      <c r="C39" s="376"/>
      <c r="D39" s="212"/>
      <c r="E39" s="212"/>
      <c r="F39" s="212"/>
      <c r="G39" s="212"/>
      <c r="H39" s="212"/>
      <c r="I39" s="212"/>
      <c r="J39" s="212"/>
      <c r="K39" s="212"/>
      <c r="L39" s="212"/>
      <c r="M39" s="212"/>
      <c r="N39" s="212"/>
      <c r="O39" s="212"/>
      <c r="P39" s="212"/>
      <c r="Q39" s="212"/>
      <c r="T39" s="260" t="e" vm="2">
        <v>#VALUE!</v>
      </c>
    </row>
    <row r="40" spans="1:20" ht="22.5" x14ac:dyDescent="0.2">
      <c r="A40" s="374"/>
      <c r="B40" s="375"/>
      <c r="C40" s="376"/>
      <c r="D40" s="212"/>
      <c r="E40" s="212"/>
      <c r="F40" s="212"/>
      <c r="G40" s="212"/>
      <c r="H40" s="212"/>
      <c r="I40" s="212"/>
      <c r="J40" s="212"/>
      <c r="K40" s="212"/>
      <c r="L40" s="212"/>
      <c r="M40" s="212"/>
      <c r="N40" s="212"/>
      <c r="O40" s="212"/>
      <c r="P40" s="212"/>
      <c r="Q40" s="212"/>
      <c r="T40" s="260" t="s">
        <v>798</v>
      </c>
    </row>
    <row r="41" spans="1:20" x14ac:dyDescent="0.2">
      <c r="A41" s="374"/>
      <c r="B41" s="375"/>
      <c r="C41" s="376"/>
      <c r="D41" s="212"/>
      <c r="E41" s="212"/>
      <c r="F41" s="212"/>
      <c r="G41" s="212"/>
      <c r="H41" s="212"/>
      <c r="I41" s="212"/>
      <c r="J41" s="212"/>
      <c r="K41" s="212"/>
      <c r="L41" s="212"/>
      <c r="M41" s="212"/>
      <c r="N41" s="212"/>
      <c r="O41" s="212"/>
      <c r="P41" s="212"/>
      <c r="Q41" s="212"/>
      <c r="T41" s="259" t="e" vm="72">
        <v>#VALUE!</v>
      </c>
    </row>
    <row r="42" spans="1:20" x14ac:dyDescent="0.2">
      <c r="A42" s="374"/>
      <c r="B42" s="375"/>
      <c r="C42" s="376"/>
      <c r="D42" s="212"/>
      <c r="E42" s="212"/>
      <c r="F42" s="212"/>
      <c r="G42" s="212"/>
      <c r="H42" s="212"/>
      <c r="I42" s="212"/>
      <c r="J42" s="212"/>
      <c r="K42" s="212"/>
      <c r="L42" s="212"/>
      <c r="M42" s="212"/>
      <c r="N42" s="212"/>
      <c r="O42" s="212"/>
      <c r="P42" s="212"/>
      <c r="Q42" s="212"/>
      <c r="T42" s="260" t="e" vm="72">
        <v>#VALUE!</v>
      </c>
    </row>
    <row r="43" spans="1:20" x14ac:dyDescent="0.2">
      <c r="A43" s="374"/>
      <c r="B43" s="375"/>
      <c r="C43" s="376"/>
      <c r="D43" s="212"/>
      <c r="E43" s="212"/>
      <c r="F43" s="212"/>
      <c r="G43" s="212"/>
      <c r="H43" s="212"/>
      <c r="I43" s="212"/>
      <c r="J43" s="212"/>
      <c r="K43" s="212"/>
      <c r="L43" s="212"/>
      <c r="M43" s="212"/>
      <c r="N43" s="212"/>
      <c r="O43" s="212"/>
      <c r="P43" s="212"/>
      <c r="Q43" s="212"/>
      <c r="T43" s="259" t="e" vm="72">
        <v>#VALUE!</v>
      </c>
    </row>
    <row r="44" spans="1:20" x14ac:dyDescent="0.2">
      <c r="A44" s="374"/>
      <c r="B44" s="375"/>
      <c r="C44" s="376"/>
      <c r="D44" s="212"/>
      <c r="E44" s="212"/>
      <c r="F44" s="212"/>
      <c r="G44" s="212"/>
      <c r="H44" s="212"/>
      <c r="I44" s="212"/>
      <c r="J44" s="212"/>
      <c r="K44" s="212"/>
      <c r="L44" s="212"/>
      <c r="M44" s="212"/>
      <c r="N44" s="212"/>
      <c r="O44" s="212"/>
      <c r="P44" s="212"/>
      <c r="Q44" s="212"/>
      <c r="T44" s="259" t="e" vm="72">
        <v>#VALUE!</v>
      </c>
    </row>
    <row r="45" spans="1:20" x14ac:dyDescent="0.2">
      <c r="A45" s="374"/>
      <c r="B45" s="375"/>
      <c r="C45" s="376"/>
      <c r="D45" s="212"/>
      <c r="E45" s="212"/>
      <c r="F45" s="212"/>
      <c r="G45" s="212"/>
      <c r="H45" s="212"/>
      <c r="I45" s="212"/>
      <c r="J45" s="212"/>
      <c r="K45" s="212"/>
      <c r="L45" s="212"/>
      <c r="M45" s="212"/>
      <c r="N45" s="212"/>
      <c r="O45" s="212"/>
      <c r="P45" s="212"/>
      <c r="Q45" s="212"/>
      <c r="T45" s="259" t="e" vm="72">
        <v>#VALUE!</v>
      </c>
    </row>
    <row r="46" spans="1:20" x14ac:dyDescent="0.2">
      <c r="A46" s="374"/>
      <c r="B46" s="375"/>
      <c r="C46" s="376"/>
      <c r="D46" s="212"/>
      <c r="E46" s="212"/>
      <c r="F46" s="212"/>
      <c r="G46" s="212"/>
      <c r="H46" s="212"/>
      <c r="I46" s="212"/>
      <c r="J46" s="212"/>
      <c r="K46" s="212"/>
      <c r="L46" s="212"/>
      <c r="M46" s="212"/>
      <c r="N46" s="212"/>
      <c r="O46" s="212"/>
      <c r="P46" s="212"/>
      <c r="Q46" s="212"/>
      <c r="T46" s="260" t="e" vm="72">
        <v>#VALUE!</v>
      </c>
    </row>
    <row r="47" spans="1:20" x14ac:dyDescent="0.2">
      <c r="A47" s="374"/>
      <c r="B47" s="375"/>
      <c r="C47" s="376"/>
      <c r="D47" s="212"/>
      <c r="E47" s="212"/>
      <c r="F47" s="212"/>
      <c r="G47" s="212"/>
      <c r="H47" s="212"/>
      <c r="I47" s="212"/>
      <c r="J47" s="212"/>
      <c r="K47" s="212"/>
      <c r="L47" s="212"/>
      <c r="M47" s="212"/>
      <c r="N47" s="212"/>
      <c r="O47" s="212"/>
      <c r="P47" s="212"/>
      <c r="Q47" s="212"/>
      <c r="T47" s="259" t="e" vm="72">
        <v>#VALUE!</v>
      </c>
    </row>
    <row r="48" spans="1:20" x14ac:dyDescent="0.2">
      <c r="A48" s="374"/>
      <c r="B48" s="375"/>
      <c r="C48" s="376"/>
      <c r="D48" s="212"/>
      <c r="E48" s="212"/>
      <c r="F48" s="212"/>
      <c r="G48" s="212"/>
      <c r="H48" s="212"/>
      <c r="I48" s="212"/>
      <c r="J48" s="212"/>
      <c r="K48" s="212"/>
      <c r="L48" s="212"/>
      <c r="M48" s="212"/>
      <c r="N48" s="212"/>
      <c r="O48" s="212"/>
      <c r="P48" s="212"/>
      <c r="Q48" s="212"/>
      <c r="T48" s="259" t="e" vm="78">
        <v>#VALUE!</v>
      </c>
    </row>
    <row r="49" spans="1:20" ht="22.5" x14ac:dyDescent="0.2">
      <c r="A49" s="374"/>
      <c r="B49" s="375"/>
      <c r="C49" s="376"/>
      <c r="D49" s="212"/>
      <c r="E49" s="212"/>
      <c r="F49" s="212"/>
      <c r="G49" s="212"/>
      <c r="H49" s="212"/>
      <c r="I49" s="212"/>
      <c r="J49" s="212"/>
      <c r="K49" s="212"/>
      <c r="L49" s="212"/>
      <c r="M49" s="212"/>
      <c r="N49" s="212"/>
      <c r="O49" s="212"/>
      <c r="P49" s="212"/>
      <c r="Q49" s="212"/>
      <c r="T49" s="259" t="e" vm="84">
        <v>#VALUE!</v>
      </c>
    </row>
    <row r="50" spans="1:20" ht="22.5" x14ac:dyDescent="0.2">
      <c r="A50" s="374"/>
      <c r="B50" s="375"/>
      <c r="C50" s="376"/>
      <c r="D50" s="212"/>
      <c r="E50" s="212"/>
      <c r="F50" s="212"/>
      <c r="G50" s="212"/>
      <c r="H50" s="212"/>
      <c r="I50" s="212"/>
      <c r="J50" s="212"/>
      <c r="K50" s="212"/>
      <c r="L50" s="212"/>
      <c r="M50" s="212"/>
      <c r="N50" s="212"/>
      <c r="O50" s="212"/>
      <c r="P50" s="212"/>
      <c r="Q50" s="212"/>
      <c r="T50" s="259" t="e" vm="84">
        <v>#VALUE!</v>
      </c>
    </row>
    <row r="51" spans="1:20" x14ac:dyDescent="0.2">
      <c r="A51" s="374"/>
      <c r="B51" s="375"/>
      <c r="C51" s="376"/>
      <c r="D51" s="212"/>
      <c r="E51" s="212"/>
      <c r="F51" s="212"/>
      <c r="G51" s="212"/>
      <c r="H51" s="212"/>
      <c r="I51" s="212"/>
      <c r="J51" s="212"/>
      <c r="K51" s="212"/>
      <c r="L51" s="212"/>
      <c r="M51" s="212"/>
      <c r="N51" s="212"/>
      <c r="O51" s="212"/>
      <c r="P51" s="212"/>
      <c r="Q51" s="212"/>
      <c r="T51" s="259" t="e" vm="87">
        <v>#VALUE!</v>
      </c>
    </row>
    <row r="52" spans="1:20" ht="22.5" x14ac:dyDescent="0.2">
      <c r="A52" s="374"/>
      <c r="B52" s="375"/>
      <c r="C52" s="376"/>
      <c r="D52" s="212"/>
      <c r="E52" s="212"/>
      <c r="F52" s="212"/>
      <c r="G52" s="212"/>
      <c r="H52" s="212"/>
      <c r="I52" s="212"/>
      <c r="J52" s="212"/>
      <c r="K52" s="212"/>
      <c r="L52" s="212"/>
      <c r="M52" s="212"/>
      <c r="N52" s="212"/>
      <c r="O52" s="212"/>
      <c r="P52" s="212"/>
      <c r="Q52" s="212"/>
      <c r="T52" s="260" t="e" vm="84">
        <v>#VALUE!</v>
      </c>
    </row>
    <row r="53" spans="1:20" x14ac:dyDescent="0.2">
      <c r="A53" s="374"/>
      <c r="B53" s="375"/>
      <c r="C53" s="376"/>
      <c r="D53" s="212"/>
      <c r="E53" s="212"/>
      <c r="F53" s="212"/>
      <c r="G53" s="212"/>
      <c r="H53" s="212"/>
      <c r="I53" s="212"/>
      <c r="J53" s="212"/>
      <c r="K53" s="212"/>
      <c r="L53" s="212"/>
      <c r="M53" s="212"/>
      <c r="N53" s="212"/>
      <c r="O53" s="212"/>
      <c r="P53" s="212"/>
      <c r="Q53" s="212"/>
      <c r="T53" s="259" t="e" vm="104">
        <v>#VALUE!</v>
      </c>
    </row>
    <row r="54" spans="1:20" x14ac:dyDescent="0.2">
      <c r="A54" s="374"/>
      <c r="B54" s="375"/>
      <c r="C54" s="376"/>
      <c r="D54" s="212"/>
      <c r="E54" s="212"/>
      <c r="F54" s="212"/>
      <c r="G54" s="212"/>
      <c r="H54" s="212"/>
      <c r="I54" s="212"/>
      <c r="J54" s="212"/>
      <c r="K54" s="212"/>
      <c r="L54" s="212"/>
      <c r="M54" s="212"/>
      <c r="N54" s="212"/>
      <c r="O54" s="212"/>
      <c r="P54" s="212"/>
      <c r="Q54" s="212"/>
      <c r="T54" s="260" t="s">
        <v>805</v>
      </c>
    </row>
    <row r="55" spans="1:20" ht="22.5" x14ac:dyDescent="0.2">
      <c r="A55" s="374"/>
      <c r="B55" s="375"/>
      <c r="C55" s="376"/>
      <c r="D55" s="212"/>
      <c r="E55" s="212"/>
      <c r="F55" s="212"/>
      <c r="G55" s="212"/>
      <c r="H55" s="212"/>
      <c r="I55" s="212"/>
      <c r="J55" s="212"/>
      <c r="K55" s="212"/>
      <c r="L55" s="212"/>
      <c r="M55" s="212"/>
      <c r="N55" s="212"/>
      <c r="O55" s="212"/>
      <c r="P55" s="212"/>
      <c r="Q55" s="212"/>
      <c r="T55" s="259" t="e" vm="98">
        <v>#VALUE!</v>
      </c>
    </row>
    <row r="56" spans="1:20" ht="22.5" x14ac:dyDescent="0.2">
      <c r="A56" s="374"/>
      <c r="B56" s="375"/>
      <c r="C56" s="376"/>
      <c r="D56" s="212"/>
      <c r="E56" s="212"/>
      <c r="F56" s="212"/>
      <c r="G56" s="212"/>
      <c r="H56" s="212"/>
      <c r="I56" s="212"/>
      <c r="J56" s="212"/>
      <c r="K56" s="212"/>
      <c r="L56" s="212"/>
      <c r="M56" s="212"/>
      <c r="N56" s="212"/>
      <c r="O56" s="212"/>
      <c r="P56" s="212"/>
      <c r="Q56" s="212"/>
      <c r="T56" s="259" t="s">
        <v>807</v>
      </c>
    </row>
    <row r="57" spans="1:20" x14ac:dyDescent="0.2">
      <c r="A57" s="374"/>
      <c r="B57" s="375"/>
      <c r="C57" s="376"/>
      <c r="D57" s="212"/>
      <c r="E57" s="212"/>
      <c r="F57" s="212"/>
      <c r="G57" s="212"/>
      <c r="H57" s="212"/>
      <c r="I57" s="212"/>
      <c r="J57" s="212"/>
      <c r="K57" s="212"/>
      <c r="L57" s="212"/>
      <c r="M57" s="212"/>
      <c r="N57" s="212"/>
      <c r="O57" s="212"/>
      <c r="P57" s="212"/>
      <c r="Q57" s="212"/>
    </row>
    <row r="58" spans="1:20" x14ac:dyDescent="0.2">
      <c r="A58" s="374"/>
      <c r="B58" s="375"/>
      <c r="C58" s="376"/>
      <c r="D58" s="212"/>
      <c r="E58" s="212"/>
      <c r="F58" s="212"/>
      <c r="G58" s="212"/>
      <c r="H58" s="212"/>
      <c r="I58" s="212"/>
      <c r="J58" s="212"/>
      <c r="K58" s="212"/>
      <c r="L58" s="212"/>
      <c r="M58" s="212"/>
      <c r="N58" s="212"/>
      <c r="O58" s="212"/>
      <c r="P58" s="212"/>
      <c r="Q58" s="212"/>
    </row>
    <row r="59" spans="1:20" ht="15" thickBot="1" x14ac:dyDescent="0.25">
      <c r="A59" s="377"/>
      <c r="B59" s="378"/>
      <c r="C59" s="379"/>
      <c r="D59" s="212"/>
      <c r="E59" s="212"/>
      <c r="F59" s="212"/>
      <c r="G59" s="212"/>
      <c r="H59" s="212"/>
      <c r="I59" s="212"/>
      <c r="J59" s="212"/>
      <c r="K59" s="212"/>
      <c r="L59" s="212"/>
      <c r="M59" s="212"/>
      <c r="N59" s="212"/>
      <c r="O59" s="212"/>
      <c r="P59" s="212"/>
      <c r="Q59" s="212"/>
    </row>
    <row r="60" spans="1:20" ht="56.45" hidden="1" customHeight="1" x14ac:dyDescent="0.2">
      <c r="A60" s="212"/>
      <c r="B60" s="212"/>
      <c r="C60" s="212"/>
      <c r="D60" s="212"/>
      <c r="E60" s="212"/>
      <c r="F60" s="212"/>
      <c r="G60" s="212"/>
      <c r="H60" s="212"/>
      <c r="I60" s="212"/>
      <c r="J60" s="212"/>
      <c r="K60" s="212"/>
      <c r="L60" s="212"/>
      <c r="M60" s="212"/>
      <c r="N60" s="212"/>
      <c r="O60" s="212"/>
      <c r="P60" s="212"/>
      <c r="Q60" s="212"/>
    </row>
    <row r="61" spans="1:20" hidden="1" x14ac:dyDescent="0.2">
      <c r="A61" s="212"/>
      <c r="B61" s="212"/>
      <c r="C61" s="212"/>
      <c r="D61" s="212"/>
      <c r="E61" s="212"/>
      <c r="F61" s="212"/>
      <c r="G61" s="212"/>
      <c r="H61" s="212"/>
      <c r="I61" s="212"/>
      <c r="J61" s="212"/>
      <c r="K61" s="212"/>
      <c r="L61" s="212"/>
      <c r="M61" s="212"/>
      <c r="N61" s="212"/>
      <c r="O61" s="212"/>
      <c r="P61" s="212"/>
      <c r="Q61" s="212"/>
    </row>
    <row r="62" spans="1:20" hidden="1" x14ac:dyDescent="0.2">
      <c r="A62" s="212"/>
      <c r="B62" s="212"/>
      <c r="C62" s="212"/>
      <c r="D62" s="212"/>
      <c r="E62" s="212"/>
      <c r="F62" s="212"/>
      <c r="G62" s="212"/>
      <c r="H62" s="212"/>
      <c r="I62" s="212"/>
      <c r="J62" s="212"/>
      <c r="K62" s="212"/>
      <c r="L62" s="212"/>
      <c r="M62" s="212"/>
      <c r="N62" s="212"/>
      <c r="O62" s="212"/>
      <c r="P62" s="212"/>
      <c r="Q62" s="212"/>
    </row>
    <row r="63" spans="1:20" hidden="1" x14ac:dyDescent="0.2">
      <c r="A63" s="212"/>
      <c r="B63" s="212"/>
      <c r="C63" s="212"/>
      <c r="D63" s="212"/>
      <c r="E63" s="212"/>
      <c r="F63" s="212"/>
      <c r="G63" s="212"/>
      <c r="H63" s="212"/>
      <c r="I63" s="212"/>
      <c r="J63" s="212"/>
      <c r="K63" s="212"/>
      <c r="L63" s="212"/>
      <c r="M63" s="212"/>
      <c r="N63" s="212"/>
      <c r="O63" s="212"/>
      <c r="P63" s="212"/>
      <c r="Q63" s="212"/>
    </row>
    <row r="64" spans="1:20" hidden="1" x14ac:dyDescent="0.2">
      <c r="A64" s="212"/>
      <c r="B64" s="212"/>
      <c r="C64" s="212"/>
      <c r="D64" s="212"/>
      <c r="E64" s="212"/>
      <c r="F64" s="212"/>
      <c r="G64" s="212"/>
      <c r="H64" s="212"/>
      <c r="I64" s="212"/>
      <c r="J64" s="212"/>
      <c r="K64" s="212"/>
      <c r="L64" s="212"/>
      <c r="M64" s="212"/>
      <c r="N64" s="212"/>
      <c r="O64" s="212"/>
      <c r="P64" s="212"/>
      <c r="Q64" s="212"/>
    </row>
    <row r="65" spans="1:17" hidden="1" x14ac:dyDescent="0.2">
      <c r="A65" s="212"/>
      <c r="B65" s="212"/>
      <c r="C65" s="212"/>
      <c r="D65" s="212"/>
      <c r="E65" s="212"/>
      <c r="F65" s="212"/>
      <c r="G65" s="212"/>
      <c r="H65" s="212"/>
      <c r="I65" s="212"/>
      <c r="J65" s="212"/>
      <c r="K65" s="212"/>
      <c r="L65" s="212"/>
      <c r="M65" s="212"/>
      <c r="N65" s="212"/>
      <c r="O65" s="212"/>
      <c r="P65" s="212"/>
      <c r="Q65" s="212"/>
    </row>
    <row r="66" spans="1:17" hidden="1" x14ac:dyDescent="0.2">
      <c r="A66" s="212"/>
      <c r="B66" s="212"/>
      <c r="C66" s="212"/>
      <c r="D66" s="212"/>
      <c r="E66" s="212"/>
      <c r="F66" s="212"/>
      <c r="G66" s="212"/>
      <c r="H66" s="212"/>
      <c r="I66" s="212"/>
      <c r="J66" s="212"/>
      <c r="K66" s="212"/>
      <c r="L66" s="212"/>
      <c r="M66" s="212"/>
      <c r="N66" s="212"/>
      <c r="O66" s="212"/>
      <c r="P66" s="212"/>
      <c r="Q66" s="212"/>
    </row>
    <row r="67" spans="1:17" hidden="1" x14ac:dyDescent="0.2">
      <c r="A67" s="212"/>
      <c r="B67" s="212"/>
      <c r="C67" s="212"/>
      <c r="D67" s="212"/>
      <c r="E67" s="212"/>
      <c r="F67" s="212"/>
      <c r="G67" s="212"/>
      <c r="H67" s="212"/>
      <c r="I67" s="212"/>
      <c r="J67" s="212"/>
      <c r="K67" s="212"/>
      <c r="L67" s="212"/>
      <c r="M67" s="212"/>
      <c r="N67" s="212"/>
      <c r="O67" s="212"/>
      <c r="P67" s="212"/>
      <c r="Q67" s="212"/>
    </row>
    <row r="68" spans="1:17" hidden="1" x14ac:dyDescent="0.2">
      <c r="A68" s="212"/>
      <c r="B68" s="212"/>
      <c r="C68" s="212"/>
      <c r="D68" s="212"/>
      <c r="E68" s="212"/>
      <c r="F68" s="212"/>
      <c r="G68" s="212"/>
      <c r="H68" s="212"/>
      <c r="I68" s="212"/>
      <c r="J68" s="212"/>
      <c r="K68" s="212"/>
      <c r="L68" s="212"/>
      <c r="M68" s="212"/>
      <c r="N68" s="212"/>
      <c r="O68" s="212"/>
      <c r="P68" s="212"/>
      <c r="Q68" s="212"/>
    </row>
    <row r="69" spans="1:17" hidden="1" x14ac:dyDescent="0.2"/>
    <row r="70" spans="1:17" hidden="1" x14ac:dyDescent="0.2"/>
    <row r="71" spans="1:17" hidden="1" x14ac:dyDescent="0.2"/>
    <row r="72" spans="1:17" hidden="1" x14ac:dyDescent="0.2"/>
  </sheetData>
  <sheetProtection selectLockedCells="1"/>
  <mergeCells count="7">
    <mergeCell ref="A8:C59"/>
    <mergeCell ref="A1:A6"/>
    <mergeCell ref="B1:B2"/>
    <mergeCell ref="C1:C2"/>
    <mergeCell ref="B3:B4"/>
    <mergeCell ref="C3:C4"/>
    <mergeCell ref="B5:B6"/>
  </mergeCells>
  <pageMargins left="0.7" right="0.7" top="0.75" bottom="0.75" header="0.3" footer="0.3"/>
  <pageSetup scale="58" orientation="portrait" r:id="rId1"/>
  <drawing r:id="rId2"/>
</worksheet>
</file>

<file path=docMetadata/LabelInfo.xml><?xml version="1.0" encoding="utf-8"?>
<clbl:labelList xmlns:clbl="http://schemas.microsoft.com/office/2020/mipLabelMetadata">
  <clbl:label id="{5964d9f2-aeb6-48d9-a53d-7ab5cb1d07e8}" enabled="0" method="" siteId="{5964d9f2-aeb6-48d9-a53d-7ab5cb1d07e8}"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13</vt:i4>
      </vt:variant>
    </vt:vector>
  </HeadingPairs>
  <TitlesOfParts>
    <vt:vector size="32" baseType="lpstr">
      <vt:lpstr>L.D Nueva</vt:lpstr>
      <vt:lpstr>T_Graf.</vt:lpstr>
      <vt:lpstr>Graf. aspectos</vt:lpstr>
      <vt:lpstr>Graf. impactos</vt:lpstr>
      <vt:lpstr>Graf. Ev. impactos</vt:lpstr>
      <vt:lpstr>Hoja2</vt:lpstr>
      <vt:lpstr>Mapa inicial</vt:lpstr>
      <vt:lpstr>Mapa 1</vt:lpstr>
      <vt:lpstr>Mapa</vt:lpstr>
      <vt:lpstr>Formato</vt:lpstr>
      <vt:lpstr>Mapa de inicio</vt:lpstr>
      <vt:lpstr>Mapa para ajuste</vt:lpstr>
      <vt:lpstr>C. DT-NN</vt:lpstr>
      <vt:lpstr>Imagenes</vt:lpstr>
      <vt:lpstr>Matriz DT-NN</vt:lpstr>
      <vt:lpstr>SI_DT-NN</vt:lpstr>
      <vt:lpstr>SF_DT-NN</vt:lpstr>
      <vt:lpstr>AA_DT-NN</vt:lpstr>
      <vt:lpstr>Control de Cambios</vt:lpstr>
      <vt:lpstr>'AA_DT-NN'!Área_de_impresión</vt:lpstr>
      <vt:lpstr>'C. DT-NN'!Área_de_impresión</vt:lpstr>
      <vt:lpstr>'Control de Cambios'!Área_de_impresión</vt:lpstr>
      <vt:lpstr>'Graf. aspectos'!Área_de_impresión</vt:lpstr>
      <vt:lpstr>'Graf. Ev. impactos'!Área_de_impresión</vt:lpstr>
      <vt:lpstr>'Graf. impactos'!Área_de_impresión</vt:lpstr>
      <vt:lpstr>'Mapa 1'!Área_de_impresión</vt:lpstr>
      <vt:lpstr>'Mapa de inicio'!Área_de_impresión</vt:lpstr>
      <vt:lpstr>'Mapa inicial'!Área_de_impresión</vt:lpstr>
      <vt:lpstr>'Mapa para ajuste'!Área_de_impresión</vt:lpstr>
      <vt:lpstr>'SF_DT-NN'!Área_de_impresión</vt:lpstr>
      <vt:lpstr>'SI_DT-NN'!Área_de_impresión</vt:lpstr>
      <vt:lpstr>'Matriz DT-NN'!Títulos_a_imprimir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UNIDAD VICTIMAS</dc:creator>
  <cp:lastModifiedBy>Cesar Eduardo Estrada Narvaez</cp:lastModifiedBy>
  <cp:lastPrinted>2025-06-27T14:28:51Z</cp:lastPrinted>
  <dcterms:created xsi:type="dcterms:W3CDTF">2018-03-05T20:41:32Z</dcterms:created>
  <dcterms:modified xsi:type="dcterms:W3CDTF">2025-07-07T20:28:35Z</dcterms:modified>
</cp:coreProperties>
</file>