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
    </mc:Choice>
  </mc:AlternateContent>
  <xr:revisionPtr revIDLastSave="0" documentId="8_{787A8711-540F-4972-959E-2555D392C69A}" xr6:coauthVersionLast="47" xr6:coauthVersionMax="47" xr10:uidLastSave="{00000000-0000-0000-0000-000000000000}"/>
  <bookViews>
    <workbookView xWindow="-120" yWindow="-120" windowWidth="19440" windowHeight="1032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1" l="1"/>
  <c r="S15" i="1"/>
  <c r="S18" i="1"/>
  <c r="S21" i="1"/>
  <c r="S24" i="1"/>
  <c r="S27" i="1"/>
  <c r="S30" i="1"/>
  <c r="S33" i="1"/>
  <c r="S36" i="1"/>
  <c r="S39" i="1"/>
  <c r="S42" i="1"/>
  <c r="S45" i="1"/>
  <c r="S48" i="1"/>
  <c r="S51" i="1"/>
  <c r="S54" i="1"/>
  <c r="S57" i="1"/>
  <c r="S60" i="1"/>
  <c r="S63" i="1"/>
  <c r="S66" i="1"/>
  <c r="S69" i="1"/>
  <c r="S72" i="1"/>
  <c r="S75" i="1"/>
  <c r="S78" i="1"/>
  <c r="S81" i="1"/>
  <c r="S84" i="1"/>
  <c r="S87" i="1"/>
  <c r="S90" i="1"/>
  <c r="S93" i="1"/>
  <c r="S96" i="1"/>
  <c r="S99" i="1"/>
  <c r="S9" i="1"/>
  <c r="L12" i="1"/>
  <c r="L15" i="1"/>
  <c r="L18" i="1"/>
  <c r="L21" i="1"/>
  <c r="L24" i="1"/>
  <c r="L27" i="1"/>
  <c r="L30" i="1"/>
  <c r="L33" i="1"/>
  <c r="L36" i="1"/>
  <c r="L39" i="1"/>
  <c r="L42" i="1"/>
  <c r="L45" i="1"/>
  <c r="L48" i="1"/>
  <c r="L51" i="1"/>
  <c r="L54" i="1"/>
  <c r="L57" i="1"/>
  <c r="L60" i="1"/>
  <c r="L63" i="1"/>
  <c r="L66" i="1"/>
  <c r="L69" i="1"/>
  <c r="L72" i="1"/>
  <c r="L75" i="1"/>
  <c r="L78" i="1"/>
  <c r="L81" i="1"/>
  <c r="L84" i="1"/>
  <c r="L87" i="1"/>
  <c r="L90" i="1"/>
  <c r="L93" i="1"/>
  <c r="L96" i="1"/>
  <c r="L99" i="1"/>
  <c r="L9" i="1"/>
  <c r="C72" i="1"/>
  <c r="C75" i="1"/>
  <c r="C78" i="1"/>
  <c r="C81" i="1"/>
  <c r="C84" i="1"/>
  <c r="C87" i="1"/>
  <c r="C90" i="1"/>
  <c r="C93" i="1"/>
  <c r="C96" i="1"/>
  <c r="C99" i="1"/>
  <c r="C54" i="1"/>
  <c r="C57" i="1"/>
  <c r="C60" i="1"/>
  <c r="C63" i="1"/>
  <c r="C66" i="1"/>
  <c r="C69" i="1"/>
  <c r="C27" i="1"/>
  <c r="C30" i="1"/>
  <c r="C33" i="1"/>
  <c r="C36" i="1"/>
  <c r="C39" i="1"/>
  <c r="C42" i="1"/>
  <c r="C45" i="1"/>
  <c r="C48" i="1"/>
  <c r="C51" i="1"/>
  <c r="C12" i="1"/>
  <c r="C15" i="1"/>
  <c r="C18" i="1"/>
  <c r="C21" i="1"/>
  <c r="C24" i="1"/>
  <c r="C9"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AK10" i="1" l="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9" i="1"/>
  <c r="U12" i="1"/>
  <c r="U15" i="1"/>
  <c r="U18" i="1"/>
  <c r="U21" i="1"/>
  <c r="U24" i="1"/>
  <c r="U27" i="1"/>
  <c r="U30" i="1"/>
  <c r="U33" i="1"/>
  <c r="U36" i="1"/>
  <c r="U39" i="1"/>
  <c r="U42" i="1"/>
  <c r="U45" i="1"/>
  <c r="U48" i="1"/>
  <c r="U51" i="1"/>
  <c r="U54" i="1"/>
  <c r="U57" i="1"/>
  <c r="U60" i="1"/>
  <c r="U63" i="1"/>
  <c r="U66" i="1"/>
  <c r="U69" i="1"/>
  <c r="U72" i="1"/>
  <c r="U75" i="1"/>
  <c r="U78" i="1"/>
  <c r="U81" i="1"/>
  <c r="U84" i="1"/>
  <c r="U87" i="1"/>
  <c r="U90" i="1"/>
  <c r="U93" i="1"/>
  <c r="U96" i="1"/>
  <c r="U99" i="1"/>
  <c r="U9" i="1"/>
  <c r="AG57" i="1" l="1"/>
  <c r="AG69" i="1"/>
  <c r="AG90" i="1"/>
  <c r="AG18" i="1"/>
  <c r="AL69" i="1"/>
  <c r="AL21" i="1"/>
  <c r="AL45" i="1"/>
  <c r="AL63" i="1"/>
  <c r="AL39" i="1"/>
  <c r="AL15" i="1"/>
  <c r="AL90" i="1"/>
  <c r="AL78" i="1"/>
  <c r="AG27" i="1"/>
  <c r="AG36" i="1"/>
  <c r="AG12" i="1"/>
  <c r="AG60" i="1"/>
  <c r="AL84" i="1"/>
  <c r="AG54" i="1"/>
  <c r="AL66" i="1"/>
  <c r="AL54" i="1"/>
  <c r="AL30" i="1"/>
  <c r="AG81" i="1"/>
  <c r="AL99" i="1"/>
  <c r="AL75" i="1"/>
  <c r="AG96" i="1"/>
  <c r="AG84" i="1"/>
  <c r="AG72" i="1"/>
  <c r="AG24" i="1"/>
  <c r="AL36" i="1"/>
  <c r="AL12" i="1"/>
  <c r="AG21" i="1"/>
  <c r="AL33" i="1"/>
  <c r="AG93" i="1"/>
  <c r="AL87" i="1"/>
  <c r="AG39" i="1"/>
  <c r="AG15" i="1"/>
  <c r="AG45" i="1"/>
  <c r="AL96" i="1"/>
  <c r="AL24" i="1"/>
  <c r="AG99" i="1"/>
  <c r="AG75" i="1"/>
  <c r="AL93" i="1"/>
  <c r="AG63" i="1"/>
  <c r="AL60" i="1"/>
  <c r="AG87" i="1"/>
  <c r="AL81" i="1"/>
  <c r="AG66" i="1"/>
  <c r="AL57" i="1"/>
  <c r="AG78" i="1"/>
  <c r="AL72" i="1"/>
  <c r="AL51" i="1"/>
  <c r="AL48" i="1"/>
  <c r="AL27" i="1"/>
  <c r="AG42" i="1"/>
  <c r="AL42" i="1"/>
  <c r="AL18" i="1"/>
  <c r="AG30" i="1"/>
  <c r="AG33" i="1"/>
  <c r="AG48" i="1"/>
  <c r="AG51" i="1"/>
  <c r="AL9" i="1"/>
  <c r="AG9" i="1"/>
  <c r="AM69" i="1" l="1"/>
  <c r="AL70" i="1" s="1"/>
  <c r="AM33" i="1"/>
  <c r="AL34" i="1" s="1"/>
  <c r="AM21" i="1"/>
  <c r="AL22" i="1" s="1"/>
  <c r="AH87" i="1"/>
  <c r="AG88" i="1" s="1"/>
  <c r="AH75" i="1"/>
  <c r="AG76" i="1" s="1"/>
  <c r="AM30" i="1"/>
  <c r="AL31" i="1" s="1"/>
  <c r="AM45" i="1"/>
  <c r="AL46" i="1" s="1"/>
  <c r="AM18" i="1"/>
  <c r="AL19" i="1" s="1"/>
  <c r="AH33" i="1"/>
  <c r="AG34" i="1" s="1"/>
  <c r="AH21" i="1"/>
  <c r="AG22" i="1" s="1"/>
  <c r="AH63" i="1"/>
  <c r="AG64" i="1" s="1"/>
  <c r="AH51" i="1"/>
  <c r="AG52" i="1" s="1"/>
  <c r="AH93" i="1"/>
  <c r="AG94" i="1" s="1"/>
  <c r="AH81" i="1"/>
  <c r="AG82" i="1" s="1"/>
  <c r="AM36" i="1"/>
  <c r="AL37" i="1" s="1"/>
  <c r="AM24" i="1"/>
  <c r="AL25" i="1" s="1"/>
  <c r="AM39" i="1"/>
  <c r="AL40" i="1" s="1"/>
  <c r="AM96" i="1"/>
  <c r="AL97" i="1" s="1"/>
  <c r="AM84" i="1"/>
  <c r="AL85" i="1" s="1"/>
  <c r="AM72" i="1"/>
  <c r="AL73" i="1" s="1"/>
  <c r="AH36" i="1"/>
  <c r="AG37" i="1" s="1"/>
  <c r="AH24" i="1"/>
  <c r="AG25" i="1" s="1"/>
  <c r="AH39" i="1"/>
  <c r="AG40" i="1" s="1"/>
  <c r="AH54" i="1"/>
  <c r="AG55" i="1" s="1"/>
  <c r="AH96" i="1"/>
  <c r="AG97" i="1" s="1"/>
  <c r="AH72" i="1"/>
  <c r="AG73" i="1" s="1"/>
  <c r="AM15" i="1"/>
  <c r="AL16" i="1" s="1"/>
  <c r="AM27" i="1"/>
  <c r="AL28" i="1" s="1"/>
  <c r="AM42" i="1"/>
  <c r="AL43" i="1" s="1"/>
  <c r="AM57" i="1"/>
  <c r="AL58" i="1" s="1"/>
  <c r="AM87" i="1"/>
  <c r="AL88" i="1" s="1"/>
  <c r="AH27" i="1"/>
  <c r="AG28" i="1" s="1"/>
  <c r="AH42" i="1"/>
  <c r="AG43" i="1" s="1"/>
  <c r="AH57" i="1"/>
  <c r="AG58" i="1" s="1"/>
  <c r="AH18" i="1"/>
  <c r="AG19" i="1" s="1"/>
  <c r="AH30" i="1"/>
  <c r="AG31" i="1" s="1"/>
  <c r="AH45" i="1"/>
  <c r="AG46" i="1" s="1"/>
  <c r="AH60" i="1"/>
  <c r="AG61" i="1" s="1"/>
  <c r="AH48" i="1"/>
  <c r="AG49" i="1" s="1"/>
  <c r="AH90" i="1"/>
  <c r="AG91" i="1" s="1"/>
  <c r="AH78" i="1"/>
  <c r="AG79" i="1" s="1"/>
  <c r="AH99" i="1"/>
  <c r="AG100" i="1" s="1"/>
  <c r="AM99" i="1"/>
  <c r="AL100" i="1" s="1"/>
  <c r="AM12" i="1"/>
  <c r="AL13" i="1" s="1"/>
  <c r="AH12" i="1"/>
  <c r="AG13" i="1" s="1"/>
  <c r="AM75" i="1"/>
  <c r="AL76" i="1" s="1"/>
  <c r="AM66" i="1"/>
  <c r="AL67" i="1" s="1"/>
  <c r="AM63" i="1"/>
  <c r="AL64" i="1" s="1"/>
  <c r="AM51" i="1"/>
  <c r="AL52" i="1" s="1"/>
  <c r="AM81" i="1"/>
  <c r="AL82" i="1" s="1"/>
  <c r="AM90" i="1"/>
  <c r="AL91" i="1" s="1"/>
  <c r="AH66" i="1"/>
  <c r="AG67" i="1" s="1"/>
  <c r="AH69" i="1"/>
  <c r="AG70" i="1" s="1"/>
  <c r="AH15" i="1"/>
  <c r="AG16" i="1" s="1"/>
  <c r="AH84" i="1"/>
  <c r="AG85" i="1" s="1"/>
  <c r="AM93" i="1"/>
  <c r="AL94" i="1" s="1"/>
  <c r="AM78" i="1"/>
  <c r="AL79" i="1" s="1"/>
  <c r="AM54" i="1"/>
  <c r="AL55" i="1" s="1"/>
  <c r="AM60" i="1"/>
  <c r="AL61" i="1" s="1"/>
  <c r="AM48" i="1"/>
  <c r="AL49" i="1" s="1"/>
  <c r="AM9" i="1"/>
  <c r="AL10" i="1" s="1"/>
  <c r="AH9" i="1"/>
  <c r="AG10" i="1" s="1"/>
  <c r="AM19" i="1" l="1"/>
  <c r="AL20" i="1" s="1"/>
  <c r="AM88" i="1"/>
  <c r="AL89" i="1" s="1"/>
  <c r="AM40" i="1"/>
  <c r="AL41" i="1" s="1"/>
  <c r="AM94" i="1"/>
  <c r="AL95" i="1" s="1"/>
  <c r="AM37" i="1"/>
  <c r="AL38" i="1" s="1"/>
  <c r="AM16" i="1"/>
  <c r="AL17" i="1" s="1"/>
  <c r="AM13" i="1"/>
  <c r="AL14" i="1" s="1"/>
  <c r="AM100" i="1"/>
  <c r="AL101" i="1" s="1"/>
  <c r="AM52" i="1"/>
  <c r="AL53" i="1" s="1"/>
  <c r="AM67" i="1"/>
  <c r="AL68" i="1" s="1"/>
  <c r="AM61" i="1"/>
  <c r="AL62" i="1" s="1"/>
  <c r="AM28" i="1"/>
  <c r="AL29" i="1" s="1"/>
  <c r="AM25" i="1"/>
  <c r="AL26" i="1" s="1"/>
  <c r="AM79" i="1"/>
  <c r="AL80" i="1" s="1"/>
  <c r="AM46" i="1"/>
  <c r="AL47" i="1" s="1"/>
  <c r="AM58" i="1"/>
  <c r="AL59" i="1" s="1"/>
  <c r="AM70" i="1"/>
  <c r="AL71" i="1" s="1"/>
  <c r="AM97" i="1"/>
  <c r="AL98" i="1" s="1"/>
  <c r="AM64" i="1"/>
  <c r="AL65" i="1" s="1"/>
  <c r="AM49" i="1"/>
  <c r="AL50" i="1" s="1"/>
  <c r="AM85" i="1"/>
  <c r="AL86" i="1" s="1"/>
  <c r="AM73" i="1"/>
  <c r="AL74" i="1" s="1"/>
  <c r="AM91" i="1"/>
  <c r="AL92" i="1" s="1"/>
  <c r="AM31" i="1"/>
  <c r="AL32" i="1" s="1"/>
  <c r="AM76" i="1"/>
  <c r="AL77" i="1" s="1"/>
  <c r="AM55" i="1"/>
  <c r="AL56" i="1" s="1"/>
  <c r="AM82" i="1"/>
  <c r="AL83" i="1" s="1"/>
  <c r="AM22" i="1"/>
  <c r="AL23" i="1" s="1"/>
  <c r="AM43" i="1"/>
  <c r="AL44" i="1" s="1"/>
  <c r="AM34" i="1"/>
  <c r="AL35" i="1" s="1"/>
  <c r="AH76" i="1"/>
  <c r="AG77" i="1" s="1"/>
  <c r="AH28" i="1"/>
  <c r="AG29" i="1" s="1"/>
  <c r="AH55" i="1"/>
  <c r="AG56" i="1" s="1"/>
  <c r="AH43" i="1"/>
  <c r="AG44" i="1" s="1"/>
  <c r="AH91" i="1"/>
  <c r="AG92" i="1" s="1"/>
  <c r="AH67" i="1"/>
  <c r="AG68" i="1" s="1"/>
  <c r="AH79" i="1"/>
  <c r="AG80" i="1" s="1"/>
  <c r="AH64" i="1"/>
  <c r="AG65" i="1" s="1"/>
  <c r="AH85" i="1"/>
  <c r="AG86" i="1" s="1"/>
  <c r="AH82" i="1"/>
  <c r="AG83" i="1" s="1"/>
  <c r="AH31" i="1"/>
  <c r="AG32" i="1" s="1"/>
  <c r="AH61" i="1"/>
  <c r="AG62" i="1" s="1"/>
  <c r="AH73" i="1"/>
  <c r="AG74" i="1" s="1"/>
  <c r="AH46" i="1"/>
  <c r="AG47" i="1" s="1"/>
  <c r="AH52" i="1"/>
  <c r="AG53" i="1" s="1"/>
  <c r="AH94" i="1"/>
  <c r="AG95" i="1" s="1"/>
  <c r="AH100" i="1"/>
  <c r="AG101" i="1" s="1"/>
  <c r="AH13" i="1"/>
  <c r="AG14" i="1" s="1"/>
  <c r="AH40" i="1"/>
  <c r="AG41" i="1" s="1"/>
  <c r="AH58" i="1"/>
  <c r="AG59" i="1" s="1"/>
  <c r="AH88" i="1"/>
  <c r="AG89" i="1" s="1"/>
  <c r="AH37" i="1"/>
  <c r="AG38" i="1" s="1"/>
  <c r="AH49" i="1"/>
  <c r="AG50" i="1" s="1"/>
  <c r="AH25" i="1"/>
  <c r="AG26" i="1" s="1"/>
  <c r="AH16" i="1"/>
  <c r="AG17" i="1" s="1"/>
  <c r="AH34" i="1"/>
  <c r="AG35" i="1" s="1"/>
  <c r="AH97" i="1"/>
  <c r="AG98" i="1" s="1"/>
  <c r="AH22" i="1"/>
  <c r="AG23" i="1" s="1"/>
  <c r="AH19" i="1"/>
  <c r="AG20" i="1" s="1"/>
  <c r="AH70" i="1"/>
  <c r="AG71" i="1" s="1"/>
  <c r="AM10" i="1"/>
  <c r="AL11" i="1" s="1"/>
  <c r="AH10" i="1"/>
  <c r="AG11" i="1" s="1"/>
  <c r="AM17" i="1" l="1"/>
  <c r="AI15" i="1" s="1"/>
  <c r="AM14" i="1"/>
  <c r="AI12" i="1" s="1"/>
  <c r="AM89" i="1"/>
  <c r="AI87" i="1" s="1"/>
  <c r="AM62" i="1"/>
  <c r="AI60" i="1" s="1"/>
  <c r="AM47" i="1"/>
  <c r="AI45" i="1" s="1"/>
  <c r="AM83" i="1"/>
  <c r="AI81" i="1" s="1"/>
  <c r="AM98" i="1"/>
  <c r="AI96" i="1" s="1"/>
  <c r="AM50" i="1"/>
  <c r="AI48" i="1" s="1"/>
  <c r="AM77" i="1"/>
  <c r="AI75" i="1" s="1"/>
  <c r="AM71" i="1"/>
  <c r="AI69" i="1" s="1"/>
  <c r="AM26" i="1"/>
  <c r="AI24" i="1" s="1"/>
  <c r="AM86" i="1"/>
  <c r="AI84" i="1" s="1"/>
  <c r="AM59" i="1"/>
  <c r="AI57" i="1" s="1"/>
  <c r="AM92" i="1"/>
  <c r="AI90" i="1" s="1"/>
  <c r="AM29" i="1"/>
  <c r="AI27" i="1" s="1"/>
  <c r="AM35" i="1"/>
  <c r="AI33" i="1" s="1"/>
  <c r="AM41" i="1"/>
  <c r="AI39" i="1" s="1"/>
  <c r="AM53" i="1"/>
  <c r="AI51" i="1" s="1"/>
  <c r="AM74" i="1"/>
  <c r="AI72" i="1" s="1"/>
  <c r="AM44" i="1"/>
  <c r="AI42" i="1" s="1"/>
  <c r="AM80" i="1"/>
  <c r="AI78" i="1" s="1"/>
  <c r="AM101" i="1"/>
  <c r="AI99" i="1" s="1"/>
  <c r="AM32" i="1"/>
  <c r="AI30" i="1" s="1"/>
  <c r="AM23" i="1"/>
  <c r="AI21" i="1" s="1"/>
  <c r="AM95" i="1"/>
  <c r="AI93" i="1" s="1"/>
  <c r="AM56" i="1"/>
  <c r="AI54" i="1" s="1"/>
  <c r="AM68" i="1"/>
  <c r="AI66" i="1" s="1"/>
  <c r="AM20" i="1"/>
  <c r="AI18" i="1" s="1"/>
  <c r="AM65" i="1"/>
  <c r="AI63" i="1" s="1"/>
  <c r="AH14" i="1"/>
  <c r="AD12" i="1" s="1"/>
  <c r="AH20" i="1"/>
  <c r="AD18" i="1" s="1"/>
  <c r="AH101" i="1"/>
  <c r="AD99" i="1" s="1"/>
  <c r="AH47" i="1"/>
  <c r="AD45" i="1" s="1"/>
  <c r="AH77" i="1"/>
  <c r="AD75" i="1" s="1"/>
  <c r="AH41" i="1"/>
  <c r="AD39" i="1" s="1"/>
  <c r="AH38" i="1"/>
  <c r="AD36" i="1" s="1"/>
  <c r="AH83" i="1"/>
  <c r="AD81" i="1" s="1"/>
  <c r="AH56" i="1"/>
  <c r="AD54" i="1" s="1"/>
  <c r="AH92" i="1"/>
  <c r="AD90" i="1" s="1"/>
  <c r="AH29" i="1"/>
  <c r="AD27" i="1" s="1"/>
  <c r="AH44" i="1"/>
  <c r="AD42" i="1" s="1"/>
  <c r="AH65" i="1"/>
  <c r="AD63" i="1" s="1"/>
  <c r="AH68" i="1"/>
  <c r="AD66" i="1" s="1"/>
  <c r="AH59" i="1"/>
  <c r="AD57" i="1" s="1"/>
  <c r="AH62" i="1"/>
  <c r="AD60" i="1" s="1"/>
  <c r="AH86" i="1"/>
  <c r="AD84" i="1" s="1"/>
  <c r="AH23" i="1"/>
  <c r="AD21" i="1" s="1"/>
  <c r="AH17" i="1"/>
  <c r="AD15" i="1" s="1"/>
  <c r="AH98" i="1"/>
  <c r="AD96" i="1" s="1"/>
  <c r="AH50" i="1"/>
  <c r="AD48" i="1" s="1"/>
  <c r="AH71" i="1"/>
  <c r="AD69" i="1" s="1"/>
  <c r="AH89" i="1"/>
  <c r="AD87" i="1" s="1"/>
  <c r="AH95" i="1"/>
  <c r="AD93" i="1" s="1"/>
  <c r="AH32" i="1"/>
  <c r="AD30" i="1" s="1"/>
  <c r="AH74" i="1"/>
  <c r="AD72" i="1" s="1"/>
  <c r="AH35" i="1"/>
  <c r="AD33" i="1" s="1"/>
  <c r="AH80" i="1"/>
  <c r="AD78" i="1" s="1"/>
  <c r="AH26" i="1"/>
  <c r="AD24" i="1" s="1"/>
  <c r="AH53" i="1"/>
  <c r="AD51" i="1" s="1"/>
  <c r="AH11" i="1"/>
  <c r="AD9" i="1" s="1"/>
  <c r="AM11" i="1"/>
  <c r="AI9" i="1" s="1"/>
  <c r="AM38" i="1"/>
  <c r="AI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s>
  <commentList>
    <comment ref="C7" authorId="0" shapeId="0" xr:uid="{CC045A62-3A34-4114-BE10-AC45939B05FE}">
      <text>
        <r>
          <rPr>
            <sz val="9"/>
            <color indexed="81"/>
            <rFont val="Tahoma"/>
            <family val="2"/>
          </rPr>
          <t xml:space="preserve">Proposito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caracteristicas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criticos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Despues de realizar un analisis, se considera que la mejor estrategía es tercerizar el proceso o trasladar el riesgo a través de seguros o polizas. La responsabilidad economica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Despues de realizar un analisis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Despues de realizar un analisis y considerar los niveles de riesgo se determina asumir el mismo conociendo los efectos de su posible materialización (Esta desición es solo aplicable para los riesgos en Nivel de Severidad Bajo)</t>
        </r>
        <r>
          <rPr>
            <b/>
            <sz val="9"/>
            <color indexed="81"/>
            <rFont val="Tahoma"/>
            <family val="2"/>
          </rPr>
          <t xml:space="preserve">
Evitar
</t>
        </r>
        <r>
          <rPr>
            <sz val="9"/>
            <color indexed="81"/>
            <rFont val="Tahoma"/>
            <family val="2"/>
          </rPr>
          <t>Despues de realizar un analisis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desición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List>
</comments>
</file>

<file path=xl/sharedStrings.xml><?xml version="1.0" encoding="utf-8"?>
<sst xmlns="http://schemas.openxmlformats.org/spreadsheetml/2006/main" count="375" uniqueCount="287">
  <si>
    <t xml:space="preserve">FORMATO PARA EL LEVANTAMIENTO DEL MAPA DE RIESGOS </t>
  </si>
  <si>
    <t>DIRECCIONAMIENTO ESTRATEGICO</t>
  </si>
  <si>
    <t>Versión: 10</t>
  </si>
  <si>
    <t>PROCEDIMIENTO DE ADMINISTRACIÓN DE RIESGOS</t>
  </si>
  <si>
    <t>Paginas</t>
  </si>
  <si>
    <t xml:space="preserve">Fecha Actualización de los Registros: </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</si>
  <si>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</si>
  <si>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</si>
  <si>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</si>
  <si>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</si>
  <si>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</si>
  <si>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</si>
  <si>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</si>
  <si>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</si>
  <si>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</si>
  <si>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</si>
  <si>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</si>
  <si>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</si>
  <si>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</si>
  <si>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</si>
  <si>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</si>
  <si>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</si>
  <si>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</si>
  <si>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</si>
  <si>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</si>
  <si>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</si>
  <si>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</si>
  <si>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</si>
  <si>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</si>
  <si>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</si>
  <si>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</si>
  <si>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</si>
  <si>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</si>
  <si>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</si>
  <si>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</si>
  <si>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</si>
  <si>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</si>
  <si>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</si>
  <si>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</si>
  <si>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</si>
  <si>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</si>
  <si>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</si>
  <si>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</si>
  <si>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Raiz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</si>
  <si>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</si>
  <si>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</si>
  <si>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</si>
  <si>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</si>
  <si>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</si>
  <si>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</si>
  <si>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</si>
  <si>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</si>
  <si>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</si>
  <si>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</si>
  <si>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</si>
  <si>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Ambiental</t>
  </si>
  <si>
    <t>Posibilidad de efecto dañoso sobre bienes públicos</t>
  </si>
  <si>
    <t>Corrupción</t>
  </si>
  <si>
    <t>Posibilidad de efecto dañoso sobre intereses patrimoniales de naturaleza publica</t>
  </si>
  <si>
    <t>Documental</t>
  </si>
  <si>
    <t>Posibilidad de efecto dañoso sobre recursos públicos</t>
  </si>
  <si>
    <t>Emergencias, Crisis, Seguridad de las personas</t>
  </si>
  <si>
    <t>Posibilidad de pérdida de confidencialidad</t>
  </si>
  <si>
    <t>Fiscal</t>
  </si>
  <si>
    <t>Posibilidad de pérdida de disponibilidad</t>
  </si>
  <si>
    <t xml:space="preserve">Proceso/
Subproceso </t>
  </si>
  <si>
    <t>Objetivo</t>
  </si>
  <si>
    <t>Gestión</t>
  </si>
  <si>
    <t>Posibilidad de pérdida de integridad</t>
  </si>
  <si>
    <t>Seguridad Información/Digital</t>
  </si>
  <si>
    <t>Posibilidad de pérdida económica</t>
  </si>
  <si>
    <t>Comunicación Estratégica</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</si>
  <si>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</si>
  <si>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Recurso Humano</t>
  </si>
  <si>
    <t>Seguridad, Salud en el Trabajo</t>
  </si>
  <si>
    <t>Posibilidad de pérdida económica y reputacional</t>
  </si>
  <si>
    <t>Control Interno Disciplinario</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</si>
  <si>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</si>
  <si>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Procesos</t>
  </si>
  <si>
    <t>Posibilidad de pérdida reputacional</t>
  </si>
  <si>
    <t>Dirección Territorial Antioquia</t>
  </si>
  <si>
    <t>Tecnología</t>
  </si>
  <si>
    <t>Dirección Territorial Atlántico</t>
  </si>
  <si>
    <t>Infraestructura</t>
  </si>
  <si>
    <t>Dirección Territorial Bolívar y San Andrés</t>
  </si>
  <si>
    <t xml:space="preserve"> Eventos externos (Terceros)</t>
  </si>
  <si>
    <t>Dirección Territorial Caquetá-Huila</t>
  </si>
  <si>
    <t>Muy Alta</t>
  </si>
  <si>
    <t>Catastrófico</t>
  </si>
  <si>
    <t>Bajo</t>
  </si>
  <si>
    <t>Preventivo</t>
  </si>
  <si>
    <t>Manual</t>
  </si>
  <si>
    <t>Con registro</t>
  </si>
  <si>
    <t>Daño Antijurídico</t>
  </si>
  <si>
    <t>Dirección Territorial Cauca</t>
  </si>
  <si>
    <t>Alta</t>
  </si>
  <si>
    <t>Mayor</t>
  </si>
  <si>
    <t>Moderado</t>
  </si>
  <si>
    <t>Detectivo</t>
  </si>
  <si>
    <t>Automatizado</t>
  </si>
  <si>
    <t>Sin registro</t>
  </si>
  <si>
    <t>Daños a activos físicos</t>
  </si>
  <si>
    <t>Dirección Territorial Central</t>
  </si>
  <si>
    <t>Media</t>
  </si>
  <si>
    <t>Alto</t>
  </si>
  <si>
    <t>Correctivo</t>
  </si>
  <si>
    <t>Documentado</t>
  </si>
  <si>
    <t>Ejecución y administración de procesos</t>
  </si>
  <si>
    <t>Dirección Territorial Cesar y Guajira</t>
  </si>
  <si>
    <t>Baja</t>
  </si>
  <si>
    <t>Menor</t>
  </si>
  <si>
    <t>Extremo</t>
  </si>
  <si>
    <t>Sin Documentar</t>
  </si>
  <si>
    <t>Fallas tecnológicas</t>
  </si>
  <si>
    <t>Dirección Territorial Chocó</t>
  </si>
  <si>
    <t>Muy baja</t>
  </si>
  <si>
    <t>Leve</t>
  </si>
  <si>
    <t>Probabilidad</t>
  </si>
  <si>
    <t>Continuo</t>
  </si>
  <si>
    <t>Fraude Externo</t>
  </si>
  <si>
    <t>Dirección Territorial Córdoba</t>
  </si>
  <si>
    <t>Casi seguro</t>
  </si>
  <si>
    <t>Reducir - Transferencia</t>
  </si>
  <si>
    <t>Aleatorio</t>
  </si>
  <si>
    <t>Fraude Interno</t>
  </si>
  <si>
    <t>Dirección Territorial Eje Cafetero</t>
  </si>
  <si>
    <t>Probable</t>
  </si>
  <si>
    <t>Reducir - Mitigación</t>
  </si>
  <si>
    <t>Grupos de Valor, Productos o servicios y prácticas de la Entidad</t>
  </si>
  <si>
    <t>Dirección Territorial Magdalena</t>
  </si>
  <si>
    <t>Posible</t>
  </si>
  <si>
    <t>Aceptar</t>
  </si>
  <si>
    <t>Relaciones 
Laborales</t>
  </si>
  <si>
    <t>Dirección Territorial Magdalena Medio</t>
  </si>
  <si>
    <t>Improbable</t>
  </si>
  <si>
    <t>Evitar</t>
  </si>
  <si>
    <t>Dirección Territorial Meta y Llanos Orientales</t>
  </si>
  <si>
    <t>Rara vez</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</si>
  <si>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</si>
  <si>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</si>
  <si>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</si>
  <si>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</si>
  <si>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</si>
  <si>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</si>
  <si>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</si>
  <si>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Direccionamiento Estratégico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</si>
  <si>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</si>
  <si>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Evaluación Independiente</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</si>
  <si>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</si>
  <si>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Gestión Administrativa</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</si>
  <si>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</si>
  <si>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Gestión Contractual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</si>
  <si>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</si>
  <si>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</si>
  <si>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</si>
  <si>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</si>
  <si>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</si>
  <si>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</si>
  <si>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</si>
  <si>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</si>
  <si>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</si>
  <si>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</si>
  <si>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</si>
  <si>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</si>
  <si>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</si>
  <si>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</si>
  <si>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</si>
  <si>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Participación y visibilización</t>
  </si>
  <si>
    <t>Promover la participación de las víctimas para lograr su incidencia en la política pública, generando lineamientos, espacios, estrategias y su fortalecimiento.</t>
  </si>
  <si>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</si>
  <si>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</si>
  <si>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</si>
  <si>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</si>
  <si>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</si>
  <si>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</si>
  <si>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</si>
  <si>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</si>
  <si>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</si>
  <si>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</si>
  <si>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</si>
  <si>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</si>
  <si>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</si>
  <si>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</si>
  <si>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</si>
  <si>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</si>
  <si>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</si>
  <si>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</si>
  <si>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</si>
  <si>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</si>
  <si>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</si>
  <si>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</si>
  <si>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</si>
  <si>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</si>
  <si>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</si>
  <si>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</si>
  <si>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</si>
  <si>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</si>
  <si>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</si>
  <si>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</si>
  <si>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</si>
  <si>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</si>
  <si>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</si>
  <si>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</si>
  <si>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</si>
  <si>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La actividad se realiza entre 366 y  1500 veces al año</t>
  </si>
  <si>
    <t>La actividad se realiza entre 13 y 365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</si>
  <si>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</si>
  <si>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</si>
  <si>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</si>
  <si>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</si>
  <si>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</si>
  <si>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</si>
  <si>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</si>
  <si>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</si>
  <si>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</si>
  <si>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</si>
  <si>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</si>
  <si>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</si>
  <si>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</si>
  <si>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</si>
  <si>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</si>
  <si>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</si>
  <si>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</si>
  <si>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</si>
  <si>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</si>
  <si>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</si>
  <si>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</si>
  <si>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</si>
  <si>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</si>
  <si>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</si>
  <si>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</si>
  <si>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</si>
  <si>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</si>
  <si>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</si>
  <si>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</si>
  <si>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</si>
  <si>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</si>
  <si>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</si>
  <si>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</si>
  <si>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</si>
  <si>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</si>
  <si>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</si>
  <si>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</si>
  <si>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</si>
  <si>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</si>
  <si>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</si>
  <si>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</si>
  <si>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</si>
  <si>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</si>
  <si>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</si>
  <si>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</si>
  <si>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</si>
  <si>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</si>
  <si>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</si>
  <si>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</si>
  <si>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</si>
  <si>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</si>
  <si>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</si>
  <si>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</si>
  <si>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</si>
  <si>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</si>
  <si>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</si>
  <si>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</si>
  <si>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</si>
  <si>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</si>
  <si>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</si>
  <si>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</si>
  <si>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</si>
  <si>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</si>
  <si>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</si>
  <si>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</si>
  <si>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</si>
  <si>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</si>
  <si>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</si>
  <si>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</si>
  <si>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</si>
  <si>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</si>
  <si>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</si>
  <si>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</si>
  <si>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</si>
  <si>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</si>
  <si>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</si>
  <si>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</si>
  <si>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</si>
  <si>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</si>
  <si>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t>Código: 130.01.15-2</t>
  </si>
  <si>
    <t>Fecha: 04/12/2023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</si>
</sst>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1"/>
      <color theme="1"/>
      <name val="Calibri"/>
      <family val="2"/>
      <scheme val="minor"/>
    </font>
    <font>
      <b/>
      <sz val="11"/>
      <color theme="1"/>
      <name val="Calibri"/>
      <family val="2"/>
      <scheme val="minor"/>
    </font>
    <font>
      <b/>
      <sz val="10"/>
      <color theme="6" tint="-0.249977111117893"/>
      <name val="Calibri Light"/>
      <family val="2"/>
    </font>
    <font>
      <b/>
      <sz val="20"/>
      <color theme="1"/>
      <name val="Calibri"/>
      <family val="2"/>
      <scheme val="minor"/>
    </font>
    <font>
      <b/>
      <sz val="12"/>
      <color rgb="FF333333"/>
      <name val="Frutiger"/>
    </font>
    <font>
      <sz val="12"/>
      <color rgb="FF333333"/>
      <name val="Frutige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color rgb="FF3366CC"/>
      <name val="Verdana"/>
      <family val="2"/>
    </font>
    <font>
      <b/>
      <sz val="9"/>
      <color rgb="FF000000"/>
      <name val="Verdana"/>
      <family val="2"/>
    </font>
    <font>
      <sz val="9"/>
      <color rgb="FF000000"/>
      <name val="Verdana"/>
      <family val="2"/>
    </font>
    <font>
      <sz val="12"/>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0" fontId="10" fillId="0" borderId="0" applyNumberFormat="0" applyFill="0" applyBorder="0" applyAlignment="0" applyProtection="0"/>
    <xf numFmtId="0" fontId="17" fillId="0" borderId="0"/>
    <xf numFmtId="0" fontId="24" fillId="0" borderId="0"/>
  </cellStyleXfs>
  <cellXfs count="193">
    <xf numFmtId="0" fontId="0" fillId="0" borderId="0" xfId="0"/>
    <xf numFmtId="0" fontId="0" fillId="2" borderId="0" xfId="0" applyFill="1" applyAlignment="1">
      <alignment horizontal="center" vertical="center" wrapText="1"/>
    </xf>
    <xf numFmtId="0" fontId="0" fillId="2" borderId="0" xfId="0" applyFill="1"/>
    <xf numFmtId="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2" borderId="1" xfId="0" applyFill="1" applyBorder="1" applyAlignment="1">
      <alignment vertical="center"/>
    </xf>
    <xf numFmtId="0" fontId="0" fillId="6" borderId="1" xfId="0" applyFill="1" applyBorder="1"/>
    <xf numFmtId="0" fontId="0" fillId="2" borderId="0" xfId="0" applyFill="1" applyAlignment="1">
      <alignment horizontal="center"/>
    </xf>
    <xf numFmtId="0" fontId="0" fillId="2" borderId="0" xfId="0" applyFill="1" applyAlignment="1">
      <alignment vertical="center" wrapText="1"/>
    </xf>
    <xf numFmtId="0" fontId="1" fillId="7"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11" fillId="2" borderId="1" xfId="0" applyFont="1" applyFill="1" applyBorder="1" applyAlignment="1">
      <alignment vertical="center" wrapText="1"/>
    </xf>
    <xf numFmtId="9" fontId="12" fillId="2" borderId="1" xfId="0" applyNumberFormat="1" applyFont="1" applyFill="1" applyBorder="1" applyAlignment="1">
      <alignment horizontal="center" vertical="center"/>
    </xf>
    <xf numFmtId="0" fontId="13" fillId="4"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1" xfId="1" applyFont="1" applyFill="1" applyBorder="1" applyAlignment="1">
      <alignment horizontal="center" vertical="center" wrapText="1"/>
    </xf>
    <xf numFmtId="0" fontId="19"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1" applyFont="1" applyFill="1" applyBorder="1" applyAlignment="1">
      <alignment horizontal="center" vertical="center" wrapText="1"/>
    </xf>
    <xf numFmtId="9" fontId="12" fillId="2" borderId="4" xfId="0" applyNumberFormat="1" applyFont="1" applyFill="1" applyBorder="1" applyAlignment="1">
      <alignment horizontal="center" vertical="center"/>
    </xf>
    <xf numFmtId="0" fontId="13" fillId="5"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4" xfId="0" applyFill="1" applyBorder="1" applyAlignment="1">
      <alignment horizontal="justify" vertical="center" wrapText="1"/>
    </xf>
    <xf numFmtId="0" fontId="0" fillId="2" borderId="3" xfId="0" applyFill="1" applyBorder="1" applyAlignment="1">
      <alignment horizontal="justify" vertical="center" wrapText="1"/>
    </xf>
    <xf numFmtId="9" fontId="4" fillId="0" borderId="7" xfId="0" applyNumberFormat="1" applyFont="1" applyBorder="1" applyAlignment="1">
      <alignment horizontal="justify" vertical="center" wrapText="1"/>
    </xf>
    <xf numFmtId="0" fontId="0" fillId="2" borderId="2" xfId="0"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2" borderId="0" xfId="0" applyFill="1" applyAlignment="1">
      <alignment horizontal="justify" vertical="center"/>
    </xf>
    <xf numFmtId="0" fontId="0" fillId="2" borderId="0" xfId="0" applyFill="1" applyProtection="1">
      <protection locked="0"/>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lignment vertical="center" wrapText="1"/>
    </xf>
    <xf numFmtId="0" fontId="0" fillId="2" borderId="1" xfId="0" applyFill="1" applyBorder="1"/>
    <xf numFmtId="0" fontId="0" fillId="0" borderId="0" xfId="0" applyAlignment="1">
      <alignment wrapText="1"/>
    </xf>
    <xf numFmtId="0" fontId="1" fillId="2" borderId="0" xfId="0" applyFont="1" applyFill="1" applyAlignment="1">
      <alignment horizontal="center"/>
    </xf>
    <xf numFmtId="0" fontId="19" fillId="11"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4" xfId="0" applyFont="1" applyFill="1" applyBorder="1" applyAlignment="1">
      <alignment vertical="center" wrapText="1"/>
    </xf>
    <xf numFmtId="0" fontId="19" fillId="2" borderId="14" xfId="0" applyFont="1" applyFill="1" applyBorder="1"/>
    <xf numFmtId="0" fontId="19" fillId="12" borderId="14" xfId="0" applyFont="1" applyFill="1" applyBorder="1" applyAlignment="1">
      <alignment horizontal="center" vertical="center" wrapText="1"/>
    </xf>
    <xf numFmtId="0" fontId="19" fillId="12" borderId="14" xfId="0" applyFont="1" applyFill="1" applyBorder="1" applyAlignment="1">
      <alignment vertical="center" wrapText="1"/>
    </xf>
    <xf numFmtId="0" fontId="19" fillId="12" borderId="14" xfId="0" applyFont="1" applyFill="1" applyBorder="1"/>
    <xf numFmtId="0" fontId="21" fillId="0" borderId="1" xfId="0" applyFont="1" applyBorder="1" applyAlignment="1">
      <alignment horizontal="left" vertical="center" wrapText="1" indent="3"/>
    </xf>
    <xf numFmtId="0" fontId="21" fillId="0" borderId="1" xfId="0" applyFont="1" applyBorder="1" applyAlignment="1">
      <alignment horizontal="center" vertical="center" wrapText="1"/>
    </xf>
    <xf numFmtId="0" fontId="20" fillId="0" borderId="1" xfId="0" applyFont="1" applyBorder="1" applyAlignment="1">
      <alignment horizontal="left" vertical="center" wrapText="1" indent="1"/>
    </xf>
    <xf numFmtId="0" fontId="19" fillId="2" borderId="14" xfId="0" applyFont="1" applyFill="1" applyBorder="1" applyAlignment="1">
      <alignment horizontal="justify" vertical="center" wrapText="1"/>
    </xf>
    <xf numFmtId="0" fontId="19" fillId="12" borderId="14"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0" fillId="0" borderId="18" xfId="0" applyBorder="1"/>
    <xf numFmtId="0" fontId="0" fillId="0" borderId="1" xfId="0" applyBorder="1" applyAlignment="1">
      <alignment wrapText="1"/>
    </xf>
    <xf numFmtId="0" fontId="0" fillId="2" borderId="0" xfId="0" applyFill="1" applyAlignment="1">
      <alignment horizontal="justify" vertical="center" wrapText="1"/>
    </xf>
    <xf numFmtId="0" fontId="0" fillId="2" borderId="1" xfId="0" applyFill="1" applyBorder="1" applyAlignment="1">
      <alignment horizontal="justify"/>
    </xf>
    <xf numFmtId="0" fontId="26" fillId="0" borderId="0" xfId="3" applyFont="1"/>
    <xf numFmtId="0" fontId="27" fillId="0" borderId="0" xfId="3" applyFont="1"/>
    <xf numFmtId="0" fontId="26" fillId="0" borderId="29" xfId="0" applyFont="1" applyBorder="1"/>
    <xf numFmtId="0" fontId="26" fillId="0" borderId="30" xfId="0" applyFont="1" applyBorder="1"/>
    <xf numFmtId="0" fontId="26" fillId="0" borderId="26" xfId="0" applyFont="1" applyBorder="1" applyAlignment="1">
      <alignment horizontal="center"/>
    </xf>
    <xf numFmtId="0" fontId="26" fillId="0" borderId="27" xfId="0" applyFont="1" applyBorder="1" applyAlignment="1">
      <alignment horizontal="center"/>
    </xf>
    <xf numFmtId="14" fontId="26" fillId="0" borderId="32" xfId="0" applyNumberFormat="1" applyFont="1" applyBorder="1" applyAlignment="1">
      <alignment horizontal="center" vertical="center"/>
    </xf>
    <xf numFmtId="14" fontId="26" fillId="0" borderId="33" xfId="0" applyNumberFormat="1" applyFont="1" applyBorder="1" applyAlignment="1">
      <alignment horizontal="center" vertical="center"/>
    </xf>
    <xf numFmtId="0" fontId="3" fillId="14" borderId="21" xfId="0" applyFont="1" applyFill="1" applyBorder="1" applyAlignment="1">
      <alignment horizontal="center"/>
    </xf>
    <xf numFmtId="0" fontId="3" fillId="14" borderId="0" xfId="0" applyFont="1" applyFill="1" applyAlignment="1">
      <alignment horizontal="center"/>
    </xf>
    <xf numFmtId="0" fontId="3" fillId="14" borderId="8" xfId="0" applyFont="1" applyFill="1" applyBorder="1" applyAlignment="1">
      <alignment horizontal="center"/>
    </xf>
    <xf numFmtId="0" fontId="3" fillId="14" borderId="22" xfId="0" applyFont="1" applyFill="1" applyBorder="1" applyAlignment="1">
      <alignment horizontal="center"/>
    </xf>
    <xf numFmtId="0" fontId="3" fillId="14" borderId="19" xfId="0" applyFont="1" applyFill="1" applyBorder="1" applyAlignment="1">
      <alignment horizontal="center"/>
    </xf>
    <xf numFmtId="0" fontId="3" fillId="14" borderId="23" xfId="0" applyFont="1" applyFill="1" applyBorder="1" applyAlignment="1">
      <alignment horizontal="center"/>
    </xf>
    <xf numFmtId="0" fontId="26" fillId="0" borderId="27" xfId="0" applyFont="1" applyBorder="1" applyAlignment="1">
      <alignment horizontal="center" vertical="center"/>
    </xf>
    <xf numFmtId="0" fontId="26" fillId="0" borderId="30" xfId="0" applyFont="1" applyBorder="1" applyAlignment="1">
      <alignment wrapText="1"/>
    </xf>
    <xf numFmtId="0" fontId="26" fillId="0" borderId="30" xfId="0" applyFont="1" applyBorder="1" applyAlignment="1">
      <alignment horizontal="left" wrapText="1"/>
    </xf>
    <xf numFmtId="0" fontId="26" fillId="0" borderId="31" xfId="3" applyFont="1" applyBorder="1" applyAlignment="1">
      <alignment horizontal="justify"/>
    </xf>
    <xf numFmtId="0" fontId="26" fillId="0" borderId="28" xfId="3" applyFont="1" applyBorder="1" applyAlignment="1">
      <alignment horizontal="center" vertical="center"/>
    </xf>
    <xf numFmtId="0" fontId="1" fillId="7" borderId="1" xfId="0" applyFont="1" applyFill="1" applyBorder="1" applyAlignment="1">
      <alignment horizontal="center" vertical="center"/>
    </xf>
    <xf numFmtId="0" fontId="15"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0" fillId="2" borderId="1" xfId="0" applyFill="1" applyBorder="1" applyAlignment="1">
      <alignment horizontal="center"/>
    </xf>
    <xf numFmtId="0" fontId="29" fillId="15" borderId="1" xfId="0" applyFont="1" applyFill="1" applyBorder="1" applyAlignment="1">
      <alignment horizontal="center" vertical="center" wrapText="1"/>
    </xf>
    <xf numFmtId="0" fontId="30" fillId="7" borderId="1" xfId="0" applyFont="1" applyFill="1" applyBorder="1" applyAlignment="1">
      <alignment horizontal="left" vertical="center" wrapText="1"/>
    </xf>
    <xf numFmtId="0" fontId="30" fillId="0" borderId="0" xfId="0" applyFont="1" applyAlignment="1">
      <alignment horizontal="left" vertical="center" wrapText="1"/>
    </xf>
    <xf numFmtId="0" fontId="0" fillId="0" borderId="0" xfId="0" applyAlignment="1">
      <alignment horizontal="justify"/>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0" fillId="7" borderId="1" xfId="1" applyFill="1" applyBorder="1" applyAlignment="1">
      <alignment horizontal="center" vertical="center" wrapText="1"/>
    </xf>
    <xf numFmtId="0" fontId="1" fillId="7" borderId="1" xfId="0" applyFont="1" applyFill="1" applyBorder="1" applyAlignment="1">
      <alignment horizontal="center" vertical="center" wrapText="1"/>
    </xf>
    <xf numFmtId="0" fontId="10" fillId="7" borderId="1" xfId="1" applyFill="1" applyBorder="1" applyAlignment="1">
      <alignment horizontal="center" vertical="center"/>
    </xf>
    <xf numFmtId="0" fontId="1" fillId="7" borderId="1" xfId="0" applyFont="1" applyFill="1" applyBorder="1" applyAlignment="1">
      <alignment horizontal="center" vertical="center"/>
    </xf>
    <xf numFmtId="0" fontId="0" fillId="7" borderId="1" xfId="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 fillId="7" borderId="1"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 fillId="7" borderId="1" xfId="0" applyFont="1" applyFill="1" applyBorder="1" applyAlignment="1">
      <alignment horizontal="center"/>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6" fillId="0" borderId="0" xfId="0" applyFont="1" applyAlignment="1" applyProtection="1">
      <alignment horizontal="left" vertical="center"/>
      <protection locked="0"/>
    </xf>
    <xf numFmtId="0" fontId="0" fillId="14" borderId="20" xfId="0" applyFill="1" applyBorder="1" applyAlignment="1">
      <alignment horizontal="center"/>
    </xf>
    <xf numFmtId="0" fontId="0" fillId="14" borderId="6" xfId="0" applyFill="1" applyBorder="1" applyAlignment="1">
      <alignment horizontal="center"/>
    </xf>
    <xf numFmtId="0" fontId="0" fillId="14" borderId="21" xfId="0" applyFill="1" applyBorder="1" applyAlignment="1">
      <alignment horizontal="center"/>
    </xf>
    <xf numFmtId="0" fontId="0" fillId="14" borderId="0" xfId="0" applyFill="1" applyAlignment="1">
      <alignment horizontal="center"/>
    </xf>
    <xf numFmtId="0" fontId="23" fillId="14" borderId="20" xfId="0" applyFont="1" applyFill="1" applyBorder="1" applyAlignment="1">
      <alignment horizontal="center"/>
    </xf>
    <xf numFmtId="0" fontId="23" fillId="14" borderId="6" xfId="0" applyFont="1" applyFill="1" applyBorder="1" applyAlignment="1">
      <alignment horizontal="center"/>
    </xf>
    <xf numFmtId="0" fontId="23" fillId="14" borderId="3" xfId="0" applyFont="1" applyFill="1" applyBorder="1" applyAlignment="1">
      <alignment horizontal="center"/>
    </xf>
    <xf numFmtId="0" fontId="23" fillId="14" borderId="21" xfId="0" applyFont="1" applyFill="1" applyBorder="1" applyAlignment="1">
      <alignment horizontal="center"/>
    </xf>
    <xf numFmtId="0" fontId="23" fillId="14" borderId="0" xfId="0" applyFont="1" applyFill="1" applyAlignment="1">
      <alignment horizontal="center"/>
    </xf>
    <xf numFmtId="0" fontId="23" fillId="14" borderId="8" xfId="0" applyFont="1" applyFill="1" applyBorder="1" applyAlignment="1">
      <alignment horizontal="center"/>
    </xf>
    <xf numFmtId="0" fontId="3" fillId="14" borderId="21" xfId="0" applyFont="1" applyFill="1" applyBorder="1" applyAlignment="1">
      <alignment horizontal="center"/>
    </xf>
    <xf numFmtId="0" fontId="3" fillId="14" borderId="0" xfId="0" applyFont="1" applyFill="1" applyAlignment="1">
      <alignment horizontal="center"/>
    </xf>
    <xf numFmtId="0" fontId="3" fillId="14" borderId="8" xfId="0" applyFont="1" applyFill="1" applyBorder="1" applyAlignment="1">
      <alignment horizontal="center"/>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4" borderId="1" xfId="0" applyFont="1" applyFill="1" applyBorder="1" applyAlignment="1">
      <alignment horizontal="center" vertical="center"/>
    </xf>
    <xf numFmtId="0" fontId="6" fillId="14" borderId="7" xfId="0" applyFont="1" applyFill="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164" fontId="0" fillId="2" borderId="4"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0" fontId="0" fillId="0" borderId="4"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5" xfId="0" applyBorder="1" applyAlignment="1">
      <alignment horizontal="justify" vertical="center" wrapText="1"/>
    </xf>
    <xf numFmtId="0" fontId="0" fillId="2" borderId="4"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Alignment="1">
      <alignment horizontal="center"/>
    </xf>
    <xf numFmtId="0" fontId="2" fillId="2" borderId="4"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2" borderId="0" xfId="0" applyFill="1" applyAlignment="1">
      <alignment horizontal="center" vertical="center" wrapText="1"/>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0" borderId="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25" fillId="14" borderId="24" xfId="3" applyFont="1" applyFill="1" applyBorder="1" applyAlignment="1">
      <alignment horizontal="center" vertical="center" wrapText="1"/>
    </xf>
    <xf numFmtId="0" fontId="25" fillId="14" borderId="25" xfId="3" applyFont="1" applyFill="1" applyBorder="1" applyAlignment="1">
      <alignment horizontal="center" vertical="center" wrapText="1"/>
    </xf>
    <xf numFmtId="0" fontId="31" fillId="15" borderId="4" xfId="0" applyFont="1" applyFill="1" applyBorder="1" applyAlignment="1">
      <alignment horizontal="center" vertical="center" wrapText="1"/>
    </xf>
    <xf numFmtId="0" fontId="31" fillId="15" borderId="5" xfId="0" applyFont="1" applyFill="1" applyBorder="1" applyAlignment="1">
      <alignment horizontal="center" vertical="center" wrapText="1"/>
    </xf>
    <xf numFmtId="9" fontId="30" fillId="15" borderId="1" xfId="0" applyNumberFormat="1" applyFont="1" applyFill="1" applyBorder="1" applyAlignment="1">
      <alignment horizontal="center" vertical="center"/>
    </xf>
    <xf numFmtId="0" fontId="30" fillId="16" borderId="1"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11" borderId="15"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17"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0" fontId="6" fillId="2" borderId="0" xfId="0" applyFont="1" applyFill="1" applyAlignment="1">
      <alignment horizontal="left" vertical="center" wrapText="1"/>
    </xf>
    <xf numFmtId="0" fontId="11" fillId="10" borderId="1" xfId="2" applyFont="1" applyFill="1" applyBorder="1" applyAlignment="1">
      <alignment horizontal="center" vertical="center" wrapText="1"/>
    </xf>
    <xf numFmtId="0" fontId="32" fillId="0" borderId="2"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14" fontId="26" fillId="0" borderId="34" xfId="3" applyNumberFormat="1" applyFont="1" applyBorder="1" applyAlignment="1">
      <alignment horizontal="center" vertical="center"/>
    </xf>
  </cellXfs>
  <cellStyles count="4">
    <cellStyle name="Hipervínculo" xfId="1" builtinId="8"/>
    <cellStyle name="Normal" xfId="0" builtinId="0"/>
    <cellStyle name="Normal 2" xfId="3" xr:uid="{F73A6FED-14F1-46F7-AE67-DFEBF7A73324}"/>
    <cellStyle name="Normal 2 2" xfId="2" xr:uid="{00000000-0005-0000-0000-000002000000}"/>
  </cellStyles>
  <dxfs count="20">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635595</xdr:colOff>
      <xdr:row>0</xdr:row>
      <xdr:rowOff>210145</xdr:rowOff>
    </xdr:from>
    <xdr:to>
      <xdr:col>2</xdr:col>
      <xdr:colOff>1012030</xdr:colOff>
      <xdr:row>3</xdr:row>
      <xdr:rowOff>76732</xdr:rowOff>
    </xdr:to>
    <xdr:pic>
      <xdr:nvPicPr>
        <xdr:cNvPr id="4" name="Imagen 3">
          <a:extLst>
            <a:ext uri="{FF2B5EF4-FFF2-40B4-BE49-F238E27FC236}">
              <a16:creationId xmlns:a16="http://schemas.microsoft.com/office/drawing/2014/main" id="{97B94C92-2326-7856-174F-8120757A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142" y="210145"/>
          <a:ext cx="2638623" cy="848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9"/>
  <sheetViews>
    <sheetView tabSelected="1" topLeftCell="S1" zoomScale="50" zoomScaleNormal="50" workbookViewId="0">
      <selection activeCell="AR4" sqref="AR4:AU5"/>
    </sheetView>
  </sheetViews>
  <sheetFormatPr baseColWidth="10" defaultColWidth="11.42578125" defaultRowHeight="15"/>
  <cols>
    <col min="1" max="1" width="9.28515625" style="2" customWidth="1"/>
    <col min="2" max="2" width="34" style="2" customWidth="1"/>
    <col min="3" max="3" width="34.140625" style="2" customWidth="1"/>
    <col min="4" max="4" width="34" style="2" customWidth="1"/>
    <col min="5" max="5" width="35.140625" style="38" customWidth="1"/>
    <col min="6" max="6" width="30.5703125" style="38" customWidth="1"/>
    <col min="7" max="7" width="31.5703125" style="38" customWidth="1"/>
    <col min="8" max="11" width="23.5703125" style="38" customWidth="1"/>
    <col min="12" max="12" width="44.140625" style="38" customWidth="1"/>
    <col min="13" max="14" width="26.85546875" style="38" customWidth="1"/>
    <col min="15" max="15" width="20.85546875" style="2" customWidth="1"/>
    <col min="16" max="17" width="17.42578125" style="2" customWidth="1"/>
    <col min="18" max="19" width="13.7109375" style="2" customWidth="1"/>
    <col min="20" max="20" width="14.28515625" style="2" customWidth="1"/>
    <col min="21" max="21" width="11.7109375" style="2" customWidth="1"/>
    <col min="22" max="22" width="11.42578125" style="2"/>
    <col min="23" max="23" width="45.7109375" style="38" customWidth="1"/>
    <col min="24" max="24" width="13.28515625" style="2" customWidth="1"/>
    <col min="25" max="25" width="15.28515625" style="2" customWidth="1"/>
    <col min="26" max="26" width="15.85546875" style="2" customWidth="1"/>
    <col min="27" max="27" width="15.5703125" style="2" customWidth="1"/>
    <col min="28" max="29" width="11.42578125" style="2"/>
    <col min="30" max="31" width="13.28515625" style="2" customWidth="1"/>
    <col min="32" max="32" width="15.85546875" style="2" hidden="1" customWidth="1"/>
    <col min="33" max="33" width="13.28515625" style="2" hidden="1" customWidth="1"/>
    <col min="34" max="34" width="14.28515625" style="2" hidden="1" customWidth="1"/>
    <col min="35" max="35" width="11.42578125" style="2"/>
    <col min="36" max="36" width="13.140625" style="2" hidden="1" customWidth="1"/>
    <col min="37" max="37" width="16.28515625" style="2" hidden="1" customWidth="1"/>
    <col min="38" max="39" width="12.85546875" style="2" hidden="1" customWidth="1"/>
    <col min="40" max="40" width="11.42578125" style="2"/>
    <col min="41" max="42" width="16.85546875" style="2" customWidth="1"/>
    <col min="43" max="43" width="27.140625" style="2" customWidth="1"/>
    <col min="44" max="45" width="11.42578125" style="2"/>
    <col min="46" max="46" width="12.85546875" style="2" customWidth="1"/>
    <col min="47" max="47" width="18.140625" style="2" customWidth="1"/>
    <col min="48" max="16384" width="11.42578125" style="2"/>
  </cols>
  <sheetData>
    <row r="1" spans="1:47" ht="26.25">
      <c r="A1" s="119"/>
      <c r="B1" s="120"/>
      <c r="C1" s="120"/>
      <c r="D1" s="123" t="s">
        <v>0</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5"/>
      <c r="AR1" s="190" t="s">
        <v>285</v>
      </c>
      <c r="AS1" s="191"/>
      <c r="AT1" s="191"/>
      <c r="AU1" s="191"/>
    </row>
    <row r="2" spans="1:47" ht="26.25" customHeight="1">
      <c r="A2" s="121"/>
      <c r="B2" s="122"/>
      <c r="C2" s="122"/>
      <c r="D2" s="126" t="s">
        <v>1</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8"/>
      <c r="AR2" s="132" t="s">
        <v>2</v>
      </c>
      <c r="AS2" s="133"/>
      <c r="AT2" s="133"/>
      <c r="AU2" s="133"/>
    </row>
    <row r="3" spans="1:47" ht="26.25">
      <c r="A3" s="121"/>
      <c r="B3" s="122"/>
      <c r="C3" s="122"/>
      <c r="D3" s="129" t="s">
        <v>3</v>
      </c>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1"/>
      <c r="AR3" s="132" t="s">
        <v>286</v>
      </c>
      <c r="AS3" s="133"/>
      <c r="AT3" s="133"/>
      <c r="AU3" s="133"/>
    </row>
    <row r="4" spans="1:47" ht="26.25">
      <c r="A4" s="121"/>
      <c r="B4" s="122"/>
      <c r="C4" s="122"/>
      <c r="D4" s="81"/>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3"/>
      <c r="AR4" s="136" t="s">
        <v>4</v>
      </c>
      <c r="AS4" s="137"/>
      <c r="AT4" s="137"/>
      <c r="AU4" s="138"/>
    </row>
    <row r="5" spans="1:47" ht="26.25">
      <c r="A5" s="134" t="s">
        <v>5</v>
      </c>
      <c r="B5" s="134"/>
      <c r="C5" s="135"/>
      <c r="D5" s="8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6"/>
      <c r="AR5" s="139"/>
      <c r="AS5" s="140"/>
      <c r="AT5" s="140"/>
      <c r="AU5" s="141"/>
    </row>
    <row r="6" spans="1:47" ht="15.75">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1"/>
      <c r="AR6" s="118"/>
      <c r="AS6" s="118"/>
    </row>
    <row r="7" spans="1:47">
      <c r="A7" s="104" t="s">
        <v>6</v>
      </c>
      <c r="B7" s="104" t="s">
        <v>7</v>
      </c>
      <c r="C7" s="106" t="s">
        <v>8</v>
      </c>
      <c r="D7" s="106" t="s">
        <v>9</v>
      </c>
      <c r="E7" s="111" t="s">
        <v>10</v>
      </c>
      <c r="F7" s="111"/>
      <c r="G7" s="111"/>
      <c r="H7" s="111" t="s">
        <v>11</v>
      </c>
      <c r="I7" s="111"/>
      <c r="J7" s="111"/>
      <c r="K7" s="111"/>
      <c r="L7" s="105" t="s">
        <v>12</v>
      </c>
      <c r="M7" s="106" t="s">
        <v>13</v>
      </c>
      <c r="N7" s="106" t="s">
        <v>14</v>
      </c>
      <c r="O7" s="106" t="s">
        <v>15</v>
      </c>
      <c r="P7" s="103" t="s">
        <v>16</v>
      </c>
      <c r="Q7" s="109" t="s">
        <v>17</v>
      </c>
      <c r="R7" s="103" t="s">
        <v>18</v>
      </c>
      <c r="S7" s="110" t="s">
        <v>19</v>
      </c>
      <c r="T7" s="103" t="s">
        <v>20</v>
      </c>
      <c r="U7" s="110" t="s">
        <v>21</v>
      </c>
      <c r="V7" s="103" t="s">
        <v>22</v>
      </c>
      <c r="W7" s="106" t="s">
        <v>23</v>
      </c>
      <c r="X7" s="104" t="s">
        <v>24</v>
      </c>
      <c r="Y7" s="105" t="s">
        <v>25</v>
      </c>
      <c r="Z7" s="106" t="s">
        <v>26</v>
      </c>
      <c r="AA7" s="106" t="s">
        <v>27</v>
      </c>
      <c r="AB7" s="106" t="s">
        <v>28</v>
      </c>
      <c r="AC7" s="106" t="s">
        <v>29</v>
      </c>
      <c r="AD7" s="103" t="s">
        <v>30</v>
      </c>
      <c r="AE7" s="107" t="s">
        <v>31</v>
      </c>
      <c r="AF7" s="95"/>
      <c r="AG7" s="95"/>
      <c r="AH7" s="95"/>
      <c r="AI7" s="108" t="s">
        <v>32</v>
      </c>
      <c r="AJ7" s="95"/>
      <c r="AK7" s="95"/>
      <c r="AL7" s="95"/>
      <c r="AM7" s="95"/>
      <c r="AN7" s="103" t="s">
        <v>33</v>
      </c>
      <c r="AO7" s="104" t="s">
        <v>34</v>
      </c>
      <c r="AP7" s="104" t="s">
        <v>35</v>
      </c>
      <c r="AQ7" s="104" t="s">
        <v>36</v>
      </c>
      <c r="AR7" s="104" t="s">
        <v>37</v>
      </c>
      <c r="AS7" s="104" t="s">
        <v>38</v>
      </c>
      <c r="AT7" s="104" t="s">
        <v>39</v>
      </c>
      <c r="AU7" s="104" t="s">
        <v>40</v>
      </c>
    </row>
    <row r="8" spans="1:47" ht="30">
      <c r="A8" s="104"/>
      <c r="B8" s="104"/>
      <c r="C8" s="106"/>
      <c r="D8" s="106"/>
      <c r="E8" s="92" t="s">
        <v>41</v>
      </c>
      <c r="F8" s="92" t="s">
        <v>42</v>
      </c>
      <c r="G8" s="92" t="s">
        <v>43</v>
      </c>
      <c r="H8" s="92" t="s">
        <v>44</v>
      </c>
      <c r="I8" s="92" t="s">
        <v>45</v>
      </c>
      <c r="J8" s="13" t="s">
        <v>46</v>
      </c>
      <c r="K8" s="13" t="s">
        <v>47</v>
      </c>
      <c r="L8" s="105"/>
      <c r="M8" s="106"/>
      <c r="N8" s="106"/>
      <c r="O8" s="106"/>
      <c r="P8" s="103"/>
      <c r="Q8" s="109"/>
      <c r="R8" s="103"/>
      <c r="S8" s="110"/>
      <c r="T8" s="103"/>
      <c r="U8" s="110"/>
      <c r="V8" s="103"/>
      <c r="W8" s="106"/>
      <c r="X8" s="104"/>
      <c r="Y8" s="105"/>
      <c r="Z8" s="106"/>
      <c r="AA8" s="106"/>
      <c r="AB8" s="106"/>
      <c r="AC8" s="106"/>
      <c r="AD8" s="103"/>
      <c r="AE8" s="107"/>
      <c r="AF8" s="94" t="s">
        <v>48</v>
      </c>
      <c r="AG8" s="93" t="s">
        <v>49</v>
      </c>
      <c r="AH8" s="94" t="s">
        <v>50</v>
      </c>
      <c r="AI8" s="108"/>
      <c r="AJ8" s="94" t="s">
        <v>51</v>
      </c>
      <c r="AK8" s="94" t="s">
        <v>52</v>
      </c>
      <c r="AL8" s="94" t="s">
        <v>53</v>
      </c>
      <c r="AM8" s="94" t="s">
        <v>54</v>
      </c>
      <c r="AN8" s="103"/>
      <c r="AO8" s="104"/>
      <c r="AP8" s="104"/>
      <c r="AQ8" s="104"/>
      <c r="AR8" s="104"/>
      <c r="AS8" s="104"/>
      <c r="AT8" s="104"/>
      <c r="AU8" s="104"/>
    </row>
    <row r="9" spans="1:47" s="12" customFormat="1" ht="84" customHeight="1">
      <c r="A9" s="112"/>
      <c r="B9" s="112"/>
      <c r="C9" s="115" t="e">
        <f>LOOKUP(B9,E$109:E$146,F$109:F$146)</f>
        <v>#N/A</v>
      </c>
      <c r="D9" s="112"/>
      <c r="E9" s="151"/>
      <c r="F9" s="145"/>
      <c r="G9" s="145"/>
      <c r="H9" s="100"/>
      <c r="I9" s="100"/>
      <c r="J9" s="100"/>
      <c r="K9" s="100"/>
      <c r="L9" s="148" t="str">
        <f>IF(F9&lt;&gt;"",CONCATENATE(E9," ",F9),CONCATENATE(H9," ",I9," ",J9," ",K9))</f>
        <v xml:space="preserve">   </v>
      </c>
      <c r="M9" s="100"/>
      <c r="N9" s="100"/>
      <c r="O9" s="112"/>
      <c r="P9" s="112"/>
      <c r="Q9" s="112"/>
      <c r="R9" s="112"/>
      <c r="S9" s="115">
        <f>IF(R9="Muy alta",100,IF(R9="Alta",80,IF(R9="Media",60,IF(R9="Baja",40,IF(R9="Muy baja",20,IF(R9="Casi Seguro",100,IF(R9="Probable",80,IF(R9="Posible",60,IF(R9="Improbable",40,IF(R9="Rara vez",20,0))))))))))</f>
        <v>0</v>
      </c>
      <c r="T9" s="112"/>
      <c r="U9" s="115">
        <f>IF(T9="Catastrófico",100,IF(T9="Mayor",80,IF(T9="Moderado",60,IF(T9="Menor",40,IF(T9="Leve",20,0)))))</f>
        <v>0</v>
      </c>
      <c r="V9" s="112"/>
      <c r="W9" s="47"/>
      <c r="X9" s="22" t="str">
        <f>IF(OR(Y9="Preventivo",Y9="Detectivo"),"Probabilidad",IF(Y9="Correctivo","Impacto"," "))</f>
        <v xml:space="preserve"> </v>
      </c>
      <c r="Y9" s="50"/>
      <c r="Z9" s="50"/>
      <c r="AA9" s="50"/>
      <c r="AB9" s="50"/>
      <c r="AC9" s="50"/>
      <c r="AD9" s="142">
        <f>AH11</f>
        <v>0</v>
      </c>
      <c r="AE9" s="22">
        <f>IF(Y9="Preventivo",25,IF(Y9="Detectivo",15,0))</f>
        <v>0</v>
      </c>
      <c r="AF9" s="22">
        <f>IF(Y9="Correctivo",0,IF(Z9="Automatizado",25,IF(Z9="Manual",15,0)))</f>
        <v>0</v>
      </c>
      <c r="AG9" s="22">
        <f>($S$9*((AE9+AF9))/100)</f>
        <v>0</v>
      </c>
      <c r="AH9" s="22">
        <f>S9-AG9</f>
        <v>0</v>
      </c>
      <c r="AI9" s="142">
        <f>AM11</f>
        <v>0</v>
      </c>
      <c r="AJ9" s="22">
        <f>IF(Y9="Correctivo",10,0)</f>
        <v>0</v>
      </c>
      <c r="AK9" s="22">
        <f>IF(X9="Probabilidad",0,IF(Z9="Automatizado",25,IF(Z9="Manual",15,0)))</f>
        <v>0</v>
      </c>
      <c r="AL9" s="22">
        <f>($U$9*((AJ9+AK9))/100)</f>
        <v>0</v>
      </c>
      <c r="AM9" s="22">
        <f>U9-AL9</f>
        <v>0</v>
      </c>
      <c r="AN9" s="112"/>
      <c r="AO9" s="112"/>
      <c r="AP9" s="112"/>
      <c r="AQ9" s="44"/>
      <c r="AR9" s="51"/>
      <c r="AS9" s="51"/>
      <c r="AT9" s="51"/>
      <c r="AU9" s="51"/>
    </row>
    <row r="10" spans="1:47" ht="84" customHeight="1">
      <c r="A10" s="113"/>
      <c r="B10" s="113"/>
      <c r="C10" s="116"/>
      <c r="D10" s="113"/>
      <c r="E10" s="152"/>
      <c r="F10" s="146"/>
      <c r="G10" s="146"/>
      <c r="H10" s="101"/>
      <c r="I10" s="101"/>
      <c r="J10" s="101"/>
      <c r="K10" s="101"/>
      <c r="L10" s="149"/>
      <c r="M10" s="101"/>
      <c r="N10" s="101"/>
      <c r="O10" s="113"/>
      <c r="P10" s="113"/>
      <c r="Q10" s="113"/>
      <c r="R10" s="113"/>
      <c r="S10" s="116"/>
      <c r="T10" s="113"/>
      <c r="U10" s="116"/>
      <c r="V10" s="113"/>
      <c r="W10" s="48"/>
      <c r="X10" s="22" t="str">
        <f t="shared" ref="X10:X73" si="0">IF(OR(Y10="Preventivo",Y10="Detectivo"),"Probabilidad",IF(Y10="Correctivo","Impacto"," "))</f>
        <v xml:space="preserve"> </v>
      </c>
      <c r="Y10" s="50"/>
      <c r="Z10" s="50"/>
      <c r="AA10" s="50"/>
      <c r="AB10" s="50"/>
      <c r="AC10" s="50"/>
      <c r="AD10" s="143"/>
      <c r="AE10" s="22">
        <f t="shared" ref="AE10:AE73" si="1">IF(Y10="Preventivo",25,IF(Y10="Detectivo",15,0))</f>
        <v>0</v>
      </c>
      <c r="AF10" s="22">
        <f t="shared" ref="AF10:AF73" si="2">IF(Y10="Correctivo",0,IF(Z10="Automatizado",25,IF(Z10="Manual",15,0)))</f>
        <v>0</v>
      </c>
      <c r="AG10" s="22">
        <f>($AH$9*((AE10+AF10))/100)</f>
        <v>0</v>
      </c>
      <c r="AH10" s="22">
        <f>AH9-AG10</f>
        <v>0</v>
      </c>
      <c r="AI10" s="143"/>
      <c r="AJ10" s="22">
        <f t="shared" ref="AJ10:AJ73" si="3">IF(Y10="Correctivo",10,0)</f>
        <v>0</v>
      </c>
      <c r="AK10" s="22">
        <f t="shared" ref="AK10:AK73" si="4">IF(X10="Probabilidad",0,IF(Z10="Automatizado",25,IF(Z10="Manual",15,0)))</f>
        <v>0</v>
      </c>
      <c r="AL10" s="22">
        <f>($AM$9*((AJ10+AK10))/100)</f>
        <v>0</v>
      </c>
      <c r="AM10" s="22">
        <f>AM9-AL10</f>
        <v>0</v>
      </c>
      <c r="AN10" s="113"/>
      <c r="AO10" s="113"/>
      <c r="AP10" s="113"/>
      <c r="AQ10" s="44"/>
      <c r="AR10" s="52"/>
      <c r="AS10" s="52"/>
      <c r="AT10" s="52"/>
      <c r="AU10" s="52"/>
    </row>
    <row r="11" spans="1:47" ht="84" customHeight="1">
      <c r="A11" s="114"/>
      <c r="B11" s="114"/>
      <c r="C11" s="117"/>
      <c r="D11" s="114"/>
      <c r="E11" s="153"/>
      <c r="F11" s="147"/>
      <c r="G11" s="147"/>
      <c r="H11" s="102"/>
      <c r="I11" s="102"/>
      <c r="J11" s="102"/>
      <c r="K11" s="102"/>
      <c r="L11" s="150"/>
      <c r="M11" s="102"/>
      <c r="N11" s="102"/>
      <c r="O11" s="114"/>
      <c r="P11" s="114"/>
      <c r="Q11" s="114"/>
      <c r="R11" s="114"/>
      <c r="S11" s="117"/>
      <c r="T11" s="114"/>
      <c r="U11" s="117"/>
      <c r="V11" s="114"/>
      <c r="W11" s="49"/>
      <c r="X11" s="22" t="str">
        <f t="shared" si="0"/>
        <v xml:space="preserve"> </v>
      </c>
      <c r="Y11" s="50"/>
      <c r="Z11" s="50"/>
      <c r="AA11" s="50"/>
      <c r="AB11" s="50"/>
      <c r="AC11" s="50"/>
      <c r="AD11" s="144"/>
      <c r="AE11" s="22">
        <f t="shared" si="1"/>
        <v>0</v>
      </c>
      <c r="AF11" s="22">
        <f t="shared" si="2"/>
        <v>0</v>
      </c>
      <c r="AG11" s="22">
        <f>($AH$10*((AE11+AF11))/100)</f>
        <v>0</v>
      </c>
      <c r="AH11" s="22">
        <f>AH10-AG11</f>
        <v>0</v>
      </c>
      <c r="AI11" s="144"/>
      <c r="AJ11" s="22">
        <f t="shared" si="3"/>
        <v>0</v>
      </c>
      <c r="AK11" s="22">
        <f t="shared" si="4"/>
        <v>0</v>
      </c>
      <c r="AL11" s="22">
        <f>($AM$10*((AJ11+AK11))/100)</f>
        <v>0</v>
      </c>
      <c r="AM11" s="22">
        <f>AM10-AL11</f>
        <v>0</v>
      </c>
      <c r="AN11" s="114"/>
      <c r="AO11" s="114"/>
      <c r="AP11" s="114"/>
      <c r="AQ11" s="44"/>
      <c r="AR11" s="52"/>
      <c r="AS11" s="52"/>
      <c r="AT11" s="52"/>
      <c r="AU11" s="52"/>
    </row>
    <row r="12" spans="1:47" ht="84.75" customHeight="1">
      <c r="A12" s="112"/>
      <c r="B12" s="112"/>
      <c r="C12" s="115" t="e">
        <f t="shared" ref="C12" si="5">LOOKUP(B12,E$109:E$146,F$109:F$146)</f>
        <v>#N/A</v>
      </c>
      <c r="D12" s="112"/>
      <c r="E12" s="151"/>
      <c r="F12" s="145"/>
      <c r="G12" s="145"/>
      <c r="H12" s="100"/>
      <c r="I12" s="100"/>
      <c r="J12" s="100"/>
      <c r="K12" s="100"/>
      <c r="L12" s="148" t="str">
        <f t="shared" ref="L12" si="6">IF(F12&lt;&gt;"",CONCATENATE(E12," ",F12),CONCATENATE(H12," ",I12," ",J12," ",K12))</f>
        <v xml:space="preserve">   </v>
      </c>
      <c r="M12" s="100"/>
      <c r="N12" s="100"/>
      <c r="O12" s="112"/>
      <c r="P12" s="112"/>
      <c r="Q12" s="112"/>
      <c r="R12" s="112"/>
      <c r="S12" s="115">
        <f t="shared" ref="S12" si="7">IF(R12="Muy alta",100,IF(R12="Alta",80,IF(R12="Media",60,IF(R12="Baja",40,IF(R12="Muy baja",20,IF(R12="Casi Seguro",100,IF(R12="Probable",80,IF(R12="Posible",60,IF(R12="Improbable",40,IF(R12="Rara vez",20,0))))))))))</f>
        <v>0</v>
      </c>
      <c r="T12" s="112"/>
      <c r="U12" s="115">
        <f t="shared" ref="U12" si="8">IF(T12="Catastrófico",100,IF(T12="Mayor",80,IF(T12="Moderado",60,IF(T12="Menor",40,IF(T12="Leve",20,0)))))</f>
        <v>0</v>
      </c>
      <c r="V12" s="112"/>
      <c r="W12" s="47"/>
      <c r="X12" s="22" t="str">
        <f t="shared" si="0"/>
        <v xml:space="preserve"> </v>
      </c>
      <c r="Y12" s="50"/>
      <c r="Z12" s="50"/>
      <c r="AA12" s="50"/>
      <c r="AB12" s="50"/>
      <c r="AC12" s="50"/>
      <c r="AD12" s="142">
        <f>AH14</f>
        <v>0</v>
      </c>
      <c r="AE12" s="22">
        <f t="shared" si="1"/>
        <v>0</v>
      </c>
      <c r="AF12" s="22">
        <f t="shared" si="2"/>
        <v>0</v>
      </c>
      <c r="AG12" s="22">
        <f>($S$12*((AE12+AF12))/100)</f>
        <v>0</v>
      </c>
      <c r="AH12" s="22">
        <f>S12-AG12</f>
        <v>0</v>
      </c>
      <c r="AI12" s="142">
        <f>AM14</f>
        <v>0</v>
      </c>
      <c r="AJ12" s="22">
        <f t="shared" si="3"/>
        <v>0</v>
      </c>
      <c r="AK12" s="22">
        <f t="shared" si="4"/>
        <v>0</v>
      </c>
      <c r="AL12" s="22">
        <f>($U$12*((AJ12+AK12))/100)</f>
        <v>0</v>
      </c>
      <c r="AM12" s="22">
        <f>U12-AL12</f>
        <v>0</v>
      </c>
      <c r="AN12" s="112"/>
      <c r="AO12" s="112"/>
      <c r="AP12" s="112"/>
      <c r="AQ12" s="44"/>
      <c r="AR12" s="52"/>
      <c r="AS12" s="52"/>
      <c r="AT12" s="52"/>
      <c r="AU12" s="52"/>
    </row>
    <row r="13" spans="1:47" ht="84.75" customHeight="1">
      <c r="A13" s="113"/>
      <c r="B13" s="113"/>
      <c r="C13" s="116"/>
      <c r="D13" s="113"/>
      <c r="E13" s="152"/>
      <c r="F13" s="146"/>
      <c r="G13" s="146"/>
      <c r="H13" s="101"/>
      <c r="I13" s="101"/>
      <c r="J13" s="101"/>
      <c r="K13" s="101"/>
      <c r="L13" s="149"/>
      <c r="M13" s="101"/>
      <c r="N13" s="101"/>
      <c r="O13" s="113"/>
      <c r="P13" s="113"/>
      <c r="Q13" s="113"/>
      <c r="R13" s="113"/>
      <c r="S13" s="116"/>
      <c r="T13" s="113"/>
      <c r="U13" s="116"/>
      <c r="V13" s="113"/>
      <c r="W13" s="48"/>
      <c r="X13" s="22" t="str">
        <f t="shared" si="0"/>
        <v xml:space="preserve"> </v>
      </c>
      <c r="Y13" s="50"/>
      <c r="Z13" s="50"/>
      <c r="AA13" s="50"/>
      <c r="AB13" s="50"/>
      <c r="AC13" s="50"/>
      <c r="AD13" s="143"/>
      <c r="AE13" s="22">
        <f t="shared" si="1"/>
        <v>0</v>
      </c>
      <c r="AF13" s="22">
        <f t="shared" si="2"/>
        <v>0</v>
      </c>
      <c r="AG13" s="22">
        <f>($AH$12*((AE13+AF13))/100)</f>
        <v>0</v>
      </c>
      <c r="AH13" s="22">
        <f>AH12-AG13</f>
        <v>0</v>
      </c>
      <c r="AI13" s="143"/>
      <c r="AJ13" s="22">
        <f t="shared" si="3"/>
        <v>0</v>
      </c>
      <c r="AK13" s="22">
        <f t="shared" si="4"/>
        <v>0</v>
      </c>
      <c r="AL13" s="22">
        <f>($AM$12*((AJ13+AK13))/100)</f>
        <v>0</v>
      </c>
      <c r="AM13" s="22">
        <f>AM12-AL13</f>
        <v>0</v>
      </c>
      <c r="AN13" s="113"/>
      <c r="AO13" s="113"/>
      <c r="AP13" s="113"/>
      <c r="AQ13" s="44"/>
      <c r="AR13" s="52"/>
      <c r="AS13" s="52"/>
      <c r="AT13" s="52"/>
      <c r="AU13" s="52"/>
    </row>
    <row r="14" spans="1:47" ht="84.75" customHeight="1">
      <c r="A14" s="114"/>
      <c r="B14" s="114"/>
      <c r="C14" s="117"/>
      <c r="D14" s="114"/>
      <c r="E14" s="153"/>
      <c r="F14" s="147"/>
      <c r="G14" s="147"/>
      <c r="H14" s="102"/>
      <c r="I14" s="102"/>
      <c r="J14" s="102"/>
      <c r="K14" s="102"/>
      <c r="L14" s="150"/>
      <c r="M14" s="102"/>
      <c r="N14" s="102"/>
      <c r="O14" s="114"/>
      <c r="P14" s="114"/>
      <c r="Q14" s="114"/>
      <c r="R14" s="114"/>
      <c r="S14" s="117"/>
      <c r="T14" s="114"/>
      <c r="U14" s="117"/>
      <c r="V14" s="114"/>
      <c r="W14" s="49"/>
      <c r="X14" s="22" t="str">
        <f t="shared" si="0"/>
        <v xml:space="preserve"> </v>
      </c>
      <c r="Y14" s="50"/>
      <c r="Z14" s="50"/>
      <c r="AA14" s="50"/>
      <c r="AB14" s="50"/>
      <c r="AC14" s="50"/>
      <c r="AD14" s="144"/>
      <c r="AE14" s="22">
        <f t="shared" si="1"/>
        <v>0</v>
      </c>
      <c r="AF14" s="22">
        <f t="shared" si="2"/>
        <v>0</v>
      </c>
      <c r="AG14" s="22">
        <f>($AH$13*((AE14+AF14))/100)</f>
        <v>0</v>
      </c>
      <c r="AH14" s="22">
        <f>AH13-AG14</f>
        <v>0</v>
      </c>
      <c r="AI14" s="144"/>
      <c r="AJ14" s="22">
        <f t="shared" si="3"/>
        <v>0</v>
      </c>
      <c r="AK14" s="22">
        <f t="shared" si="4"/>
        <v>0</v>
      </c>
      <c r="AL14" s="22">
        <f>($AM$13*((AJ14+AK14))/100)</f>
        <v>0</v>
      </c>
      <c r="AM14" s="22">
        <f>AM13-AL14</f>
        <v>0</v>
      </c>
      <c r="AN14" s="114"/>
      <c r="AO14" s="114"/>
      <c r="AP14" s="114"/>
      <c r="AQ14" s="44"/>
      <c r="AR14" s="52"/>
      <c r="AS14" s="52"/>
      <c r="AT14" s="52"/>
      <c r="AU14" s="52"/>
    </row>
    <row r="15" spans="1:47" ht="84.75" customHeight="1">
      <c r="A15" s="112"/>
      <c r="B15" s="112"/>
      <c r="C15" s="115" t="e">
        <f t="shared" ref="C15" si="9">LOOKUP(B15,E$109:E$146,F$109:F$146)</f>
        <v>#N/A</v>
      </c>
      <c r="D15" s="112"/>
      <c r="E15" s="151"/>
      <c r="F15" s="145"/>
      <c r="G15" s="145"/>
      <c r="H15" s="100"/>
      <c r="I15" s="100"/>
      <c r="J15" s="100"/>
      <c r="K15" s="100"/>
      <c r="L15" s="148" t="str">
        <f t="shared" ref="L15" si="10">IF(F15&lt;&gt;"",CONCATENATE(E15," ",F15),CONCATENATE(H15," ",I15," ",J15," ",K15))</f>
        <v xml:space="preserve">   </v>
      </c>
      <c r="M15" s="100"/>
      <c r="N15" s="100"/>
      <c r="O15" s="112"/>
      <c r="P15" s="112"/>
      <c r="Q15" s="112"/>
      <c r="R15" s="112"/>
      <c r="S15" s="115">
        <f t="shared" ref="S15" si="11">IF(R15="Muy alta",100,IF(R15="Alta",80,IF(R15="Media",60,IF(R15="Baja",40,IF(R15="Muy baja",20,IF(R15="Casi Seguro",100,IF(R15="Probable",80,IF(R15="Posible",60,IF(R15="Improbable",40,IF(R15="Rara vez",20,0))))))))))</f>
        <v>0</v>
      </c>
      <c r="T15" s="112"/>
      <c r="U15" s="115">
        <f t="shared" ref="U15" si="12">IF(T15="Catastrófico",100,IF(T15="Mayor",80,IF(T15="Moderado",60,IF(T15="Menor",40,IF(T15="Leve",20,0)))))</f>
        <v>0</v>
      </c>
      <c r="V15" s="112"/>
      <c r="W15" s="47"/>
      <c r="X15" s="22" t="str">
        <f t="shared" si="0"/>
        <v xml:space="preserve"> </v>
      </c>
      <c r="Y15" s="50"/>
      <c r="Z15" s="50"/>
      <c r="AA15" s="50"/>
      <c r="AB15" s="50"/>
      <c r="AC15" s="50"/>
      <c r="AD15" s="142">
        <f>AH17</f>
        <v>0</v>
      </c>
      <c r="AE15" s="22">
        <f t="shared" si="1"/>
        <v>0</v>
      </c>
      <c r="AF15" s="22">
        <f t="shared" si="2"/>
        <v>0</v>
      </c>
      <c r="AG15" s="22">
        <f>($S$15*((AE15+AF15))/100)</f>
        <v>0</v>
      </c>
      <c r="AH15" s="22">
        <f>S15-AG15</f>
        <v>0</v>
      </c>
      <c r="AI15" s="142">
        <f>AM17</f>
        <v>0</v>
      </c>
      <c r="AJ15" s="22">
        <f t="shared" si="3"/>
        <v>0</v>
      </c>
      <c r="AK15" s="22">
        <f t="shared" si="4"/>
        <v>0</v>
      </c>
      <c r="AL15" s="22">
        <f>($U$15*((AJ15+AK15))/100)</f>
        <v>0</v>
      </c>
      <c r="AM15" s="22">
        <f>U15-AL15</f>
        <v>0</v>
      </c>
      <c r="AN15" s="112"/>
      <c r="AO15" s="112"/>
      <c r="AP15" s="112"/>
      <c r="AQ15" s="44"/>
      <c r="AR15" s="52"/>
      <c r="AS15" s="52"/>
      <c r="AT15" s="52"/>
      <c r="AU15" s="52"/>
    </row>
    <row r="16" spans="1:47" ht="84.75" customHeight="1">
      <c r="A16" s="113"/>
      <c r="B16" s="113"/>
      <c r="C16" s="116"/>
      <c r="D16" s="113"/>
      <c r="E16" s="152"/>
      <c r="F16" s="146"/>
      <c r="G16" s="146"/>
      <c r="H16" s="101"/>
      <c r="I16" s="101"/>
      <c r="J16" s="101"/>
      <c r="K16" s="101"/>
      <c r="L16" s="149"/>
      <c r="M16" s="101"/>
      <c r="N16" s="101"/>
      <c r="O16" s="113"/>
      <c r="P16" s="113"/>
      <c r="Q16" s="113"/>
      <c r="R16" s="113"/>
      <c r="S16" s="116"/>
      <c r="T16" s="113"/>
      <c r="U16" s="116"/>
      <c r="V16" s="113"/>
      <c r="W16" s="48"/>
      <c r="X16" s="22" t="str">
        <f t="shared" si="0"/>
        <v xml:space="preserve"> </v>
      </c>
      <c r="Y16" s="50"/>
      <c r="Z16" s="50"/>
      <c r="AA16" s="50"/>
      <c r="AB16" s="50"/>
      <c r="AC16" s="50"/>
      <c r="AD16" s="143"/>
      <c r="AE16" s="22">
        <f t="shared" si="1"/>
        <v>0</v>
      </c>
      <c r="AF16" s="22">
        <f t="shared" si="2"/>
        <v>0</v>
      </c>
      <c r="AG16" s="22">
        <f>($AH$15*((AE16+AF16))/100)</f>
        <v>0</v>
      </c>
      <c r="AH16" s="22">
        <f>AH15-AG16</f>
        <v>0</v>
      </c>
      <c r="AI16" s="143"/>
      <c r="AJ16" s="22">
        <f t="shared" si="3"/>
        <v>0</v>
      </c>
      <c r="AK16" s="22">
        <f t="shared" si="4"/>
        <v>0</v>
      </c>
      <c r="AL16" s="22">
        <f>($AM$15*((AJ16+AK16))/100)</f>
        <v>0</v>
      </c>
      <c r="AM16" s="22">
        <f>AM15-AL16</f>
        <v>0</v>
      </c>
      <c r="AN16" s="113"/>
      <c r="AO16" s="113"/>
      <c r="AP16" s="113"/>
      <c r="AQ16" s="44"/>
      <c r="AR16" s="52"/>
      <c r="AS16" s="52"/>
      <c r="AT16" s="52"/>
      <c r="AU16" s="52"/>
    </row>
    <row r="17" spans="1:47" ht="84.75" customHeight="1">
      <c r="A17" s="114"/>
      <c r="B17" s="114"/>
      <c r="C17" s="117"/>
      <c r="D17" s="114"/>
      <c r="E17" s="153"/>
      <c r="F17" s="147"/>
      <c r="G17" s="147"/>
      <c r="H17" s="102"/>
      <c r="I17" s="102"/>
      <c r="J17" s="102"/>
      <c r="K17" s="102"/>
      <c r="L17" s="150"/>
      <c r="M17" s="102"/>
      <c r="N17" s="102"/>
      <c r="O17" s="114"/>
      <c r="P17" s="114"/>
      <c r="Q17" s="114"/>
      <c r="R17" s="114"/>
      <c r="S17" s="117"/>
      <c r="T17" s="114"/>
      <c r="U17" s="117"/>
      <c r="V17" s="114"/>
      <c r="W17" s="49"/>
      <c r="X17" s="22" t="str">
        <f t="shared" si="0"/>
        <v xml:space="preserve"> </v>
      </c>
      <c r="Y17" s="50"/>
      <c r="Z17" s="50"/>
      <c r="AA17" s="50"/>
      <c r="AB17" s="50"/>
      <c r="AC17" s="50"/>
      <c r="AD17" s="144"/>
      <c r="AE17" s="22">
        <f t="shared" si="1"/>
        <v>0</v>
      </c>
      <c r="AF17" s="22">
        <f t="shared" si="2"/>
        <v>0</v>
      </c>
      <c r="AG17" s="22">
        <f>($AH$16*((AE17+AF17))/100)</f>
        <v>0</v>
      </c>
      <c r="AH17" s="22">
        <f>AH16-AG17</f>
        <v>0</v>
      </c>
      <c r="AI17" s="144"/>
      <c r="AJ17" s="22">
        <f t="shared" si="3"/>
        <v>0</v>
      </c>
      <c r="AK17" s="22">
        <f t="shared" si="4"/>
        <v>0</v>
      </c>
      <c r="AL17" s="22">
        <f>($AM$16*((AJ17+AK17))/100)</f>
        <v>0</v>
      </c>
      <c r="AM17" s="22">
        <f>AM16-AL17</f>
        <v>0</v>
      </c>
      <c r="AN17" s="114"/>
      <c r="AO17" s="114"/>
      <c r="AP17" s="114"/>
      <c r="AQ17" s="44"/>
      <c r="AR17" s="52"/>
      <c r="AS17" s="52"/>
      <c r="AT17" s="52"/>
      <c r="AU17" s="52"/>
    </row>
    <row r="18" spans="1:47" ht="84.75" customHeight="1">
      <c r="A18" s="112"/>
      <c r="B18" s="112"/>
      <c r="C18" s="115" t="e">
        <f t="shared" ref="C18" si="13">LOOKUP(B18,E$109:E$146,F$109:F$146)</f>
        <v>#N/A</v>
      </c>
      <c r="D18" s="112"/>
      <c r="E18" s="151"/>
      <c r="F18" s="158"/>
      <c r="G18" s="158"/>
      <c r="H18" s="100"/>
      <c r="I18" s="100"/>
      <c r="J18" s="100"/>
      <c r="K18" s="100"/>
      <c r="L18" s="148" t="str">
        <f t="shared" ref="L18" si="14">IF(F18&lt;&gt;"",CONCATENATE(E18," ",F18),CONCATENATE(H18," ",I18," ",J18," ",K18))</f>
        <v xml:space="preserve">   </v>
      </c>
      <c r="M18" s="100"/>
      <c r="N18" s="100"/>
      <c r="O18" s="112"/>
      <c r="P18" s="112"/>
      <c r="Q18" s="112"/>
      <c r="R18" s="112"/>
      <c r="S18" s="115">
        <f t="shared" ref="S18" si="15">IF(R18="Muy alta",100,IF(R18="Alta",80,IF(R18="Media",60,IF(R18="Baja",40,IF(R18="Muy baja",20,IF(R18="Casi Seguro",100,IF(R18="Probable",80,IF(R18="Posible",60,IF(R18="Improbable",40,IF(R18="Rara vez",20,0))))))))))</f>
        <v>0</v>
      </c>
      <c r="T18" s="112"/>
      <c r="U18" s="115">
        <f t="shared" ref="U18" si="16">IF(T18="Catastrófico",100,IF(T18="Mayor",80,IF(T18="Moderado",60,IF(T18="Menor",40,IF(T18="Leve",20,0)))))</f>
        <v>0</v>
      </c>
      <c r="V18" s="112"/>
      <c r="W18" s="44"/>
      <c r="X18" s="22" t="str">
        <f t="shared" si="0"/>
        <v xml:space="preserve"> </v>
      </c>
      <c r="Y18" s="50"/>
      <c r="Z18" s="50"/>
      <c r="AA18" s="50"/>
      <c r="AB18" s="50"/>
      <c r="AC18" s="50"/>
      <c r="AD18" s="142">
        <f>AH20</f>
        <v>0</v>
      </c>
      <c r="AE18" s="22">
        <f t="shared" si="1"/>
        <v>0</v>
      </c>
      <c r="AF18" s="22">
        <f t="shared" si="2"/>
        <v>0</v>
      </c>
      <c r="AG18" s="22">
        <f>($S$18*((AE18+AF18))/100)</f>
        <v>0</v>
      </c>
      <c r="AH18" s="22">
        <f>S18-AG18</f>
        <v>0</v>
      </c>
      <c r="AI18" s="142">
        <f>AM20</f>
        <v>0</v>
      </c>
      <c r="AJ18" s="22">
        <f t="shared" si="3"/>
        <v>0</v>
      </c>
      <c r="AK18" s="22">
        <f t="shared" si="4"/>
        <v>0</v>
      </c>
      <c r="AL18" s="22">
        <f>($U$18*((AJ18+AK18))/100)</f>
        <v>0</v>
      </c>
      <c r="AM18" s="22">
        <f>U18-AL18</f>
        <v>0</v>
      </c>
      <c r="AN18" s="112"/>
      <c r="AO18" s="112"/>
      <c r="AP18" s="112"/>
      <c r="AQ18" s="44"/>
      <c r="AR18" s="52"/>
      <c r="AS18" s="52"/>
      <c r="AT18" s="52"/>
      <c r="AU18" s="52"/>
    </row>
    <row r="19" spans="1:47" ht="84.75" customHeight="1">
      <c r="A19" s="113"/>
      <c r="B19" s="113"/>
      <c r="C19" s="116"/>
      <c r="D19" s="113"/>
      <c r="E19" s="152"/>
      <c r="F19" s="159"/>
      <c r="G19" s="159"/>
      <c r="H19" s="101"/>
      <c r="I19" s="101"/>
      <c r="J19" s="101"/>
      <c r="K19" s="101"/>
      <c r="L19" s="149"/>
      <c r="M19" s="101"/>
      <c r="N19" s="101"/>
      <c r="O19" s="113"/>
      <c r="P19" s="113"/>
      <c r="Q19" s="113"/>
      <c r="R19" s="113"/>
      <c r="S19" s="116"/>
      <c r="T19" s="113"/>
      <c r="U19" s="116"/>
      <c r="V19" s="113"/>
      <c r="W19" s="44"/>
      <c r="X19" s="22" t="str">
        <f t="shared" si="0"/>
        <v xml:space="preserve"> </v>
      </c>
      <c r="Y19" s="50"/>
      <c r="Z19" s="50"/>
      <c r="AA19" s="50"/>
      <c r="AB19" s="50"/>
      <c r="AC19" s="50"/>
      <c r="AD19" s="143"/>
      <c r="AE19" s="22">
        <f t="shared" si="1"/>
        <v>0</v>
      </c>
      <c r="AF19" s="22">
        <f t="shared" si="2"/>
        <v>0</v>
      </c>
      <c r="AG19" s="22">
        <f>($AH$18*((AE19+AF19))/100)</f>
        <v>0</v>
      </c>
      <c r="AH19" s="22">
        <f>AH18-AG19</f>
        <v>0</v>
      </c>
      <c r="AI19" s="143"/>
      <c r="AJ19" s="22">
        <f t="shared" si="3"/>
        <v>0</v>
      </c>
      <c r="AK19" s="22">
        <f t="shared" si="4"/>
        <v>0</v>
      </c>
      <c r="AL19" s="22">
        <f>($AM$18*((AJ19+AK19))/100)</f>
        <v>0</v>
      </c>
      <c r="AM19" s="22">
        <f>AM18-AL19</f>
        <v>0</v>
      </c>
      <c r="AN19" s="113"/>
      <c r="AO19" s="113"/>
      <c r="AP19" s="113"/>
      <c r="AQ19" s="44"/>
      <c r="AR19" s="52"/>
      <c r="AS19" s="52"/>
      <c r="AT19" s="52"/>
      <c r="AU19" s="52"/>
    </row>
    <row r="20" spans="1:47" ht="84.75" customHeight="1">
      <c r="A20" s="114"/>
      <c r="B20" s="114"/>
      <c r="C20" s="117"/>
      <c r="D20" s="114"/>
      <c r="E20" s="153"/>
      <c r="F20" s="160"/>
      <c r="G20" s="160"/>
      <c r="H20" s="102"/>
      <c r="I20" s="102"/>
      <c r="J20" s="102"/>
      <c r="K20" s="102"/>
      <c r="L20" s="150"/>
      <c r="M20" s="102"/>
      <c r="N20" s="102"/>
      <c r="O20" s="114"/>
      <c r="P20" s="114"/>
      <c r="Q20" s="114"/>
      <c r="R20" s="114"/>
      <c r="S20" s="117"/>
      <c r="T20" s="114"/>
      <c r="U20" s="117"/>
      <c r="V20" s="114"/>
      <c r="W20" s="44"/>
      <c r="X20" s="22" t="str">
        <f t="shared" si="0"/>
        <v xml:space="preserve"> </v>
      </c>
      <c r="Y20" s="50"/>
      <c r="Z20" s="50"/>
      <c r="AA20" s="50"/>
      <c r="AB20" s="50"/>
      <c r="AC20" s="50"/>
      <c r="AD20" s="144"/>
      <c r="AE20" s="22">
        <f t="shared" si="1"/>
        <v>0</v>
      </c>
      <c r="AF20" s="22">
        <f t="shared" si="2"/>
        <v>0</v>
      </c>
      <c r="AG20" s="22">
        <f>($AH$19*((AE20+AF20))/100)</f>
        <v>0</v>
      </c>
      <c r="AH20" s="22">
        <f>AH19-AG20</f>
        <v>0</v>
      </c>
      <c r="AI20" s="144"/>
      <c r="AJ20" s="22">
        <f t="shared" si="3"/>
        <v>0</v>
      </c>
      <c r="AK20" s="22">
        <f t="shared" si="4"/>
        <v>0</v>
      </c>
      <c r="AL20" s="22">
        <f>($AM$19*((AJ20+AK20))/100)</f>
        <v>0</v>
      </c>
      <c r="AM20" s="22">
        <f>AM19-AL20</f>
        <v>0</v>
      </c>
      <c r="AN20" s="114"/>
      <c r="AO20" s="114"/>
      <c r="AP20" s="114"/>
      <c r="AQ20" s="44"/>
      <c r="AR20" s="52"/>
      <c r="AS20" s="52"/>
      <c r="AT20" s="52"/>
      <c r="AU20" s="52"/>
    </row>
    <row r="21" spans="1:47" ht="84.75" customHeight="1">
      <c r="A21" s="112"/>
      <c r="B21" s="112"/>
      <c r="C21" s="115" t="e">
        <f t="shared" ref="C21" si="17">LOOKUP(B21,E$109:E$146,F$109:F$146)</f>
        <v>#N/A</v>
      </c>
      <c r="D21" s="112"/>
      <c r="E21" s="151"/>
      <c r="F21" s="145"/>
      <c r="G21" s="100"/>
      <c r="H21" s="100"/>
      <c r="I21" s="100"/>
      <c r="J21" s="100"/>
      <c r="K21" s="100"/>
      <c r="L21" s="148" t="str">
        <f t="shared" ref="L21" si="18">IF(F21&lt;&gt;"",CONCATENATE(E21," ",F21),CONCATENATE(H21," ",I21," ",J21," ",K21))</f>
        <v xml:space="preserve">   </v>
      </c>
      <c r="M21" s="100"/>
      <c r="N21" s="100"/>
      <c r="O21" s="112"/>
      <c r="P21" s="112"/>
      <c r="Q21" s="112"/>
      <c r="R21" s="112"/>
      <c r="S21" s="115">
        <f t="shared" ref="S21" si="19">IF(R21="Muy alta",100,IF(R21="Alta",80,IF(R21="Media",60,IF(R21="Baja",40,IF(R21="Muy baja",20,IF(R21="Casi Seguro",100,IF(R21="Probable",80,IF(R21="Posible",60,IF(R21="Improbable",40,IF(R21="Rara vez",20,0))))))))))</f>
        <v>0</v>
      </c>
      <c r="T21" s="112"/>
      <c r="U21" s="115">
        <f t="shared" ref="U21" si="20">IF(T21="Catastrófico",100,IF(T21="Mayor",80,IF(T21="Moderado",60,IF(T21="Menor",40,IF(T21="Leve",20,0)))))</f>
        <v>0</v>
      </c>
      <c r="V21" s="112"/>
      <c r="W21" s="47"/>
      <c r="X21" s="22" t="str">
        <f t="shared" si="0"/>
        <v xml:space="preserve"> </v>
      </c>
      <c r="Y21" s="50"/>
      <c r="Z21" s="50"/>
      <c r="AA21" s="50"/>
      <c r="AB21" s="50"/>
      <c r="AC21" s="50"/>
      <c r="AD21" s="142">
        <f t="shared" ref="AD21" si="21">AH23</f>
        <v>0</v>
      </c>
      <c r="AE21" s="22">
        <f t="shared" si="1"/>
        <v>0</v>
      </c>
      <c r="AF21" s="22">
        <f t="shared" si="2"/>
        <v>0</v>
      </c>
      <c r="AG21" s="22">
        <f>($S$21*((AE21+AF21))/100)</f>
        <v>0</v>
      </c>
      <c r="AH21" s="22">
        <f t="shared" ref="AH21" si="22">S21-AG21</f>
        <v>0</v>
      </c>
      <c r="AI21" s="142">
        <f t="shared" ref="AI21" si="23">AM23</f>
        <v>0</v>
      </c>
      <c r="AJ21" s="22">
        <f t="shared" si="3"/>
        <v>0</v>
      </c>
      <c r="AK21" s="22">
        <f t="shared" si="4"/>
        <v>0</v>
      </c>
      <c r="AL21" s="22">
        <f>($U$21*((AJ21+AK21))/100)</f>
        <v>0</v>
      </c>
      <c r="AM21" s="22">
        <f t="shared" ref="AM21" si="24">U21-AL21</f>
        <v>0</v>
      </c>
      <c r="AN21" s="112"/>
      <c r="AO21" s="112"/>
      <c r="AP21" s="112"/>
      <c r="AQ21" s="44"/>
      <c r="AR21" s="52"/>
      <c r="AS21" s="52"/>
      <c r="AT21" s="52"/>
      <c r="AU21" s="52"/>
    </row>
    <row r="22" spans="1:47" ht="84.75" customHeight="1">
      <c r="A22" s="113"/>
      <c r="B22" s="113"/>
      <c r="C22" s="116"/>
      <c r="D22" s="113"/>
      <c r="E22" s="152"/>
      <c r="F22" s="146"/>
      <c r="G22" s="101"/>
      <c r="H22" s="101"/>
      <c r="I22" s="101"/>
      <c r="J22" s="101"/>
      <c r="K22" s="101"/>
      <c r="L22" s="149"/>
      <c r="M22" s="101"/>
      <c r="N22" s="101"/>
      <c r="O22" s="113"/>
      <c r="P22" s="113"/>
      <c r="Q22" s="113"/>
      <c r="R22" s="113"/>
      <c r="S22" s="116"/>
      <c r="T22" s="113"/>
      <c r="U22" s="116"/>
      <c r="V22" s="113"/>
      <c r="W22" s="48"/>
      <c r="X22" s="22" t="str">
        <f t="shared" si="0"/>
        <v xml:space="preserve"> </v>
      </c>
      <c r="Y22" s="50"/>
      <c r="Z22" s="50"/>
      <c r="AA22" s="50"/>
      <c r="AB22" s="50"/>
      <c r="AC22" s="50"/>
      <c r="AD22" s="143"/>
      <c r="AE22" s="22">
        <f t="shared" si="1"/>
        <v>0</v>
      </c>
      <c r="AF22" s="22">
        <f t="shared" si="2"/>
        <v>0</v>
      </c>
      <c r="AG22" s="22">
        <f>($AH$21*((AE22+AF22))/100)</f>
        <v>0</v>
      </c>
      <c r="AH22" s="22">
        <f t="shared" ref="AH22:AH23" si="25">AH21-AG22</f>
        <v>0</v>
      </c>
      <c r="AI22" s="143"/>
      <c r="AJ22" s="22">
        <f t="shared" si="3"/>
        <v>0</v>
      </c>
      <c r="AK22" s="22">
        <f t="shared" si="4"/>
        <v>0</v>
      </c>
      <c r="AL22" s="22">
        <f>($AM$21*((AJ22+AK22))/100)</f>
        <v>0</v>
      </c>
      <c r="AM22" s="22">
        <f t="shared" ref="AM22:AM23" si="26">AM21-AL22</f>
        <v>0</v>
      </c>
      <c r="AN22" s="113"/>
      <c r="AO22" s="113"/>
      <c r="AP22" s="113"/>
      <c r="AQ22" s="44"/>
      <c r="AR22" s="52"/>
      <c r="AS22" s="52"/>
      <c r="AT22" s="52"/>
      <c r="AU22" s="52"/>
    </row>
    <row r="23" spans="1:47" ht="84.75" customHeight="1">
      <c r="A23" s="114"/>
      <c r="B23" s="114"/>
      <c r="C23" s="117"/>
      <c r="D23" s="114"/>
      <c r="E23" s="153"/>
      <c r="F23" s="147"/>
      <c r="G23" s="102"/>
      <c r="H23" s="102"/>
      <c r="I23" s="102"/>
      <c r="J23" s="102"/>
      <c r="K23" s="102"/>
      <c r="L23" s="150"/>
      <c r="M23" s="102"/>
      <c r="N23" s="102"/>
      <c r="O23" s="114"/>
      <c r="P23" s="114"/>
      <c r="Q23" s="114"/>
      <c r="R23" s="114"/>
      <c r="S23" s="117"/>
      <c r="T23" s="114"/>
      <c r="U23" s="117"/>
      <c r="V23" s="114"/>
      <c r="W23" s="49"/>
      <c r="X23" s="22" t="str">
        <f t="shared" si="0"/>
        <v xml:space="preserve"> </v>
      </c>
      <c r="Y23" s="50"/>
      <c r="Z23" s="50"/>
      <c r="AA23" s="50"/>
      <c r="AB23" s="50"/>
      <c r="AC23" s="50"/>
      <c r="AD23" s="144"/>
      <c r="AE23" s="22">
        <f t="shared" si="1"/>
        <v>0</v>
      </c>
      <c r="AF23" s="22">
        <f t="shared" si="2"/>
        <v>0</v>
      </c>
      <c r="AG23" s="22">
        <f>($AH$22*((AE23+AF23))/100)</f>
        <v>0</v>
      </c>
      <c r="AH23" s="22">
        <f t="shared" si="25"/>
        <v>0</v>
      </c>
      <c r="AI23" s="144"/>
      <c r="AJ23" s="22">
        <f t="shared" si="3"/>
        <v>0</v>
      </c>
      <c r="AK23" s="22">
        <f t="shared" si="4"/>
        <v>0</v>
      </c>
      <c r="AL23" s="22">
        <f>($AM$22*((AJ23+AK23))/100)</f>
        <v>0</v>
      </c>
      <c r="AM23" s="22">
        <f t="shared" si="26"/>
        <v>0</v>
      </c>
      <c r="AN23" s="114"/>
      <c r="AO23" s="114"/>
      <c r="AP23" s="114"/>
      <c r="AQ23" s="44"/>
      <c r="AR23" s="52"/>
      <c r="AS23" s="52"/>
      <c r="AT23" s="52"/>
      <c r="AU23" s="52"/>
    </row>
    <row r="24" spans="1:47" ht="84.75" customHeight="1">
      <c r="A24" s="112"/>
      <c r="B24" s="112"/>
      <c r="C24" s="115" t="e">
        <f t="shared" ref="C24" si="27">LOOKUP(B24,E$109:E$146,F$109:F$146)</f>
        <v>#N/A</v>
      </c>
      <c r="D24" s="112"/>
      <c r="E24" s="151"/>
      <c r="F24" s="158"/>
      <c r="G24" s="158"/>
      <c r="H24" s="100"/>
      <c r="I24" s="100"/>
      <c r="J24" s="100"/>
      <c r="K24" s="100"/>
      <c r="L24" s="148" t="str">
        <f t="shared" ref="L24" si="28">IF(F24&lt;&gt;"",CONCATENATE(E24," ",F24),CONCATENATE(H24," ",I24," ",J24," ",K24))</f>
        <v xml:space="preserve">   </v>
      </c>
      <c r="M24" s="100"/>
      <c r="N24" s="100"/>
      <c r="O24" s="112"/>
      <c r="P24" s="112"/>
      <c r="Q24" s="112"/>
      <c r="R24" s="112"/>
      <c r="S24" s="115">
        <f t="shared" ref="S24" si="29">IF(R24="Muy alta",100,IF(R24="Alta",80,IF(R24="Media",60,IF(R24="Baja",40,IF(R24="Muy baja",20,IF(R24="Casi Seguro",100,IF(R24="Probable",80,IF(R24="Posible",60,IF(R24="Improbable",40,IF(R24="Rara vez",20,0))))))))))</f>
        <v>0</v>
      </c>
      <c r="T24" s="112"/>
      <c r="U24" s="115">
        <f t="shared" ref="U24" si="30">IF(T24="Catastrófico",100,IF(T24="Mayor",80,IF(T24="Moderado",60,IF(T24="Menor",40,IF(T24="Leve",20,0)))))</f>
        <v>0</v>
      </c>
      <c r="V24" s="112"/>
      <c r="W24" s="44"/>
      <c r="X24" s="22" t="str">
        <f t="shared" si="0"/>
        <v xml:space="preserve"> </v>
      </c>
      <c r="Y24" s="50"/>
      <c r="Z24" s="50"/>
      <c r="AA24" s="50"/>
      <c r="AB24" s="50"/>
      <c r="AC24" s="50"/>
      <c r="AD24" s="142">
        <f t="shared" ref="AD24" si="31">AH26</f>
        <v>0</v>
      </c>
      <c r="AE24" s="22">
        <f t="shared" si="1"/>
        <v>0</v>
      </c>
      <c r="AF24" s="22">
        <f t="shared" si="2"/>
        <v>0</v>
      </c>
      <c r="AG24" s="22">
        <f>($S$24*((AE24+AF24))/100)</f>
        <v>0</v>
      </c>
      <c r="AH24" s="22">
        <f t="shared" ref="AH24" si="32">S24-AG24</f>
        <v>0</v>
      </c>
      <c r="AI24" s="142">
        <f t="shared" ref="AI24" si="33">AM26</f>
        <v>0</v>
      </c>
      <c r="AJ24" s="22">
        <f t="shared" si="3"/>
        <v>0</v>
      </c>
      <c r="AK24" s="22">
        <f t="shared" si="4"/>
        <v>0</v>
      </c>
      <c r="AL24" s="22">
        <f>($U$24*((AJ24+AK24))/100)</f>
        <v>0</v>
      </c>
      <c r="AM24" s="22">
        <f t="shared" ref="AM24" si="34">U24-AL24</f>
        <v>0</v>
      </c>
      <c r="AN24" s="112"/>
      <c r="AO24" s="112"/>
      <c r="AP24" s="112"/>
      <c r="AQ24" s="44"/>
      <c r="AR24" s="52"/>
      <c r="AS24" s="52"/>
      <c r="AT24" s="52"/>
      <c r="AU24" s="52"/>
    </row>
    <row r="25" spans="1:47" ht="84.75" customHeight="1">
      <c r="A25" s="113"/>
      <c r="B25" s="113"/>
      <c r="C25" s="116"/>
      <c r="D25" s="113"/>
      <c r="E25" s="152"/>
      <c r="F25" s="159"/>
      <c r="G25" s="159"/>
      <c r="H25" s="101"/>
      <c r="I25" s="101"/>
      <c r="J25" s="101"/>
      <c r="K25" s="101"/>
      <c r="L25" s="149"/>
      <c r="M25" s="101"/>
      <c r="N25" s="101"/>
      <c r="O25" s="113"/>
      <c r="P25" s="113"/>
      <c r="Q25" s="113"/>
      <c r="R25" s="113"/>
      <c r="S25" s="116"/>
      <c r="T25" s="113"/>
      <c r="U25" s="116"/>
      <c r="V25" s="113"/>
      <c r="W25" s="44"/>
      <c r="X25" s="22" t="str">
        <f t="shared" si="0"/>
        <v xml:space="preserve"> </v>
      </c>
      <c r="Y25" s="50"/>
      <c r="Z25" s="50"/>
      <c r="AA25" s="50"/>
      <c r="AB25" s="50"/>
      <c r="AC25" s="50"/>
      <c r="AD25" s="143"/>
      <c r="AE25" s="22">
        <f t="shared" si="1"/>
        <v>0</v>
      </c>
      <c r="AF25" s="22">
        <f t="shared" si="2"/>
        <v>0</v>
      </c>
      <c r="AG25" s="22">
        <f>($AH$24*((AE25+AF25))/100)</f>
        <v>0</v>
      </c>
      <c r="AH25" s="22">
        <f t="shared" ref="AH25:AH26" si="35">AH24-AG25</f>
        <v>0</v>
      </c>
      <c r="AI25" s="143"/>
      <c r="AJ25" s="22">
        <f t="shared" si="3"/>
        <v>0</v>
      </c>
      <c r="AK25" s="22">
        <f t="shared" si="4"/>
        <v>0</v>
      </c>
      <c r="AL25" s="22">
        <f>($AM$24*((AJ25+AK25))/100)</f>
        <v>0</v>
      </c>
      <c r="AM25" s="22">
        <f t="shared" ref="AM25:AM26" si="36">AM24-AL25</f>
        <v>0</v>
      </c>
      <c r="AN25" s="113"/>
      <c r="AO25" s="113"/>
      <c r="AP25" s="113"/>
      <c r="AQ25" s="44"/>
      <c r="AR25" s="52"/>
      <c r="AS25" s="52"/>
      <c r="AT25" s="52"/>
      <c r="AU25" s="52"/>
    </row>
    <row r="26" spans="1:47" ht="84.75" customHeight="1">
      <c r="A26" s="114"/>
      <c r="B26" s="114"/>
      <c r="C26" s="117"/>
      <c r="D26" s="114"/>
      <c r="E26" s="153"/>
      <c r="F26" s="160"/>
      <c r="G26" s="160"/>
      <c r="H26" s="102"/>
      <c r="I26" s="102"/>
      <c r="J26" s="102"/>
      <c r="K26" s="102"/>
      <c r="L26" s="150"/>
      <c r="M26" s="102"/>
      <c r="N26" s="102"/>
      <c r="O26" s="114"/>
      <c r="P26" s="114"/>
      <c r="Q26" s="114"/>
      <c r="R26" s="114"/>
      <c r="S26" s="117"/>
      <c r="T26" s="114"/>
      <c r="U26" s="117"/>
      <c r="V26" s="114"/>
      <c r="W26" s="44"/>
      <c r="X26" s="22" t="str">
        <f t="shared" si="0"/>
        <v xml:space="preserve"> </v>
      </c>
      <c r="Y26" s="50"/>
      <c r="Z26" s="50"/>
      <c r="AA26" s="50"/>
      <c r="AB26" s="50"/>
      <c r="AC26" s="50"/>
      <c r="AD26" s="144"/>
      <c r="AE26" s="22">
        <f t="shared" si="1"/>
        <v>0</v>
      </c>
      <c r="AF26" s="22">
        <f t="shared" si="2"/>
        <v>0</v>
      </c>
      <c r="AG26" s="22">
        <f>($AH$25*((AE26+AF26))/100)</f>
        <v>0</v>
      </c>
      <c r="AH26" s="22">
        <f t="shared" si="35"/>
        <v>0</v>
      </c>
      <c r="AI26" s="144"/>
      <c r="AJ26" s="22">
        <f t="shared" si="3"/>
        <v>0</v>
      </c>
      <c r="AK26" s="22">
        <f t="shared" si="4"/>
        <v>0</v>
      </c>
      <c r="AL26" s="22">
        <f>($AM$25*((AJ26+AK26))/100)</f>
        <v>0</v>
      </c>
      <c r="AM26" s="22">
        <f t="shared" si="36"/>
        <v>0</v>
      </c>
      <c r="AN26" s="114"/>
      <c r="AO26" s="114"/>
      <c r="AP26" s="114"/>
      <c r="AQ26" s="44"/>
      <c r="AR26" s="52"/>
      <c r="AS26" s="52"/>
      <c r="AT26" s="52"/>
      <c r="AU26" s="52"/>
    </row>
    <row r="27" spans="1:47" ht="84.75" customHeight="1">
      <c r="A27" s="112"/>
      <c r="B27" s="112"/>
      <c r="C27" s="115" t="e">
        <f t="shared" ref="C27:C51" si="37">LOOKUP(B27,E$109:E$146,F$109:F$146)</f>
        <v>#N/A</v>
      </c>
      <c r="D27" s="112"/>
      <c r="E27" s="151"/>
      <c r="F27" s="161"/>
      <c r="G27" s="145"/>
      <c r="H27" s="100"/>
      <c r="I27" s="100"/>
      <c r="J27" s="100"/>
      <c r="K27" s="100"/>
      <c r="L27" s="148" t="str">
        <f t="shared" ref="L27" si="38">IF(F27&lt;&gt;"",CONCATENATE(E27," ",F27),CONCATENATE(H27," ",I27," ",J27," ",K27))</f>
        <v xml:space="preserve">   </v>
      </c>
      <c r="M27" s="100"/>
      <c r="N27" s="100"/>
      <c r="O27" s="112"/>
      <c r="P27" s="112"/>
      <c r="Q27" s="112"/>
      <c r="R27" s="112"/>
      <c r="S27" s="115">
        <f t="shared" ref="S27" si="39">IF(R27="Muy alta",100,IF(R27="Alta",80,IF(R27="Media",60,IF(R27="Baja",40,IF(R27="Muy baja",20,IF(R27="Casi Seguro",100,IF(R27="Probable",80,IF(R27="Posible",60,IF(R27="Improbable",40,IF(R27="Rara vez",20,0))))))))))</f>
        <v>0</v>
      </c>
      <c r="T27" s="112"/>
      <c r="U27" s="115">
        <f t="shared" ref="U27" si="40">IF(T27="Catastrófico",100,IF(T27="Mayor",80,IF(T27="Moderado",60,IF(T27="Menor",40,IF(T27="Leve",20,0)))))</f>
        <v>0</v>
      </c>
      <c r="V27" s="112"/>
      <c r="W27" s="47"/>
      <c r="X27" s="22" t="str">
        <f t="shared" si="0"/>
        <v xml:space="preserve"> </v>
      </c>
      <c r="Y27" s="50"/>
      <c r="Z27" s="50"/>
      <c r="AA27" s="50"/>
      <c r="AB27" s="50"/>
      <c r="AC27" s="50"/>
      <c r="AD27" s="142">
        <f t="shared" ref="AD27" si="41">AH29</f>
        <v>0</v>
      </c>
      <c r="AE27" s="22">
        <f t="shared" si="1"/>
        <v>0</v>
      </c>
      <c r="AF27" s="22">
        <f t="shared" si="2"/>
        <v>0</v>
      </c>
      <c r="AG27" s="22">
        <f>($S$27*((AE27+AF27))/100)</f>
        <v>0</v>
      </c>
      <c r="AH27" s="22">
        <f t="shared" ref="AH27" si="42">S27-AG27</f>
        <v>0</v>
      </c>
      <c r="AI27" s="142">
        <f t="shared" ref="AI27" si="43">AM29</f>
        <v>0</v>
      </c>
      <c r="AJ27" s="22">
        <f t="shared" si="3"/>
        <v>0</v>
      </c>
      <c r="AK27" s="22">
        <f t="shared" si="4"/>
        <v>0</v>
      </c>
      <c r="AL27" s="22">
        <f>($U$27*((AJ27+AK27))/100)</f>
        <v>0</v>
      </c>
      <c r="AM27" s="22">
        <f t="shared" ref="AM27" si="44">U27-AL27</f>
        <v>0</v>
      </c>
      <c r="AN27" s="112"/>
      <c r="AO27" s="112"/>
      <c r="AP27" s="112"/>
      <c r="AQ27" s="44"/>
      <c r="AR27" s="52"/>
      <c r="AS27" s="52"/>
      <c r="AT27" s="52"/>
      <c r="AU27" s="52"/>
    </row>
    <row r="28" spans="1:47" ht="84.75" customHeight="1">
      <c r="A28" s="113"/>
      <c r="B28" s="113"/>
      <c r="C28" s="116"/>
      <c r="D28" s="113"/>
      <c r="E28" s="152"/>
      <c r="F28" s="162"/>
      <c r="G28" s="146"/>
      <c r="H28" s="101"/>
      <c r="I28" s="101"/>
      <c r="J28" s="101"/>
      <c r="K28" s="101"/>
      <c r="L28" s="149"/>
      <c r="M28" s="101"/>
      <c r="N28" s="101"/>
      <c r="O28" s="113"/>
      <c r="P28" s="113"/>
      <c r="Q28" s="113"/>
      <c r="R28" s="113"/>
      <c r="S28" s="116"/>
      <c r="T28" s="113"/>
      <c r="U28" s="116"/>
      <c r="V28" s="113"/>
      <c r="W28" s="47"/>
      <c r="X28" s="22" t="str">
        <f t="shared" si="0"/>
        <v xml:space="preserve"> </v>
      </c>
      <c r="Y28" s="50"/>
      <c r="Z28" s="50"/>
      <c r="AA28" s="50"/>
      <c r="AB28" s="50"/>
      <c r="AC28" s="50"/>
      <c r="AD28" s="143"/>
      <c r="AE28" s="22">
        <f t="shared" si="1"/>
        <v>0</v>
      </c>
      <c r="AF28" s="22">
        <f t="shared" si="2"/>
        <v>0</v>
      </c>
      <c r="AG28" s="22">
        <f>($AH$27*((AE28+AF28))/100)</f>
        <v>0</v>
      </c>
      <c r="AH28" s="22">
        <f t="shared" ref="AH28:AH29" si="45">AH27-AG28</f>
        <v>0</v>
      </c>
      <c r="AI28" s="143"/>
      <c r="AJ28" s="22">
        <f t="shared" si="3"/>
        <v>0</v>
      </c>
      <c r="AK28" s="22">
        <f t="shared" si="4"/>
        <v>0</v>
      </c>
      <c r="AL28" s="22">
        <f>($AM$27*((AJ28+AK28))/100)</f>
        <v>0</v>
      </c>
      <c r="AM28" s="22">
        <f t="shared" ref="AM28:AM29" si="46">AM27-AL28</f>
        <v>0</v>
      </c>
      <c r="AN28" s="113"/>
      <c r="AO28" s="113"/>
      <c r="AP28" s="113"/>
      <c r="AQ28" s="44"/>
      <c r="AR28" s="52"/>
      <c r="AS28" s="52"/>
      <c r="AT28" s="52"/>
      <c r="AU28" s="52"/>
    </row>
    <row r="29" spans="1:47" ht="84.75" customHeight="1">
      <c r="A29" s="114"/>
      <c r="B29" s="114"/>
      <c r="C29" s="117"/>
      <c r="D29" s="114"/>
      <c r="E29" s="153"/>
      <c r="F29" s="163"/>
      <c r="G29" s="147"/>
      <c r="H29" s="102"/>
      <c r="I29" s="102"/>
      <c r="J29" s="102"/>
      <c r="K29" s="102"/>
      <c r="L29" s="150"/>
      <c r="M29" s="102"/>
      <c r="N29" s="102"/>
      <c r="O29" s="114"/>
      <c r="P29" s="114"/>
      <c r="Q29" s="114"/>
      <c r="R29" s="114"/>
      <c r="S29" s="117"/>
      <c r="T29" s="114"/>
      <c r="U29" s="117"/>
      <c r="V29" s="114"/>
      <c r="W29" s="44"/>
      <c r="X29" s="22" t="str">
        <f t="shared" si="0"/>
        <v xml:space="preserve"> </v>
      </c>
      <c r="Y29" s="50"/>
      <c r="Z29" s="50"/>
      <c r="AA29" s="50"/>
      <c r="AB29" s="50"/>
      <c r="AC29" s="50"/>
      <c r="AD29" s="144"/>
      <c r="AE29" s="22">
        <f t="shared" si="1"/>
        <v>0</v>
      </c>
      <c r="AF29" s="22">
        <f t="shared" si="2"/>
        <v>0</v>
      </c>
      <c r="AG29" s="22">
        <f>($AH$28*((AE29+AF29))/100)</f>
        <v>0</v>
      </c>
      <c r="AH29" s="22">
        <f t="shared" si="45"/>
        <v>0</v>
      </c>
      <c r="AI29" s="144"/>
      <c r="AJ29" s="22">
        <f t="shared" si="3"/>
        <v>0</v>
      </c>
      <c r="AK29" s="22">
        <f t="shared" si="4"/>
        <v>0</v>
      </c>
      <c r="AL29" s="22">
        <f>($AM$28*((AJ29+AK29))/100)</f>
        <v>0</v>
      </c>
      <c r="AM29" s="22">
        <f t="shared" si="46"/>
        <v>0</v>
      </c>
      <c r="AN29" s="114"/>
      <c r="AO29" s="114"/>
      <c r="AP29" s="114"/>
      <c r="AQ29" s="44"/>
      <c r="AR29" s="52"/>
      <c r="AS29" s="52"/>
      <c r="AT29" s="52"/>
      <c r="AU29" s="52"/>
    </row>
    <row r="30" spans="1:47" ht="84.75" customHeight="1">
      <c r="A30" s="112"/>
      <c r="B30" s="112"/>
      <c r="C30" s="115" t="e">
        <f t="shared" si="37"/>
        <v>#N/A</v>
      </c>
      <c r="D30" s="112"/>
      <c r="E30" s="151"/>
      <c r="F30" s="145"/>
      <c r="G30" s="145"/>
      <c r="H30" s="100"/>
      <c r="I30" s="100"/>
      <c r="J30" s="100"/>
      <c r="K30" s="100"/>
      <c r="L30" s="148" t="str">
        <f t="shared" ref="L30" si="47">IF(F30&lt;&gt;"",CONCATENATE(E30," ",F30),CONCATENATE(H30," ",I30," ",J30," ",K30))</f>
        <v xml:space="preserve">   </v>
      </c>
      <c r="M30" s="100"/>
      <c r="N30" s="100"/>
      <c r="O30" s="112"/>
      <c r="P30" s="112"/>
      <c r="Q30" s="112"/>
      <c r="R30" s="112"/>
      <c r="S30" s="115">
        <f t="shared" ref="S30" si="48">IF(R30="Muy alta",100,IF(R30="Alta",80,IF(R30="Media",60,IF(R30="Baja",40,IF(R30="Muy baja",20,IF(R30="Casi Seguro",100,IF(R30="Probable",80,IF(R30="Posible",60,IF(R30="Improbable",40,IF(R30="Rara vez",20,0))))))))))</f>
        <v>0</v>
      </c>
      <c r="T30" s="112"/>
      <c r="U30" s="115">
        <f t="shared" ref="U30" si="49">IF(T30="Catastrófico",100,IF(T30="Mayor",80,IF(T30="Moderado",60,IF(T30="Menor",40,IF(T30="Leve",20,0)))))</f>
        <v>0</v>
      </c>
      <c r="V30" s="112"/>
      <c r="W30" s="47"/>
      <c r="X30" s="22" t="str">
        <f t="shared" si="0"/>
        <v xml:space="preserve"> </v>
      </c>
      <c r="Y30" s="50"/>
      <c r="Z30" s="50"/>
      <c r="AA30" s="50"/>
      <c r="AB30" s="50"/>
      <c r="AC30" s="50"/>
      <c r="AD30" s="142">
        <f t="shared" ref="AD30" si="50">AH32</f>
        <v>0</v>
      </c>
      <c r="AE30" s="22">
        <f t="shared" si="1"/>
        <v>0</v>
      </c>
      <c r="AF30" s="22">
        <f t="shared" si="2"/>
        <v>0</v>
      </c>
      <c r="AG30" s="22">
        <f>($S$30*((AE30+AF30))/100)</f>
        <v>0</v>
      </c>
      <c r="AH30" s="22">
        <f t="shared" ref="AH30" si="51">S30-AG30</f>
        <v>0</v>
      </c>
      <c r="AI30" s="142">
        <f t="shared" ref="AI30" si="52">AM32</f>
        <v>0</v>
      </c>
      <c r="AJ30" s="22">
        <f t="shared" si="3"/>
        <v>0</v>
      </c>
      <c r="AK30" s="22">
        <f t="shared" si="4"/>
        <v>0</v>
      </c>
      <c r="AL30" s="22">
        <f>($U$30*((AJ30+AK30))/100)</f>
        <v>0</v>
      </c>
      <c r="AM30" s="22">
        <f t="shared" ref="AM30" si="53">U30-AL30</f>
        <v>0</v>
      </c>
      <c r="AN30" s="112"/>
      <c r="AO30" s="112"/>
      <c r="AP30" s="112"/>
      <c r="AQ30" s="44"/>
      <c r="AR30" s="52"/>
      <c r="AS30" s="52"/>
      <c r="AT30" s="52"/>
      <c r="AU30" s="52"/>
    </row>
    <row r="31" spans="1:47" ht="84.75" customHeight="1">
      <c r="A31" s="113"/>
      <c r="B31" s="113"/>
      <c r="C31" s="116"/>
      <c r="D31" s="113"/>
      <c r="E31" s="152"/>
      <c r="F31" s="146"/>
      <c r="G31" s="146"/>
      <c r="H31" s="101"/>
      <c r="I31" s="101"/>
      <c r="J31" s="101"/>
      <c r="K31" s="101"/>
      <c r="L31" s="149"/>
      <c r="M31" s="101"/>
      <c r="N31" s="101"/>
      <c r="O31" s="113"/>
      <c r="P31" s="113"/>
      <c r="Q31" s="113"/>
      <c r="R31" s="113"/>
      <c r="S31" s="116"/>
      <c r="T31" s="113"/>
      <c r="U31" s="116"/>
      <c r="V31" s="113"/>
      <c r="W31" s="48"/>
      <c r="X31" s="22" t="str">
        <f t="shared" si="0"/>
        <v xml:space="preserve"> </v>
      </c>
      <c r="Y31" s="50"/>
      <c r="Z31" s="50"/>
      <c r="AA31" s="50"/>
      <c r="AB31" s="50"/>
      <c r="AC31" s="50"/>
      <c r="AD31" s="143"/>
      <c r="AE31" s="22">
        <f t="shared" si="1"/>
        <v>0</v>
      </c>
      <c r="AF31" s="22">
        <f t="shared" si="2"/>
        <v>0</v>
      </c>
      <c r="AG31" s="22">
        <f>($AH$30*((AE31+AF31))/100)</f>
        <v>0</v>
      </c>
      <c r="AH31" s="22">
        <f t="shared" ref="AH31:AH32" si="54">AH30-AG31</f>
        <v>0</v>
      </c>
      <c r="AI31" s="143"/>
      <c r="AJ31" s="22">
        <f t="shared" si="3"/>
        <v>0</v>
      </c>
      <c r="AK31" s="22">
        <f t="shared" si="4"/>
        <v>0</v>
      </c>
      <c r="AL31" s="22">
        <f>($AM$30*((AJ31+AK31))/100)</f>
        <v>0</v>
      </c>
      <c r="AM31" s="22">
        <f t="shared" ref="AM31:AM32" si="55">AM30-AL31</f>
        <v>0</v>
      </c>
      <c r="AN31" s="113"/>
      <c r="AO31" s="113"/>
      <c r="AP31" s="113"/>
      <c r="AQ31" s="44"/>
      <c r="AR31" s="52"/>
      <c r="AS31" s="52"/>
      <c r="AT31" s="52"/>
      <c r="AU31" s="52"/>
    </row>
    <row r="32" spans="1:47" ht="84.75" customHeight="1">
      <c r="A32" s="114"/>
      <c r="B32" s="114"/>
      <c r="C32" s="117"/>
      <c r="D32" s="114"/>
      <c r="E32" s="153"/>
      <c r="F32" s="147"/>
      <c r="G32" s="147"/>
      <c r="H32" s="102"/>
      <c r="I32" s="102"/>
      <c r="J32" s="102"/>
      <c r="K32" s="102"/>
      <c r="L32" s="150"/>
      <c r="M32" s="102"/>
      <c r="N32" s="102"/>
      <c r="O32" s="114"/>
      <c r="P32" s="114"/>
      <c r="Q32" s="114"/>
      <c r="R32" s="114"/>
      <c r="S32" s="117"/>
      <c r="T32" s="114"/>
      <c r="U32" s="117"/>
      <c r="V32" s="114"/>
      <c r="W32" s="49"/>
      <c r="X32" s="22" t="str">
        <f t="shared" si="0"/>
        <v xml:space="preserve"> </v>
      </c>
      <c r="Y32" s="50"/>
      <c r="Z32" s="50"/>
      <c r="AA32" s="50"/>
      <c r="AB32" s="50"/>
      <c r="AC32" s="50"/>
      <c r="AD32" s="144"/>
      <c r="AE32" s="22">
        <f t="shared" si="1"/>
        <v>0</v>
      </c>
      <c r="AF32" s="22">
        <f t="shared" si="2"/>
        <v>0</v>
      </c>
      <c r="AG32" s="22">
        <f>($AH$31*((AE32+AF32))/100)</f>
        <v>0</v>
      </c>
      <c r="AH32" s="22">
        <f t="shared" si="54"/>
        <v>0</v>
      </c>
      <c r="AI32" s="144"/>
      <c r="AJ32" s="22">
        <f t="shared" si="3"/>
        <v>0</v>
      </c>
      <c r="AK32" s="22">
        <f t="shared" si="4"/>
        <v>0</v>
      </c>
      <c r="AL32" s="22">
        <f>($AM$31*((AJ32+AK32))/100)</f>
        <v>0</v>
      </c>
      <c r="AM32" s="22">
        <f t="shared" si="55"/>
        <v>0</v>
      </c>
      <c r="AN32" s="114"/>
      <c r="AO32" s="114"/>
      <c r="AP32" s="114"/>
      <c r="AQ32" s="44"/>
      <c r="AR32" s="52"/>
      <c r="AS32" s="52"/>
      <c r="AT32" s="52"/>
      <c r="AU32" s="52"/>
    </row>
    <row r="33" spans="1:47" ht="84.75" customHeight="1">
      <c r="A33" s="112"/>
      <c r="B33" s="112"/>
      <c r="C33" s="115" t="e">
        <f t="shared" si="37"/>
        <v>#N/A</v>
      </c>
      <c r="D33" s="112"/>
      <c r="E33" s="151"/>
      <c r="F33" s="145"/>
      <c r="G33" s="145"/>
      <c r="H33" s="100"/>
      <c r="I33" s="100"/>
      <c r="J33" s="100"/>
      <c r="K33" s="100"/>
      <c r="L33" s="148" t="str">
        <f t="shared" ref="L33" si="56">IF(F33&lt;&gt;"",CONCATENATE(E33," ",F33),CONCATENATE(H33," ",I33," ",J33," ",K33))</f>
        <v xml:space="preserve">   </v>
      </c>
      <c r="M33" s="100"/>
      <c r="N33" s="100"/>
      <c r="O33" s="112"/>
      <c r="P33" s="112"/>
      <c r="Q33" s="112"/>
      <c r="R33" s="112"/>
      <c r="S33" s="115">
        <f t="shared" ref="S33" si="57">IF(R33="Muy alta",100,IF(R33="Alta",80,IF(R33="Media",60,IF(R33="Baja",40,IF(R33="Muy baja",20,IF(R33="Casi Seguro",100,IF(R33="Probable",80,IF(R33="Posible",60,IF(R33="Improbable",40,IF(R33="Rara vez",20,0))))))))))</f>
        <v>0</v>
      </c>
      <c r="T33" s="112"/>
      <c r="U33" s="115">
        <f t="shared" ref="U33" si="58">IF(T33="Catastrófico",100,IF(T33="Mayor",80,IF(T33="Moderado",60,IF(T33="Menor",40,IF(T33="Leve",20,0)))))</f>
        <v>0</v>
      </c>
      <c r="V33" s="112"/>
      <c r="W33" s="47"/>
      <c r="X33" s="22" t="str">
        <f t="shared" si="0"/>
        <v xml:space="preserve"> </v>
      </c>
      <c r="Y33" s="50"/>
      <c r="Z33" s="50"/>
      <c r="AA33" s="50"/>
      <c r="AB33" s="50"/>
      <c r="AC33" s="50"/>
      <c r="AD33" s="142">
        <f t="shared" ref="AD33" si="59">AH35</f>
        <v>0</v>
      </c>
      <c r="AE33" s="22">
        <f t="shared" si="1"/>
        <v>0</v>
      </c>
      <c r="AF33" s="22">
        <f t="shared" si="2"/>
        <v>0</v>
      </c>
      <c r="AG33" s="22">
        <f>($S$33*((AE33+AF33))/100)</f>
        <v>0</v>
      </c>
      <c r="AH33" s="22">
        <f t="shared" ref="AH33" si="60">S33-AG33</f>
        <v>0</v>
      </c>
      <c r="AI33" s="142">
        <f t="shared" ref="AI33" si="61">AM35</f>
        <v>0</v>
      </c>
      <c r="AJ33" s="22">
        <f t="shared" si="3"/>
        <v>0</v>
      </c>
      <c r="AK33" s="22">
        <f t="shared" si="4"/>
        <v>0</v>
      </c>
      <c r="AL33" s="22">
        <f>($U$33*((AJ33+AK33))/100)</f>
        <v>0</v>
      </c>
      <c r="AM33" s="22">
        <f t="shared" ref="AM33" si="62">U33-AL33</f>
        <v>0</v>
      </c>
      <c r="AN33" s="112"/>
      <c r="AO33" s="112"/>
      <c r="AP33" s="112"/>
      <c r="AQ33" s="44"/>
      <c r="AR33" s="52"/>
      <c r="AS33" s="52"/>
      <c r="AT33" s="52"/>
      <c r="AU33" s="52"/>
    </row>
    <row r="34" spans="1:47" ht="84.75" customHeight="1">
      <c r="A34" s="113"/>
      <c r="B34" s="113"/>
      <c r="C34" s="116"/>
      <c r="D34" s="113"/>
      <c r="E34" s="152"/>
      <c r="F34" s="146"/>
      <c r="G34" s="146"/>
      <c r="H34" s="101"/>
      <c r="I34" s="101"/>
      <c r="J34" s="101"/>
      <c r="K34" s="101"/>
      <c r="L34" s="149"/>
      <c r="M34" s="101"/>
      <c r="N34" s="101"/>
      <c r="O34" s="113"/>
      <c r="P34" s="113"/>
      <c r="Q34" s="113"/>
      <c r="R34" s="113"/>
      <c r="S34" s="116"/>
      <c r="T34" s="113"/>
      <c r="U34" s="116"/>
      <c r="V34" s="113"/>
      <c r="W34" s="48"/>
      <c r="X34" s="22" t="str">
        <f t="shared" si="0"/>
        <v xml:space="preserve"> </v>
      </c>
      <c r="Y34" s="50"/>
      <c r="Z34" s="50"/>
      <c r="AA34" s="50"/>
      <c r="AB34" s="50"/>
      <c r="AC34" s="50"/>
      <c r="AD34" s="143"/>
      <c r="AE34" s="22">
        <f t="shared" si="1"/>
        <v>0</v>
      </c>
      <c r="AF34" s="22">
        <f t="shared" si="2"/>
        <v>0</v>
      </c>
      <c r="AG34" s="22">
        <f>($AH$33*((AE34+AF34))/100)</f>
        <v>0</v>
      </c>
      <c r="AH34" s="22">
        <f t="shared" ref="AH34:AH35" si="63">AH33-AG34</f>
        <v>0</v>
      </c>
      <c r="AI34" s="143"/>
      <c r="AJ34" s="22">
        <f t="shared" si="3"/>
        <v>0</v>
      </c>
      <c r="AK34" s="22">
        <f t="shared" si="4"/>
        <v>0</v>
      </c>
      <c r="AL34" s="22">
        <f>($AM$33*((AJ34+AK34))/100)</f>
        <v>0</v>
      </c>
      <c r="AM34" s="22">
        <f t="shared" ref="AM34:AM35" si="64">AM33-AL34</f>
        <v>0</v>
      </c>
      <c r="AN34" s="113"/>
      <c r="AO34" s="113"/>
      <c r="AP34" s="113"/>
      <c r="AQ34" s="44"/>
      <c r="AR34" s="52"/>
      <c r="AS34" s="52"/>
      <c r="AT34" s="52"/>
      <c r="AU34" s="52"/>
    </row>
    <row r="35" spans="1:47" ht="84.75" customHeight="1">
      <c r="A35" s="114"/>
      <c r="B35" s="114"/>
      <c r="C35" s="117"/>
      <c r="D35" s="114"/>
      <c r="E35" s="153"/>
      <c r="F35" s="147"/>
      <c r="G35" s="147"/>
      <c r="H35" s="102"/>
      <c r="I35" s="102"/>
      <c r="J35" s="102"/>
      <c r="K35" s="102"/>
      <c r="L35" s="150"/>
      <c r="M35" s="102"/>
      <c r="N35" s="102"/>
      <c r="O35" s="114"/>
      <c r="P35" s="114"/>
      <c r="Q35" s="114"/>
      <c r="R35" s="114"/>
      <c r="S35" s="117"/>
      <c r="T35" s="114"/>
      <c r="U35" s="117"/>
      <c r="V35" s="114"/>
      <c r="W35" s="49"/>
      <c r="X35" s="22" t="str">
        <f t="shared" si="0"/>
        <v xml:space="preserve"> </v>
      </c>
      <c r="Y35" s="50"/>
      <c r="Z35" s="50"/>
      <c r="AA35" s="50"/>
      <c r="AB35" s="50"/>
      <c r="AC35" s="50"/>
      <c r="AD35" s="144"/>
      <c r="AE35" s="22">
        <f t="shared" si="1"/>
        <v>0</v>
      </c>
      <c r="AF35" s="22">
        <f t="shared" si="2"/>
        <v>0</v>
      </c>
      <c r="AG35" s="22">
        <f>($AH$34*((AE35+AF35))/100)</f>
        <v>0</v>
      </c>
      <c r="AH35" s="22">
        <f t="shared" si="63"/>
        <v>0</v>
      </c>
      <c r="AI35" s="144"/>
      <c r="AJ35" s="22">
        <f t="shared" si="3"/>
        <v>0</v>
      </c>
      <c r="AK35" s="22">
        <f t="shared" si="4"/>
        <v>0</v>
      </c>
      <c r="AL35" s="22">
        <f>($AM$34*((AJ35+AK35))/100)</f>
        <v>0</v>
      </c>
      <c r="AM35" s="22">
        <f t="shared" si="64"/>
        <v>0</v>
      </c>
      <c r="AN35" s="114"/>
      <c r="AO35" s="114"/>
      <c r="AP35" s="114"/>
      <c r="AQ35" s="44"/>
      <c r="AR35" s="52"/>
      <c r="AS35" s="52"/>
      <c r="AT35" s="52"/>
      <c r="AU35" s="52"/>
    </row>
    <row r="36" spans="1:47" ht="84.75" customHeight="1">
      <c r="A36" s="112"/>
      <c r="B36" s="112"/>
      <c r="C36" s="115" t="e">
        <f t="shared" si="37"/>
        <v>#N/A</v>
      </c>
      <c r="D36" s="112"/>
      <c r="E36" s="151"/>
      <c r="F36" s="145"/>
      <c r="G36" s="145"/>
      <c r="H36" s="100"/>
      <c r="I36" s="100"/>
      <c r="J36" s="100"/>
      <c r="K36" s="100"/>
      <c r="L36" s="148" t="str">
        <f t="shared" ref="L36" si="65">IF(F36&lt;&gt;"",CONCATENATE(E36," ",F36),CONCATENATE(H36," ",I36," ",J36," ",K36))</f>
        <v xml:space="preserve">   </v>
      </c>
      <c r="M36" s="100"/>
      <c r="N36" s="100"/>
      <c r="O36" s="112"/>
      <c r="P36" s="112"/>
      <c r="Q36" s="112"/>
      <c r="R36" s="112"/>
      <c r="S36" s="115">
        <f t="shared" ref="S36" si="66">IF(R36="Muy alta",100,IF(R36="Alta",80,IF(R36="Media",60,IF(R36="Baja",40,IF(R36="Muy baja",20,IF(R36="Casi Seguro",100,IF(R36="Probable",80,IF(R36="Posible",60,IF(R36="Improbable",40,IF(R36="Rara vez",20,0))))))))))</f>
        <v>0</v>
      </c>
      <c r="T36" s="112"/>
      <c r="U36" s="115">
        <f t="shared" ref="U36" si="67">IF(T36="Catastrófico",100,IF(T36="Mayor",80,IF(T36="Moderado",60,IF(T36="Menor",40,IF(T36="Leve",20,0)))))</f>
        <v>0</v>
      </c>
      <c r="V36" s="112"/>
      <c r="W36" s="47"/>
      <c r="X36" s="22" t="str">
        <f t="shared" si="0"/>
        <v xml:space="preserve"> </v>
      </c>
      <c r="Y36" s="50"/>
      <c r="Z36" s="50"/>
      <c r="AA36" s="50"/>
      <c r="AB36" s="50"/>
      <c r="AC36" s="50"/>
      <c r="AD36" s="142">
        <f t="shared" ref="AD36" si="68">AH38</f>
        <v>0</v>
      </c>
      <c r="AE36" s="22">
        <f t="shared" si="1"/>
        <v>0</v>
      </c>
      <c r="AF36" s="22">
        <f t="shared" si="2"/>
        <v>0</v>
      </c>
      <c r="AG36" s="22">
        <f>($S$36*((AE36+AF36))/100)</f>
        <v>0</v>
      </c>
      <c r="AH36" s="22">
        <f t="shared" ref="AH36" si="69">S36-AG36</f>
        <v>0</v>
      </c>
      <c r="AI36" s="142">
        <f t="shared" ref="AI36" si="70">AM38</f>
        <v>0</v>
      </c>
      <c r="AJ36" s="22">
        <f t="shared" si="3"/>
        <v>0</v>
      </c>
      <c r="AK36" s="22">
        <f t="shared" si="4"/>
        <v>0</v>
      </c>
      <c r="AL36" s="22">
        <f>($U$36*((AJ36+AK36))/100)</f>
        <v>0</v>
      </c>
      <c r="AM36" s="22">
        <f t="shared" ref="AM36" si="71">U36-AL36</f>
        <v>0</v>
      </c>
      <c r="AN36" s="112"/>
      <c r="AO36" s="112"/>
      <c r="AP36" s="112"/>
      <c r="AQ36" s="44"/>
      <c r="AR36" s="52"/>
      <c r="AS36" s="52"/>
      <c r="AT36" s="52"/>
      <c r="AU36" s="52"/>
    </row>
    <row r="37" spans="1:47" ht="84.75" customHeight="1">
      <c r="A37" s="113"/>
      <c r="B37" s="113"/>
      <c r="C37" s="116"/>
      <c r="D37" s="113"/>
      <c r="E37" s="152"/>
      <c r="F37" s="146"/>
      <c r="G37" s="146"/>
      <c r="H37" s="101"/>
      <c r="I37" s="101"/>
      <c r="J37" s="101"/>
      <c r="K37" s="101"/>
      <c r="L37" s="149"/>
      <c r="M37" s="101"/>
      <c r="N37" s="101"/>
      <c r="O37" s="113"/>
      <c r="P37" s="113"/>
      <c r="Q37" s="113"/>
      <c r="R37" s="113"/>
      <c r="S37" s="116"/>
      <c r="T37" s="113"/>
      <c r="U37" s="116"/>
      <c r="V37" s="113"/>
      <c r="W37" s="48"/>
      <c r="X37" s="22" t="str">
        <f t="shared" si="0"/>
        <v xml:space="preserve"> </v>
      </c>
      <c r="Y37" s="50"/>
      <c r="Z37" s="50"/>
      <c r="AA37" s="50"/>
      <c r="AB37" s="50"/>
      <c r="AC37" s="50"/>
      <c r="AD37" s="143"/>
      <c r="AE37" s="22">
        <f t="shared" si="1"/>
        <v>0</v>
      </c>
      <c r="AF37" s="22">
        <f t="shared" si="2"/>
        <v>0</v>
      </c>
      <c r="AG37" s="22">
        <f>($AH$36*((AE37+AF37))/100)</f>
        <v>0</v>
      </c>
      <c r="AH37" s="22">
        <f t="shared" ref="AH37:AH38" si="72">AH36-AG37</f>
        <v>0</v>
      </c>
      <c r="AI37" s="143"/>
      <c r="AJ37" s="22">
        <f t="shared" si="3"/>
        <v>0</v>
      </c>
      <c r="AK37" s="22">
        <f t="shared" si="4"/>
        <v>0</v>
      </c>
      <c r="AL37" s="22">
        <f>($AM$36*((AJ37+AK37))/100)</f>
        <v>0</v>
      </c>
      <c r="AM37" s="22">
        <f t="shared" ref="AM37:AM38" si="73">AM36-AL37</f>
        <v>0</v>
      </c>
      <c r="AN37" s="113"/>
      <c r="AO37" s="113"/>
      <c r="AP37" s="113"/>
      <c r="AQ37" s="44"/>
      <c r="AR37" s="52"/>
      <c r="AS37" s="52"/>
      <c r="AT37" s="52"/>
      <c r="AU37" s="52"/>
    </row>
    <row r="38" spans="1:47" ht="84.75" customHeight="1">
      <c r="A38" s="114"/>
      <c r="B38" s="114"/>
      <c r="C38" s="117"/>
      <c r="D38" s="114"/>
      <c r="E38" s="153"/>
      <c r="F38" s="147"/>
      <c r="G38" s="147"/>
      <c r="H38" s="102"/>
      <c r="I38" s="102"/>
      <c r="J38" s="102"/>
      <c r="K38" s="102"/>
      <c r="L38" s="150"/>
      <c r="M38" s="102"/>
      <c r="N38" s="102"/>
      <c r="O38" s="114"/>
      <c r="P38" s="114"/>
      <c r="Q38" s="114"/>
      <c r="R38" s="114"/>
      <c r="S38" s="117"/>
      <c r="T38" s="114"/>
      <c r="U38" s="117"/>
      <c r="V38" s="114"/>
      <c r="W38" s="49"/>
      <c r="X38" s="22" t="str">
        <f t="shared" si="0"/>
        <v xml:space="preserve"> </v>
      </c>
      <c r="Y38" s="50"/>
      <c r="Z38" s="50"/>
      <c r="AA38" s="50"/>
      <c r="AB38" s="50"/>
      <c r="AC38" s="50"/>
      <c r="AD38" s="144"/>
      <c r="AE38" s="22">
        <f t="shared" si="1"/>
        <v>0</v>
      </c>
      <c r="AF38" s="22">
        <f t="shared" si="2"/>
        <v>0</v>
      </c>
      <c r="AG38" s="22">
        <f>($AH$37*((AE38+AF38))/100)</f>
        <v>0</v>
      </c>
      <c r="AH38" s="22">
        <f t="shared" si="72"/>
        <v>0</v>
      </c>
      <c r="AI38" s="144"/>
      <c r="AJ38" s="22">
        <f t="shared" si="3"/>
        <v>0</v>
      </c>
      <c r="AK38" s="22">
        <f t="shared" si="4"/>
        <v>0</v>
      </c>
      <c r="AL38" s="22">
        <f>($AM$37*((AJ38+AK38))/100)</f>
        <v>0</v>
      </c>
      <c r="AM38" s="22">
        <f t="shared" si="73"/>
        <v>0</v>
      </c>
      <c r="AN38" s="114"/>
      <c r="AO38" s="114"/>
      <c r="AP38" s="114"/>
      <c r="AQ38" s="44"/>
      <c r="AR38" s="52"/>
      <c r="AS38" s="52"/>
      <c r="AT38" s="52"/>
      <c r="AU38" s="52"/>
    </row>
    <row r="39" spans="1:47" ht="84.75" customHeight="1">
      <c r="A39" s="112"/>
      <c r="B39" s="112"/>
      <c r="C39" s="115" t="e">
        <f t="shared" si="37"/>
        <v>#N/A</v>
      </c>
      <c r="D39" s="112"/>
      <c r="E39" s="151"/>
      <c r="F39" s="145"/>
      <c r="G39" s="145"/>
      <c r="H39" s="100"/>
      <c r="I39" s="100"/>
      <c r="J39" s="100"/>
      <c r="K39" s="100"/>
      <c r="L39" s="148" t="str">
        <f t="shared" ref="L39" si="74">IF(F39&lt;&gt;"",CONCATENATE(E39," ",F39),CONCATENATE(H39," ",I39," ",J39," ",K39))</f>
        <v xml:space="preserve">   </v>
      </c>
      <c r="M39" s="100"/>
      <c r="N39" s="100"/>
      <c r="O39" s="112"/>
      <c r="P39" s="112"/>
      <c r="Q39" s="112"/>
      <c r="R39" s="112"/>
      <c r="S39" s="115">
        <f t="shared" ref="S39" si="75">IF(R39="Muy alta",100,IF(R39="Alta",80,IF(R39="Media",60,IF(R39="Baja",40,IF(R39="Muy baja",20,IF(R39="Casi Seguro",100,IF(R39="Probable",80,IF(R39="Posible",60,IF(R39="Improbable",40,IF(R39="Rara vez",20,0))))))))))</f>
        <v>0</v>
      </c>
      <c r="T39" s="112"/>
      <c r="U39" s="115">
        <f t="shared" ref="U39" si="76">IF(T39="Catastrófico",100,IF(T39="Mayor",80,IF(T39="Moderado",60,IF(T39="Menor",40,IF(T39="Leve",20,0)))))</f>
        <v>0</v>
      </c>
      <c r="V39" s="112"/>
      <c r="W39" s="47"/>
      <c r="X39" s="22" t="str">
        <f t="shared" si="0"/>
        <v xml:space="preserve"> </v>
      </c>
      <c r="Y39" s="50"/>
      <c r="Z39" s="50"/>
      <c r="AA39" s="50"/>
      <c r="AB39" s="50"/>
      <c r="AC39" s="50"/>
      <c r="AD39" s="142">
        <f t="shared" ref="AD39" si="77">AH41</f>
        <v>0</v>
      </c>
      <c r="AE39" s="22">
        <f t="shared" si="1"/>
        <v>0</v>
      </c>
      <c r="AF39" s="22">
        <f t="shared" si="2"/>
        <v>0</v>
      </c>
      <c r="AG39" s="22">
        <f>($S$39*((AE39+AF39))/100)</f>
        <v>0</v>
      </c>
      <c r="AH39" s="22">
        <f t="shared" ref="AH39" si="78">S39-AG39</f>
        <v>0</v>
      </c>
      <c r="AI39" s="142">
        <f t="shared" ref="AI39" si="79">AM41</f>
        <v>0</v>
      </c>
      <c r="AJ39" s="22">
        <f t="shared" si="3"/>
        <v>0</v>
      </c>
      <c r="AK39" s="22">
        <f t="shared" si="4"/>
        <v>0</v>
      </c>
      <c r="AL39" s="22">
        <f>($U$39*((AJ39+AK39))/100)</f>
        <v>0</v>
      </c>
      <c r="AM39" s="22">
        <f t="shared" ref="AM39" si="80">U39-AL39</f>
        <v>0</v>
      </c>
      <c r="AN39" s="112"/>
      <c r="AO39" s="112"/>
      <c r="AP39" s="112"/>
      <c r="AQ39" s="44"/>
      <c r="AR39" s="52"/>
      <c r="AS39" s="52"/>
      <c r="AT39" s="52"/>
      <c r="AU39" s="52"/>
    </row>
    <row r="40" spans="1:47" ht="84.75" customHeight="1">
      <c r="A40" s="113"/>
      <c r="B40" s="113"/>
      <c r="C40" s="116"/>
      <c r="D40" s="113"/>
      <c r="E40" s="152"/>
      <c r="F40" s="146"/>
      <c r="G40" s="146"/>
      <c r="H40" s="101"/>
      <c r="I40" s="101"/>
      <c r="J40" s="101"/>
      <c r="K40" s="101"/>
      <c r="L40" s="149"/>
      <c r="M40" s="101"/>
      <c r="N40" s="101"/>
      <c r="O40" s="113"/>
      <c r="P40" s="113"/>
      <c r="Q40" s="113"/>
      <c r="R40" s="113"/>
      <c r="S40" s="116"/>
      <c r="T40" s="113"/>
      <c r="U40" s="116"/>
      <c r="V40" s="113"/>
      <c r="W40" s="48"/>
      <c r="X40" s="22" t="str">
        <f t="shared" si="0"/>
        <v xml:space="preserve"> </v>
      </c>
      <c r="Y40" s="50"/>
      <c r="Z40" s="50"/>
      <c r="AA40" s="50"/>
      <c r="AB40" s="50"/>
      <c r="AC40" s="50"/>
      <c r="AD40" s="143"/>
      <c r="AE40" s="22">
        <f t="shared" si="1"/>
        <v>0</v>
      </c>
      <c r="AF40" s="22">
        <f t="shared" si="2"/>
        <v>0</v>
      </c>
      <c r="AG40" s="22">
        <f>($AH$39*((AE40+AF40))/100)</f>
        <v>0</v>
      </c>
      <c r="AH40" s="22">
        <f t="shared" ref="AH40:AH41" si="81">AH39-AG40</f>
        <v>0</v>
      </c>
      <c r="AI40" s="143"/>
      <c r="AJ40" s="22">
        <f t="shared" si="3"/>
        <v>0</v>
      </c>
      <c r="AK40" s="22">
        <f t="shared" si="4"/>
        <v>0</v>
      </c>
      <c r="AL40" s="22">
        <f>($AM$39*((AJ40+AK40))/100)</f>
        <v>0</v>
      </c>
      <c r="AM40" s="22">
        <f t="shared" ref="AM40:AM41" si="82">AM39-AL40</f>
        <v>0</v>
      </c>
      <c r="AN40" s="113"/>
      <c r="AO40" s="113"/>
      <c r="AP40" s="113"/>
      <c r="AQ40" s="44"/>
      <c r="AR40" s="52"/>
      <c r="AS40" s="52"/>
      <c r="AT40" s="52"/>
      <c r="AU40" s="52"/>
    </row>
    <row r="41" spans="1:47" ht="84.75" customHeight="1">
      <c r="A41" s="114"/>
      <c r="B41" s="114"/>
      <c r="C41" s="117"/>
      <c r="D41" s="114"/>
      <c r="E41" s="153"/>
      <c r="F41" s="147"/>
      <c r="G41" s="147"/>
      <c r="H41" s="102"/>
      <c r="I41" s="102"/>
      <c r="J41" s="102"/>
      <c r="K41" s="102"/>
      <c r="L41" s="150"/>
      <c r="M41" s="102"/>
      <c r="N41" s="102"/>
      <c r="O41" s="114"/>
      <c r="P41" s="114"/>
      <c r="Q41" s="114"/>
      <c r="R41" s="114"/>
      <c r="S41" s="117"/>
      <c r="T41" s="114"/>
      <c r="U41" s="117"/>
      <c r="V41" s="114"/>
      <c r="W41" s="49"/>
      <c r="X41" s="22" t="str">
        <f t="shared" si="0"/>
        <v xml:space="preserve"> </v>
      </c>
      <c r="Y41" s="50"/>
      <c r="Z41" s="50"/>
      <c r="AA41" s="50"/>
      <c r="AB41" s="50"/>
      <c r="AC41" s="50"/>
      <c r="AD41" s="144"/>
      <c r="AE41" s="22">
        <f t="shared" si="1"/>
        <v>0</v>
      </c>
      <c r="AF41" s="22">
        <f t="shared" si="2"/>
        <v>0</v>
      </c>
      <c r="AG41" s="22">
        <f>($AH$40*((AE41+AF41))/100)</f>
        <v>0</v>
      </c>
      <c r="AH41" s="22">
        <f t="shared" si="81"/>
        <v>0</v>
      </c>
      <c r="AI41" s="144"/>
      <c r="AJ41" s="22">
        <f t="shared" si="3"/>
        <v>0</v>
      </c>
      <c r="AK41" s="22">
        <f t="shared" si="4"/>
        <v>0</v>
      </c>
      <c r="AL41" s="22">
        <f>($AM$40*((AJ41+AK41))/100)</f>
        <v>0</v>
      </c>
      <c r="AM41" s="22">
        <f t="shared" si="82"/>
        <v>0</v>
      </c>
      <c r="AN41" s="114"/>
      <c r="AO41" s="114"/>
      <c r="AP41" s="114"/>
      <c r="AQ41" s="44"/>
      <c r="AR41" s="52"/>
      <c r="AS41" s="52"/>
      <c r="AT41" s="52"/>
      <c r="AU41" s="52"/>
    </row>
    <row r="42" spans="1:47" ht="84.75" customHeight="1">
      <c r="A42" s="112"/>
      <c r="B42" s="112"/>
      <c r="C42" s="115" t="e">
        <f t="shared" si="37"/>
        <v>#N/A</v>
      </c>
      <c r="D42" s="112"/>
      <c r="E42" s="151"/>
      <c r="F42" s="158"/>
      <c r="G42" s="158"/>
      <c r="H42" s="100"/>
      <c r="I42" s="100"/>
      <c r="J42" s="100"/>
      <c r="K42" s="100"/>
      <c r="L42" s="148" t="str">
        <f t="shared" ref="L42" si="83">IF(F42&lt;&gt;"",CONCATENATE(E42," ",F42),CONCATENATE(H42," ",I42," ",J42," ",K42))</f>
        <v xml:space="preserve">   </v>
      </c>
      <c r="M42" s="100"/>
      <c r="N42" s="100"/>
      <c r="O42" s="112"/>
      <c r="P42" s="112"/>
      <c r="Q42" s="112"/>
      <c r="R42" s="112"/>
      <c r="S42" s="115">
        <f t="shared" ref="S42" si="84">IF(R42="Muy alta",100,IF(R42="Alta",80,IF(R42="Media",60,IF(R42="Baja",40,IF(R42="Muy baja",20,IF(R42="Casi Seguro",100,IF(R42="Probable",80,IF(R42="Posible",60,IF(R42="Improbable",40,IF(R42="Rara vez",20,0))))))))))</f>
        <v>0</v>
      </c>
      <c r="T42" s="112"/>
      <c r="U42" s="115">
        <f t="shared" ref="U42" si="85">IF(T42="Catastrófico",100,IF(T42="Mayor",80,IF(T42="Moderado",60,IF(T42="Menor",40,IF(T42="Leve",20,0)))))</f>
        <v>0</v>
      </c>
      <c r="V42" s="112"/>
      <c r="W42" s="47"/>
      <c r="X42" s="22" t="str">
        <f t="shared" si="0"/>
        <v xml:space="preserve"> </v>
      </c>
      <c r="Y42" s="50"/>
      <c r="Z42" s="50"/>
      <c r="AA42" s="50"/>
      <c r="AB42" s="50"/>
      <c r="AC42" s="50"/>
      <c r="AD42" s="142">
        <f t="shared" ref="AD42" si="86">AH44</f>
        <v>0</v>
      </c>
      <c r="AE42" s="22">
        <f t="shared" si="1"/>
        <v>0</v>
      </c>
      <c r="AF42" s="22">
        <f t="shared" si="2"/>
        <v>0</v>
      </c>
      <c r="AG42" s="22">
        <f>($S$42*((AE42+AF42))/100)</f>
        <v>0</v>
      </c>
      <c r="AH42" s="22">
        <f t="shared" ref="AH42" si="87">S42-AG42</f>
        <v>0</v>
      </c>
      <c r="AI42" s="142">
        <f t="shared" ref="AI42" si="88">AM44</f>
        <v>0</v>
      </c>
      <c r="AJ42" s="22">
        <f t="shared" si="3"/>
        <v>0</v>
      </c>
      <c r="AK42" s="22">
        <f t="shared" si="4"/>
        <v>0</v>
      </c>
      <c r="AL42" s="22">
        <f>($U$42*((AJ42+AK42))/100)</f>
        <v>0</v>
      </c>
      <c r="AM42" s="22">
        <f t="shared" ref="AM42" si="89">U42-AL42</f>
        <v>0</v>
      </c>
      <c r="AN42" s="112"/>
      <c r="AO42" s="112"/>
      <c r="AP42" s="112"/>
      <c r="AQ42" s="44"/>
      <c r="AR42" s="52"/>
      <c r="AS42" s="52"/>
      <c r="AT42" s="52"/>
      <c r="AU42" s="52"/>
    </row>
    <row r="43" spans="1:47" ht="84.75" customHeight="1">
      <c r="A43" s="113"/>
      <c r="B43" s="113"/>
      <c r="C43" s="116"/>
      <c r="D43" s="113"/>
      <c r="E43" s="152"/>
      <c r="F43" s="159"/>
      <c r="G43" s="159"/>
      <c r="H43" s="101"/>
      <c r="I43" s="101"/>
      <c r="J43" s="101"/>
      <c r="K43" s="101"/>
      <c r="L43" s="149"/>
      <c r="M43" s="101"/>
      <c r="N43" s="101"/>
      <c r="O43" s="113"/>
      <c r="P43" s="113"/>
      <c r="Q43" s="113"/>
      <c r="R43" s="113"/>
      <c r="S43" s="116"/>
      <c r="T43" s="113"/>
      <c r="U43" s="116"/>
      <c r="V43" s="113"/>
      <c r="W43" s="48"/>
      <c r="X43" s="22" t="str">
        <f t="shared" si="0"/>
        <v xml:space="preserve"> </v>
      </c>
      <c r="Y43" s="50"/>
      <c r="Z43" s="50"/>
      <c r="AA43" s="50"/>
      <c r="AB43" s="50"/>
      <c r="AC43" s="50"/>
      <c r="AD43" s="143"/>
      <c r="AE43" s="22">
        <f t="shared" si="1"/>
        <v>0</v>
      </c>
      <c r="AF43" s="22">
        <f t="shared" si="2"/>
        <v>0</v>
      </c>
      <c r="AG43" s="22">
        <f>($AH$42*((AE43+AF43))/100)</f>
        <v>0</v>
      </c>
      <c r="AH43" s="22">
        <f t="shared" ref="AH43:AH44" si="90">AH42-AG43</f>
        <v>0</v>
      </c>
      <c r="AI43" s="143"/>
      <c r="AJ43" s="22">
        <f t="shared" si="3"/>
        <v>0</v>
      </c>
      <c r="AK43" s="22">
        <f t="shared" si="4"/>
        <v>0</v>
      </c>
      <c r="AL43" s="22">
        <f>($AM$42*((AJ43+AK43))/100)</f>
        <v>0</v>
      </c>
      <c r="AM43" s="22">
        <f t="shared" ref="AM43:AM44" si="91">AM42-AL43</f>
        <v>0</v>
      </c>
      <c r="AN43" s="113"/>
      <c r="AO43" s="113"/>
      <c r="AP43" s="113"/>
      <c r="AQ43" s="44"/>
      <c r="AR43" s="52"/>
      <c r="AS43" s="52"/>
      <c r="AT43" s="52"/>
      <c r="AU43" s="52"/>
    </row>
    <row r="44" spans="1:47" ht="84.75" customHeight="1">
      <c r="A44" s="114"/>
      <c r="B44" s="114"/>
      <c r="C44" s="117"/>
      <c r="D44" s="114"/>
      <c r="E44" s="153"/>
      <c r="F44" s="160"/>
      <c r="G44" s="160"/>
      <c r="H44" s="102"/>
      <c r="I44" s="102"/>
      <c r="J44" s="102"/>
      <c r="K44" s="102"/>
      <c r="L44" s="150"/>
      <c r="M44" s="102"/>
      <c r="N44" s="102"/>
      <c r="O44" s="114"/>
      <c r="P44" s="114"/>
      <c r="Q44" s="114"/>
      <c r="R44" s="114"/>
      <c r="S44" s="117"/>
      <c r="T44" s="114"/>
      <c r="U44" s="117"/>
      <c r="V44" s="114"/>
      <c r="W44" s="49"/>
      <c r="X44" s="22" t="str">
        <f t="shared" si="0"/>
        <v xml:space="preserve"> </v>
      </c>
      <c r="Y44" s="50"/>
      <c r="Z44" s="50"/>
      <c r="AA44" s="50"/>
      <c r="AB44" s="50"/>
      <c r="AC44" s="50"/>
      <c r="AD44" s="144"/>
      <c r="AE44" s="22">
        <f t="shared" si="1"/>
        <v>0</v>
      </c>
      <c r="AF44" s="22">
        <f t="shared" si="2"/>
        <v>0</v>
      </c>
      <c r="AG44" s="22">
        <f>($AH$43*((AE44+AF44))/100)</f>
        <v>0</v>
      </c>
      <c r="AH44" s="22">
        <f t="shared" si="90"/>
        <v>0</v>
      </c>
      <c r="AI44" s="144"/>
      <c r="AJ44" s="22">
        <f t="shared" si="3"/>
        <v>0</v>
      </c>
      <c r="AK44" s="22">
        <f t="shared" si="4"/>
        <v>0</v>
      </c>
      <c r="AL44" s="22">
        <f>($AM$43*((AJ44+AK44))/100)</f>
        <v>0</v>
      </c>
      <c r="AM44" s="22">
        <f t="shared" si="91"/>
        <v>0</v>
      </c>
      <c r="AN44" s="114"/>
      <c r="AO44" s="114"/>
      <c r="AP44" s="114"/>
      <c r="AQ44" s="44"/>
      <c r="AR44" s="52"/>
      <c r="AS44" s="52"/>
      <c r="AT44" s="52"/>
      <c r="AU44" s="52"/>
    </row>
    <row r="45" spans="1:47" ht="84.75" customHeight="1">
      <c r="A45" s="112"/>
      <c r="B45" s="112"/>
      <c r="C45" s="115" t="e">
        <f t="shared" si="37"/>
        <v>#N/A</v>
      </c>
      <c r="D45" s="112"/>
      <c r="E45" s="151"/>
      <c r="F45" s="158"/>
      <c r="G45" s="158"/>
      <c r="H45" s="100"/>
      <c r="I45" s="100"/>
      <c r="J45" s="100"/>
      <c r="K45" s="100"/>
      <c r="L45" s="148" t="str">
        <f t="shared" ref="L45" si="92">IF(F45&lt;&gt;"",CONCATENATE(E45," ",F45),CONCATENATE(H45," ",I45," ",J45," ",K45))</f>
        <v xml:space="preserve">   </v>
      </c>
      <c r="M45" s="100"/>
      <c r="N45" s="100"/>
      <c r="O45" s="112"/>
      <c r="P45" s="112"/>
      <c r="Q45" s="112"/>
      <c r="R45" s="112"/>
      <c r="S45" s="115">
        <f t="shared" ref="S45" si="93">IF(R45="Muy alta",100,IF(R45="Alta",80,IF(R45="Media",60,IF(R45="Baja",40,IF(R45="Muy baja",20,IF(R45="Casi Seguro",100,IF(R45="Probable",80,IF(R45="Posible",60,IF(R45="Improbable",40,IF(R45="Rara vez",20,0))))))))))</f>
        <v>0</v>
      </c>
      <c r="T45" s="112"/>
      <c r="U45" s="115">
        <f t="shared" ref="U45" si="94">IF(T45="Catastrófico",100,IF(T45="Mayor",80,IF(T45="Moderado",60,IF(T45="Menor",40,IF(T45="Leve",20,0)))))</f>
        <v>0</v>
      </c>
      <c r="V45" s="112"/>
      <c r="W45" s="47"/>
      <c r="X45" s="22" t="str">
        <f t="shared" si="0"/>
        <v xml:space="preserve"> </v>
      </c>
      <c r="Y45" s="50"/>
      <c r="Z45" s="50"/>
      <c r="AA45" s="50"/>
      <c r="AB45" s="50"/>
      <c r="AC45" s="50"/>
      <c r="AD45" s="142">
        <f t="shared" ref="AD45" si="95">AH47</f>
        <v>0</v>
      </c>
      <c r="AE45" s="22">
        <f t="shared" si="1"/>
        <v>0</v>
      </c>
      <c r="AF45" s="22">
        <f t="shared" si="2"/>
        <v>0</v>
      </c>
      <c r="AG45" s="22">
        <f>($S$45*((AE45+AF45))/100)</f>
        <v>0</v>
      </c>
      <c r="AH45" s="22">
        <f t="shared" ref="AH45" si="96">S45-AG45</f>
        <v>0</v>
      </c>
      <c r="AI45" s="142">
        <f t="shared" ref="AI45" si="97">AM47</f>
        <v>0</v>
      </c>
      <c r="AJ45" s="22">
        <f t="shared" si="3"/>
        <v>0</v>
      </c>
      <c r="AK45" s="22">
        <f t="shared" si="4"/>
        <v>0</v>
      </c>
      <c r="AL45" s="22">
        <f>($U$45*((AJ45+AK45))/100)</f>
        <v>0</v>
      </c>
      <c r="AM45" s="22">
        <f t="shared" ref="AM45" si="98">U45-AL45</f>
        <v>0</v>
      </c>
      <c r="AN45" s="112"/>
      <c r="AO45" s="112"/>
      <c r="AP45" s="112"/>
      <c r="AQ45" s="44"/>
      <c r="AR45" s="52"/>
      <c r="AS45" s="52"/>
      <c r="AT45" s="52"/>
      <c r="AU45" s="52"/>
    </row>
    <row r="46" spans="1:47" ht="84.75" customHeight="1">
      <c r="A46" s="113"/>
      <c r="B46" s="113"/>
      <c r="C46" s="116"/>
      <c r="D46" s="113"/>
      <c r="E46" s="152"/>
      <c r="F46" s="159"/>
      <c r="G46" s="159"/>
      <c r="H46" s="101"/>
      <c r="I46" s="101"/>
      <c r="J46" s="101"/>
      <c r="K46" s="101"/>
      <c r="L46" s="149"/>
      <c r="M46" s="101"/>
      <c r="N46" s="101"/>
      <c r="O46" s="113"/>
      <c r="P46" s="113"/>
      <c r="Q46" s="113"/>
      <c r="R46" s="113"/>
      <c r="S46" s="116"/>
      <c r="T46" s="113"/>
      <c r="U46" s="116"/>
      <c r="V46" s="113"/>
      <c r="W46" s="48"/>
      <c r="X46" s="22" t="str">
        <f t="shared" si="0"/>
        <v xml:space="preserve"> </v>
      </c>
      <c r="Y46" s="50"/>
      <c r="Z46" s="50"/>
      <c r="AA46" s="50"/>
      <c r="AB46" s="50"/>
      <c r="AC46" s="50"/>
      <c r="AD46" s="143"/>
      <c r="AE46" s="22">
        <f t="shared" si="1"/>
        <v>0</v>
      </c>
      <c r="AF46" s="22">
        <f t="shared" si="2"/>
        <v>0</v>
      </c>
      <c r="AG46" s="22">
        <f>($AH$45*((AE46+AF46))/100)</f>
        <v>0</v>
      </c>
      <c r="AH46" s="22">
        <f t="shared" ref="AH46:AH47" si="99">AH45-AG46</f>
        <v>0</v>
      </c>
      <c r="AI46" s="143"/>
      <c r="AJ46" s="22">
        <f t="shared" si="3"/>
        <v>0</v>
      </c>
      <c r="AK46" s="22">
        <f t="shared" si="4"/>
        <v>0</v>
      </c>
      <c r="AL46" s="22">
        <f>($AM$45*((AJ46+AK46))/100)</f>
        <v>0</v>
      </c>
      <c r="AM46" s="22">
        <f t="shared" ref="AM46:AM47" si="100">AM45-AL46</f>
        <v>0</v>
      </c>
      <c r="AN46" s="113"/>
      <c r="AO46" s="113"/>
      <c r="AP46" s="113"/>
      <c r="AQ46" s="44"/>
      <c r="AR46" s="52"/>
      <c r="AS46" s="52"/>
      <c r="AT46" s="52"/>
      <c r="AU46" s="52"/>
    </row>
    <row r="47" spans="1:47" ht="84.75" customHeight="1">
      <c r="A47" s="114"/>
      <c r="B47" s="114"/>
      <c r="C47" s="117"/>
      <c r="D47" s="114"/>
      <c r="E47" s="153"/>
      <c r="F47" s="160"/>
      <c r="G47" s="160"/>
      <c r="H47" s="102"/>
      <c r="I47" s="102"/>
      <c r="J47" s="102"/>
      <c r="K47" s="102"/>
      <c r="L47" s="150"/>
      <c r="M47" s="102"/>
      <c r="N47" s="102"/>
      <c r="O47" s="114"/>
      <c r="P47" s="114"/>
      <c r="Q47" s="114"/>
      <c r="R47" s="114"/>
      <c r="S47" s="117"/>
      <c r="T47" s="114"/>
      <c r="U47" s="117"/>
      <c r="V47" s="114"/>
      <c r="W47" s="49"/>
      <c r="X47" s="22" t="str">
        <f t="shared" si="0"/>
        <v xml:space="preserve"> </v>
      </c>
      <c r="Y47" s="50"/>
      <c r="Z47" s="50"/>
      <c r="AA47" s="50"/>
      <c r="AB47" s="50"/>
      <c r="AC47" s="50"/>
      <c r="AD47" s="144"/>
      <c r="AE47" s="22">
        <f t="shared" si="1"/>
        <v>0</v>
      </c>
      <c r="AF47" s="22">
        <f t="shared" si="2"/>
        <v>0</v>
      </c>
      <c r="AG47" s="22">
        <f>($AH$46*((AE47+AF47))/100)</f>
        <v>0</v>
      </c>
      <c r="AH47" s="22">
        <f t="shared" si="99"/>
        <v>0</v>
      </c>
      <c r="AI47" s="144"/>
      <c r="AJ47" s="22">
        <f t="shared" si="3"/>
        <v>0</v>
      </c>
      <c r="AK47" s="22">
        <f t="shared" si="4"/>
        <v>0</v>
      </c>
      <c r="AL47" s="22">
        <f>($AM$46*((AJ47+AK47))/100)</f>
        <v>0</v>
      </c>
      <c r="AM47" s="22">
        <f t="shared" si="100"/>
        <v>0</v>
      </c>
      <c r="AN47" s="114"/>
      <c r="AO47" s="114"/>
      <c r="AP47" s="114"/>
      <c r="AQ47" s="44"/>
      <c r="AR47" s="52"/>
      <c r="AS47" s="52"/>
      <c r="AT47" s="52"/>
      <c r="AU47" s="52"/>
    </row>
    <row r="48" spans="1:47" ht="84.75" customHeight="1">
      <c r="A48" s="112"/>
      <c r="B48" s="112"/>
      <c r="C48" s="115" t="e">
        <f t="shared" si="37"/>
        <v>#N/A</v>
      </c>
      <c r="D48" s="112"/>
      <c r="E48" s="151"/>
      <c r="F48" s="158"/>
      <c r="G48" s="158"/>
      <c r="H48" s="100"/>
      <c r="I48" s="100"/>
      <c r="J48" s="100"/>
      <c r="K48" s="100"/>
      <c r="L48" s="148" t="str">
        <f t="shared" ref="L48" si="101">IF(F48&lt;&gt;"",CONCATENATE(E48," ",F48),CONCATENATE(H48," ",I48," ",J48," ",K48))</f>
        <v xml:space="preserve">   </v>
      </c>
      <c r="M48" s="100"/>
      <c r="N48" s="100"/>
      <c r="O48" s="112"/>
      <c r="P48" s="112"/>
      <c r="Q48" s="112"/>
      <c r="R48" s="112"/>
      <c r="S48" s="115">
        <f t="shared" ref="S48" si="102">IF(R48="Muy alta",100,IF(R48="Alta",80,IF(R48="Media",60,IF(R48="Baja",40,IF(R48="Muy baja",20,IF(R48="Casi Seguro",100,IF(R48="Probable",80,IF(R48="Posible",60,IF(R48="Improbable",40,IF(R48="Rara vez",20,0))))))))))</f>
        <v>0</v>
      </c>
      <c r="T48" s="112"/>
      <c r="U48" s="115">
        <f t="shared" ref="U48" si="103">IF(T48="Catastrófico",100,IF(T48="Mayor",80,IF(T48="Moderado",60,IF(T48="Menor",40,IF(T48="Leve",20,0)))))</f>
        <v>0</v>
      </c>
      <c r="V48" s="112"/>
      <c r="W48" s="47"/>
      <c r="X48" s="22" t="str">
        <f t="shared" si="0"/>
        <v xml:space="preserve"> </v>
      </c>
      <c r="Y48" s="50"/>
      <c r="Z48" s="50"/>
      <c r="AA48" s="50"/>
      <c r="AB48" s="50"/>
      <c r="AC48" s="50"/>
      <c r="AD48" s="142">
        <f t="shared" ref="AD48" si="104">AH50</f>
        <v>0</v>
      </c>
      <c r="AE48" s="22">
        <f t="shared" si="1"/>
        <v>0</v>
      </c>
      <c r="AF48" s="22">
        <f t="shared" si="2"/>
        <v>0</v>
      </c>
      <c r="AG48" s="22">
        <f>($S$48*((AE48+AF48))/100)</f>
        <v>0</v>
      </c>
      <c r="AH48" s="22">
        <f t="shared" ref="AH48" si="105">S48-AG48</f>
        <v>0</v>
      </c>
      <c r="AI48" s="142">
        <f t="shared" ref="AI48" si="106">AM50</f>
        <v>0</v>
      </c>
      <c r="AJ48" s="22">
        <f t="shared" si="3"/>
        <v>0</v>
      </c>
      <c r="AK48" s="22">
        <f t="shared" si="4"/>
        <v>0</v>
      </c>
      <c r="AL48" s="22">
        <f>($U$48*(AJ48+AK48)/100)</f>
        <v>0</v>
      </c>
      <c r="AM48" s="22">
        <f t="shared" ref="AM48" si="107">U48-AL48</f>
        <v>0</v>
      </c>
      <c r="AN48" s="112"/>
      <c r="AO48" s="112"/>
      <c r="AP48" s="112"/>
      <c r="AQ48" s="44"/>
      <c r="AR48" s="52"/>
      <c r="AS48" s="52"/>
      <c r="AT48" s="52"/>
      <c r="AU48" s="52"/>
    </row>
    <row r="49" spans="1:47" ht="84.75" customHeight="1">
      <c r="A49" s="113"/>
      <c r="B49" s="113"/>
      <c r="C49" s="116"/>
      <c r="D49" s="113"/>
      <c r="E49" s="152"/>
      <c r="F49" s="159"/>
      <c r="G49" s="159"/>
      <c r="H49" s="101"/>
      <c r="I49" s="101"/>
      <c r="J49" s="101"/>
      <c r="K49" s="101"/>
      <c r="L49" s="149"/>
      <c r="M49" s="101"/>
      <c r="N49" s="101"/>
      <c r="O49" s="113"/>
      <c r="P49" s="113"/>
      <c r="Q49" s="113"/>
      <c r="R49" s="113"/>
      <c r="S49" s="116"/>
      <c r="T49" s="113"/>
      <c r="U49" s="116"/>
      <c r="V49" s="113"/>
      <c r="W49" s="48"/>
      <c r="X49" s="22" t="str">
        <f t="shared" si="0"/>
        <v xml:space="preserve"> </v>
      </c>
      <c r="Y49" s="50"/>
      <c r="Z49" s="50"/>
      <c r="AA49" s="50"/>
      <c r="AB49" s="50"/>
      <c r="AC49" s="50"/>
      <c r="AD49" s="143"/>
      <c r="AE49" s="22">
        <f t="shared" si="1"/>
        <v>0</v>
      </c>
      <c r="AF49" s="22">
        <f t="shared" si="2"/>
        <v>0</v>
      </c>
      <c r="AG49" s="22">
        <f>($AH$48*((AE49+AF49))/100)</f>
        <v>0</v>
      </c>
      <c r="AH49" s="22">
        <f t="shared" ref="AH49:AH50" si="108">AH48-AG49</f>
        <v>0</v>
      </c>
      <c r="AI49" s="143"/>
      <c r="AJ49" s="22">
        <f t="shared" si="3"/>
        <v>0</v>
      </c>
      <c r="AK49" s="22">
        <f t="shared" si="4"/>
        <v>0</v>
      </c>
      <c r="AL49" s="22">
        <f>($AM$48*((AJ49+AK49))/100)</f>
        <v>0</v>
      </c>
      <c r="AM49" s="22">
        <f t="shared" ref="AM49:AM50" si="109">AM48-AL49</f>
        <v>0</v>
      </c>
      <c r="AN49" s="113"/>
      <c r="AO49" s="113"/>
      <c r="AP49" s="113"/>
      <c r="AQ49" s="44"/>
      <c r="AR49" s="52"/>
      <c r="AS49" s="52"/>
      <c r="AT49" s="52"/>
      <c r="AU49" s="52"/>
    </row>
    <row r="50" spans="1:47" ht="84.75" customHeight="1">
      <c r="A50" s="114"/>
      <c r="B50" s="114"/>
      <c r="C50" s="117"/>
      <c r="D50" s="114"/>
      <c r="E50" s="153"/>
      <c r="F50" s="160"/>
      <c r="G50" s="160"/>
      <c r="H50" s="102"/>
      <c r="I50" s="102"/>
      <c r="J50" s="102"/>
      <c r="K50" s="102"/>
      <c r="L50" s="150"/>
      <c r="M50" s="102"/>
      <c r="N50" s="102"/>
      <c r="O50" s="114"/>
      <c r="P50" s="114"/>
      <c r="Q50" s="114"/>
      <c r="R50" s="114"/>
      <c r="S50" s="117"/>
      <c r="T50" s="114"/>
      <c r="U50" s="117"/>
      <c r="V50" s="114"/>
      <c r="W50" s="49"/>
      <c r="X50" s="22" t="str">
        <f t="shared" si="0"/>
        <v xml:space="preserve"> </v>
      </c>
      <c r="Y50" s="50"/>
      <c r="Z50" s="50"/>
      <c r="AA50" s="50"/>
      <c r="AB50" s="50"/>
      <c r="AC50" s="50"/>
      <c r="AD50" s="144"/>
      <c r="AE50" s="22">
        <f t="shared" si="1"/>
        <v>0</v>
      </c>
      <c r="AF50" s="22">
        <f t="shared" si="2"/>
        <v>0</v>
      </c>
      <c r="AG50" s="22">
        <f>($AH$49*((AE50+AF50))/100)</f>
        <v>0</v>
      </c>
      <c r="AH50" s="22">
        <f t="shared" si="108"/>
        <v>0</v>
      </c>
      <c r="AI50" s="144"/>
      <c r="AJ50" s="22">
        <f t="shared" si="3"/>
        <v>0</v>
      </c>
      <c r="AK50" s="22">
        <f t="shared" si="4"/>
        <v>0</v>
      </c>
      <c r="AL50" s="22">
        <f>($AM$49*((AJ50+AK50))/100)</f>
        <v>0</v>
      </c>
      <c r="AM50" s="22">
        <f t="shared" si="109"/>
        <v>0</v>
      </c>
      <c r="AN50" s="114"/>
      <c r="AO50" s="114"/>
      <c r="AP50" s="114"/>
      <c r="AQ50" s="44"/>
      <c r="AR50" s="52"/>
      <c r="AS50" s="52"/>
      <c r="AT50" s="52"/>
      <c r="AU50" s="52"/>
    </row>
    <row r="51" spans="1:47" ht="84.75" customHeight="1">
      <c r="A51" s="112"/>
      <c r="B51" s="112"/>
      <c r="C51" s="115" t="e">
        <f t="shared" si="37"/>
        <v>#N/A</v>
      </c>
      <c r="D51" s="112"/>
      <c r="E51" s="151"/>
      <c r="F51" s="158"/>
      <c r="G51" s="158"/>
      <c r="H51" s="100"/>
      <c r="I51" s="100"/>
      <c r="J51" s="100"/>
      <c r="K51" s="100"/>
      <c r="L51" s="148" t="str">
        <f t="shared" ref="L51" si="110">IF(F51&lt;&gt;"",CONCATENATE(E51," ",F51),CONCATENATE(H51," ",I51," ",J51," ",K51))</f>
        <v xml:space="preserve">   </v>
      </c>
      <c r="M51" s="100"/>
      <c r="N51" s="100"/>
      <c r="O51" s="112"/>
      <c r="P51" s="112"/>
      <c r="Q51" s="112"/>
      <c r="R51" s="112"/>
      <c r="S51" s="115">
        <f t="shared" ref="S51" si="111">IF(R51="Muy alta",100,IF(R51="Alta",80,IF(R51="Media",60,IF(R51="Baja",40,IF(R51="Muy baja",20,IF(R51="Casi Seguro",100,IF(R51="Probable",80,IF(R51="Posible",60,IF(R51="Improbable",40,IF(R51="Rara vez",20,0))))))))))</f>
        <v>0</v>
      </c>
      <c r="T51" s="112"/>
      <c r="U51" s="115">
        <f t="shared" ref="U51" si="112">IF(T51="Catastrófico",100,IF(T51="Mayor",80,IF(T51="Moderado",60,IF(T51="Menor",40,IF(T51="Leve",20,0)))))</f>
        <v>0</v>
      </c>
      <c r="V51" s="112"/>
      <c r="W51" s="47"/>
      <c r="X51" s="22" t="str">
        <f t="shared" si="0"/>
        <v xml:space="preserve"> </v>
      </c>
      <c r="Y51" s="50"/>
      <c r="Z51" s="50"/>
      <c r="AA51" s="50"/>
      <c r="AB51" s="50"/>
      <c r="AC51" s="50"/>
      <c r="AD51" s="142">
        <f t="shared" ref="AD51" si="113">AH53</f>
        <v>0</v>
      </c>
      <c r="AE51" s="22">
        <f t="shared" si="1"/>
        <v>0</v>
      </c>
      <c r="AF51" s="22">
        <f t="shared" si="2"/>
        <v>0</v>
      </c>
      <c r="AG51" s="22">
        <f>($S$51*((AE51+AF51))/100)</f>
        <v>0</v>
      </c>
      <c r="AH51" s="22">
        <f t="shared" ref="AH51" si="114">S51-AG51</f>
        <v>0</v>
      </c>
      <c r="AI51" s="142">
        <f t="shared" ref="AI51" si="115">AM53</f>
        <v>0</v>
      </c>
      <c r="AJ51" s="22">
        <f t="shared" si="3"/>
        <v>0</v>
      </c>
      <c r="AK51" s="22">
        <f t="shared" si="4"/>
        <v>0</v>
      </c>
      <c r="AL51" s="22">
        <f>($U$51*((AJ51+AK51))/100)</f>
        <v>0</v>
      </c>
      <c r="AM51" s="22">
        <f t="shared" ref="AM51" si="116">U51-AL51</f>
        <v>0</v>
      </c>
      <c r="AN51" s="112"/>
      <c r="AO51" s="112"/>
      <c r="AP51" s="112"/>
      <c r="AQ51" s="44"/>
      <c r="AR51" s="52"/>
      <c r="AS51" s="52"/>
      <c r="AT51" s="52"/>
      <c r="AU51" s="52"/>
    </row>
    <row r="52" spans="1:47" ht="84.75" customHeight="1">
      <c r="A52" s="113"/>
      <c r="B52" s="113"/>
      <c r="C52" s="116"/>
      <c r="D52" s="113"/>
      <c r="E52" s="152"/>
      <c r="F52" s="159"/>
      <c r="G52" s="159"/>
      <c r="H52" s="101"/>
      <c r="I52" s="101"/>
      <c r="J52" s="101"/>
      <c r="K52" s="101"/>
      <c r="L52" s="149"/>
      <c r="M52" s="101"/>
      <c r="N52" s="101"/>
      <c r="O52" s="113"/>
      <c r="P52" s="113"/>
      <c r="Q52" s="113"/>
      <c r="R52" s="113"/>
      <c r="S52" s="116"/>
      <c r="T52" s="113"/>
      <c r="U52" s="116"/>
      <c r="V52" s="113"/>
      <c r="W52" s="48"/>
      <c r="X52" s="22" t="str">
        <f t="shared" si="0"/>
        <v xml:space="preserve"> </v>
      </c>
      <c r="Y52" s="50"/>
      <c r="Z52" s="50"/>
      <c r="AA52" s="50"/>
      <c r="AB52" s="50"/>
      <c r="AC52" s="50"/>
      <c r="AD52" s="143"/>
      <c r="AE52" s="22">
        <f t="shared" si="1"/>
        <v>0</v>
      </c>
      <c r="AF52" s="22">
        <f t="shared" si="2"/>
        <v>0</v>
      </c>
      <c r="AG52" s="22">
        <f>($AH$51*((AE52+AF52))/100)</f>
        <v>0</v>
      </c>
      <c r="AH52" s="22">
        <f t="shared" ref="AH52:AH53" si="117">AH51-AG52</f>
        <v>0</v>
      </c>
      <c r="AI52" s="143"/>
      <c r="AJ52" s="22">
        <f t="shared" si="3"/>
        <v>0</v>
      </c>
      <c r="AK52" s="22">
        <f t="shared" si="4"/>
        <v>0</v>
      </c>
      <c r="AL52" s="22">
        <f>($AM$51*((AJ52+AK52))/100)</f>
        <v>0</v>
      </c>
      <c r="AM52" s="22">
        <f t="shared" ref="AM52:AM53" si="118">AM51-AL52</f>
        <v>0</v>
      </c>
      <c r="AN52" s="113"/>
      <c r="AO52" s="113"/>
      <c r="AP52" s="113"/>
      <c r="AQ52" s="44"/>
      <c r="AR52" s="52"/>
      <c r="AS52" s="52"/>
      <c r="AT52" s="52"/>
      <c r="AU52" s="52"/>
    </row>
    <row r="53" spans="1:47" ht="84.75" customHeight="1">
      <c r="A53" s="114"/>
      <c r="B53" s="114"/>
      <c r="C53" s="117"/>
      <c r="D53" s="114"/>
      <c r="E53" s="153"/>
      <c r="F53" s="160"/>
      <c r="G53" s="160"/>
      <c r="H53" s="102"/>
      <c r="I53" s="102"/>
      <c r="J53" s="102"/>
      <c r="K53" s="102"/>
      <c r="L53" s="150"/>
      <c r="M53" s="102"/>
      <c r="N53" s="102"/>
      <c r="O53" s="114"/>
      <c r="P53" s="114"/>
      <c r="Q53" s="114"/>
      <c r="R53" s="114"/>
      <c r="S53" s="117"/>
      <c r="T53" s="114"/>
      <c r="U53" s="117"/>
      <c r="V53" s="114"/>
      <c r="W53" s="49"/>
      <c r="X53" s="22" t="str">
        <f t="shared" si="0"/>
        <v xml:space="preserve"> </v>
      </c>
      <c r="Y53" s="50"/>
      <c r="Z53" s="50"/>
      <c r="AA53" s="50"/>
      <c r="AB53" s="50"/>
      <c r="AC53" s="50"/>
      <c r="AD53" s="144"/>
      <c r="AE53" s="22">
        <f t="shared" si="1"/>
        <v>0</v>
      </c>
      <c r="AF53" s="22">
        <f t="shared" si="2"/>
        <v>0</v>
      </c>
      <c r="AG53" s="22">
        <f>($AH$52*((AE53+AF53))/100)</f>
        <v>0</v>
      </c>
      <c r="AH53" s="22">
        <f t="shared" si="117"/>
        <v>0</v>
      </c>
      <c r="AI53" s="144"/>
      <c r="AJ53" s="22">
        <f t="shared" si="3"/>
        <v>0</v>
      </c>
      <c r="AK53" s="22">
        <f t="shared" si="4"/>
        <v>0</v>
      </c>
      <c r="AL53" s="22">
        <f>($AM$52*((AJ53+AK53))/100)</f>
        <v>0</v>
      </c>
      <c r="AM53" s="22">
        <f t="shared" si="118"/>
        <v>0</v>
      </c>
      <c r="AN53" s="114"/>
      <c r="AO53" s="114"/>
      <c r="AP53" s="114"/>
      <c r="AQ53" s="44"/>
      <c r="AR53" s="52"/>
      <c r="AS53" s="52"/>
      <c r="AT53" s="52"/>
      <c r="AU53" s="52"/>
    </row>
    <row r="54" spans="1:47" ht="84.75" customHeight="1">
      <c r="A54" s="112"/>
      <c r="B54" s="112"/>
      <c r="C54" s="115" t="e">
        <f t="shared" ref="C54" si="119">LOOKUP(B54,E$109:E$146,F$109:F$146)</f>
        <v>#N/A</v>
      </c>
      <c r="D54" s="112"/>
      <c r="E54" s="151"/>
      <c r="F54" s="158"/>
      <c r="G54" s="158"/>
      <c r="H54" s="100"/>
      <c r="I54" s="100"/>
      <c r="J54" s="100"/>
      <c r="K54" s="100"/>
      <c r="L54" s="148" t="str">
        <f t="shared" ref="L54" si="120">IF(F54&lt;&gt;"",CONCATENATE(E54," ",F54),CONCATENATE(H54," ",I54," ",J54," ",K54))</f>
        <v xml:space="preserve">   </v>
      </c>
      <c r="M54" s="100"/>
      <c r="N54" s="100"/>
      <c r="O54" s="112"/>
      <c r="P54" s="112"/>
      <c r="Q54" s="112"/>
      <c r="R54" s="112"/>
      <c r="S54" s="115">
        <f t="shared" ref="S54" si="121">IF(R54="Muy alta",100,IF(R54="Alta",80,IF(R54="Media",60,IF(R54="Baja",40,IF(R54="Muy baja",20,IF(R54="Casi Seguro",100,IF(R54="Probable",80,IF(R54="Posible",60,IF(R54="Improbable",40,IF(R54="Rara vez",20,0))))))))))</f>
        <v>0</v>
      </c>
      <c r="T54" s="112"/>
      <c r="U54" s="115">
        <f t="shared" ref="U54" si="122">IF(T54="Catastrófico",100,IF(T54="Mayor",80,IF(T54="Moderado",60,IF(T54="Menor",40,IF(T54="Leve",20,0)))))</f>
        <v>0</v>
      </c>
      <c r="V54" s="112"/>
      <c r="W54" s="47"/>
      <c r="X54" s="22" t="str">
        <f t="shared" si="0"/>
        <v xml:space="preserve"> </v>
      </c>
      <c r="Y54" s="50"/>
      <c r="Z54" s="50"/>
      <c r="AA54" s="50"/>
      <c r="AB54" s="50"/>
      <c r="AC54" s="50"/>
      <c r="AD54" s="142">
        <f t="shared" ref="AD54" si="123">AH56</f>
        <v>0</v>
      </c>
      <c r="AE54" s="22">
        <f t="shared" si="1"/>
        <v>0</v>
      </c>
      <c r="AF54" s="22">
        <f t="shared" si="2"/>
        <v>0</v>
      </c>
      <c r="AG54" s="22">
        <f>($S$54*((AE54+AF54))/100)</f>
        <v>0</v>
      </c>
      <c r="AH54" s="22">
        <f t="shared" ref="AH54" si="124">S54-AG54</f>
        <v>0</v>
      </c>
      <c r="AI54" s="142">
        <f t="shared" ref="AI54" si="125">AM56</f>
        <v>0</v>
      </c>
      <c r="AJ54" s="22">
        <f t="shared" si="3"/>
        <v>0</v>
      </c>
      <c r="AK54" s="22">
        <f t="shared" si="4"/>
        <v>0</v>
      </c>
      <c r="AL54" s="22">
        <f>($U$54*((AJ54+AK54))/100)</f>
        <v>0</v>
      </c>
      <c r="AM54" s="22">
        <f t="shared" ref="AM54" si="126">U54-AL54</f>
        <v>0</v>
      </c>
      <c r="AN54" s="112"/>
      <c r="AO54" s="112"/>
      <c r="AP54" s="112"/>
      <c r="AQ54" s="44"/>
      <c r="AR54" s="52"/>
      <c r="AS54" s="52"/>
      <c r="AT54" s="52"/>
      <c r="AU54" s="52"/>
    </row>
    <row r="55" spans="1:47" ht="84.75" customHeight="1">
      <c r="A55" s="113"/>
      <c r="B55" s="113"/>
      <c r="C55" s="116"/>
      <c r="D55" s="113"/>
      <c r="E55" s="152"/>
      <c r="F55" s="159"/>
      <c r="G55" s="159"/>
      <c r="H55" s="101"/>
      <c r="I55" s="101"/>
      <c r="J55" s="101"/>
      <c r="K55" s="101"/>
      <c r="L55" s="149"/>
      <c r="M55" s="101"/>
      <c r="N55" s="101"/>
      <c r="O55" s="113"/>
      <c r="P55" s="113"/>
      <c r="Q55" s="113"/>
      <c r="R55" s="113"/>
      <c r="S55" s="116"/>
      <c r="T55" s="113"/>
      <c r="U55" s="116"/>
      <c r="V55" s="113"/>
      <c r="W55" s="48"/>
      <c r="X55" s="22" t="str">
        <f t="shared" si="0"/>
        <v xml:space="preserve"> </v>
      </c>
      <c r="Y55" s="50"/>
      <c r="Z55" s="50"/>
      <c r="AA55" s="50"/>
      <c r="AB55" s="50"/>
      <c r="AC55" s="50"/>
      <c r="AD55" s="143"/>
      <c r="AE55" s="22">
        <f t="shared" si="1"/>
        <v>0</v>
      </c>
      <c r="AF55" s="22">
        <f t="shared" si="2"/>
        <v>0</v>
      </c>
      <c r="AG55" s="22">
        <f>($AH$54*((AE55+AF55))/100)</f>
        <v>0</v>
      </c>
      <c r="AH55" s="22">
        <f t="shared" ref="AH55:AH56" si="127">AH54-AG55</f>
        <v>0</v>
      </c>
      <c r="AI55" s="143"/>
      <c r="AJ55" s="22">
        <f t="shared" si="3"/>
        <v>0</v>
      </c>
      <c r="AK55" s="22">
        <f t="shared" si="4"/>
        <v>0</v>
      </c>
      <c r="AL55" s="22">
        <f>($AM$54*((AJ55+AK55))/100)</f>
        <v>0</v>
      </c>
      <c r="AM55" s="22">
        <f t="shared" ref="AM55:AM56" si="128">AM54-AL55</f>
        <v>0</v>
      </c>
      <c r="AN55" s="113"/>
      <c r="AO55" s="113"/>
      <c r="AP55" s="113"/>
      <c r="AQ55" s="44"/>
      <c r="AR55" s="52"/>
      <c r="AS55" s="52"/>
      <c r="AT55" s="52"/>
      <c r="AU55" s="52"/>
    </row>
    <row r="56" spans="1:47" ht="84.75" customHeight="1">
      <c r="A56" s="114"/>
      <c r="B56" s="114"/>
      <c r="C56" s="117"/>
      <c r="D56" s="114"/>
      <c r="E56" s="153"/>
      <c r="F56" s="160"/>
      <c r="G56" s="160"/>
      <c r="H56" s="102"/>
      <c r="I56" s="102"/>
      <c r="J56" s="102"/>
      <c r="K56" s="102"/>
      <c r="L56" s="150"/>
      <c r="M56" s="102"/>
      <c r="N56" s="102"/>
      <c r="O56" s="114"/>
      <c r="P56" s="114"/>
      <c r="Q56" s="114"/>
      <c r="R56" s="114"/>
      <c r="S56" s="117"/>
      <c r="T56" s="114"/>
      <c r="U56" s="117"/>
      <c r="V56" s="114"/>
      <c r="W56" s="49"/>
      <c r="X56" s="22" t="str">
        <f t="shared" si="0"/>
        <v xml:space="preserve"> </v>
      </c>
      <c r="Y56" s="50"/>
      <c r="Z56" s="50"/>
      <c r="AA56" s="50"/>
      <c r="AB56" s="50"/>
      <c r="AC56" s="50"/>
      <c r="AD56" s="144"/>
      <c r="AE56" s="22">
        <f t="shared" si="1"/>
        <v>0</v>
      </c>
      <c r="AF56" s="22">
        <f t="shared" si="2"/>
        <v>0</v>
      </c>
      <c r="AG56" s="22">
        <f>($AH$55*((AE56+AF56))/100)</f>
        <v>0</v>
      </c>
      <c r="AH56" s="22">
        <f t="shared" si="127"/>
        <v>0</v>
      </c>
      <c r="AI56" s="144"/>
      <c r="AJ56" s="22">
        <f t="shared" si="3"/>
        <v>0</v>
      </c>
      <c r="AK56" s="22">
        <f t="shared" si="4"/>
        <v>0</v>
      </c>
      <c r="AL56" s="22">
        <f>($AM$55*((AJ56+AK56))/100)</f>
        <v>0</v>
      </c>
      <c r="AM56" s="22">
        <f t="shared" si="128"/>
        <v>0</v>
      </c>
      <c r="AN56" s="114"/>
      <c r="AO56" s="114"/>
      <c r="AP56" s="114"/>
      <c r="AQ56" s="44"/>
      <c r="AR56" s="52"/>
      <c r="AS56" s="52"/>
      <c r="AT56" s="52"/>
      <c r="AU56" s="52"/>
    </row>
    <row r="57" spans="1:47" ht="84.75" customHeight="1">
      <c r="A57" s="112"/>
      <c r="B57" s="112"/>
      <c r="C57" s="115" t="e">
        <f t="shared" ref="C57:C69" si="129">LOOKUP(B57,E$109:E$146,F$109:F$146)</f>
        <v>#N/A</v>
      </c>
      <c r="D57" s="112"/>
      <c r="E57" s="151"/>
      <c r="F57" s="158"/>
      <c r="G57" s="158"/>
      <c r="H57" s="100"/>
      <c r="I57" s="100"/>
      <c r="J57" s="100"/>
      <c r="K57" s="100"/>
      <c r="L57" s="148" t="str">
        <f t="shared" ref="L57" si="130">IF(F57&lt;&gt;"",CONCATENATE(E57," ",F57),CONCATENATE(H57," ",I57," ",J57," ",K57))</f>
        <v xml:space="preserve">   </v>
      </c>
      <c r="M57" s="100"/>
      <c r="N57" s="100"/>
      <c r="O57" s="112"/>
      <c r="P57" s="112"/>
      <c r="Q57" s="112"/>
      <c r="R57" s="112"/>
      <c r="S57" s="115">
        <f t="shared" ref="S57" si="131">IF(R57="Muy alta",100,IF(R57="Alta",80,IF(R57="Media",60,IF(R57="Baja",40,IF(R57="Muy baja",20,IF(R57="Casi Seguro",100,IF(R57="Probable",80,IF(R57="Posible",60,IF(R57="Improbable",40,IF(R57="Rara vez",20,0))))))))))</f>
        <v>0</v>
      </c>
      <c r="T57" s="112"/>
      <c r="U57" s="115">
        <f t="shared" ref="U57" si="132">IF(T57="Catastrófico",100,IF(T57="Mayor",80,IF(T57="Moderado",60,IF(T57="Menor",40,IF(T57="Leve",20,0)))))</f>
        <v>0</v>
      </c>
      <c r="V57" s="112"/>
      <c r="W57" s="44"/>
      <c r="X57" s="22" t="str">
        <f t="shared" si="0"/>
        <v xml:space="preserve"> </v>
      </c>
      <c r="Y57" s="50"/>
      <c r="Z57" s="50"/>
      <c r="AA57" s="50"/>
      <c r="AB57" s="50"/>
      <c r="AC57" s="50"/>
      <c r="AD57" s="142">
        <f t="shared" ref="AD57" si="133">AH59</f>
        <v>0</v>
      </c>
      <c r="AE57" s="22">
        <f t="shared" si="1"/>
        <v>0</v>
      </c>
      <c r="AF57" s="22">
        <f t="shared" si="2"/>
        <v>0</v>
      </c>
      <c r="AG57" s="22">
        <f>($S$57*((AE57+AF57))/100)</f>
        <v>0</v>
      </c>
      <c r="AH57" s="22">
        <f t="shared" ref="AH57" si="134">S57-AG57</f>
        <v>0</v>
      </c>
      <c r="AI57" s="142">
        <f t="shared" ref="AI57" si="135">AM59</f>
        <v>0</v>
      </c>
      <c r="AJ57" s="22">
        <f t="shared" si="3"/>
        <v>0</v>
      </c>
      <c r="AK57" s="22">
        <f t="shared" si="4"/>
        <v>0</v>
      </c>
      <c r="AL57" s="22">
        <f>($U$57*((AJ57+AK57))/100)</f>
        <v>0</v>
      </c>
      <c r="AM57" s="22">
        <f t="shared" ref="AM57" si="136">U57-AL57</f>
        <v>0</v>
      </c>
      <c r="AN57" s="112"/>
      <c r="AO57" s="112"/>
      <c r="AP57" s="112"/>
      <c r="AQ57" s="44"/>
      <c r="AR57" s="52"/>
      <c r="AS57" s="52"/>
      <c r="AT57" s="52"/>
      <c r="AU57" s="52"/>
    </row>
    <row r="58" spans="1:47" ht="84.75" customHeight="1">
      <c r="A58" s="113"/>
      <c r="B58" s="113"/>
      <c r="C58" s="116"/>
      <c r="D58" s="113"/>
      <c r="E58" s="152"/>
      <c r="F58" s="159"/>
      <c r="G58" s="159"/>
      <c r="H58" s="101"/>
      <c r="I58" s="101"/>
      <c r="J58" s="101"/>
      <c r="K58" s="101"/>
      <c r="L58" s="149"/>
      <c r="M58" s="101"/>
      <c r="N58" s="101"/>
      <c r="O58" s="113"/>
      <c r="P58" s="113"/>
      <c r="Q58" s="113"/>
      <c r="R58" s="113"/>
      <c r="S58" s="116"/>
      <c r="T58" s="113"/>
      <c r="U58" s="116"/>
      <c r="V58" s="113"/>
      <c r="W58" s="44"/>
      <c r="X58" s="22" t="str">
        <f t="shared" si="0"/>
        <v xml:space="preserve"> </v>
      </c>
      <c r="Y58" s="50"/>
      <c r="Z58" s="50"/>
      <c r="AA58" s="50"/>
      <c r="AB58" s="50"/>
      <c r="AC58" s="50"/>
      <c r="AD58" s="143"/>
      <c r="AE58" s="22">
        <f t="shared" si="1"/>
        <v>0</v>
      </c>
      <c r="AF58" s="22">
        <f t="shared" si="2"/>
        <v>0</v>
      </c>
      <c r="AG58" s="22">
        <f>($AH$57*((AE58+AF58))/100)</f>
        <v>0</v>
      </c>
      <c r="AH58" s="22">
        <f t="shared" ref="AH58:AH59" si="137">AH57-AG58</f>
        <v>0</v>
      </c>
      <c r="AI58" s="143"/>
      <c r="AJ58" s="22">
        <f t="shared" si="3"/>
        <v>0</v>
      </c>
      <c r="AK58" s="22">
        <f t="shared" si="4"/>
        <v>0</v>
      </c>
      <c r="AL58" s="22">
        <f>($AM$57*((AJ58+AK58))/100)</f>
        <v>0</v>
      </c>
      <c r="AM58" s="22">
        <f t="shared" ref="AM58:AM59" si="138">AM57-AL58</f>
        <v>0</v>
      </c>
      <c r="AN58" s="113"/>
      <c r="AO58" s="113"/>
      <c r="AP58" s="113"/>
      <c r="AQ58" s="44"/>
      <c r="AR58" s="52"/>
      <c r="AS58" s="52"/>
      <c r="AT58" s="52"/>
      <c r="AU58" s="52"/>
    </row>
    <row r="59" spans="1:47" ht="84.75" customHeight="1">
      <c r="A59" s="114"/>
      <c r="B59" s="114"/>
      <c r="C59" s="117"/>
      <c r="D59" s="114"/>
      <c r="E59" s="153"/>
      <c r="F59" s="160"/>
      <c r="G59" s="160"/>
      <c r="H59" s="102"/>
      <c r="I59" s="102"/>
      <c r="J59" s="102"/>
      <c r="K59" s="102"/>
      <c r="L59" s="150"/>
      <c r="M59" s="102"/>
      <c r="N59" s="102"/>
      <c r="O59" s="114"/>
      <c r="P59" s="114"/>
      <c r="Q59" s="114"/>
      <c r="R59" s="114"/>
      <c r="S59" s="117"/>
      <c r="T59" s="114"/>
      <c r="U59" s="117"/>
      <c r="V59" s="114"/>
      <c r="W59" s="44"/>
      <c r="X59" s="22" t="str">
        <f t="shared" si="0"/>
        <v xml:space="preserve"> </v>
      </c>
      <c r="Y59" s="50"/>
      <c r="Z59" s="50"/>
      <c r="AA59" s="50"/>
      <c r="AB59" s="50"/>
      <c r="AC59" s="50"/>
      <c r="AD59" s="144"/>
      <c r="AE59" s="22">
        <f t="shared" si="1"/>
        <v>0</v>
      </c>
      <c r="AF59" s="22">
        <f t="shared" si="2"/>
        <v>0</v>
      </c>
      <c r="AG59" s="22">
        <f>($AH$58*((AE59+AF59))/100)</f>
        <v>0</v>
      </c>
      <c r="AH59" s="22">
        <f t="shared" si="137"/>
        <v>0</v>
      </c>
      <c r="AI59" s="144"/>
      <c r="AJ59" s="22">
        <f t="shared" si="3"/>
        <v>0</v>
      </c>
      <c r="AK59" s="22">
        <f t="shared" si="4"/>
        <v>0</v>
      </c>
      <c r="AL59" s="22">
        <f>($AM$58*((AJ59+AK59))/100)</f>
        <v>0</v>
      </c>
      <c r="AM59" s="22">
        <f t="shared" si="138"/>
        <v>0</v>
      </c>
      <c r="AN59" s="114"/>
      <c r="AO59" s="114"/>
      <c r="AP59" s="114"/>
      <c r="AQ59" s="44"/>
      <c r="AR59" s="52"/>
      <c r="AS59" s="52"/>
      <c r="AT59" s="52"/>
      <c r="AU59" s="52"/>
    </row>
    <row r="60" spans="1:47" ht="84.75" customHeight="1">
      <c r="A60" s="112"/>
      <c r="B60" s="112"/>
      <c r="C60" s="115" t="e">
        <f t="shared" si="129"/>
        <v>#N/A</v>
      </c>
      <c r="D60" s="112"/>
      <c r="E60" s="151"/>
      <c r="F60" s="158"/>
      <c r="G60" s="158"/>
      <c r="H60" s="100"/>
      <c r="I60" s="100"/>
      <c r="J60" s="100"/>
      <c r="K60" s="100"/>
      <c r="L60" s="148" t="str">
        <f t="shared" ref="L60" si="139">IF(F60&lt;&gt;"",CONCATENATE(E60," ",F60),CONCATENATE(H60," ",I60," ",J60," ",K60))</f>
        <v xml:space="preserve">   </v>
      </c>
      <c r="M60" s="100"/>
      <c r="N60" s="100"/>
      <c r="O60" s="112"/>
      <c r="P60" s="112"/>
      <c r="Q60" s="112"/>
      <c r="R60" s="112"/>
      <c r="S60" s="115">
        <f t="shared" ref="S60" si="140">IF(R60="Muy alta",100,IF(R60="Alta",80,IF(R60="Media",60,IF(R60="Baja",40,IF(R60="Muy baja",20,IF(R60="Casi Seguro",100,IF(R60="Probable",80,IF(R60="Posible",60,IF(R60="Improbable",40,IF(R60="Rara vez",20,0))))))))))</f>
        <v>0</v>
      </c>
      <c r="T60" s="112"/>
      <c r="U60" s="115">
        <f t="shared" ref="U60" si="141">IF(T60="Catastrófico",100,IF(T60="Mayor",80,IF(T60="Moderado",60,IF(T60="Menor",40,IF(T60="Leve",20,0)))))</f>
        <v>0</v>
      </c>
      <c r="V60" s="112"/>
      <c r="W60" s="44"/>
      <c r="X60" s="22" t="str">
        <f t="shared" si="0"/>
        <v xml:space="preserve"> </v>
      </c>
      <c r="Y60" s="50"/>
      <c r="Z60" s="50"/>
      <c r="AA60" s="50"/>
      <c r="AB60" s="50"/>
      <c r="AC60" s="50"/>
      <c r="AD60" s="142">
        <f t="shared" ref="AD60" si="142">AH62</f>
        <v>0</v>
      </c>
      <c r="AE60" s="22">
        <f t="shared" si="1"/>
        <v>0</v>
      </c>
      <c r="AF60" s="22">
        <f t="shared" si="2"/>
        <v>0</v>
      </c>
      <c r="AG60" s="22">
        <f>($S$60*((AE60+AF60))/100)</f>
        <v>0</v>
      </c>
      <c r="AH60" s="22">
        <f t="shared" ref="AH60" si="143">S60-AG60</f>
        <v>0</v>
      </c>
      <c r="AI60" s="142">
        <f t="shared" ref="AI60" si="144">AM62</f>
        <v>0</v>
      </c>
      <c r="AJ60" s="22">
        <f t="shared" si="3"/>
        <v>0</v>
      </c>
      <c r="AK60" s="22">
        <f t="shared" si="4"/>
        <v>0</v>
      </c>
      <c r="AL60" s="22">
        <f>($U$60*((AJ60+AK60))/100)</f>
        <v>0</v>
      </c>
      <c r="AM60" s="22">
        <f t="shared" ref="AM60" si="145">U60-AL60</f>
        <v>0</v>
      </c>
      <c r="AN60" s="112"/>
      <c r="AO60" s="112"/>
      <c r="AP60" s="112"/>
      <c r="AQ60" s="44"/>
      <c r="AR60" s="52"/>
      <c r="AS60" s="52"/>
      <c r="AT60" s="52"/>
      <c r="AU60" s="52"/>
    </row>
    <row r="61" spans="1:47" ht="84.75" customHeight="1">
      <c r="A61" s="113"/>
      <c r="B61" s="113"/>
      <c r="C61" s="116"/>
      <c r="D61" s="113"/>
      <c r="E61" s="152"/>
      <c r="F61" s="159"/>
      <c r="G61" s="159"/>
      <c r="H61" s="101"/>
      <c r="I61" s="101"/>
      <c r="J61" s="101"/>
      <c r="K61" s="101"/>
      <c r="L61" s="149"/>
      <c r="M61" s="101"/>
      <c r="N61" s="101"/>
      <c r="O61" s="113"/>
      <c r="P61" s="113"/>
      <c r="Q61" s="113"/>
      <c r="R61" s="113"/>
      <c r="S61" s="116"/>
      <c r="T61" s="113"/>
      <c r="U61" s="116"/>
      <c r="V61" s="113"/>
      <c r="W61" s="44"/>
      <c r="X61" s="22" t="str">
        <f t="shared" si="0"/>
        <v xml:space="preserve"> </v>
      </c>
      <c r="Y61" s="50"/>
      <c r="Z61" s="50"/>
      <c r="AA61" s="50"/>
      <c r="AB61" s="50"/>
      <c r="AC61" s="50"/>
      <c r="AD61" s="143"/>
      <c r="AE61" s="22">
        <f t="shared" si="1"/>
        <v>0</v>
      </c>
      <c r="AF61" s="22">
        <f t="shared" si="2"/>
        <v>0</v>
      </c>
      <c r="AG61" s="22">
        <f>($AH$60*((AE61+AF61))/100)</f>
        <v>0</v>
      </c>
      <c r="AH61" s="22">
        <f t="shared" ref="AH61:AH62" si="146">AH60-AG61</f>
        <v>0</v>
      </c>
      <c r="AI61" s="143"/>
      <c r="AJ61" s="22">
        <f t="shared" si="3"/>
        <v>0</v>
      </c>
      <c r="AK61" s="22">
        <f t="shared" si="4"/>
        <v>0</v>
      </c>
      <c r="AL61" s="22">
        <f>($AM$60*((AJ61+AK61))/100)</f>
        <v>0</v>
      </c>
      <c r="AM61" s="22">
        <f t="shared" ref="AM61:AM62" si="147">AM60-AL61</f>
        <v>0</v>
      </c>
      <c r="AN61" s="113"/>
      <c r="AO61" s="113"/>
      <c r="AP61" s="113"/>
      <c r="AQ61" s="44"/>
      <c r="AR61" s="52"/>
      <c r="AS61" s="52"/>
      <c r="AT61" s="52"/>
      <c r="AU61" s="52"/>
    </row>
    <row r="62" spans="1:47" ht="84.75" customHeight="1">
      <c r="A62" s="114"/>
      <c r="B62" s="114"/>
      <c r="C62" s="117"/>
      <c r="D62" s="114"/>
      <c r="E62" s="153"/>
      <c r="F62" s="160"/>
      <c r="G62" s="160"/>
      <c r="H62" s="102"/>
      <c r="I62" s="102"/>
      <c r="J62" s="102"/>
      <c r="K62" s="102"/>
      <c r="L62" s="150"/>
      <c r="M62" s="102"/>
      <c r="N62" s="102"/>
      <c r="O62" s="114"/>
      <c r="P62" s="114"/>
      <c r="Q62" s="114"/>
      <c r="R62" s="114"/>
      <c r="S62" s="117"/>
      <c r="T62" s="114"/>
      <c r="U62" s="117"/>
      <c r="V62" s="114"/>
      <c r="W62" s="44"/>
      <c r="X62" s="22" t="str">
        <f t="shared" si="0"/>
        <v xml:space="preserve"> </v>
      </c>
      <c r="Y62" s="50"/>
      <c r="Z62" s="50"/>
      <c r="AA62" s="50"/>
      <c r="AB62" s="50"/>
      <c r="AC62" s="50"/>
      <c r="AD62" s="144"/>
      <c r="AE62" s="22">
        <f t="shared" si="1"/>
        <v>0</v>
      </c>
      <c r="AF62" s="22">
        <f t="shared" si="2"/>
        <v>0</v>
      </c>
      <c r="AG62" s="22">
        <f>($AH$61*((AE62+AF62))/100)</f>
        <v>0</v>
      </c>
      <c r="AH62" s="22">
        <f t="shared" si="146"/>
        <v>0</v>
      </c>
      <c r="AI62" s="144"/>
      <c r="AJ62" s="22">
        <f t="shared" si="3"/>
        <v>0</v>
      </c>
      <c r="AK62" s="22">
        <f t="shared" si="4"/>
        <v>0</v>
      </c>
      <c r="AL62" s="22">
        <f>($AM$61*((AJ62+AK62))/100)</f>
        <v>0</v>
      </c>
      <c r="AM62" s="22">
        <f t="shared" si="147"/>
        <v>0</v>
      </c>
      <c r="AN62" s="114"/>
      <c r="AO62" s="114"/>
      <c r="AP62" s="114"/>
      <c r="AQ62" s="44"/>
      <c r="AR62" s="52"/>
      <c r="AS62" s="52"/>
      <c r="AT62" s="52"/>
      <c r="AU62" s="52"/>
    </row>
    <row r="63" spans="1:47" ht="84.75" customHeight="1">
      <c r="A63" s="112"/>
      <c r="B63" s="112"/>
      <c r="C63" s="115" t="e">
        <f t="shared" si="129"/>
        <v>#N/A</v>
      </c>
      <c r="D63" s="112"/>
      <c r="E63" s="151"/>
      <c r="F63" s="158"/>
      <c r="G63" s="158"/>
      <c r="H63" s="100"/>
      <c r="I63" s="100"/>
      <c r="J63" s="100"/>
      <c r="K63" s="100"/>
      <c r="L63" s="148" t="str">
        <f t="shared" ref="L63" si="148">IF(F63&lt;&gt;"",CONCATENATE(E63," ",F63),CONCATENATE(H63," ",I63," ",J63," ",K63))</f>
        <v xml:space="preserve">   </v>
      </c>
      <c r="M63" s="100"/>
      <c r="N63" s="100"/>
      <c r="O63" s="112"/>
      <c r="P63" s="112"/>
      <c r="Q63" s="112"/>
      <c r="R63" s="112"/>
      <c r="S63" s="115">
        <f t="shared" ref="S63" si="149">IF(R63="Muy alta",100,IF(R63="Alta",80,IF(R63="Media",60,IF(R63="Baja",40,IF(R63="Muy baja",20,IF(R63="Casi Seguro",100,IF(R63="Probable",80,IF(R63="Posible",60,IF(R63="Improbable",40,IF(R63="Rara vez",20,0))))))))))</f>
        <v>0</v>
      </c>
      <c r="T63" s="112"/>
      <c r="U63" s="115">
        <f t="shared" ref="U63" si="150">IF(T63="Catastrófico",100,IF(T63="Mayor",80,IF(T63="Moderado",60,IF(T63="Menor",40,IF(T63="Leve",20,0)))))</f>
        <v>0</v>
      </c>
      <c r="V63" s="112"/>
      <c r="W63" s="44"/>
      <c r="X63" s="22" t="str">
        <f t="shared" si="0"/>
        <v xml:space="preserve"> </v>
      </c>
      <c r="Y63" s="50"/>
      <c r="Z63" s="50"/>
      <c r="AA63" s="50"/>
      <c r="AB63" s="50"/>
      <c r="AC63" s="50"/>
      <c r="AD63" s="142">
        <f t="shared" ref="AD63" si="151">AH65</f>
        <v>0</v>
      </c>
      <c r="AE63" s="22">
        <f t="shared" si="1"/>
        <v>0</v>
      </c>
      <c r="AF63" s="22">
        <f t="shared" si="2"/>
        <v>0</v>
      </c>
      <c r="AG63" s="22">
        <f>($S$63*((AE63+AF63))/100)</f>
        <v>0</v>
      </c>
      <c r="AH63" s="22">
        <f t="shared" ref="AH63" si="152">S63-AG63</f>
        <v>0</v>
      </c>
      <c r="AI63" s="142">
        <f t="shared" ref="AI63" si="153">AM65</f>
        <v>0</v>
      </c>
      <c r="AJ63" s="22">
        <f t="shared" si="3"/>
        <v>0</v>
      </c>
      <c r="AK63" s="22">
        <f t="shared" si="4"/>
        <v>0</v>
      </c>
      <c r="AL63" s="22">
        <f>($U$63*((AJ63+AK63))/100)</f>
        <v>0</v>
      </c>
      <c r="AM63" s="22">
        <f t="shared" ref="AM63" si="154">U63-AL63</f>
        <v>0</v>
      </c>
      <c r="AN63" s="112"/>
      <c r="AO63" s="112"/>
      <c r="AP63" s="112"/>
      <c r="AQ63" s="44"/>
      <c r="AR63" s="52"/>
      <c r="AS63" s="52"/>
      <c r="AT63" s="52"/>
      <c r="AU63" s="52"/>
    </row>
    <row r="64" spans="1:47" ht="84.75" customHeight="1">
      <c r="A64" s="113"/>
      <c r="B64" s="113"/>
      <c r="C64" s="116"/>
      <c r="D64" s="113"/>
      <c r="E64" s="152"/>
      <c r="F64" s="159"/>
      <c r="G64" s="159"/>
      <c r="H64" s="101"/>
      <c r="I64" s="101"/>
      <c r="J64" s="101"/>
      <c r="K64" s="101"/>
      <c r="L64" s="149"/>
      <c r="M64" s="101"/>
      <c r="N64" s="101"/>
      <c r="O64" s="113"/>
      <c r="P64" s="113"/>
      <c r="Q64" s="113"/>
      <c r="R64" s="113"/>
      <c r="S64" s="116"/>
      <c r="T64" s="113"/>
      <c r="U64" s="116"/>
      <c r="V64" s="113"/>
      <c r="W64" s="44"/>
      <c r="X64" s="22" t="str">
        <f t="shared" si="0"/>
        <v xml:space="preserve"> </v>
      </c>
      <c r="Y64" s="50"/>
      <c r="Z64" s="50"/>
      <c r="AA64" s="50"/>
      <c r="AB64" s="50"/>
      <c r="AC64" s="50"/>
      <c r="AD64" s="143"/>
      <c r="AE64" s="22">
        <f t="shared" si="1"/>
        <v>0</v>
      </c>
      <c r="AF64" s="22">
        <f t="shared" si="2"/>
        <v>0</v>
      </c>
      <c r="AG64" s="22">
        <f>($AH$63*((AE64+AF64))/100)</f>
        <v>0</v>
      </c>
      <c r="AH64" s="22">
        <f t="shared" ref="AH64:AH65" si="155">AH63-AG64</f>
        <v>0</v>
      </c>
      <c r="AI64" s="143"/>
      <c r="AJ64" s="22">
        <f t="shared" si="3"/>
        <v>0</v>
      </c>
      <c r="AK64" s="22">
        <f t="shared" si="4"/>
        <v>0</v>
      </c>
      <c r="AL64" s="22">
        <f>($AM$63*((AJ64+AK64))/100)</f>
        <v>0</v>
      </c>
      <c r="AM64" s="22">
        <f t="shared" ref="AM64:AM65" si="156">AM63-AL64</f>
        <v>0</v>
      </c>
      <c r="AN64" s="113"/>
      <c r="AO64" s="113"/>
      <c r="AP64" s="113"/>
      <c r="AQ64" s="44"/>
      <c r="AR64" s="52"/>
      <c r="AS64" s="52"/>
      <c r="AT64" s="52"/>
      <c r="AU64" s="52"/>
    </row>
    <row r="65" spans="1:47" ht="84.75" customHeight="1">
      <c r="A65" s="114"/>
      <c r="B65" s="114"/>
      <c r="C65" s="117"/>
      <c r="D65" s="114"/>
      <c r="E65" s="153"/>
      <c r="F65" s="160"/>
      <c r="G65" s="160"/>
      <c r="H65" s="102"/>
      <c r="I65" s="102"/>
      <c r="J65" s="102"/>
      <c r="K65" s="102"/>
      <c r="L65" s="150"/>
      <c r="M65" s="102"/>
      <c r="N65" s="102"/>
      <c r="O65" s="114"/>
      <c r="P65" s="114"/>
      <c r="Q65" s="114"/>
      <c r="R65" s="114"/>
      <c r="S65" s="117"/>
      <c r="T65" s="114"/>
      <c r="U65" s="117"/>
      <c r="V65" s="114"/>
      <c r="W65" s="44"/>
      <c r="X65" s="22" t="str">
        <f t="shared" si="0"/>
        <v xml:space="preserve"> </v>
      </c>
      <c r="Y65" s="50"/>
      <c r="Z65" s="50"/>
      <c r="AA65" s="50"/>
      <c r="AB65" s="50"/>
      <c r="AC65" s="50"/>
      <c r="AD65" s="144"/>
      <c r="AE65" s="22">
        <f t="shared" si="1"/>
        <v>0</v>
      </c>
      <c r="AF65" s="22">
        <f t="shared" si="2"/>
        <v>0</v>
      </c>
      <c r="AG65" s="22">
        <f>($AH$64*((AE65+AF65))/100)</f>
        <v>0</v>
      </c>
      <c r="AH65" s="22">
        <f t="shared" si="155"/>
        <v>0</v>
      </c>
      <c r="AI65" s="144"/>
      <c r="AJ65" s="22">
        <f t="shared" si="3"/>
        <v>0</v>
      </c>
      <c r="AK65" s="22">
        <f t="shared" si="4"/>
        <v>0</v>
      </c>
      <c r="AL65" s="22">
        <f>($AM$64*((AJ65+AK65))/100)</f>
        <v>0</v>
      </c>
      <c r="AM65" s="22">
        <f t="shared" si="156"/>
        <v>0</v>
      </c>
      <c r="AN65" s="114"/>
      <c r="AO65" s="114"/>
      <c r="AP65" s="114"/>
      <c r="AQ65" s="44"/>
      <c r="AR65" s="52"/>
      <c r="AS65" s="52"/>
      <c r="AT65" s="52"/>
      <c r="AU65" s="52"/>
    </row>
    <row r="66" spans="1:47" ht="84.75" customHeight="1">
      <c r="A66" s="112"/>
      <c r="B66" s="112"/>
      <c r="C66" s="115" t="e">
        <f t="shared" si="129"/>
        <v>#N/A</v>
      </c>
      <c r="D66" s="112"/>
      <c r="E66" s="151"/>
      <c r="F66" s="158"/>
      <c r="G66" s="158"/>
      <c r="H66" s="100"/>
      <c r="I66" s="100"/>
      <c r="J66" s="100"/>
      <c r="K66" s="100"/>
      <c r="L66" s="148" t="str">
        <f t="shared" ref="L66" si="157">IF(F66&lt;&gt;"",CONCATENATE(E66," ",F66),CONCATENATE(H66," ",I66," ",J66," ",K66))</f>
        <v xml:space="preserve">   </v>
      </c>
      <c r="M66" s="100"/>
      <c r="N66" s="100"/>
      <c r="O66" s="112"/>
      <c r="P66" s="112"/>
      <c r="Q66" s="112"/>
      <c r="R66" s="112"/>
      <c r="S66" s="115">
        <f t="shared" ref="S66" si="158">IF(R66="Muy alta",100,IF(R66="Alta",80,IF(R66="Media",60,IF(R66="Baja",40,IF(R66="Muy baja",20,IF(R66="Casi Seguro",100,IF(R66="Probable",80,IF(R66="Posible",60,IF(R66="Improbable",40,IF(R66="Rara vez",20,0))))))))))</f>
        <v>0</v>
      </c>
      <c r="T66" s="112"/>
      <c r="U66" s="115">
        <f t="shared" ref="U66" si="159">IF(T66="Catastrófico",100,IF(T66="Mayor",80,IF(T66="Moderado",60,IF(T66="Menor",40,IF(T66="Leve",20,0)))))</f>
        <v>0</v>
      </c>
      <c r="V66" s="112"/>
      <c r="W66" s="44"/>
      <c r="X66" s="22" t="str">
        <f t="shared" si="0"/>
        <v xml:space="preserve"> </v>
      </c>
      <c r="Y66" s="50"/>
      <c r="Z66" s="50"/>
      <c r="AA66" s="50"/>
      <c r="AB66" s="50"/>
      <c r="AC66" s="50"/>
      <c r="AD66" s="142">
        <f t="shared" ref="AD66" si="160">AH68</f>
        <v>0</v>
      </c>
      <c r="AE66" s="22">
        <f t="shared" si="1"/>
        <v>0</v>
      </c>
      <c r="AF66" s="22">
        <f t="shared" si="2"/>
        <v>0</v>
      </c>
      <c r="AG66" s="22">
        <f>($S$66*((AE66+AF66))/100)</f>
        <v>0</v>
      </c>
      <c r="AH66" s="22">
        <f t="shared" ref="AH66" si="161">S66-AG66</f>
        <v>0</v>
      </c>
      <c r="AI66" s="142">
        <f t="shared" ref="AI66" si="162">AM68</f>
        <v>0</v>
      </c>
      <c r="AJ66" s="22">
        <f t="shared" si="3"/>
        <v>0</v>
      </c>
      <c r="AK66" s="22">
        <f t="shared" si="4"/>
        <v>0</v>
      </c>
      <c r="AL66" s="22">
        <f>($U$66*((AJ66+AK66))/100)</f>
        <v>0</v>
      </c>
      <c r="AM66" s="22">
        <f t="shared" ref="AM66" si="163">U66-AL66</f>
        <v>0</v>
      </c>
      <c r="AN66" s="112"/>
      <c r="AO66" s="112"/>
      <c r="AP66" s="112"/>
      <c r="AQ66" s="44"/>
      <c r="AR66" s="52"/>
      <c r="AS66" s="52"/>
      <c r="AT66" s="52"/>
      <c r="AU66" s="52"/>
    </row>
    <row r="67" spans="1:47" ht="84.75" customHeight="1">
      <c r="A67" s="113"/>
      <c r="B67" s="113"/>
      <c r="C67" s="116"/>
      <c r="D67" s="113"/>
      <c r="E67" s="152"/>
      <c r="F67" s="159"/>
      <c r="G67" s="159"/>
      <c r="H67" s="101"/>
      <c r="I67" s="101"/>
      <c r="J67" s="101"/>
      <c r="K67" s="101"/>
      <c r="L67" s="149"/>
      <c r="M67" s="101"/>
      <c r="N67" s="101"/>
      <c r="O67" s="113"/>
      <c r="P67" s="113"/>
      <c r="Q67" s="113"/>
      <c r="R67" s="113"/>
      <c r="S67" s="116"/>
      <c r="T67" s="113"/>
      <c r="U67" s="116"/>
      <c r="V67" s="113"/>
      <c r="W67" s="44"/>
      <c r="X67" s="22" t="str">
        <f t="shared" si="0"/>
        <v xml:space="preserve"> </v>
      </c>
      <c r="Y67" s="50"/>
      <c r="Z67" s="50"/>
      <c r="AA67" s="50"/>
      <c r="AB67" s="50"/>
      <c r="AC67" s="50"/>
      <c r="AD67" s="143"/>
      <c r="AE67" s="22">
        <f t="shared" si="1"/>
        <v>0</v>
      </c>
      <c r="AF67" s="22">
        <f t="shared" si="2"/>
        <v>0</v>
      </c>
      <c r="AG67" s="22">
        <f>($AH$66*((AE67+AF67))/100)</f>
        <v>0</v>
      </c>
      <c r="AH67" s="22">
        <f t="shared" ref="AH67:AH68" si="164">AH66-AG67</f>
        <v>0</v>
      </c>
      <c r="AI67" s="143"/>
      <c r="AJ67" s="22">
        <f t="shared" si="3"/>
        <v>0</v>
      </c>
      <c r="AK67" s="22">
        <f t="shared" si="4"/>
        <v>0</v>
      </c>
      <c r="AL67" s="22">
        <f>($AM$66*((AJ67+AK67))/100)</f>
        <v>0</v>
      </c>
      <c r="AM67" s="22">
        <f t="shared" ref="AM67:AM68" si="165">AM66-AL67</f>
        <v>0</v>
      </c>
      <c r="AN67" s="113"/>
      <c r="AO67" s="113"/>
      <c r="AP67" s="113"/>
      <c r="AQ67" s="44"/>
      <c r="AR67" s="52"/>
      <c r="AS67" s="52"/>
      <c r="AT67" s="52"/>
      <c r="AU67" s="52"/>
    </row>
    <row r="68" spans="1:47" ht="84.75" customHeight="1">
      <c r="A68" s="114"/>
      <c r="B68" s="114"/>
      <c r="C68" s="117"/>
      <c r="D68" s="114"/>
      <c r="E68" s="153"/>
      <c r="F68" s="160"/>
      <c r="G68" s="160"/>
      <c r="H68" s="102"/>
      <c r="I68" s="102"/>
      <c r="J68" s="102"/>
      <c r="K68" s="102"/>
      <c r="L68" s="150"/>
      <c r="M68" s="102"/>
      <c r="N68" s="102"/>
      <c r="O68" s="114"/>
      <c r="P68" s="114"/>
      <c r="Q68" s="114"/>
      <c r="R68" s="114"/>
      <c r="S68" s="117"/>
      <c r="T68" s="114"/>
      <c r="U68" s="117"/>
      <c r="V68" s="114"/>
      <c r="W68" s="44"/>
      <c r="X68" s="22" t="str">
        <f t="shared" si="0"/>
        <v xml:space="preserve"> </v>
      </c>
      <c r="Y68" s="50"/>
      <c r="Z68" s="50"/>
      <c r="AA68" s="50"/>
      <c r="AB68" s="50"/>
      <c r="AC68" s="50"/>
      <c r="AD68" s="144"/>
      <c r="AE68" s="22">
        <f t="shared" si="1"/>
        <v>0</v>
      </c>
      <c r="AF68" s="22">
        <f t="shared" si="2"/>
        <v>0</v>
      </c>
      <c r="AG68" s="22">
        <f>($AH$67*((AE68+AF68))/100)</f>
        <v>0</v>
      </c>
      <c r="AH68" s="22">
        <f t="shared" si="164"/>
        <v>0</v>
      </c>
      <c r="AI68" s="144"/>
      <c r="AJ68" s="22">
        <f t="shared" si="3"/>
        <v>0</v>
      </c>
      <c r="AK68" s="22">
        <f t="shared" si="4"/>
        <v>0</v>
      </c>
      <c r="AL68" s="22">
        <f>($AM$67*((AJ68+AK68))/100)</f>
        <v>0</v>
      </c>
      <c r="AM68" s="22">
        <f t="shared" si="165"/>
        <v>0</v>
      </c>
      <c r="AN68" s="114"/>
      <c r="AO68" s="114"/>
      <c r="AP68" s="114"/>
      <c r="AQ68" s="44"/>
      <c r="AR68" s="52"/>
      <c r="AS68" s="52"/>
      <c r="AT68" s="52"/>
      <c r="AU68" s="52"/>
    </row>
    <row r="69" spans="1:47" ht="84.75" customHeight="1">
      <c r="A69" s="112"/>
      <c r="B69" s="112"/>
      <c r="C69" s="115" t="e">
        <f t="shared" si="129"/>
        <v>#N/A</v>
      </c>
      <c r="D69" s="112"/>
      <c r="E69" s="151"/>
      <c r="F69" s="158"/>
      <c r="G69" s="158"/>
      <c r="H69" s="100"/>
      <c r="I69" s="100"/>
      <c r="J69" s="100"/>
      <c r="K69" s="100"/>
      <c r="L69" s="148" t="str">
        <f t="shared" ref="L69" si="166">IF(F69&lt;&gt;"",CONCATENATE(E69," ",F69),CONCATENATE(H69," ",I69," ",J69," ",K69))</f>
        <v xml:space="preserve">   </v>
      </c>
      <c r="M69" s="100"/>
      <c r="N69" s="100"/>
      <c r="O69" s="112"/>
      <c r="P69" s="112"/>
      <c r="Q69" s="112"/>
      <c r="R69" s="112"/>
      <c r="S69" s="115">
        <f t="shared" ref="S69" si="167">IF(R69="Muy alta",100,IF(R69="Alta",80,IF(R69="Media",60,IF(R69="Baja",40,IF(R69="Muy baja",20,IF(R69="Casi Seguro",100,IF(R69="Probable",80,IF(R69="Posible",60,IF(R69="Improbable",40,IF(R69="Rara vez",20,0))))))))))</f>
        <v>0</v>
      </c>
      <c r="T69" s="112"/>
      <c r="U69" s="115">
        <f t="shared" ref="U69" si="168">IF(T69="Catastrófico",100,IF(T69="Mayor",80,IF(T69="Moderado",60,IF(T69="Menor",40,IF(T69="Leve",20,0)))))</f>
        <v>0</v>
      </c>
      <c r="V69" s="112"/>
      <c r="W69" s="44"/>
      <c r="X69" s="22" t="str">
        <f t="shared" si="0"/>
        <v xml:space="preserve"> </v>
      </c>
      <c r="Y69" s="50"/>
      <c r="Z69" s="50"/>
      <c r="AA69" s="50"/>
      <c r="AB69" s="50"/>
      <c r="AC69" s="50"/>
      <c r="AD69" s="142">
        <f t="shared" ref="AD69" si="169">AH71</f>
        <v>0</v>
      </c>
      <c r="AE69" s="22">
        <f t="shared" si="1"/>
        <v>0</v>
      </c>
      <c r="AF69" s="22">
        <f t="shared" si="2"/>
        <v>0</v>
      </c>
      <c r="AG69" s="22">
        <f>($S$69*((AE69+AF69))/100)</f>
        <v>0</v>
      </c>
      <c r="AH69" s="22">
        <f t="shared" ref="AH69" si="170">S69-AG69</f>
        <v>0</v>
      </c>
      <c r="AI69" s="142">
        <f t="shared" ref="AI69" si="171">AM71</f>
        <v>0</v>
      </c>
      <c r="AJ69" s="22">
        <f t="shared" si="3"/>
        <v>0</v>
      </c>
      <c r="AK69" s="22">
        <f t="shared" si="4"/>
        <v>0</v>
      </c>
      <c r="AL69" s="22">
        <f>($U$69*((AJ69+AK69))/100)</f>
        <v>0</v>
      </c>
      <c r="AM69" s="22">
        <f t="shared" ref="AM69" si="172">U69-AL69</f>
        <v>0</v>
      </c>
      <c r="AN69" s="112"/>
      <c r="AO69" s="112"/>
      <c r="AP69" s="112"/>
      <c r="AQ69" s="44"/>
      <c r="AR69" s="52"/>
      <c r="AS69" s="52"/>
      <c r="AT69" s="52"/>
      <c r="AU69" s="52"/>
    </row>
    <row r="70" spans="1:47" ht="84.75" customHeight="1">
      <c r="A70" s="113"/>
      <c r="B70" s="113"/>
      <c r="C70" s="116"/>
      <c r="D70" s="113"/>
      <c r="E70" s="152"/>
      <c r="F70" s="159"/>
      <c r="G70" s="159"/>
      <c r="H70" s="101"/>
      <c r="I70" s="101"/>
      <c r="J70" s="101"/>
      <c r="K70" s="101"/>
      <c r="L70" s="149"/>
      <c r="M70" s="101"/>
      <c r="N70" s="101"/>
      <c r="O70" s="113"/>
      <c r="P70" s="113"/>
      <c r="Q70" s="113"/>
      <c r="R70" s="113"/>
      <c r="S70" s="116"/>
      <c r="T70" s="113"/>
      <c r="U70" s="116"/>
      <c r="V70" s="113"/>
      <c r="W70" s="44"/>
      <c r="X70" s="22" t="str">
        <f t="shared" si="0"/>
        <v xml:space="preserve"> </v>
      </c>
      <c r="Y70" s="50"/>
      <c r="Z70" s="50"/>
      <c r="AA70" s="50"/>
      <c r="AB70" s="50"/>
      <c r="AC70" s="50"/>
      <c r="AD70" s="143"/>
      <c r="AE70" s="22">
        <f t="shared" si="1"/>
        <v>0</v>
      </c>
      <c r="AF70" s="22">
        <f t="shared" si="2"/>
        <v>0</v>
      </c>
      <c r="AG70" s="22">
        <f>($AH$69*((AE70+AF70))/100)</f>
        <v>0</v>
      </c>
      <c r="AH70" s="22">
        <f t="shared" ref="AH70:AH71" si="173">AH69-AG70</f>
        <v>0</v>
      </c>
      <c r="AI70" s="143"/>
      <c r="AJ70" s="22">
        <f t="shared" si="3"/>
        <v>0</v>
      </c>
      <c r="AK70" s="22">
        <f t="shared" si="4"/>
        <v>0</v>
      </c>
      <c r="AL70" s="22">
        <f>($AM$69*((AJ70+AK70))/100)</f>
        <v>0</v>
      </c>
      <c r="AM70" s="22">
        <f t="shared" ref="AM70:AM71" si="174">AM69-AL70</f>
        <v>0</v>
      </c>
      <c r="AN70" s="113"/>
      <c r="AO70" s="113"/>
      <c r="AP70" s="113"/>
      <c r="AQ70" s="44"/>
      <c r="AR70" s="52"/>
      <c r="AS70" s="52"/>
      <c r="AT70" s="52"/>
      <c r="AU70" s="52"/>
    </row>
    <row r="71" spans="1:47" ht="84.75" customHeight="1">
      <c r="A71" s="114"/>
      <c r="B71" s="114"/>
      <c r="C71" s="117"/>
      <c r="D71" s="114"/>
      <c r="E71" s="153"/>
      <c r="F71" s="160"/>
      <c r="G71" s="160"/>
      <c r="H71" s="102"/>
      <c r="I71" s="102"/>
      <c r="J71" s="102"/>
      <c r="K71" s="102"/>
      <c r="L71" s="150"/>
      <c r="M71" s="102"/>
      <c r="N71" s="102"/>
      <c r="O71" s="114"/>
      <c r="P71" s="114"/>
      <c r="Q71" s="114"/>
      <c r="R71" s="114"/>
      <c r="S71" s="117"/>
      <c r="T71" s="114"/>
      <c r="U71" s="117"/>
      <c r="V71" s="114"/>
      <c r="W71" s="44"/>
      <c r="X71" s="22" t="str">
        <f t="shared" si="0"/>
        <v xml:space="preserve"> </v>
      </c>
      <c r="Y71" s="50"/>
      <c r="Z71" s="50"/>
      <c r="AA71" s="50"/>
      <c r="AB71" s="50"/>
      <c r="AC71" s="50"/>
      <c r="AD71" s="144"/>
      <c r="AE71" s="22">
        <f t="shared" si="1"/>
        <v>0</v>
      </c>
      <c r="AF71" s="22">
        <f t="shared" si="2"/>
        <v>0</v>
      </c>
      <c r="AG71" s="22">
        <f>($AH$70*((AE71+AF71))/100)</f>
        <v>0</v>
      </c>
      <c r="AH71" s="22">
        <f t="shared" si="173"/>
        <v>0</v>
      </c>
      <c r="AI71" s="144"/>
      <c r="AJ71" s="22">
        <f t="shared" si="3"/>
        <v>0</v>
      </c>
      <c r="AK71" s="22">
        <f t="shared" si="4"/>
        <v>0</v>
      </c>
      <c r="AL71" s="22">
        <f>($AM$70*((AJ71+AK71))/100)</f>
        <v>0</v>
      </c>
      <c r="AM71" s="22">
        <f t="shared" si="174"/>
        <v>0</v>
      </c>
      <c r="AN71" s="114"/>
      <c r="AO71" s="114"/>
      <c r="AP71" s="114"/>
      <c r="AQ71" s="44"/>
      <c r="AR71" s="52"/>
      <c r="AS71" s="52"/>
      <c r="AT71" s="52"/>
      <c r="AU71" s="52"/>
    </row>
    <row r="72" spans="1:47" ht="84.75" customHeight="1">
      <c r="A72" s="112"/>
      <c r="B72" s="112"/>
      <c r="C72" s="115" t="e">
        <f t="shared" ref="C72" si="175">LOOKUP(B72,E$109:E$146,F$109:F$146)</f>
        <v>#N/A</v>
      </c>
      <c r="D72" s="112"/>
      <c r="E72" s="151"/>
      <c r="F72" s="158"/>
      <c r="G72" s="158"/>
      <c r="H72" s="100"/>
      <c r="I72" s="100"/>
      <c r="J72" s="100"/>
      <c r="K72" s="100"/>
      <c r="L72" s="148" t="str">
        <f t="shared" ref="L72" si="176">IF(F72&lt;&gt;"",CONCATENATE(E72," ",F72),CONCATENATE(H72," ",I72," ",J72," ",K72))</f>
        <v xml:space="preserve">   </v>
      </c>
      <c r="M72" s="100"/>
      <c r="N72" s="100"/>
      <c r="O72" s="112"/>
      <c r="P72" s="112"/>
      <c r="Q72" s="112"/>
      <c r="R72" s="112"/>
      <c r="S72" s="115">
        <f t="shared" ref="S72" si="177">IF(R72="Muy alta",100,IF(R72="Alta",80,IF(R72="Media",60,IF(R72="Baja",40,IF(R72="Muy baja",20,IF(R72="Casi Seguro",100,IF(R72="Probable",80,IF(R72="Posible",60,IF(R72="Improbable",40,IF(R72="Rara vez",20,0))))))))))</f>
        <v>0</v>
      </c>
      <c r="T72" s="112"/>
      <c r="U72" s="115">
        <f t="shared" ref="U72" si="178">IF(T72="Catastrófico",100,IF(T72="Mayor",80,IF(T72="Moderado",60,IF(T72="Menor",40,IF(T72="Leve",20,0)))))</f>
        <v>0</v>
      </c>
      <c r="V72" s="112"/>
      <c r="W72" s="44"/>
      <c r="X72" s="22" t="str">
        <f t="shared" si="0"/>
        <v xml:space="preserve"> </v>
      </c>
      <c r="Y72" s="50"/>
      <c r="Z72" s="50"/>
      <c r="AA72" s="50"/>
      <c r="AB72" s="50"/>
      <c r="AC72" s="50"/>
      <c r="AD72" s="142">
        <f t="shared" ref="AD72" si="179">AH74</f>
        <v>0</v>
      </c>
      <c r="AE72" s="22">
        <f t="shared" si="1"/>
        <v>0</v>
      </c>
      <c r="AF72" s="22">
        <f t="shared" si="2"/>
        <v>0</v>
      </c>
      <c r="AG72" s="22">
        <f>($S$72*((AE72+AF72))/100)</f>
        <v>0</v>
      </c>
      <c r="AH72" s="22">
        <f t="shared" ref="AH72" si="180">S72-AG72</f>
        <v>0</v>
      </c>
      <c r="AI72" s="142">
        <f t="shared" ref="AI72" si="181">AM74</f>
        <v>0</v>
      </c>
      <c r="AJ72" s="22">
        <f t="shared" si="3"/>
        <v>0</v>
      </c>
      <c r="AK72" s="22">
        <f t="shared" si="4"/>
        <v>0</v>
      </c>
      <c r="AL72" s="22">
        <f>($U$72*((AJ72+AK72))/100)</f>
        <v>0</v>
      </c>
      <c r="AM72" s="22">
        <f t="shared" ref="AM72" si="182">U72-AL72</f>
        <v>0</v>
      </c>
      <c r="AN72" s="112"/>
      <c r="AO72" s="112"/>
      <c r="AP72" s="112"/>
      <c r="AQ72" s="44"/>
      <c r="AR72" s="52"/>
      <c r="AS72" s="52"/>
      <c r="AT72" s="52"/>
      <c r="AU72" s="52"/>
    </row>
    <row r="73" spans="1:47" ht="84.75" customHeight="1">
      <c r="A73" s="113"/>
      <c r="B73" s="113"/>
      <c r="C73" s="116"/>
      <c r="D73" s="113"/>
      <c r="E73" s="152"/>
      <c r="F73" s="159"/>
      <c r="G73" s="159"/>
      <c r="H73" s="101"/>
      <c r="I73" s="101"/>
      <c r="J73" s="101"/>
      <c r="K73" s="101"/>
      <c r="L73" s="149"/>
      <c r="M73" s="101"/>
      <c r="N73" s="101"/>
      <c r="O73" s="113"/>
      <c r="P73" s="113"/>
      <c r="Q73" s="113"/>
      <c r="R73" s="113"/>
      <c r="S73" s="116"/>
      <c r="T73" s="113"/>
      <c r="U73" s="116"/>
      <c r="V73" s="113"/>
      <c r="W73" s="44"/>
      <c r="X73" s="22" t="str">
        <f t="shared" si="0"/>
        <v xml:space="preserve"> </v>
      </c>
      <c r="Y73" s="50"/>
      <c r="Z73" s="50"/>
      <c r="AA73" s="50"/>
      <c r="AB73" s="50"/>
      <c r="AC73" s="50"/>
      <c r="AD73" s="143"/>
      <c r="AE73" s="22">
        <f t="shared" si="1"/>
        <v>0</v>
      </c>
      <c r="AF73" s="22">
        <f t="shared" si="2"/>
        <v>0</v>
      </c>
      <c r="AG73" s="22">
        <f>($AH$72*((AE73+AF73))/100)</f>
        <v>0</v>
      </c>
      <c r="AH73" s="22">
        <f t="shared" ref="AH73:AH74" si="183">AH72-AG73</f>
        <v>0</v>
      </c>
      <c r="AI73" s="143"/>
      <c r="AJ73" s="22">
        <f t="shared" si="3"/>
        <v>0</v>
      </c>
      <c r="AK73" s="22">
        <f t="shared" si="4"/>
        <v>0</v>
      </c>
      <c r="AL73" s="22">
        <f>($AM$72*((AJ73+AK73))/100)</f>
        <v>0</v>
      </c>
      <c r="AM73" s="22">
        <f t="shared" ref="AM73:AM74" si="184">AM72-AL73</f>
        <v>0</v>
      </c>
      <c r="AN73" s="113"/>
      <c r="AO73" s="113"/>
      <c r="AP73" s="113"/>
      <c r="AQ73" s="44"/>
      <c r="AR73" s="52"/>
      <c r="AS73" s="52"/>
      <c r="AT73" s="52"/>
      <c r="AU73" s="52"/>
    </row>
    <row r="74" spans="1:47" ht="84.75" customHeight="1">
      <c r="A74" s="114"/>
      <c r="B74" s="114"/>
      <c r="C74" s="117"/>
      <c r="D74" s="114"/>
      <c r="E74" s="153"/>
      <c r="F74" s="160"/>
      <c r="G74" s="160"/>
      <c r="H74" s="102"/>
      <c r="I74" s="102"/>
      <c r="J74" s="102"/>
      <c r="K74" s="102"/>
      <c r="L74" s="150"/>
      <c r="M74" s="102"/>
      <c r="N74" s="102"/>
      <c r="O74" s="114"/>
      <c r="P74" s="114"/>
      <c r="Q74" s="114"/>
      <c r="R74" s="114"/>
      <c r="S74" s="117"/>
      <c r="T74" s="114"/>
      <c r="U74" s="117"/>
      <c r="V74" s="114"/>
      <c r="W74" s="44"/>
      <c r="X74" s="22" t="str">
        <f t="shared" ref="X74:X101" si="185">IF(OR(Y74="Preventivo",Y74="Detectivo"),"Probabilidad",IF(Y74="Correctivo","Impacto"," "))</f>
        <v xml:space="preserve"> </v>
      </c>
      <c r="Y74" s="50"/>
      <c r="Z74" s="50"/>
      <c r="AA74" s="50"/>
      <c r="AB74" s="50"/>
      <c r="AC74" s="50"/>
      <c r="AD74" s="144"/>
      <c r="AE74" s="22">
        <f t="shared" ref="AE74:AE101" si="186">IF(Y74="Preventivo",25,IF(Y74="Detectivo",15,0))</f>
        <v>0</v>
      </c>
      <c r="AF74" s="22">
        <f t="shared" ref="AF74:AF101" si="187">IF(Y74="Correctivo",0,IF(Z74="Automatizado",25,IF(Z74="Manual",15,0)))</f>
        <v>0</v>
      </c>
      <c r="AG74" s="22">
        <f>($AH$73*((AE74+AF74))/100)</f>
        <v>0</v>
      </c>
      <c r="AH74" s="22">
        <f t="shared" si="183"/>
        <v>0</v>
      </c>
      <c r="AI74" s="144"/>
      <c r="AJ74" s="22">
        <f t="shared" ref="AJ74:AJ101" si="188">IF(Y74="Correctivo",10,0)</f>
        <v>0</v>
      </c>
      <c r="AK74" s="22">
        <f t="shared" ref="AK74:AK101" si="189">IF(X74="Probabilidad",0,IF(Z74="Automatizado",25,IF(Z74="Manual",15,0)))</f>
        <v>0</v>
      </c>
      <c r="AL74" s="22">
        <f>($AM$73*((AJ74+AK74))/100)</f>
        <v>0</v>
      </c>
      <c r="AM74" s="22">
        <f t="shared" si="184"/>
        <v>0</v>
      </c>
      <c r="AN74" s="114"/>
      <c r="AO74" s="114"/>
      <c r="AP74" s="114"/>
      <c r="AQ74" s="44"/>
      <c r="AR74" s="52"/>
      <c r="AS74" s="52"/>
      <c r="AT74" s="52"/>
      <c r="AU74" s="52"/>
    </row>
    <row r="75" spans="1:47" ht="84.75" customHeight="1">
      <c r="A75" s="112"/>
      <c r="B75" s="112"/>
      <c r="C75" s="115" t="e">
        <f t="shared" ref="C75:C99" si="190">LOOKUP(B75,E$109:E$146,F$109:F$146)</f>
        <v>#N/A</v>
      </c>
      <c r="D75" s="112"/>
      <c r="E75" s="151"/>
      <c r="F75" s="158"/>
      <c r="G75" s="158"/>
      <c r="H75" s="100"/>
      <c r="I75" s="100"/>
      <c r="J75" s="100"/>
      <c r="K75" s="100"/>
      <c r="L75" s="148" t="str">
        <f t="shared" ref="L75" si="191">IF(F75&lt;&gt;"",CONCATENATE(E75," ",F75),CONCATENATE(H75," ",I75," ",J75," ",K75))</f>
        <v xml:space="preserve">   </v>
      </c>
      <c r="M75" s="100"/>
      <c r="N75" s="100"/>
      <c r="O75" s="112"/>
      <c r="P75" s="112"/>
      <c r="Q75" s="112"/>
      <c r="R75" s="112"/>
      <c r="S75" s="115">
        <f t="shared" ref="S75" si="192">IF(R75="Muy alta",100,IF(R75="Alta",80,IF(R75="Media",60,IF(R75="Baja",40,IF(R75="Muy baja",20,IF(R75="Casi Seguro",100,IF(R75="Probable",80,IF(R75="Posible",60,IF(R75="Improbable",40,IF(R75="Rara vez",20,0))))))))))</f>
        <v>0</v>
      </c>
      <c r="T75" s="112"/>
      <c r="U75" s="115">
        <f t="shared" ref="U75" si="193">IF(T75="Catastrófico",100,IF(T75="Mayor",80,IF(T75="Moderado",60,IF(T75="Menor",40,IF(T75="Leve",20,0)))))</f>
        <v>0</v>
      </c>
      <c r="V75" s="112"/>
      <c r="W75" s="44"/>
      <c r="X75" s="22" t="str">
        <f t="shared" si="185"/>
        <v xml:space="preserve"> </v>
      </c>
      <c r="Y75" s="50"/>
      <c r="Z75" s="50"/>
      <c r="AA75" s="50"/>
      <c r="AB75" s="50"/>
      <c r="AC75" s="50"/>
      <c r="AD75" s="142">
        <f t="shared" ref="AD75" si="194">AH77</f>
        <v>0</v>
      </c>
      <c r="AE75" s="22">
        <f t="shared" si="186"/>
        <v>0</v>
      </c>
      <c r="AF75" s="22">
        <f t="shared" si="187"/>
        <v>0</v>
      </c>
      <c r="AG75" s="22">
        <f>($S$75*((AE75+AF75))/100)</f>
        <v>0</v>
      </c>
      <c r="AH75" s="22">
        <f t="shared" ref="AH75" si="195">S75-AG75</f>
        <v>0</v>
      </c>
      <c r="AI75" s="142">
        <f t="shared" ref="AI75" si="196">AM77</f>
        <v>0</v>
      </c>
      <c r="AJ75" s="22">
        <f t="shared" si="188"/>
        <v>0</v>
      </c>
      <c r="AK75" s="22">
        <f t="shared" si="189"/>
        <v>0</v>
      </c>
      <c r="AL75" s="22">
        <f>($U$75*((AJ75+AK75))/100)</f>
        <v>0</v>
      </c>
      <c r="AM75" s="22">
        <f t="shared" ref="AM75" si="197">U75-AL75</f>
        <v>0</v>
      </c>
      <c r="AN75" s="112"/>
      <c r="AO75" s="112"/>
      <c r="AP75" s="112"/>
      <c r="AQ75" s="44"/>
      <c r="AR75" s="52"/>
      <c r="AS75" s="52"/>
      <c r="AT75" s="52"/>
      <c r="AU75" s="52"/>
    </row>
    <row r="76" spans="1:47" ht="84.75" customHeight="1">
      <c r="A76" s="113"/>
      <c r="B76" s="113"/>
      <c r="C76" s="116"/>
      <c r="D76" s="113"/>
      <c r="E76" s="152"/>
      <c r="F76" s="159"/>
      <c r="G76" s="159"/>
      <c r="H76" s="101"/>
      <c r="I76" s="101"/>
      <c r="J76" s="101"/>
      <c r="K76" s="101"/>
      <c r="L76" s="149"/>
      <c r="M76" s="101"/>
      <c r="N76" s="101"/>
      <c r="O76" s="113"/>
      <c r="P76" s="113"/>
      <c r="Q76" s="113"/>
      <c r="R76" s="113"/>
      <c r="S76" s="116"/>
      <c r="T76" s="113"/>
      <c r="U76" s="116"/>
      <c r="V76" s="113"/>
      <c r="W76" s="44"/>
      <c r="X76" s="22" t="str">
        <f t="shared" si="185"/>
        <v xml:space="preserve"> </v>
      </c>
      <c r="Y76" s="50"/>
      <c r="Z76" s="50"/>
      <c r="AA76" s="50"/>
      <c r="AB76" s="50"/>
      <c r="AC76" s="50"/>
      <c r="AD76" s="143"/>
      <c r="AE76" s="22">
        <f t="shared" si="186"/>
        <v>0</v>
      </c>
      <c r="AF76" s="22">
        <f t="shared" si="187"/>
        <v>0</v>
      </c>
      <c r="AG76" s="22">
        <f>($AH$75*((AE76+AF76))/100)</f>
        <v>0</v>
      </c>
      <c r="AH76" s="22">
        <f t="shared" ref="AH76:AH77" si="198">AH75-AG76</f>
        <v>0</v>
      </c>
      <c r="AI76" s="143"/>
      <c r="AJ76" s="22">
        <f t="shared" si="188"/>
        <v>0</v>
      </c>
      <c r="AK76" s="22">
        <f t="shared" si="189"/>
        <v>0</v>
      </c>
      <c r="AL76" s="22">
        <f>($AM$75*((AJ76+AK76))/100)</f>
        <v>0</v>
      </c>
      <c r="AM76" s="22">
        <f t="shared" ref="AM76:AM77" si="199">AM75-AL76</f>
        <v>0</v>
      </c>
      <c r="AN76" s="113"/>
      <c r="AO76" s="113"/>
      <c r="AP76" s="113"/>
      <c r="AQ76" s="44"/>
      <c r="AR76" s="52"/>
      <c r="AS76" s="52"/>
      <c r="AT76" s="52"/>
      <c r="AU76" s="52"/>
    </row>
    <row r="77" spans="1:47" ht="84.75" customHeight="1">
      <c r="A77" s="114"/>
      <c r="B77" s="114"/>
      <c r="C77" s="117"/>
      <c r="D77" s="114"/>
      <c r="E77" s="153"/>
      <c r="F77" s="160"/>
      <c r="G77" s="160"/>
      <c r="H77" s="102"/>
      <c r="I77" s="102"/>
      <c r="J77" s="102"/>
      <c r="K77" s="102"/>
      <c r="L77" s="150"/>
      <c r="M77" s="102"/>
      <c r="N77" s="102"/>
      <c r="O77" s="114"/>
      <c r="P77" s="114"/>
      <c r="Q77" s="114"/>
      <c r="R77" s="114"/>
      <c r="S77" s="117"/>
      <c r="T77" s="114"/>
      <c r="U77" s="117"/>
      <c r="V77" s="114"/>
      <c r="W77" s="44"/>
      <c r="X77" s="22" t="str">
        <f t="shared" si="185"/>
        <v xml:space="preserve"> </v>
      </c>
      <c r="Y77" s="50"/>
      <c r="Z77" s="50"/>
      <c r="AA77" s="50"/>
      <c r="AB77" s="50"/>
      <c r="AC77" s="50"/>
      <c r="AD77" s="144"/>
      <c r="AE77" s="22">
        <f t="shared" si="186"/>
        <v>0</v>
      </c>
      <c r="AF77" s="22">
        <f t="shared" si="187"/>
        <v>0</v>
      </c>
      <c r="AG77" s="22">
        <f>($AH$76*((AE77+AF77))/100)</f>
        <v>0</v>
      </c>
      <c r="AH77" s="22">
        <f t="shared" si="198"/>
        <v>0</v>
      </c>
      <c r="AI77" s="144"/>
      <c r="AJ77" s="22">
        <f t="shared" si="188"/>
        <v>0</v>
      </c>
      <c r="AK77" s="22">
        <f t="shared" si="189"/>
        <v>0</v>
      </c>
      <c r="AL77" s="22">
        <f>($AM$76*((AJ77+AK77))/100)</f>
        <v>0</v>
      </c>
      <c r="AM77" s="22">
        <f t="shared" si="199"/>
        <v>0</v>
      </c>
      <c r="AN77" s="114"/>
      <c r="AO77" s="114"/>
      <c r="AP77" s="114"/>
      <c r="AQ77" s="44"/>
      <c r="AR77" s="52"/>
      <c r="AS77" s="52"/>
      <c r="AT77" s="52"/>
      <c r="AU77" s="52"/>
    </row>
    <row r="78" spans="1:47" ht="84.75" customHeight="1">
      <c r="A78" s="112"/>
      <c r="B78" s="112"/>
      <c r="C78" s="115" t="e">
        <f t="shared" si="190"/>
        <v>#N/A</v>
      </c>
      <c r="D78" s="112"/>
      <c r="E78" s="151"/>
      <c r="F78" s="158"/>
      <c r="G78" s="158"/>
      <c r="H78" s="100"/>
      <c r="I78" s="100"/>
      <c r="J78" s="100"/>
      <c r="K78" s="100"/>
      <c r="L78" s="148" t="str">
        <f t="shared" ref="L78" si="200">IF(F78&lt;&gt;"",CONCATENATE(E78," ",F78),CONCATENATE(H78," ",I78," ",J78," ",K78))</f>
        <v xml:space="preserve">   </v>
      </c>
      <c r="M78" s="100"/>
      <c r="N78" s="100"/>
      <c r="O78" s="112"/>
      <c r="P78" s="112"/>
      <c r="Q78" s="112"/>
      <c r="R78" s="112"/>
      <c r="S78" s="115">
        <f t="shared" ref="S78" si="201">IF(R78="Muy alta",100,IF(R78="Alta",80,IF(R78="Media",60,IF(R78="Baja",40,IF(R78="Muy baja",20,IF(R78="Casi Seguro",100,IF(R78="Probable",80,IF(R78="Posible",60,IF(R78="Improbable",40,IF(R78="Rara vez",20,0))))))))))</f>
        <v>0</v>
      </c>
      <c r="T78" s="112"/>
      <c r="U78" s="115">
        <f t="shared" ref="U78" si="202">IF(T78="Catastrófico",100,IF(T78="Mayor",80,IF(T78="Moderado",60,IF(T78="Menor",40,IF(T78="Leve",20,0)))))</f>
        <v>0</v>
      </c>
      <c r="V78" s="112"/>
      <c r="W78" s="44"/>
      <c r="X78" s="22" t="str">
        <f t="shared" si="185"/>
        <v xml:space="preserve"> </v>
      </c>
      <c r="Y78" s="50"/>
      <c r="Z78" s="50"/>
      <c r="AA78" s="50"/>
      <c r="AB78" s="50"/>
      <c r="AC78" s="50"/>
      <c r="AD78" s="142">
        <f t="shared" ref="AD78" si="203">AH80</f>
        <v>0</v>
      </c>
      <c r="AE78" s="22">
        <f t="shared" si="186"/>
        <v>0</v>
      </c>
      <c r="AF78" s="22">
        <f t="shared" si="187"/>
        <v>0</v>
      </c>
      <c r="AG78" s="22">
        <f>($S$78*((AE78+AF78))/100)</f>
        <v>0</v>
      </c>
      <c r="AH78" s="22">
        <f t="shared" ref="AH78" si="204">S78-AG78</f>
        <v>0</v>
      </c>
      <c r="AI78" s="142">
        <f t="shared" ref="AI78" si="205">AM80</f>
        <v>0</v>
      </c>
      <c r="AJ78" s="22">
        <f t="shared" si="188"/>
        <v>0</v>
      </c>
      <c r="AK78" s="22">
        <f t="shared" si="189"/>
        <v>0</v>
      </c>
      <c r="AL78" s="22">
        <f>($U$78*((AJ78+AK78))/100)</f>
        <v>0</v>
      </c>
      <c r="AM78" s="22">
        <f t="shared" ref="AM78" si="206">U78-AL78</f>
        <v>0</v>
      </c>
      <c r="AN78" s="112"/>
      <c r="AO78" s="112"/>
      <c r="AP78" s="112"/>
      <c r="AQ78" s="44"/>
      <c r="AR78" s="52"/>
      <c r="AS78" s="52"/>
      <c r="AT78" s="52"/>
      <c r="AU78" s="52"/>
    </row>
    <row r="79" spans="1:47" ht="84.75" customHeight="1">
      <c r="A79" s="113"/>
      <c r="B79" s="113"/>
      <c r="C79" s="116"/>
      <c r="D79" s="113"/>
      <c r="E79" s="152"/>
      <c r="F79" s="159"/>
      <c r="G79" s="159"/>
      <c r="H79" s="101"/>
      <c r="I79" s="101"/>
      <c r="J79" s="101"/>
      <c r="K79" s="101"/>
      <c r="L79" s="149"/>
      <c r="M79" s="101"/>
      <c r="N79" s="101"/>
      <c r="O79" s="113"/>
      <c r="P79" s="113"/>
      <c r="Q79" s="113"/>
      <c r="R79" s="113"/>
      <c r="S79" s="116"/>
      <c r="T79" s="113"/>
      <c r="U79" s="116"/>
      <c r="V79" s="113"/>
      <c r="W79" s="44"/>
      <c r="X79" s="22" t="str">
        <f t="shared" si="185"/>
        <v xml:space="preserve"> </v>
      </c>
      <c r="Y79" s="50"/>
      <c r="Z79" s="50"/>
      <c r="AA79" s="50"/>
      <c r="AB79" s="50"/>
      <c r="AC79" s="50"/>
      <c r="AD79" s="143"/>
      <c r="AE79" s="22">
        <f t="shared" si="186"/>
        <v>0</v>
      </c>
      <c r="AF79" s="22">
        <f t="shared" si="187"/>
        <v>0</v>
      </c>
      <c r="AG79" s="22">
        <f>($AH$78*((AE79+AF79))/100)</f>
        <v>0</v>
      </c>
      <c r="AH79" s="22">
        <f t="shared" ref="AH79:AH80" si="207">AH78-AG79</f>
        <v>0</v>
      </c>
      <c r="AI79" s="143"/>
      <c r="AJ79" s="22">
        <f t="shared" si="188"/>
        <v>0</v>
      </c>
      <c r="AK79" s="22">
        <f t="shared" si="189"/>
        <v>0</v>
      </c>
      <c r="AL79" s="22">
        <f>($AM$78*((AJ79+AK79))/100)</f>
        <v>0</v>
      </c>
      <c r="AM79" s="22">
        <f t="shared" ref="AM79:AM80" si="208">AM78-AL79</f>
        <v>0</v>
      </c>
      <c r="AN79" s="113"/>
      <c r="AO79" s="113"/>
      <c r="AP79" s="113"/>
      <c r="AQ79" s="44"/>
      <c r="AR79" s="52"/>
      <c r="AS79" s="52"/>
      <c r="AT79" s="52"/>
      <c r="AU79" s="52"/>
    </row>
    <row r="80" spans="1:47" ht="84.75" customHeight="1">
      <c r="A80" s="114"/>
      <c r="B80" s="114"/>
      <c r="C80" s="117"/>
      <c r="D80" s="114"/>
      <c r="E80" s="153"/>
      <c r="F80" s="160"/>
      <c r="G80" s="160"/>
      <c r="H80" s="102"/>
      <c r="I80" s="102"/>
      <c r="J80" s="102"/>
      <c r="K80" s="102"/>
      <c r="L80" s="150"/>
      <c r="M80" s="102"/>
      <c r="N80" s="102"/>
      <c r="O80" s="114"/>
      <c r="P80" s="114"/>
      <c r="Q80" s="114"/>
      <c r="R80" s="114"/>
      <c r="S80" s="117"/>
      <c r="T80" s="114"/>
      <c r="U80" s="117"/>
      <c r="V80" s="114"/>
      <c r="W80" s="44"/>
      <c r="X80" s="22" t="str">
        <f t="shared" si="185"/>
        <v xml:space="preserve"> </v>
      </c>
      <c r="Y80" s="50"/>
      <c r="Z80" s="50"/>
      <c r="AA80" s="50"/>
      <c r="AB80" s="50"/>
      <c r="AC80" s="50"/>
      <c r="AD80" s="144"/>
      <c r="AE80" s="22">
        <f t="shared" si="186"/>
        <v>0</v>
      </c>
      <c r="AF80" s="22">
        <f t="shared" si="187"/>
        <v>0</v>
      </c>
      <c r="AG80" s="22">
        <f>($AH$79*((AE80+AF80))/100)</f>
        <v>0</v>
      </c>
      <c r="AH80" s="22">
        <f t="shared" si="207"/>
        <v>0</v>
      </c>
      <c r="AI80" s="144"/>
      <c r="AJ80" s="22">
        <f t="shared" si="188"/>
        <v>0</v>
      </c>
      <c r="AK80" s="22">
        <f t="shared" si="189"/>
        <v>0</v>
      </c>
      <c r="AL80" s="22">
        <f>($AM$79*((AJ80+AK80))/100)</f>
        <v>0</v>
      </c>
      <c r="AM80" s="22">
        <f t="shared" si="208"/>
        <v>0</v>
      </c>
      <c r="AN80" s="114"/>
      <c r="AO80" s="114"/>
      <c r="AP80" s="114"/>
      <c r="AQ80" s="44"/>
      <c r="AR80" s="52"/>
      <c r="AS80" s="52"/>
      <c r="AT80" s="52"/>
      <c r="AU80" s="52"/>
    </row>
    <row r="81" spans="1:47" ht="84.75" customHeight="1">
      <c r="A81" s="112"/>
      <c r="B81" s="112"/>
      <c r="C81" s="115" t="e">
        <f t="shared" si="190"/>
        <v>#N/A</v>
      </c>
      <c r="D81" s="112"/>
      <c r="E81" s="151"/>
      <c r="F81" s="158"/>
      <c r="G81" s="158"/>
      <c r="H81" s="100"/>
      <c r="I81" s="100"/>
      <c r="J81" s="100"/>
      <c r="K81" s="100"/>
      <c r="L81" s="148" t="str">
        <f t="shared" ref="L81" si="209">IF(F81&lt;&gt;"",CONCATENATE(E81," ",F81),CONCATENATE(H81," ",I81," ",J81," ",K81))</f>
        <v xml:space="preserve">   </v>
      </c>
      <c r="M81" s="100"/>
      <c r="N81" s="100"/>
      <c r="O81" s="112"/>
      <c r="P81" s="112"/>
      <c r="Q81" s="112"/>
      <c r="R81" s="112"/>
      <c r="S81" s="115">
        <f t="shared" ref="S81" si="210">IF(R81="Muy alta",100,IF(R81="Alta",80,IF(R81="Media",60,IF(R81="Baja",40,IF(R81="Muy baja",20,IF(R81="Casi Seguro",100,IF(R81="Probable",80,IF(R81="Posible",60,IF(R81="Improbable",40,IF(R81="Rara vez",20,0))))))))))</f>
        <v>0</v>
      </c>
      <c r="T81" s="112"/>
      <c r="U81" s="115">
        <f t="shared" ref="U81" si="211">IF(T81="Catastrófico",100,IF(T81="Mayor",80,IF(T81="Moderado",60,IF(T81="Menor",40,IF(T81="Leve",20,0)))))</f>
        <v>0</v>
      </c>
      <c r="V81" s="112"/>
      <c r="W81" s="44"/>
      <c r="X81" s="22" t="str">
        <f t="shared" si="185"/>
        <v xml:space="preserve"> </v>
      </c>
      <c r="Y81" s="50"/>
      <c r="Z81" s="50"/>
      <c r="AA81" s="50"/>
      <c r="AB81" s="50"/>
      <c r="AC81" s="50"/>
      <c r="AD81" s="142">
        <f t="shared" ref="AD81" si="212">AH83</f>
        <v>0</v>
      </c>
      <c r="AE81" s="22">
        <f t="shared" si="186"/>
        <v>0</v>
      </c>
      <c r="AF81" s="22">
        <f t="shared" si="187"/>
        <v>0</v>
      </c>
      <c r="AG81" s="22">
        <f>($S$81*((AE81+AF81))/100)</f>
        <v>0</v>
      </c>
      <c r="AH81" s="22">
        <f t="shared" ref="AH81" si="213">S81-AG81</f>
        <v>0</v>
      </c>
      <c r="AI81" s="142">
        <f t="shared" ref="AI81" si="214">AM83</f>
        <v>0</v>
      </c>
      <c r="AJ81" s="22">
        <f t="shared" si="188"/>
        <v>0</v>
      </c>
      <c r="AK81" s="22">
        <f t="shared" si="189"/>
        <v>0</v>
      </c>
      <c r="AL81" s="22">
        <f>($U$81*((AJ81+AK81))/100)</f>
        <v>0</v>
      </c>
      <c r="AM81" s="22">
        <f t="shared" ref="AM81" si="215">U81-AL81</f>
        <v>0</v>
      </c>
      <c r="AN81" s="112"/>
      <c r="AO81" s="112"/>
      <c r="AP81" s="112"/>
      <c r="AQ81" s="44"/>
      <c r="AR81" s="52"/>
      <c r="AS81" s="52"/>
      <c r="AT81" s="52"/>
      <c r="AU81" s="52"/>
    </row>
    <row r="82" spans="1:47" ht="84.75" customHeight="1">
      <c r="A82" s="113"/>
      <c r="B82" s="113"/>
      <c r="C82" s="116"/>
      <c r="D82" s="113"/>
      <c r="E82" s="152"/>
      <c r="F82" s="159"/>
      <c r="G82" s="159"/>
      <c r="H82" s="101"/>
      <c r="I82" s="101"/>
      <c r="J82" s="101"/>
      <c r="K82" s="101"/>
      <c r="L82" s="149"/>
      <c r="M82" s="101"/>
      <c r="N82" s="101"/>
      <c r="O82" s="113"/>
      <c r="P82" s="113"/>
      <c r="Q82" s="113"/>
      <c r="R82" s="113"/>
      <c r="S82" s="116"/>
      <c r="T82" s="113"/>
      <c r="U82" s="116"/>
      <c r="V82" s="113"/>
      <c r="W82" s="44"/>
      <c r="X82" s="22" t="str">
        <f t="shared" si="185"/>
        <v xml:space="preserve"> </v>
      </c>
      <c r="Y82" s="50"/>
      <c r="Z82" s="50"/>
      <c r="AA82" s="50"/>
      <c r="AB82" s="50"/>
      <c r="AC82" s="50"/>
      <c r="AD82" s="143"/>
      <c r="AE82" s="22">
        <f t="shared" si="186"/>
        <v>0</v>
      </c>
      <c r="AF82" s="22">
        <f t="shared" si="187"/>
        <v>0</v>
      </c>
      <c r="AG82" s="22">
        <f>($AH$81*((AE82+AF82))/100)</f>
        <v>0</v>
      </c>
      <c r="AH82" s="22">
        <f t="shared" ref="AH82:AH83" si="216">AH81-AG82</f>
        <v>0</v>
      </c>
      <c r="AI82" s="143"/>
      <c r="AJ82" s="22">
        <f t="shared" si="188"/>
        <v>0</v>
      </c>
      <c r="AK82" s="22">
        <f t="shared" si="189"/>
        <v>0</v>
      </c>
      <c r="AL82" s="22">
        <f>($AM$81*((AJ82+AK82))/100)</f>
        <v>0</v>
      </c>
      <c r="AM82" s="22">
        <f t="shared" ref="AM82:AM83" si="217">AM81-AL82</f>
        <v>0</v>
      </c>
      <c r="AN82" s="113"/>
      <c r="AO82" s="113"/>
      <c r="AP82" s="113"/>
      <c r="AQ82" s="44"/>
      <c r="AR82" s="52"/>
      <c r="AS82" s="52"/>
      <c r="AT82" s="52"/>
      <c r="AU82" s="52"/>
    </row>
    <row r="83" spans="1:47" ht="84.75" customHeight="1">
      <c r="A83" s="114"/>
      <c r="B83" s="114"/>
      <c r="C83" s="117"/>
      <c r="D83" s="114"/>
      <c r="E83" s="153"/>
      <c r="F83" s="160"/>
      <c r="G83" s="160"/>
      <c r="H83" s="102"/>
      <c r="I83" s="102"/>
      <c r="J83" s="102"/>
      <c r="K83" s="102"/>
      <c r="L83" s="150"/>
      <c r="M83" s="102"/>
      <c r="N83" s="102"/>
      <c r="O83" s="114"/>
      <c r="P83" s="114"/>
      <c r="Q83" s="114"/>
      <c r="R83" s="114"/>
      <c r="S83" s="117"/>
      <c r="T83" s="114"/>
      <c r="U83" s="117"/>
      <c r="V83" s="114"/>
      <c r="W83" s="44"/>
      <c r="X83" s="22" t="str">
        <f t="shared" si="185"/>
        <v xml:space="preserve"> </v>
      </c>
      <c r="Y83" s="50"/>
      <c r="Z83" s="50"/>
      <c r="AA83" s="50"/>
      <c r="AB83" s="50"/>
      <c r="AC83" s="50"/>
      <c r="AD83" s="144"/>
      <c r="AE83" s="22">
        <f t="shared" si="186"/>
        <v>0</v>
      </c>
      <c r="AF83" s="22">
        <f t="shared" si="187"/>
        <v>0</v>
      </c>
      <c r="AG83" s="22">
        <f>($AH$82*((AE83+AF83))/100)</f>
        <v>0</v>
      </c>
      <c r="AH83" s="22">
        <f t="shared" si="216"/>
        <v>0</v>
      </c>
      <c r="AI83" s="144"/>
      <c r="AJ83" s="22">
        <f t="shared" si="188"/>
        <v>0</v>
      </c>
      <c r="AK83" s="22">
        <f t="shared" si="189"/>
        <v>0</v>
      </c>
      <c r="AL83" s="22">
        <f>($AM$82*((AJ83+AK83))/100)</f>
        <v>0</v>
      </c>
      <c r="AM83" s="22">
        <f t="shared" si="217"/>
        <v>0</v>
      </c>
      <c r="AN83" s="114"/>
      <c r="AO83" s="114"/>
      <c r="AP83" s="114"/>
      <c r="AQ83" s="44"/>
      <c r="AR83" s="52"/>
      <c r="AS83" s="52"/>
      <c r="AT83" s="52"/>
      <c r="AU83" s="52"/>
    </row>
    <row r="84" spans="1:47" ht="84.75" customHeight="1">
      <c r="A84" s="112"/>
      <c r="B84" s="112"/>
      <c r="C84" s="115" t="e">
        <f t="shared" si="190"/>
        <v>#N/A</v>
      </c>
      <c r="D84" s="112"/>
      <c r="E84" s="151"/>
      <c r="F84" s="158"/>
      <c r="G84" s="158"/>
      <c r="H84" s="100"/>
      <c r="I84" s="100"/>
      <c r="J84" s="100"/>
      <c r="K84" s="100"/>
      <c r="L84" s="148" t="str">
        <f t="shared" ref="L84" si="218">IF(F84&lt;&gt;"",CONCATENATE(E84," ",F84),CONCATENATE(H84," ",I84," ",J84," ",K84))</f>
        <v xml:space="preserve">   </v>
      </c>
      <c r="M84" s="100"/>
      <c r="N84" s="100"/>
      <c r="O84" s="112"/>
      <c r="P84" s="112"/>
      <c r="Q84" s="112"/>
      <c r="R84" s="112"/>
      <c r="S84" s="115">
        <f t="shared" ref="S84" si="219">IF(R84="Muy alta",100,IF(R84="Alta",80,IF(R84="Media",60,IF(R84="Baja",40,IF(R84="Muy baja",20,IF(R84="Casi Seguro",100,IF(R84="Probable",80,IF(R84="Posible",60,IF(R84="Improbable",40,IF(R84="Rara vez",20,0))))))))))</f>
        <v>0</v>
      </c>
      <c r="T84" s="112"/>
      <c r="U84" s="115">
        <f t="shared" ref="U84" si="220">IF(T84="Catastrófico",100,IF(T84="Mayor",80,IF(T84="Moderado",60,IF(T84="Menor",40,IF(T84="Leve",20,0)))))</f>
        <v>0</v>
      </c>
      <c r="V84" s="112"/>
      <c r="W84" s="44"/>
      <c r="X84" s="22" t="str">
        <f t="shared" si="185"/>
        <v xml:space="preserve"> </v>
      </c>
      <c r="Y84" s="50"/>
      <c r="Z84" s="50"/>
      <c r="AA84" s="50"/>
      <c r="AB84" s="50"/>
      <c r="AC84" s="50"/>
      <c r="AD84" s="142">
        <f t="shared" ref="AD84" si="221">AH86</f>
        <v>0</v>
      </c>
      <c r="AE84" s="22">
        <f t="shared" si="186"/>
        <v>0</v>
      </c>
      <c r="AF84" s="22">
        <f t="shared" si="187"/>
        <v>0</v>
      </c>
      <c r="AG84" s="22">
        <f>($S$84*((AE84+AF84))/100)</f>
        <v>0</v>
      </c>
      <c r="AH84" s="22">
        <f t="shared" ref="AH84" si="222">S84-AG84</f>
        <v>0</v>
      </c>
      <c r="AI84" s="142">
        <f t="shared" ref="AI84" si="223">AM86</f>
        <v>0</v>
      </c>
      <c r="AJ84" s="22">
        <f t="shared" si="188"/>
        <v>0</v>
      </c>
      <c r="AK84" s="22">
        <f t="shared" si="189"/>
        <v>0</v>
      </c>
      <c r="AL84" s="22">
        <f>($U$84*((AJ84+AK84))/100)</f>
        <v>0</v>
      </c>
      <c r="AM84" s="22">
        <f t="shared" ref="AM84" si="224">U84-AL84</f>
        <v>0</v>
      </c>
      <c r="AN84" s="112"/>
      <c r="AO84" s="112"/>
      <c r="AP84" s="112"/>
      <c r="AQ84" s="44"/>
      <c r="AR84" s="52"/>
      <c r="AS84" s="52"/>
      <c r="AT84" s="52"/>
      <c r="AU84" s="52"/>
    </row>
    <row r="85" spans="1:47" ht="84.75" customHeight="1">
      <c r="A85" s="113"/>
      <c r="B85" s="113"/>
      <c r="C85" s="116"/>
      <c r="D85" s="113"/>
      <c r="E85" s="152"/>
      <c r="F85" s="159"/>
      <c r="G85" s="159"/>
      <c r="H85" s="101"/>
      <c r="I85" s="101"/>
      <c r="J85" s="101"/>
      <c r="K85" s="101"/>
      <c r="L85" s="149"/>
      <c r="M85" s="101"/>
      <c r="N85" s="101"/>
      <c r="O85" s="113"/>
      <c r="P85" s="113"/>
      <c r="Q85" s="113"/>
      <c r="R85" s="113"/>
      <c r="S85" s="116"/>
      <c r="T85" s="113"/>
      <c r="U85" s="116"/>
      <c r="V85" s="113"/>
      <c r="W85" s="44"/>
      <c r="X85" s="22" t="str">
        <f t="shared" si="185"/>
        <v xml:space="preserve"> </v>
      </c>
      <c r="Y85" s="50"/>
      <c r="Z85" s="50"/>
      <c r="AA85" s="50"/>
      <c r="AB85" s="50"/>
      <c r="AC85" s="50"/>
      <c r="AD85" s="143"/>
      <c r="AE85" s="22">
        <f t="shared" si="186"/>
        <v>0</v>
      </c>
      <c r="AF85" s="22">
        <f t="shared" si="187"/>
        <v>0</v>
      </c>
      <c r="AG85" s="22">
        <f>($AH$84*((AE85+AF85))/100)</f>
        <v>0</v>
      </c>
      <c r="AH85" s="22">
        <f t="shared" ref="AH85:AH86" si="225">AH84-AG85</f>
        <v>0</v>
      </c>
      <c r="AI85" s="143"/>
      <c r="AJ85" s="22">
        <f t="shared" si="188"/>
        <v>0</v>
      </c>
      <c r="AK85" s="22">
        <f t="shared" si="189"/>
        <v>0</v>
      </c>
      <c r="AL85" s="22">
        <f>($AM$84*((AJ85+AK85))/100)</f>
        <v>0</v>
      </c>
      <c r="AM85" s="22">
        <f t="shared" ref="AM85:AM86" si="226">AM84-AL85</f>
        <v>0</v>
      </c>
      <c r="AN85" s="113"/>
      <c r="AO85" s="113"/>
      <c r="AP85" s="113"/>
      <c r="AQ85" s="44"/>
      <c r="AR85" s="52"/>
      <c r="AS85" s="52"/>
      <c r="AT85" s="52"/>
      <c r="AU85" s="52"/>
    </row>
    <row r="86" spans="1:47" ht="84.75" customHeight="1">
      <c r="A86" s="114"/>
      <c r="B86" s="114"/>
      <c r="C86" s="117"/>
      <c r="D86" s="114"/>
      <c r="E86" s="153"/>
      <c r="F86" s="160"/>
      <c r="G86" s="160"/>
      <c r="H86" s="102"/>
      <c r="I86" s="102"/>
      <c r="J86" s="102"/>
      <c r="K86" s="102"/>
      <c r="L86" s="150"/>
      <c r="M86" s="102"/>
      <c r="N86" s="102"/>
      <c r="O86" s="114"/>
      <c r="P86" s="114"/>
      <c r="Q86" s="114"/>
      <c r="R86" s="114"/>
      <c r="S86" s="117"/>
      <c r="T86" s="114"/>
      <c r="U86" s="117"/>
      <c r="V86" s="114"/>
      <c r="W86" s="44"/>
      <c r="X86" s="22" t="str">
        <f t="shared" si="185"/>
        <v xml:space="preserve"> </v>
      </c>
      <c r="Y86" s="50"/>
      <c r="Z86" s="50"/>
      <c r="AA86" s="50"/>
      <c r="AB86" s="50"/>
      <c r="AC86" s="50"/>
      <c r="AD86" s="144"/>
      <c r="AE86" s="22">
        <f t="shared" si="186"/>
        <v>0</v>
      </c>
      <c r="AF86" s="22">
        <f t="shared" si="187"/>
        <v>0</v>
      </c>
      <c r="AG86" s="22">
        <f>($AH$85*((AE86+AF86))/100)</f>
        <v>0</v>
      </c>
      <c r="AH86" s="22">
        <f t="shared" si="225"/>
        <v>0</v>
      </c>
      <c r="AI86" s="144"/>
      <c r="AJ86" s="22">
        <f t="shared" si="188"/>
        <v>0</v>
      </c>
      <c r="AK86" s="22">
        <f t="shared" si="189"/>
        <v>0</v>
      </c>
      <c r="AL86" s="22">
        <f>($AM$85*((AJ86+AK86))/100)</f>
        <v>0</v>
      </c>
      <c r="AM86" s="22">
        <f t="shared" si="226"/>
        <v>0</v>
      </c>
      <c r="AN86" s="114"/>
      <c r="AO86" s="114"/>
      <c r="AP86" s="114"/>
      <c r="AQ86" s="44"/>
      <c r="AR86" s="52"/>
      <c r="AS86" s="52"/>
      <c r="AT86" s="52"/>
      <c r="AU86" s="52"/>
    </row>
    <row r="87" spans="1:47" ht="84.75" customHeight="1">
      <c r="A87" s="112"/>
      <c r="B87" s="112"/>
      <c r="C87" s="115" t="e">
        <f t="shared" si="190"/>
        <v>#N/A</v>
      </c>
      <c r="D87" s="112"/>
      <c r="E87" s="151"/>
      <c r="F87" s="158"/>
      <c r="G87" s="158"/>
      <c r="H87" s="100"/>
      <c r="I87" s="100"/>
      <c r="J87" s="100"/>
      <c r="K87" s="100"/>
      <c r="L87" s="148" t="str">
        <f t="shared" ref="L87" si="227">IF(F87&lt;&gt;"",CONCATENATE(E87," ",F87),CONCATENATE(H87," ",I87," ",J87," ",K87))</f>
        <v xml:space="preserve">   </v>
      </c>
      <c r="M87" s="100"/>
      <c r="N87" s="100"/>
      <c r="O87" s="112"/>
      <c r="P87" s="112"/>
      <c r="Q87" s="112"/>
      <c r="R87" s="112"/>
      <c r="S87" s="115">
        <f t="shared" ref="S87" si="228">IF(R87="Muy alta",100,IF(R87="Alta",80,IF(R87="Media",60,IF(R87="Baja",40,IF(R87="Muy baja",20,IF(R87="Casi Seguro",100,IF(R87="Probable",80,IF(R87="Posible",60,IF(R87="Improbable",40,IF(R87="Rara vez",20,0))))))))))</f>
        <v>0</v>
      </c>
      <c r="T87" s="112"/>
      <c r="U87" s="115">
        <f t="shared" ref="U87" si="229">IF(T87="Catastrófico",100,IF(T87="Mayor",80,IF(T87="Moderado",60,IF(T87="Menor",40,IF(T87="Leve",20,0)))))</f>
        <v>0</v>
      </c>
      <c r="V87" s="112"/>
      <c r="W87" s="44"/>
      <c r="X87" s="22" t="str">
        <f t="shared" si="185"/>
        <v xml:space="preserve"> </v>
      </c>
      <c r="Y87" s="50"/>
      <c r="Z87" s="50"/>
      <c r="AA87" s="50"/>
      <c r="AB87" s="50"/>
      <c r="AC87" s="50"/>
      <c r="AD87" s="142">
        <f t="shared" ref="AD87" si="230">AH89</f>
        <v>0</v>
      </c>
      <c r="AE87" s="22">
        <f t="shared" si="186"/>
        <v>0</v>
      </c>
      <c r="AF87" s="22">
        <f t="shared" si="187"/>
        <v>0</v>
      </c>
      <c r="AG87" s="22">
        <f>($S$87*((AE87+AF87))/100)</f>
        <v>0</v>
      </c>
      <c r="AH87" s="22">
        <f t="shared" ref="AH87" si="231">S87-AG87</f>
        <v>0</v>
      </c>
      <c r="AI87" s="142">
        <f t="shared" ref="AI87" si="232">AM89</f>
        <v>0</v>
      </c>
      <c r="AJ87" s="22">
        <f t="shared" si="188"/>
        <v>0</v>
      </c>
      <c r="AK87" s="22">
        <f t="shared" si="189"/>
        <v>0</v>
      </c>
      <c r="AL87" s="22">
        <f>($U$87*((AJ87+AK87))/100)</f>
        <v>0</v>
      </c>
      <c r="AM87" s="22">
        <f t="shared" ref="AM87" si="233">U87-AL87</f>
        <v>0</v>
      </c>
      <c r="AN87" s="112"/>
      <c r="AO87" s="112"/>
      <c r="AP87" s="112"/>
      <c r="AQ87" s="44"/>
      <c r="AR87" s="52"/>
      <c r="AS87" s="52"/>
      <c r="AT87" s="52"/>
      <c r="AU87" s="52"/>
    </row>
    <row r="88" spans="1:47" ht="84.75" customHeight="1">
      <c r="A88" s="113"/>
      <c r="B88" s="113"/>
      <c r="C88" s="116"/>
      <c r="D88" s="113"/>
      <c r="E88" s="152"/>
      <c r="F88" s="159"/>
      <c r="G88" s="159"/>
      <c r="H88" s="101"/>
      <c r="I88" s="101"/>
      <c r="J88" s="101"/>
      <c r="K88" s="101"/>
      <c r="L88" s="149"/>
      <c r="M88" s="101"/>
      <c r="N88" s="101"/>
      <c r="O88" s="113"/>
      <c r="P88" s="113"/>
      <c r="Q88" s="113"/>
      <c r="R88" s="113"/>
      <c r="S88" s="116"/>
      <c r="T88" s="113"/>
      <c r="U88" s="116"/>
      <c r="V88" s="113"/>
      <c r="W88" s="44"/>
      <c r="X88" s="22" t="str">
        <f t="shared" si="185"/>
        <v xml:space="preserve"> </v>
      </c>
      <c r="Y88" s="50"/>
      <c r="Z88" s="50"/>
      <c r="AA88" s="50"/>
      <c r="AB88" s="50"/>
      <c r="AC88" s="50"/>
      <c r="AD88" s="143"/>
      <c r="AE88" s="22">
        <f t="shared" si="186"/>
        <v>0</v>
      </c>
      <c r="AF88" s="22">
        <f t="shared" si="187"/>
        <v>0</v>
      </c>
      <c r="AG88" s="22">
        <f>($AH$87*((AE88+AF88))/100)</f>
        <v>0</v>
      </c>
      <c r="AH88" s="22">
        <f t="shared" ref="AH88:AH89" si="234">AH87-AG88</f>
        <v>0</v>
      </c>
      <c r="AI88" s="143"/>
      <c r="AJ88" s="22">
        <f t="shared" si="188"/>
        <v>0</v>
      </c>
      <c r="AK88" s="22">
        <f t="shared" si="189"/>
        <v>0</v>
      </c>
      <c r="AL88" s="22">
        <f>($AM$87*((AJ88+AK88))/100)</f>
        <v>0</v>
      </c>
      <c r="AM88" s="22">
        <f t="shared" ref="AM88:AM89" si="235">AM87-AL88</f>
        <v>0</v>
      </c>
      <c r="AN88" s="113"/>
      <c r="AO88" s="113"/>
      <c r="AP88" s="113"/>
      <c r="AQ88" s="44"/>
      <c r="AR88" s="52"/>
      <c r="AS88" s="52"/>
      <c r="AT88" s="52"/>
      <c r="AU88" s="52"/>
    </row>
    <row r="89" spans="1:47" ht="84.75" customHeight="1">
      <c r="A89" s="114"/>
      <c r="B89" s="114"/>
      <c r="C89" s="117"/>
      <c r="D89" s="114"/>
      <c r="E89" s="153"/>
      <c r="F89" s="160"/>
      <c r="G89" s="160"/>
      <c r="H89" s="102"/>
      <c r="I89" s="102"/>
      <c r="J89" s="102"/>
      <c r="K89" s="102"/>
      <c r="L89" s="150"/>
      <c r="M89" s="102"/>
      <c r="N89" s="102"/>
      <c r="O89" s="114"/>
      <c r="P89" s="114"/>
      <c r="Q89" s="114"/>
      <c r="R89" s="114"/>
      <c r="S89" s="117"/>
      <c r="T89" s="114"/>
      <c r="U89" s="117"/>
      <c r="V89" s="114"/>
      <c r="W89" s="44"/>
      <c r="X89" s="22" t="str">
        <f t="shared" si="185"/>
        <v xml:space="preserve"> </v>
      </c>
      <c r="Y89" s="50"/>
      <c r="Z89" s="50"/>
      <c r="AA89" s="50"/>
      <c r="AB89" s="50"/>
      <c r="AC89" s="50"/>
      <c r="AD89" s="144"/>
      <c r="AE89" s="22">
        <f t="shared" si="186"/>
        <v>0</v>
      </c>
      <c r="AF89" s="22">
        <f t="shared" si="187"/>
        <v>0</v>
      </c>
      <c r="AG89" s="22">
        <f>($AH$88*((AE89+AF89))/100)</f>
        <v>0</v>
      </c>
      <c r="AH89" s="22">
        <f t="shared" si="234"/>
        <v>0</v>
      </c>
      <c r="AI89" s="144"/>
      <c r="AJ89" s="22">
        <f t="shared" si="188"/>
        <v>0</v>
      </c>
      <c r="AK89" s="22">
        <f t="shared" si="189"/>
        <v>0</v>
      </c>
      <c r="AL89" s="22">
        <f>($AM$88*((AJ89+AK89))/100)</f>
        <v>0</v>
      </c>
      <c r="AM89" s="22">
        <f t="shared" si="235"/>
        <v>0</v>
      </c>
      <c r="AN89" s="114"/>
      <c r="AO89" s="114"/>
      <c r="AP89" s="114"/>
      <c r="AQ89" s="44"/>
      <c r="AR89" s="52"/>
      <c r="AS89" s="52"/>
      <c r="AT89" s="52"/>
      <c r="AU89" s="52"/>
    </row>
    <row r="90" spans="1:47" ht="84.75" customHeight="1">
      <c r="A90" s="112"/>
      <c r="B90" s="112"/>
      <c r="C90" s="115" t="e">
        <f t="shared" si="190"/>
        <v>#N/A</v>
      </c>
      <c r="D90" s="112"/>
      <c r="E90" s="151"/>
      <c r="F90" s="158"/>
      <c r="G90" s="158"/>
      <c r="H90" s="100"/>
      <c r="I90" s="100"/>
      <c r="J90" s="100"/>
      <c r="K90" s="100"/>
      <c r="L90" s="148" t="str">
        <f t="shared" ref="L90" si="236">IF(F90&lt;&gt;"",CONCATENATE(E90," ",F90),CONCATENATE(H90," ",I90," ",J90," ",K90))</f>
        <v xml:space="preserve">   </v>
      </c>
      <c r="M90" s="100"/>
      <c r="N90" s="100"/>
      <c r="O90" s="112"/>
      <c r="P90" s="112"/>
      <c r="Q90" s="112"/>
      <c r="R90" s="112"/>
      <c r="S90" s="115">
        <f t="shared" ref="S90" si="237">IF(R90="Muy alta",100,IF(R90="Alta",80,IF(R90="Media",60,IF(R90="Baja",40,IF(R90="Muy baja",20,IF(R90="Casi Seguro",100,IF(R90="Probable",80,IF(R90="Posible",60,IF(R90="Improbable",40,IF(R90="Rara vez",20,0))))))))))</f>
        <v>0</v>
      </c>
      <c r="T90" s="112"/>
      <c r="U90" s="115">
        <f t="shared" ref="U90" si="238">IF(T90="Catastrófico",100,IF(T90="Mayor",80,IF(T90="Moderado",60,IF(T90="Menor",40,IF(T90="Leve",20,0)))))</f>
        <v>0</v>
      </c>
      <c r="V90" s="112"/>
      <c r="W90" s="44"/>
      <c r="X90" s="22" t="str">
        <f t="shared" si="185"/>
        <v xml:space="preserve"> </v>
      </c>
      <c r="Y90" s="50"/>
      <c r="Z90" s="50"/>
      <c r="AA90" s="50"/>
      <c r="AB90" s="50"/>
      <c r="AC90" s="50"/>
      <c r="AD90" s="142">
        <f t="shared" ref="AD90" si="239">AH92</f>
        <v>0</v>
      </c>
      <c r="AE90" s="22">
        <f t="shared" si="186"/>
        <v>0</v>
      </c>
      <c r="AF90" s="22">
        <f t="shared" si="187"/>
        <v>0</v>
      </c>
      <c r="AG90" s="22">
        <f>($S$90*((AE90+AF90))/100)</f>
        <v>0</v>
      </c>
      <c r="AH90" s="22">
        <f t="shared" ref="AH90" si="240">S90-AG90</f>
        <v>0</v>
      </c>
      <c r="AI90" s="142">
        <f t="shared" ref="AI90" si="241">AM92</f>
        <v>0</v>
      </c>
      <c r="AJ90" s="22">
        <f t="shared" si="188"/>
        <v>0</v>
      </c>
      <c r="AK90" s="22">
        <f t="shared" si="189"/>
        <v>0</v>
      </c>
      <c r="AL90" s="22">
        <f>($U$90*((AJ90+AK90))/100)</f>
        <v>0</v>
      </c>
      <c r="AM90" s="22">
        <f t="shared" ref="AM90" si="242">U90-AL90</f>
        <v>0</v>
      </c>
      <c r="AN90" s="112"/>
      <c r="AO90" s="112"/>
      <c r="AP90" s="112"/>
      <c r="AQ90" s="44"/>
      <c r="AR90" s="52"/>
      <c r="AS90" s="52"/>
      <c r="AT90" s="52"/>
      <c r="AU90" s="52"/>
    </row>
    <row r="91" spans="1:47" ht="84.75" customHeight="1">
      <c r="A91" s="113"/>
      <c r="B91" s="113"/>
      <c r="C91" s="116"/>
      <c r="D91" s="113"/>
      <c r="E91" s="152"/>
      <c r="F91" s="159"/>
      <c r="G91" s="159"/>
      <c r="H91" s="101"/>
      <c r="I91" s="101"/>
      <c r="J91" s="101"/>
      <c r="K91" s="101"/>
      <c r="L91" s="149"/>
      <c r="M91" s="101"/>
      <c r="N91" s="101"/>
      <c r="O91" s="113"/>
      <c r="P91" s="113"/>
      <c r="Q91" s="113"/>
      <c r="R91" s="113"/>
      <c r="S91" s="116"/>
      <c r="T91" s="113"/>
      <c r="U91" s="116"/>
      <c r="V91" s="113"/>
      <c r="W91" s="44"/>
      <c r="X91" s="22" t="str">
        <f t="shared" si="185"/>
        <v xml:space="preserve"> </v>
      </c>
      <c r="Y91" s="50"/>
      <c r="Z91" s="50"/>
      <c r="AA91" s="50"/>
      <c r="AB91" s="50"/>
      <c r="AC91" s="50"/>
      <c r="AD91" s="143"/>
      <c r="AE91" s="22">
        <f t="shared" si="186"/>
        <v>0</v>
      </c>
      <c r="AF91" s="22">
        <f t="shared" si="187"/>
        <v>0</v>
      </c>
      <c r="AG91" s="22">
        <f>($AH$90*((AE91+AF91))/100)</f>
        <v>0</v>
      </c>
      <c r="AH91" s="22">
        <f t="shared" ref="AH91:AH92" si="243">AH90-AG91</f>
        <v>0</v>
      </c>
      <c r="AI91" s="143"/>
      <c r="AJ91" s="22">
        <f t="shared" si="188"/>
        <v>0</v>
      </c>
      <c r="AK91" s="22">
        <f t="shared" si="189"/>
        <v>0</v>
      </c>
      <c r="AL91" s="22">
        <f>($AM$90*((AJ91+AK91))/100)</f>
        <v>0</v>
      </c>
      <c r="AM91" s="22">
        <f t="shared" ref="AM91:AM92" si="244">AM90-AL91</f>
        <v>0</v>
      </c>
      <c r="AN91" s="113"/>
      <c r="AO91" s="113"/>
      <c r="AP91" s="113"/>
      <c r="AQ91" s="44"/>
      <c r="AR91" s="52"/>
      <c r="AS91" s="52"/>
      <c r="AT91" s="52"/>
      <c r="AU91" s="52"/>
    </row>
    <row r="92" spans="1:47" ht="84.75" customHeight="1">
      <c r="A92" s="114"/>
      <c r="B92" s="114"/>
      <c r="C92" s="117"/>
      <c r="D92" s="114"/>
      <c r="E92" s="153"/>
      <c r="F92" s="160"/>
      <c r="G92" s="160"/>
      <c r="H92" s="102"/>
      <c r="I92" s="102"/>
      <c r="J92" s="102"/>
      <c r="K92" s="102"/>
      <c r="L92" s="150"/>
      <c r="M92" s="102"/>
      <c r="N92" s="102"/>
      <c r="O92" s="114"/>
      <c r="P92" s="114"/>
      <c r="Q92" s="114"/>
      <c r="R92" s="114"/>
      <c r="S92" s="117"/>
      <c r="T92" s="114"/>
      <c r="U92" s="117"/>
      <c r="V92" s="114"/>
      <c r="W92" s="44"/>
      <c r="X92" s="22" t="str">
        <f t="shared" si="185"/>
        <v xml:space="preserve"> </v>
      </c>
      <c r="Y92" s="50"/>
      <c r="Z92" s="50"/>
      <c r="AA92" s="50"/>
      <c r="AB92" s="50"/>
      <c r="AC92" s="50"/>
      <c r="AD92" s="144"/>
      <c r="AE92" s="22">
        <f t="shared" si="186"/>
        <v>0</v>
      </c>
      <c r="AF92" s="22">
        <f t="shared" si="187"/>
        <v>0</v>
      </c>
      <c r="AG92" s="22">
        <f>($AH$91*((AE92+AF92))/100)</f>
        <v>0</v>
      </c>
      <c r="AH92" s="22">
        <f t="shared" si="243"/>
        <v>0</v>
      </c>
      <c r="AI92" s="144"/>
      <c r="AJ92" s="22">
        <f t="shared" si="188"/>
        <v>0</v>
      </c>
      <c r="AK92" s="22">
        <f t="shared" si="189"/>
        <v>0</v>
      </c>
      <c r="AL92" s="22">
        <f>($AM$91*((AJ92+AK92))/100)</f>
        <v>0</v>
      </c>
      <c r="AM92" s="22">
        <f t="shared" si="244"/>
        <v>0</v>
      </c>
      <c r="AN92" s="114"/>
      <c r="AO92" s="114"/>
      <c r="AP92" s="114"/>
      <c r="AQ92" s="44"/>
      <c r="AR92" s="52"/>
      <c r="AS92" s="52"/>
      <c r="AT92" s="52"/>
      <c r="AU92" s="52"/>
    </row>
    <row r="93" spans="1:47" ht="84.75" customHeight="1">
      <c r="A93" s="112"/>
      <c r="B93" s="112"/>
      <c r="C93" s="115" t="e">
        <f t="shared" si="190"/>
        <v>#N/A</v>
      </c>
      <c r="D93" s="112"/>
      <c r="E93" s="151"/>
      <c r="F93" s="158"/>
      <c r="G93" s="158"/>
      <c r="H93" s="100"/>
      <c r="I93" s="100"/>
      <c r="J93" s="100"/>
      <c r="K93" s="100"/>
      <c r="L93" s="148" t="str">
        <f t="shared" ref="L93" si="245">IF(F93&lt;&gt;"",CONCATENATE(E93," ",F93),CONCATENATE(H93," ",I93," ",J93," ",K93))</f>
        <v xml:space="preserve">   </v>
      </c>
      <c r="M93" s="100"/>
      <c r="N93" s="100"/>
      <c r="O93" s="112"/>
      <c r="P93" s="112"/>
      <c r="Q93" s="112"/>
      <c r="R93" s="112"/>
      <c r="S93" s="115">
        <f t="shared" ref="S93" si="246">IF(R93="Muy alta",100,IF(R93="Alta",80,IF(R93="Media",60,IF(R93="Baja",40,IF(R93="Muy baja",20,IF(R93="Casi Seguro",100,IF(R93="Probable",80,IF(R93="Posible",60,IF(R93="Improbable",40,IF(R93="Rara vez",20,0))))))))))</f>
        <v>0</v>
      </c>
      <c r="T93" s="112"/>
      <c r="U93" s="115">
        <f t="shared" ref="U93" si="247">IF(T93="Catastrófico",100,IF(T93="Mayor",80,IF(T93="Moderado",60,IF(T93="Menor",40,IF(T93="Leve",20,0)))))</f>
        <v>0</v>
      </c>
      <c r="V93" s="112"/>
      <c r="W93" s="44"/>
      <c r="X93" s="22" t="str">
        <f t="shared" si="185"/>
        <v xml:space="preserve"> </v>
      </c>
      <c r="Y93" s="50"/>
      <c r="Z93" s="50"/>
      <c r="AA93" s="50"/>
      <c r="AB93" s="50"/>
      <c r="AC93" s="50"/>
      <c r="AD93" s="142">
        <f t="shared" ref="AD93" si="248">AH95</f>
        <v>0</v>
      </c>
      <c r="AE93" s="22">
        <f t="shared" si="186"/>
        <v>0</v>
      </c>
      <c r="AF93" s="22">
        <f t="shared" si="187"/>
        <v>0</v>
      </c>
      <c r="AG93" s="22">
        <f>($S$93*((AE93+AF93))/100)</f>
        <v>0</v>
      </c>
      <c r="AH93" s="22">
        <f t="shared" ref="AH93" si="249">S93-AG93</f>
        <v>0</v>
      </c>
      <c r="AI93" s="142">
        <f t="shared" ref="AI93" si="250">AM95</f>
        <v>0</v>
      </c>
      <c r="AJ93" s="22">
        <f t="shared" si="188"/>
        <v>0</v>
      </c>
      <c r="AK93" s="22">
        <f t="shared" si="189"/>
        <v>0</v>
      </c>
      <c r="AL93" s="22">
        <f>($U$93*((AJ93+AK93))/100)</f>
        <v>0</v>
      </c>
      <c r="AM93" s="22">
        <f t="shared" ref="AM93" si="251">U93-AL93</f>
        <v>0</v>
      </c>
      <c r="AN93" s="112"/>
      <c r="AO93" s="112"/>
      <c r="AP93" s="112"/>
      <c r="AQ93" s="44"/>
      <c r="AR93" s="52"/>
      <c r="AS93" s="52"/>
      <c r="AT93" s="52"/>
      <c r="AU93" s="52"/>
    </row>
    <row r="94" spans="1:47" ht="84.75" customHeight="1">
      <c r="A94" s="113"/>
      <c r="B94" s="113"/>
      <c r="C94" s="116"/>
      <c r="D94" s="113"/>
      <c r="E94" s="152"/>
      <c r="F94" s="159"/>
      <c r="G94" s="159"/>
      <c r="H94" s="101"/>
      <c r="I94" s="101"/>
      <c r="J94" s="101"/>
      <c r="K94" s="101"/>
      <c r="L94" s="149"/>
      <c r="M94" s="101"/>
      <c r="N94" s="101"/>
      <c r="O94" s="113"/>
      <c r="P94" s="113"/>
      <c r="Q94" s="113"/>
      <c r="R94" s="113"/>
      <c r="S94" s="116"/>
      <c r="T94" s="113"/>
      <c r="U94" s="116"/>
      <c r="V94" s="113"/>
      <c r="W94" s="44"/>
      <c r="X94" s="22" t="str">
        <f t="shared" si="185"/>
        <v xml:space="preserve"> </v>
      </c>
      <c r="Y94" s="50"/>
      <c r="Z94" s="50"/>
      <c r="AA94" s="50"/>
      <c r="AB94" s="50"/>
      <c r="AC94" s="50"/>
      <c r="AD94" s="143"/>
      <c r="AE94" s="22">
        <f t="shared" si="186"/>
        <v>0</v>
      </c>
      <c r="AF94" s="22">
        <f t="shared" si="187"/>
        <v>0</v>
      </c>
      <c r="AG94" s="22">
        <f>($AH$93*((AE94+AF94))/100)</f>
        <v>0</v>
      </c>
      <c r="AH94" s="22">
        <f t="shared" ref="AH94:AH95" si="252">AH93-AG94</f>
        <v>0</v>
      </c>
      <c r="AI94" s="143"/>
      <c r="AJ94" s="22">
        <f t="shared" si="188"/>
        <v>0</v>
      </c>
      <c r="AK94" s="22">
        <f t="shared" si="189"/>
        <v>0</v>
      </c>
      <c r="AL94" s="22">
        <f>($AM$93*((AJ94+AK94))/100)</f>
        <v>0</v>
      </c>
      <c r="AM94" s="22">
        <f t="shared" ref="AM94:AM95" si="253">AM93-AL94</f>
        <v>0</v>
      </c>
      <c r="AN94" s="113"/>
      <c r="AO94" s="113"/>
      <c r="AP94" s="113"/>
      <c r="AQ94" s="44"/>
      <c r="AR94" s="52"/>
      <c r="AS94" s="52"/>
      <c r="AT94" s="52"/>
      <c r="AU94" s="52"/>
    </row>
    <row r="95" spans="1:47" ht="84.75" customHeight="1">
      <c r="A95" s="114"/>
      <c r="B95" s="114"/>
      <c r="C95" s="117"/>
      <c r="D95" s="114"/>
      <c r="E95" s="153"/>
      <c r="F95" s="160"/>
      <c r="G95" s="160"/>
      <c r="H95" s="102"/>
      <c r="I95" s="102"/>
      <c r="J95" s="102"/>
      <c r="K95" s="102"/>
      <c r="L95" s="150"/>
      <c r="M95" s="102"/>
      <c r="N95" s="102"/>
      <c r="O95" s="114"/>
      <c r="P95" s="114"/>
      <c r="Q95" s="114"/>
      <c r="R95" s="114"/>
      <c r="S95" s="117"/>
      <c r="T95" s="114"/>
      <c r="U95" s="117"/>
      <c r="V95" s="114"/>
      <c r="W95" s="44"/>
      <c r="X95" s="22" t="str">
        <f t="shared" si="185"/>
        <v xml:space="preserve"> </v>
      </c>
      <c r="Y95" s="50"/>
      <c r="Z95" s="50"/>
      <c r="AA95" s="50"/>
      <c r="AB95" s="50"/>
      <c r="AC95" s="50"/>
      <c r="AD95" s="144"/>
      <c r="AE95" s="22">
        <f t="shared" si="186"/>
        <v>0</v>
      </c>
      <c r="AF95" s="22">
        <f t="shared" si="187"/>
        <v>0</v>
      </c>
      <c r="AG95" s="22">
        <f>($AH$94*((AE95+AF95))/100)</f>
        <v>0</v>
      </c>
      <c r="AH95" s="22">
        <f t="shared" si="252"/>
        <v>0</v>
      </c>
      <c r="AI95" s="144"/>
      <c r="AJ95" s="22">
        <f t="shared" si="188"/>
        <v>0</v>
      </c>
      <c r="AK95" s="22">
        <f t="shared" si="189"/>
        <v>0</v>
      </c>
      <c r="AL95" s="22">
        <f>($AM$94*((AJ95+AK95))/100)</f>
        <v>0</v>
      </c>
      <c r="AM95" s="22">
        <f t="shared" si="253"/>
        <v>0</v>
      </c>
      <c r="AN95" s="114"/>
      <c r="AO95" s="114"/>
      <c r="AP95" s="114"/>
      <c r="AQ95" s="44"/>
      <c r="AR95" s="52"/>
      <c r="AS95" s="52"/>
      <c r="AT95" s="52"/>
      <c r="AU95" s="52"/>
    </row>
    <row r="96" spans="1:47" ht="84.75" customHeight="1">
      <c r="A96" s="112"/>
      <c r="B96" s="112"/>
      <c r="C96" s="115" t="e">
        <f t="shared" si="190"/>
        <v>#N/A</v>
      </c>
      <c r="D96" s="112"/>
      <c r="E96" s="151"/>
      <c r="F96" s="158"/>
      <c r="G96" s="158"/>
      <c r="H96" s="100"/>
      <c r="I96" s="100"/>
      <c r="J96" s="100"/>
      <c r="K96" s="100"/>
      <c r="L96" s="148" t="str">
        <f t="shared" ref="L96" si="254">IF(F96&lt;&gt;"",CONCATENATE(E96," ",F96),CONCATENATE(H96," ",I96," ",J96," ",K96))</f>
        <v xml:space="preserve">   </v>
      </c>
      <c r="M96" s="100"/>
      <c r="N96" s="100"/>
      <c r="O96" s="112"/>
      <c r="P96" s="112"/>
      <c r="Q96" s="112"/>
      <c r="R96" s="112"/>
      <c r="S96" s="115">
        <f t="shared" ref="S96" si="255">IF(R96="Muy alta",100,IF(R96="Alta",80,IF(R96="Media",60,IF(R96="Baja",40,IF(R96="Muy baja",20,IF(R96="Casi Seguro",100,IF(R96="Probable",80,IF(R96="Posible",60,IF(R96="Improbable",40,IF(R96="Rara vez",20,0))))))))))</f>
        <v>0</v>
      </c>
      <c r="T96" s="112"/>
      <c r="U96" s="115">
        <f t="shared" ref="U96" si="256">IF(T96="Catastrófico",100,IF(T96="Mayor",80,IF(T96="Moderado",60,IF(T96="Menor",40,IF(T96="Leve",20,0)))))</f>
        <v>0</v>
      </c>
      <c r="V96" s="112"/>
      <c r="W96" s="44"/>
      <c r="X96" s="22" t="str">
        <f t="shared" si="185"/>
        <v xml:space="preserve"> </v>
      </c>
      <c r="Y96" s="50"/>
      <c r="Z96" s="50"/>
      <c r="AA96" s="50"/>
      <c r="AB96" s="50"/>
      <c r="AC96" s="50"/>
      <c r="AD96" s="142">
        <f t="shared" ref="AD96" si="257">AH98</f>
        <v>0</v>
      </c>
      <c r="AE96" s="22">
        <f t="shared" si="186"/>
        <v>0</v>
      </c>
      <c r="AF96" s="22">
        <f t="shared" si="187"/>
        <v>0</v>
      </c>
      <c r="AG96" s="22">
        <f>($S$96*((AE96+AF96))/100)</f>
        <v>0</v>
      </c>
      <c r="AH96" s="22">
        <f t="shared" ref="AH96" si="258">S96-AG96</f>
        <v>0</v>
      </c>
      <c r="AI96" s="142">
        <f t="shared" ref="AI96" si="259">AM98</f>
        <v>0</v>
      </c>
      <c r="AJ96" s="22">
        <f t="shared" si="188"/>
        <v>0</v>
      </c>
      <c r="AK96" s="22">
        <f t="shared" si="189"/>
        <v>0</v>
      </c>
      <c r="AL96" s="22">
        <f>($U$96*((AJ96+AK96))/100)</f>
        <v>0</v>
      </c>
      <c r="AM96" s="22">
        <f t="shared" ref="AM96" si="260">U96-AL96</f>
        <v>0</v>
      </c>
      <c r="AN96" s="112"/>
      <c r="AO96" s="112"/>
      <c r="AP96" s="112"/>
      <c r="AQ96" s="44"/>
      <c r="AR96" s="52"/>
      <c r="AS96" s="52"/>
      <c r="AT96" s="52"/>
      <c r="AU96" s="52"/>
    </row>
    <row r="97" spans="1:47" ht="84.75" customHeight="1">
      <c r="A97" s="113"/>
      <c r="B97" s="113"/>
      <c r="C97" s="116"/>
      <c r="D97" s="113"/>
      <c r="E97" s="152"/>
      <c r="F97" s="159"/>
      <c r="G97" s="159"/>
      <c r="H97" s="101"/>
      <c r="I97" s="101"/>
      <c r="J97" s="101"/>
      <c r="K97" s="101"/>
      <c r="L97" s="149"/>
      <c r="M97" s="101"/>
      <c r="N97" s="101"/>
      <c r="O97" s="113"/>
      <c r="P97" s="113"/>
      <c r="Q97" s="113"/>
      <c r="R97" s="113"/>
      <c r="S97" s="116"/>
      <c r="T97" s="113"/>
      <c r="U97" s="116"/>
      <c r="V97" s="113"/>
      <c r="W97" s="44"/>
      <c r="X97" s="22" t="str">
        <f t="shared" si="185"/>
        <v xml:space="preserve"> </v>
      </c>
      <c r="Y97" s="50"/>
      <c r="Z97" s="50"/>
      <c r="AA97" s="50"/>
      <c r="AB97" s="50"/>
      <c r="AC97" s="50"/>
      <c r="AD97" s="143"/>
      <c r="AE97" s="22">
        <f t="shared" si="186"/>
        <v>0</v>
      </c>
      <c r="AF97" s="22">
        <f t="shared" si="187"/>
        <v>0</v>
      </c>
      <c r="AG97" s="22">
        <f>($AH$96*((AE97+AF97))/100)</f>
        <v>0</v>
      </c>
      <c r="AH97" s="22">
        <f t="shared" ref="AH97:AH98" si="261">AH96-AG97</f>
        <v>0</v>
      </c>
      <c r="AI97" s="143"/>
      <c r="AJ97" s="22">
        <f t="shared" si="188"/>
        <v>0</v>
      </c>
      <c r="AK97" s="22">
        <f t="shared" si="189"/>
        <v>0</v>
      </c>
      <c r="AL97" s="22">
        <f>($AM$96*((AJ97+AK97))/100)</f>
        <v>0</v>
      </c>
      <c r="AM97" s="22">
        <f t="shared" ref="AM97:AM98" si="262">AM96-AL97</f>
        <v>0</v>
      </c>
      <c r="AN97" s="113"/>
      <c r="AO97" s="113"/>
      <c r="AP97" s="113"/>
      <c r="AQ97" s="44"/>
      <c r="AR97" s="52"/>
      <c r="AS97" s="52"/>
      <c r="AT97" s="52"/>
      <c r="AU97" s="52"/>
    </row>
    <row r="98" spans="1:47" ht="84.75" customHeight="1">
      <c r="A98" s="114"/>
      <c r="B98" s="114"/>
      <c r="C98" s="117"/>
      <c r="D98" s="114"/>
      <c r="E98" s="153"/>
      <c r="F98" s="160"/>
      <c r="G98" s="160"/>
      <c r="H98" s="102"/>
      <c r="I98" s="102"/>
      <c r="J98" s="102"/>
      <c r="K98" s="102"/>
      <c r="L98" s="150"/>
      <c r="M98" s="102"/>
      <c r="N98" s="102"/>
      <c r="O98" s="114"/>
      <c r="P98" s="114"/>
      <c r="Q98" s="114"/>
      <c r="R98" s="114"/>
      <c r="S98" s="117"/>
      <c r="T98" s="114"/>
      <c r="U98" s="117"/>
      <c r="V98" s="114"/>
      <c r="W98" s="44"/>
      <c r="X98" s="22" t="str">
        <f t="shared" si="185"/>
        <v xml:space="preserve"> </v>
      </c>
      <c r="Y98" s="50"/>
      <c r="Z98" s="50"/>
      <c r="AA98" s="50"/>
      <c r="AB98" s="50"/>
      <c r="AC98" s="50"/>
      <c r="AD98" s="144"/>
      <c r="AE98" s="22">
        <f t="shared" si="186"/>
        <v>0</v>
      </c>
      <c r="AF98" s="22">
        <f t="shared" si="187"/>
        <v>0</v>
      </c>
      <c r="AG98" s="22">
        <f>($AH$97*((AE98+AF98))/100)</f>
        <v>0</v>
      </c>
      <c r="AH98" s="22">
        <f t="shared" si="261"/>
        <v>0</v>
      </c>
      <c r="AI98" s="144"/>
      <c r="AJ98" s="22">
        <f t="shared" si="188"/>
        <v>0</v>
      </c>
      <c r="AK98" s="22">
        <f t="shared" si="189"/>
        <v>0</v>
      </c>
      <c r="AL98" s="22">
        <f>($AM$97*((AJ98+AK98))/100)</f>
        <v>0</v>
      </c>
      <c r="AM98" s="22">
        <f t="shared" si="262"/>
        <v>0</v>
      </c>
      <c r="AN98" s="114"/>
      <c r="AO98" s="114"/>
      <c r="AP98" s="114"/>
      <c r="AQ98" s="44"/>
      <c r="AR98" s="52"/>
      <c r="AS98" s="52"/>
      <c r="AT98" s="52"/>
      <c r="AU98" s="52"/>
    </row>
    <row r="99" spans="1:47" ht="84.75" customHeight="1">
      <c r="A99" s="112"/>
      <c r="B99" s="112"/>
      <c r="C99" s="115" t="e">
        <f t="shared" si="190"/>
        <v>#N/A</v>
      </c>
      <c r="D99" s="112"/>
      <c r="E99" s="151"/>
      <c r="F99" s="158"/>
      <c r="G99" s="158"/>
      <c r="H99" s="100"/>
      <c r="I99" s="100"/>
      <c r="J99" s="100"/>
      <c r="K99" s="100"/>
      <c r="L99" s="148" t="str">
        <f t="shared" ref="L99" si="263">IF(F99&lt;&gt;"",CONCATENATE(E99," ",F99),CONCATENATE(H99," ",I99," ",J99," ",K99))</f>
        <v xml:space="preserve">   </v>
      </c>
      <c r="M99" s="100"/>
      <c r="N99" s="100"/>
      <c r="O99" s="112"/>
      <c r="P99" s="112"/>
      <c r="Q99" s="112"/>
      <c r="R99" s="112"/>
      <c r="S99" s="115">
        <f t="shared" ref="S99" si="264">IF(R99="Muy alta",100,IF(R99="Alta",80,IF(R99="Media",60,IF(R99="Baja",40,IF(R99="Muy baja",20,IF(R99="Casi Seguro",100,IF(R99="Probable",80,IF(R99="Posible",60,IF(R99="Improbable",40,IF(R99="Rara vez",20,0))))))))))</f>
        <v>0</v>
      </c>
      <c r="T99" s="112"/>
      <c r="U99" s="115">
        <f t="shared" ref="U99" si="265">IF(T99="Catastrófico",100,IF(T99="Mayor",80,IF(T99="Moderado",60,IF(T99="Menor",40,IF(T99="Leve",20,0)))))</f>
        <v>0</v>
      </c>
      <c r="V99" s="112"/>
      <c r="W99" s="44"/>
      <c r="X99" s="22" t="str">
        <f t="shared" si="185"/>
        <v xml:space="preserve"> </v>
      </c>
      <c r="Y99" s="50"/>
      <c r="Z99" s="50"/>
      <c r="AA99" s="50"/>
      <c r="AB99" s="50"/>
      <c r="AC99" s="50"/>
      <c r="AD99" s="142">
        <f t="shared" ref="AD99" si="266">AH101</f>
        <v>0</v>
      </c>
      <c r="AE99" s="22">
        <f t="shared" si="186"/>
        <v>0</v>
      </c>
      <c r="AF99" s="22">
        <f t="shared" si="187"/>
        <v>0</v>
      </c>
      <c r="AG99" s="22">
        <f>($S$99*((AE99+AF99))/100)</f>
        <v>0</v>
      </c>
      <c r="AH99" s="22">
        <f t="shared" ref="AH99" si="267">S99-AG99</f>
        <v>0</v>
      </c>
      <c r="AI99" s="142">
        <f t="shared" ref="AI99" si="268">AM101</f>
        <v>0</v>
      </c>
      <c r="AJ99" s="22">
        <f t="shared" si="188"/>
        <v>0</v>
      </c>
      <c r="AK99" s="22">
        <f t="shared" si="189"/>
        <v>0</v>
      </c>
      <c r="AL99" s="22">
        <f>($U$99*((AJ99+AK99))/100)</f>
        <v>0</v>
      </c>
      <c r="AM99" s="22">
        <f t="shared" ref="AM99" si="269">U99-AL99</f>
        <v>0</v>
      </c>
      <c r="AN99" s="112"/>
      <c r="AO99" s="112"/>
      <c r="AP99" s="112"/>
      <c r="AQ99" s="44"/>
      <c r="AR99" s="52"/>
      <c r="AS99" s="52"/>
      <c r="AT99" s="52"/>
      <c r="AU99" s="52"/>
    </row>
    <row r="100" spans="1:47" ht="84.75" customHeight="1">
      <c r="A100" s="113"/>
      <c r="B100" s="113"/>
      <c r="C100" s="116"/>
      <c r="D100" s="113"/>
      <c r="E100" s="152"/>
      <c r="F100" s="159"/>
      <c r="G100" s="159"/>
      <c r="H100" s="101"/>
      <c r="I100" s="101"/>
      <c r="J100" s="101"/>
      <c r="K100" s="101"/>
      <c r="L100" s="149"/>
      <c r="M100" s="101"/>
      <c r="N100" s="101"/>
      <c r="O100" s="113"/>
      <c r="P100" s="113"/>
      <c r="Q100" s="113"/>
      <c r="R100" s="113"/>
      <c r="S100" s="116"/>
      <c r="T100" s="113"/>
      <c r="U100" s="116"/>
      <c r="V100" s="113"/>
      <c r="W100" s="44"/>
      <c r="X100" s="22" t="str">
        <f t="shared" si="185"/>
        <v xml:space="preserve"> </v>
      </c>
      <c r="Y100" s="50"/>
      <c r="Z100" s="50"/>
      <c r="AA100" s="50"/>
      <c r="AB100" s="50"/>
      <c r="AC100" s="50"/>
      <c r="AD100" s="143"/>
      <c r="AE100" s="22">
        <f t="shared" si="186"/>
        <v>0</v>
      </c>
      <c r="AF100" s="22">
        <f t="shared" si="187"/>
        <v>0</v>
      </c>
      <c r="AG100" s="22">
        <f>($AH$99*((AE100+AF100))/100)</f>
        <v>0</v>
      </c>
      <c r="AH100" s="22">
        <f t="shared" ref="AH100:AH101" si="270">AH99-AG100</f>
        <v>0</v>
      </c>
      <c r="AI100" s="143"/>
      <c r="AJ100" s="22">
        <f t="shared" si="188"/>
        <v>0</v>
      </c>
      <c r="AK100" s="22">
        <f t="shared" si="189"/>
        <v>0</v>
      </c>
      <c r="AL100" s="22">
        <f>($AM$99*((AJ100+AK100))/100)</f>
        <v>0</v>
      </c>
      <c r="AM100" s="22">
        <f t="shared" ref="AM100:AM101" si="271">AM99-AL100</f>
        <v>0</v>
      </c>
      <c r="AN100" s="113"/>
      <c r="AO100" s="113"/>
      <c r="AP100" s="113"/>
      <c r="AQ100" s="44"/>
      <c r="AR100" s="52"/>
      <c r="AS100" s="52"/>
      <c r="AT100" s="52"/>
      <c r="AU100" s="52"/>
    </row>
    <row r="101" spans="1:47" ht="84.75" customHeight="1">
      <c r="A101" s="114"/>
      <c r="B101" s="114"/>
      <c r="C101" s="117"/>
      <c r="D101" s="114"/>
      <c r="E101" s="153"/>
      <c r="F101" s="160"/>
      <c r="G101" s="160"/>
      <c r="H101" s="102"/>
      <c r="I101" s="102"/>
      <c r="J101" s="102"/>
      <c r="K101" s="102"/>
      <c r="L101" s="150"/>
      <c r="M101" s="102"/>
      <c r="N101" s="102"/>
      <c r="O101" s="114"/>
      <c r="P101" s="114"/>
      <c r="Q101" s="114"/>
      <c r="R101" s="114"/>
      <c r="S101" s="117"/>
      <c r="T101" s="114"/>
      <c r="U101" s="117"/>
      <c r="V101" s="114"/>
      <c r="W101" s="44"/>
      <c r="X101" s="22" t="str">
        <f t="shared" si="185"/>
        <v xml:space="preserve"> </v>
      </c>
      <c r="Y101" s="50"/>
      <c r="Z101" s="50"/>
      <c r="AA101" s="50"/>
      <c r="AB101" s="50"/>
      <c r="AC101" s="50"/>
      <c r="AD101" s="144"/>
      <c r="AE101" s="22">
        <f t="shared" si="186"/>
        <v>0</v>
      </c>
      <c r="AF101" s="22">
        <f t="shared" si="187"/>
        <v>0</v>
      </c>
      <c r="AG101" s="22">
        <f>($AH$100*((AE101+AF101))/100)</f>
        <v>0</v>
      </c>
      <c r="AH101" s="22">
        <f t="shared" si="270"/>
        <v>0</v>
      </c>
      <c r="AI101" s="144"/>
      <c r="AJ101" s="22">
        <f t="shared" si="188"/>
        <v>0</v>
      </c>
      <c r="AK101" s="22">
        <f t="shared" si="189"/>
        <v>0</v>
      </c>
      <c r="AL101" s="22">
        <f>($AM$100*((AJ101+AK101))/100)</f>
        <v>0</v>
      </c>
      <c r="AM101" s="22">
        <f t="shared" si="271"/>
        <v>0</v>
      </c>
      <c r="AN101" s="114"/>
      <c r="AO101" s="114"/>
      <c r="AP101" s="114"/>
      <c r="AQ101" s="44"/>
      <c r="AR101" s="52"/>
      <c r="AS101" s="52"/>
      <c r="AT101" s="52"/>
      <c r="AU101" s="52"/>
    </row>
    <row r="102" spans="1:47" ht="45" hidden="1">
      <c r="A102" s="46"/>
      <c r="B102" s="46"/>
      <c r="C102" s="46"/>
      <c r="D102" s="46"/>
      <c r="M102" s="38" t="s">
        <v>55</v>
      </c>
      <c r="N102" s="38" t="s">
        <v>56</v>
      </c>
      <c r="AQ102" s="1"/>
    </row>
    <row r="103" spans="1:47" ht="60" hidden="1">
      <c r="A103" s="46"/>
      <c r="B103" s="46"/>
      <c r="C103" s="46"/>
      <c r="D103" s="46"/>
      <c r="M103" s="38" t="s">
        <v>57</v>
      </c>
      <c r="N103" s="38" t="s">
        <v>58</v>
      </c>
      <c r="AQ103" s="157"/>
    </row>
    <row r="104" spans="1:47" ht="45" hidden="1">
      <c r="A104" s="46"/>
      <c r="B104" s="46"/>
      <c r="C104" s="46"/>
      <c r="D104" s="46"/>
      <c r="M104" s="38" t="s">
        <v>59</v>
      </c>
      <c r="N104" s="38" t="s">
        <v>60</v>
      </c>
      <c r="AQ104" s="157"/>
    </row>
    <row r="105" spans="1:47" ht="30" hidden="1">
      <c r="A105" s="46"/>
      <c r="B105" s="46"/>
      <c r="C105" s="46"/>
      <c r="D105" s="46"/>
      <c r="M105" s="38" t="s">
        <v>61</v>
      </c>
      <c r="N105" s="38" t="s">
        <v>62</v>
      </c>
      <c r="AQ105" s="157"/>
    </row>
    <row r="106" spans="1:47" ht="30" hidden="1">
      <c r="M106" s="38" t="s">
        <v>63</v>
      </c>
      <c r="N106" s="38" t="s">
        <v>64</v>
      </c>
      <c r="AQ106" s="157"/>
    </row>
    <row r="107" spans="1:47" ht="30" hidden="1">
      <c r="E107" s="155" t="s">
        <v>65</v>
      </c>
      <c r="F107" s="155" t="s">
        <v>66</v>
      </c>
      <c r="M107" s="38" t="s">
        <v>67</v>
      </c>
      <c r="N107" s="38" t="s">
        <v>68</v>
      </c>
      <c r="AQ107" s="157"/>
    </row>
    <row r="108" spans="1:47" ht="30" hidden="1">
      <c r="E108" s="156"/>
      <c r="F108" s="156"/>
      <c r="M108" s="38" t="s">
        <v>69</v>
      </c>
      <c r="N108" s="38" t="s">
        <v>70</v>
      </c>
      <c r="AQ108" s="157"/>
    </row>
    <row r="109" spans="1:47" ht="225" hidden="1">
      <c r="E109" s="40" t="s">
        <v>71</v>
      </c>
      <c r="F109" s="53" t="s">
        <v>72</v>
      </c>
      <c r="L109" s="38" t="s">
        <v>73</v>
      </c>
      <c r="M109" s="38" t="s">
        <v>74</v>
      </c>
      <c r="N109" s="38" t="s">
        <v>75</v>
      </c>
      <c r="AQ109" s="1"/>
    </row>
    <row r="110" spans="1:47" ht="180" hidden="1">
      <c r="E110" s="41" t="s">
        <v>76</v>
      </c>
      <c r="F110" s="40" t="s">
        <v>77</v>
      </c>
      <c r="L110" s="38" t="s">
        <v>78</v>
      </c>
      <c r="N110" s="38" t="s">
        <v>79</v>
      </c>
      <c r="AQ110" s="1"/>
    </row>
    <row r="111" spans="1:47" hidden="1">
      <c r="E111" s="39" t="s">
        <v>80</v>
      </c>
      <c r="F111" s="39"/>
      <c r="L111" s="38" t="s">
        <v>81</v>
      </c>
      <c r="AQ111" s="1"/>
    </row>
    <row r="112" spans="1:47" ht="75" hidden="1" customHeight="1">
      <c r="E112" s="39" t="s">
        <v>82</v>
      </c>
      <c r="F112" s="40"/>
      <c r="L112" s="38" t="s">
        <v>83</v>
      </c>
      <c r="AQ112" s="1"/>
    </row>
    <row r="113" spans="5:43" ht="30" hidden="1">
      <c r="E113" s="39" t="s">
        <v>84</v>
      </c>
      <c r="F113" s="70"/>
      <c r="L113" s="38" t="s">
        <v>85</v>
      </c>
      <c r="AQ113" s="1"/>
    </row>
    <row r="114" spans="5:43" ht="31.5" hidden="1">
      <c r="E114" s="41" t="s">
        <v>86</v>
      </c>
      <c r="F114" s="53"/>
      <c r="L114" s="42" t="s">
        <v>87</v>
      </c>
      <c r="M114" s="42"/>
      <c r="N114" s="42"/>
      <c r="O114" s="3" t="s">
        <v>88</v>
      </c>
      <c r="P114" s="3"/>
      <c r="Q114" s="3"/>
      <c r="R114" s="9" t="s">
        <v>89</v>
      </c>
      <c r="S114" s="15"/>
      <c r="T114" s="14" t="s">
        <v>90</v>
      </c>
      <c r="U114" s="14"/>
      <c r="V114" s="15" t="s">
        <v>91</v>
      </c>
      <c r="W114" s="45" t="s">
        <v>92</v>
      </c>
      <c r="X114" s="27" t="s">
        <v>93</v>
      </c>
      <c r="AQ114" s="1"/>
    </row>
    <row r="115" spans="5:43" ht="47.25" hidden="1">
      <c r="E115" s="43" t="s">
        <v>94</v>
      </c>
      <c r="F115" s="53"/>
      <c r="L115" s="42" t="s">
        <v>95</v>
      </c>
      <c r="M115" s="42"/>
      <c r="N115" s="42"/>
      <c r="O115" s="3" t="s">
        <v>96</v>
      </c>
      <c r="P115" s="3"/>
      <c r="Q115" s="3"/>
      <c r="R115" s="9" t="s">
        <v>97</v>
      </c>
      <c r="S115" s="15"/>
      <c r="T115" s="14" t="s">
        <v>98</v>
      </c>
      <c r="U115" s="14"/>
      <c r="V115" s="15" t="s">
        <v>99</v>
      </c>
      <c r="W115" s="45" t="s">
        <v>100</v>
      </c>
      <c r="X115" s="28" t="s">
        <v>101</v>
      </c>
      <c r="AQ115" s="1"/>
    </row>
    <row r="116" spans="5:43" ht="63" hidden="1">
      <c r="E116" s="43" t="s">
        <v>102</v>
      </c>
      <c r="F116" s="53"/>
      <c r="L116" s="42" t="s">
        <v>103</v>
      </c>
      <c r="M116" s="42"/>
      <c r="N116" s="42"/>
      <c r="O116" s="3" t="s">
        <v>97</v>
      </c>
      <c r="P116" s="3"/>
      <c r="Q116" s="3"/>
      <c r="R116" s="9" t="s">
        <v>104</v>
      </c>
      <c r="S116" s="15"/>
      <c r="T116" s="14" t="s">
        <v>105</v>
      </c>
      <c r="U116" s="14"/>
      <c r="V116" s="15" t="s">
        <v>106</v>
      </c>
      <c r="W116" s="45"/>
      <c r="X116" s="27" t="s">
        <v>107</v>
      </c>
      <c r="AQ116" s="1"/>
    </row>
    <row r="117" spans="5:43" ht="31.5" hidden="1">
      <c r="E117" s="43" t="s">
        <v>108</v>
      </c>
      <c r="F117" s="71"/>
      <c r="L117" s="42" t="s">
        <v>109</v>
      </c>
      <c r="M117" s="42"/>
      <c r="N117" s="42"/>
      <c r="O117" s="3" t="s">
        <v>110</v>
      </c>
      <c r="P117" s="3"/>
      <c r="Q117" s="3"/>
      <c r="R117" s="9" t="s">
        <v>111</v>
      </c>
      <c r="S117" s="15"/>
      <c r="T117" s="15" t="s">
        <v>41</v>
      </c>
      <c r="U117" s="15"/>
      <c r="V117" s="15" t="s">
        <v>112</v>
      </c>
      <c r="X117" s="28" t="s">
        <v>113</v>
      </c>
      <c r="AQ117" s="1"/>
    </row>
    <row r="118" spans="5:43" ht="31.5" hidden="1">
      <c r="E118" s="39" t="s">
        <v>114</v>
      </c>
      <c r="F118" s="39"/>
      <c r="L118" s="42" t="s">
        <v>115</v>
      </c>
      <c r="M118" s="42"/>
      <c r="N118" s="42"/>
      <c r="O118" s="3" t="s">
        <v>116</v>
      </c>
      <c r="P118" s="3"/>
      <c r="Q118" s="3"/>
      <c r="R118" s="4"/>
      <c r="S118" s="21"/>
      <c r="T118" s="15" t="s">
        <v>117</v>
      </c>
      <c r="U118" s="15"/>
      <c r="W118" s="38" t="s">
        <v>118</v>
      </c>
      <c r="X118" s="27" t="s">
        <v>119</v>
      </c>
      <c r="AQ118" s="1"/>
    </row>
    <row r="119" spans="5:43" ht="31.5" hidden="1">
      <c r="E119" s="43" t="s">
        <v>120</v>
      </c>
      <c r="F119" s="39"/>
      <c r="L119" s="97" t="s">
        <v>121</v>
      </c>
      <c r="O119" s="15" t="s">
        <v>122</v>
      </c>
      <c r="P119" s="15"/>
      <c r="Q119" s="15"/>
      <c r="W119" s="38" t="s">
        <v>123</v>
      </c>
      <c r="X119" s="27" t="s">
        <v>124</v>
      </c>
      <c r="AQ119" s="1"/>
    </row>
    <row r="120" spans="5:43" ht="94.5" hidden="1">
      <c r="E120" s="39" t="s">
        <v>125</v>
      </c>
      <c r="F120" s="39"/>
      <c r="L120" s="97" t="s">
        <v>126</v>
      </c>
      <c r="O120" s="15" t="s">
        <v>127</v>
      </c>
      <c r="P120" s="15"/>
      <c r="Q120" s="15"/>
      <c r="X120" s="27" t="s">
        <v>128</v>
      </c>
    </row>
    <row r="121" spans="5:43" ht="31.5" hidden="1">
      <c r="E121" s="39" t="s">
        <v>129</v>
      </c>
      <c r="F121" s="40"/>
      <c r="L121" s="97" t="s">
        <v>130</v>
      </c>
      <c r="O121" s="15" t="s">
        <v>131</v>
      </c>
      <c r="P121" s="15"/>
      <c r="Q121" s="15"/>
      <c r="X121" s="27" t="s">
        <v>132</v>
      </c>
    </row>
    <row r="122" spans="5:43" ht="30" hidden="1">
      <c r="E122" s="39" t="s">
        <v>133</v>
      </c>
      <c r="F122" s="39"/>
      <c r="L122" s="97" t="s">
        <v>134</v>
      </c>
      <c r="O122" s="15" t="s">
        <v>135</v>
      </c>
      <c r="P122" s="15"/>
      <c r="Q122" s="15"/>
    </row>
    <row r="123" spans="5:43" ht="30" hidden="1">
      <c r="E123" s="39" t="s">
        <v>136</v>
      </c>
      <c r="F123" s="39"/>
      <c r="L123" s="97" t="s">
        <v>137</v>
      </c>
    </row>
    <row r="124" spans="5:43" ht="15.75" hidden="1">
      <c r="E124" s="39" t="s">
        <v>138</v>
      </c>
      <c r="F124" s="39"/>
      <c r="X124" s="27"/>
    </row>
    <row r="125" spans="5:43" ht="30" hidden="1">
      <c r="E125" s="39" t="s">
        <v>139</v>
      </c>
      <c r="F125" s="39"/>
      <c r="L125" s="98"/>
      <c r="X125" s="5"/>
    </row>
    <row r="126" spans="5:43" hidden="1">
      <c r="E126" s="39" t="s">
        <v>140</v>
      </c>
      <c r="F126" s="39"/>
      <c r="L126" s="99"/>
    </row>
    <row r="127" spans="5:43" hidden="1">
      <c r="E127" s="39" t="s">
        <v>141</v>
      </c>
      <c r="F127" s="39"/>
      <c r="L127" s="98"/>
    </row>
    <row r="128" spans="5:43" ht="15" hidden="1" customHeight="1">
      <c r="E128" s="39" t="s">
        <v>142</v>
      </c>
      <c r="F128" s="72"/>
    </row>
    <row r="129" spans="5:6" hidden="1">
      <c r="E129" s="39" t="s">
        <v>143</v>
      </c>
    </row>
    <row r="130" spans="5:6" hidden="1">
      <c r="E130" s="39" t="s">
        <v>144</v>
      </c>
    </row>
    <row r="131" spans="5:6" ht="405" hidden="1">
      <c r="E131" s="39" t="s">
        <v>145</v>
      </c>
      <c r="F131" s="71" t="s">
        <v>146</v>
      </c>
    </row>
    <row r="132" spans="5:6" ht="165" hidden="1">
      <c r="E132" s="39" t="s">
        <v>147</v>
      </c>
      <c r="F132" s="53" t="s">
        <v>148</v>
      </c>
    </row>
    <row r="133" spans="5:6" ht="285" hidden="1">
      <c r="E133" s="39" t="s">
        <v>149</v>
      </c>
      <c r="F133" s="53" t="s">
        <v>150</v>
      </c>
    </row>
    <row r="134" spans="5:6" ht="225" hidden="1">
      <c r="E134" s="39" t="s">
        <v>151</v>
      </c>
      <c r="F134" s="53" t="s">
        <v>152</v>
      </c>
    </row>
    <row r="135" spans="5:6" ht="409.5" hidden="1">
      <c r="E135" s="39" t="s">
        <v>153</v>
      </c>
      <c r="F135" s="53" t="s">
        <v>154</v>
      </c>
    </row>
    <row r="136" spans="5:6" ht="285" hidden="1">
      <c r="E136" s="39" t="s">
        <v>155</v>
      </c>
      <c r="F136" s="53" t="s">
        <v>156</v>
      </c>
    </row>
    <row r="137" spans="5:6" ht="409.5" hidden="1">
      <c r="E137" s="39" t="s">
        <v>157</v>
      </c>
      <c r="F137" s="53" t="s">
        <v>158</v>
      </c>
    </row>
    <row r="138" spans="5:6" ht="225" hidden="1">
      <c r="E138" s="39" t="s">
        <v>159</v>
      </c>
      <c r="F138" s="53" t="s">
        <v>160</v>
      </c>
    </row>
    <row r="139" spans="5:6" ht="285" hidden="1">
      <c r="E139" s="39" t="s">
        <v>161</v>
      </c>
      <c r="F139" s="53" t="s">
        <v>162</v>
      </c>
    </row>
    <row r="140" spans="5:6" ht="135" hidden="1">
      <c r="E140" s="39" t="s">
        <v>163</v>
      </c>
      <c r="F140" s="53" t="s">
        <v>164</v>
      </c>
    </row>
    <row r="141" spans="5:6" ht="210" hidden="1">
      <c r="E141" s="39" t="s">
        <v>165</v>
      </c>
      <c r="F141" s="53" t="s">
        <v>166</v>
      </c>
    </row>
    <row r="142" spans="5:6" ht="75" hidden="1">
      <c r="E142" s="39" t="s">
        <v>167</v>
      </c>
      <c r="F142" s="53" t="s">
        <v>168</v>
      </c>
    </row>
    <row r="143" spans="5:6" ht="409.5" hidden="1">
      <c r="E143" s="39" t="s">
        <v>169</v>
      </c>
      <c r="F143" s="53" t="s">
        <v>170</v>
      </c>
    </row>
    <row r="144" spans="5:6" ht="409.5" hidden="1">
      <c r="E144" s="39" t="s">
        <v>171</v>
      </c>
      <c r="F144" s="53" t="s">
        <v>172</v>
      </c>
    </row>
    <row r="145" spans="5:6" ht="285" hidden="1">
      <c r="E145" s="39" t="s">
        <v>173</v>
      </c>
      <c r="F145" s="53" t="s">
        <v>174</v>
      </c>
    </row>
    <row r="146" spans="5:6" ht="210" hidden="1">
      <c r="E146" s="39" t="s">
        <v>175</v>
      </c>
      <c r="F146" s="53" t="s">
        <v>176</v>
      </c>
    </row>
    <row r="147" spans="5:6" hidden="1"/>
    <row r="148" spans="5:6" hidden="1"/>
    <row r="149" spans="5:6" ht="30" hidden="1" customHeight="1"/>
  </sheetData>
  <sortState xmlns:xlrd2="http://schemas.microsoft.com/office/spreadsheetml/2017/richdata2" ref="N102:N110">
    <sortCondition ref="N102:N110"/>
  </sortState>
  <mergeCells count="887">
    <mergeCell ref="N48:N50"/>
    <mergeCell ref="N51:N53"/>
    <mergeCell ref="N54:N56"/>
    <mergeCell ref="N57:N59"/>
    <mergeCell ref="N60:N62"/>
    <mergeCell ref="N63:N65"/>
    <mergeCell ref="N66:N68"/>
    <mergeCell ref="N69:N71"/>
    <mergeCell ref="N72:N74"/>
    <mergeCell ref="N18:N20"/>
    <mergeCell ref="N21:N23"/>
    <mergeCell ref="N24:N26"/>
    <mergeCell ref="N27:N29"/>
    <mergeCell ref="N30:N32"/>
    <mergeCell ref="N33:N35"/>
    <mergeCell ref="N36:N38"/>
    <mergeCell ref="N39:N41"/>
    <mergeCell ref="N42:N44"/>
    <mergeCell ref="AP90:AP92"/>
    <mergeCell ref="AP93:AP95"/>
    <mergeCell ref="AP96:AP98"/>
    <mergeCell ref="AP99:AP101"/>
    <mergeCell ref="AP63:AP65"/>
    <mergeCell ref="AP66:AP68"/>
    <mergeCell ref="AP69:AP71"/>
    <mergeCell ref="AP72:AP74"/>
    <mergeCell ref="AP75:AP77"/>
    <mergeCell ref="AP78:AP80"/>
    <mergeCell ref="AP81:AP83"/>
    <mergeCell ref="AP84:AP86"/>
    <mergeCell ref="AP87:AP89"/>
    <mergeCell ref="AP36:AP38"/>
    <mergeCell ref="AP39:AP41"/>
    <mergeCell ref="AP42:AP44"/>
    <mergeCell ref="AP45:AP47"/>
    <mergeCell ref="AP48:AP50"/>
    <mergeCell ref="AP51:AP53"/>
    <mergeCell ref="AP54:AP56"/>
    <mergeCell ref="AP57:AP59"/>
    <mergeCell ref="AP60:AP62"/>
    <mergeCell ref="AP9:AP11"/>
    <mergeCell ref="AP12:AP14"/>
    <mergeCell ref="AP15:AP17"/>
    <mergeCell ref="AP18:AP20"/>
    <mergeCell ref="AP21:AP23"/>
    <mergeCell ref="AP24:AP26"/>
    <mergeCell ref="AP27:AP29"/>
    <mergeCell ref="AP30:AP32"/>
    <mergeCell ref="AP33:AP35"/>
    <mergeCell ref="V99:V101"/>
    <mergeCell ref="AD99:AD101"/>
    <mergeCell ref="AI99:AI101"/>
    <mergeCell ref="AN99:AN101"/>
    <mergeCell ref="AO99:AO101"/>
    <mergeCell ref="O99:O101"/>
    <mergeCell ref="R99:R101"/>
    <mergeCell ref="S99:S101"/>
    <mergeCell ref="T99:T101"/>
    <mergeCell ref="U99:U101"/>
    <mergeCell ref="Q99:Q101"/>
    <mergeCell ref="A96:A98"/>
    <mergeCell ref="E96:E98"/>
    <mergeCell ref="F96:F98"/>
    <mergeCell ref="G96:G98"/>
    <mergeCell ref="L96:L98"/>
    <mergeCell ref="P96:P98"/>
    <mergeCell ref="A99:A101"/>
    <mergeCell ref="E99:E101"/>
    <mergeCell ref="F99:F101"/>
    <mergeCell ref="G99:G101"/>
    <mergeCell ref="L99:L101"/>
    <mergeCell ref="P99:P101"/>
    <mergeCell ref="D96:D98"/>
    <mergeCell ref="D99:D101"/>
    <mergeCell ref="M96:M98"/>
    <mergeCell ref="M99:M101"/>
    <mergeCell ref="N96:N98"/>
    <mergeCell ref="N99:N101"/>
    <mergeCell ref="B96:B98"/>
    <mergeCell ref="C96:C98"/>
    <mergeCell ref="B99:B101"/>
    <mergeCell ref="C99:C101"/>
    <mergeCell ref="AO93:AO95"/>
    <mergeCell ref="O93:O95"/>
    <mergeCell ref="R93:R95"/>
    <mergeCell ref="S93:S95"/>
    <mergeCell ref="T93:T95"/>
    <mergeCell ref="U93:U95"/>
    <mergeCell ref="AO96:AO98"/>
    <mergeCell ref="O96:O98"/>
    <mergeCell ref="R96:R98"/>
    <mergeCell ref="S96:S98"/>
    <mergeCell ref="T96:T98"/>
    <mergeCell ref="U96:U98"/>
    <mergeCell ref="V96:V98"/>
    <mergeCell ref="AD96:AD98"/>
    <mergeCell ref="AI96:AI98"/>
    <mergeCell ref="AN96:AN98"/>
    <mergeCell ref="Q93:Q95"/>
    <mergeCell ref="Q96:Q98"/>
    <mergeCell ref="A93:A95"/>
    <mergeCell ref="E93:E95"/>
    <mergeCell ref="F93:F95"/>
    <mergeCell ref="G93:G95"/>
    <mergeCell ref="L93:L95"/>
    <mergeCell ref="V90:V92"/>
    <mergeCell ref="AD90:AD92"/>
    <mergeCell ref="AI90:AI92"/>
    <mergeCell ref="AN90:AN92"/>
    <mergeCell ref="P93:P95"/>
    <mergeCell ref="V93:V95"/>
    <mergeCell ref="AD93:AD95"/>
    <mergeCell ref="AI93:AI95"/>
    <mergeCell ref="AN93:AN95"/>
    <mergeCell ref="Q90:Q92"/>
    <mergeCell ref="D93:D95"/>
    <mergeCell ref="M93:M95"/>
    <mergeCell ref="N90:N92"/>
    <mergeCell ref="N93:N95"/>
    <mergeCell ref="B93:B95"/>
    <mergeCell ref="C93:C95"/>
    <mergeCell ref="H93:H95"/>
    <mergeCell ref="I93:I95"/>
    <mergeCell ref="J93:J95"/>
    <mergeCell ref="AO90:AO92"/>
    <mergeCell ref="O90:O92"/>
    <mergeCell ref="R90:R92"/>
    <mergeCell ref="S90:S92"/>
    <mergeCell ref="T90:T92"/>
    <mergeCell ref="U90:U92"/>
    <mergeCell ref="A90:A92"/>
    <mergeCell ref="E90:E92"/>
    <mergeCell ref="F90:F92"/>
    <mergeCell ref="G90:G92"/>
    <mergeCell ref="L90:L92"/>
    <mergeCell ref="P90:P92"/>
    <mergeCell ref="D90:D92"/>
    <mergeCell ref="M90:M92"/>
    <mergeCell ref="B90:B92"/>
    <mergeCell ref="C90:C92"/>
    <mergeCell ref="V87:V89"/>
    <mergeCell ref="AD87:AD89"/>
    <mergeCell ref="AI87:AI89"/>
    <mergeCell ref="AN87:AN89"/>
    <mergeCell ref="AO87:AO89"/>
    <mergeCell ref="O87:O89"/>
    <mergeCell ref="R87:R89"/>
    <mergeCell ref="S87:S89"/>
    <mergeCell ref="T87:T89"/>
    <mergeCell ref="U87:U89"/>
    <mergeCell ref="Q87:Q89"/>
    <mergeCell ref="A84:A86"/>
    <mergeCell ref="E84:E86"/>
    <mergeCell ref="F84:F86"/>
    <mergeCell ref="G84:G86"/>
    <mergeCell ref="L84:L86"/>
    <mergeCell ref="P84:P86"/>
    <mergeCell ref="A87:A89"/>
    <mergeCell ref="E87:E89"/>
    <mergeCell ref="F87:F89"/>
    <mergeCell ref="G87:G89"/>
    <mergeCell ref="L87:L89"/>
    <mergeCell ref="P87:P89"/>
    <mergeCell ref="D84:D86"/>
    <mergeCell ref="D87:D89"/>
    <mergeCell ref="M84:M86"/>
    <mergeCell ref="M87:M89"/>
    <mergeCell ref="N84:N86"/>
    <mergeCell ref="N87:N89"/>
    <mergeCell ref="B84:B86"/>
    <mergeCell ref="C84:C86"/>
    <mergeCell ref="B87:B89"/>
    <mergeCell ref="C87:C89"/>
    <mergeCell ref="H84:H86"/>
    <mergeCell ref="I84:I86"/>
    <mergeCell ref="AO81:AO83"/>
    <mergeCell ref="O81:O83"/>
    <mergeCell ref="R81:R83"/>
    <mergeCell ref="S81:S83"/>
    <mergeCell ref="T81:T83"/>
    <mergeCell ref="U81:U83"/>
    <mergeCell ref="AO84:AO86"/>
    <mergeCell ref="O84:O86"/>
    <mergeCell ref="R84:R86"/>
    <mergeCell ref="S84:S86"/>
    <mergeCell ref="T84:T86"/>
    <mergeCell ref="U84:U86"/>
    <mergeCell ref="V84:V86"/>
    <mergeCell ref="AD84:AD86"/>
    <mergeCell ref="AI84:AI86"/>
    <mergeCell ref="AN84:AN86"/>
    <mergeCell ref="Q81:Q83"/>
    <mergeCell ref="Q84:Q86"/>
    <mergeCell ref="A81:A83"/>
    <mergeCell ref="E81:E83"/>
    <mergeCell ref="F81:F83"/>
    <mergeCell ref="G81:G83"/>
    <mergeCell ref="L81:L83"/>
    <mergeCell ref="V78:V80"/>
    <mergeCell ref="AD78:AD80"/>
    <mergeCell ref="AI78:AI80"/>
    <mergeCell ref="AN78:AN80"/>
    <mergeCell ref="P81:P83"/>
    <mergeCell ref="V81:V83"/>
    <mergeCell ref="AD81:AD83"/>
    <mergeCell ref="AI81:AI83"/>
    <mergeCell ref="AN81:AN83"/>
    <mergeCell ref="Q78:Q80"/>
    <mergeCell ref="D81:D83"/>
    <mergeCell ref="M81:M83"/>
    <mergeCell ref="N78:N80"/>
    <mergeCell ref="N81:N83"/>
    <mergeCell ref="B81:B83"/>
    <mergeCell ref="C81:C83"/>
    <mergeCell ref="AO78:AO80"/>
    <mergeCell ref="O78:O80"/>
    <mergeCell ref="R78:R80"/>
    <mergeCell ref="S78:S80"/>
    <mergeCell ref="T78:T80"/>
    <mergeCell ref="U78:U80"/>
    <mergeCell ref="A78:A80"/>
    <mergeCell ref="E78:E80"/>
    <mergeCell ref="F78:F80"/>
    <mergeCell ref="G78:G80"/>
    <mergeCell ref="L78:L80"/>
    <mergeCell ref="P78:P80"/>
    <mergeCell ref="D78:D80"/>
    <mergeCell ref="M78:M80"/>
    <mergeCell ref="B78:B80"/>
    <mergeCell ref="C78:C80"/>
    <mergeCell ref="V75:V77"/>
    <mergeCell ref="AD75:AD77"/>
    <mergeCell ref="AI75:AI77"/>
    <mergeCell ref="AN75:AN77"/>
    <mergeCell ref="AO75:AO77"/>
    <mergeCell ref="O75:O77"/>
    <mergeCell ref="R75:R77"/>
    <mergeCell ref="S75:S77"/>
    <mergeCell ref="T75:T77"/>
    <mergeCell ref="U75:U77"/>
    <mergeCell ref="Q75:Q77"/>
    <mergeCell ref="A72:A74"/>
    <mergeCell ref="E72:E74"/>
    <mergeCell ref="F72:F74"/>
    <mergeCell ref="G72:G74"/>
    <mergeCell ref="L72:L74"/>
    <mergeCell ref="P72:P74"/>
    <mergeCell ref="A75:A77"/>
    <mergeCell ref="E75:E77"/>
    <mergeCell ref="F75:F77"/>
    <mergeCell ref="G75:G77"/>
    <mergeCell ref="L75:L77"/>
    <mergeCell ref="P75:P77"/>
    <mergeCell ref="D72:D74"/>
    <mergeCell ref="D75:D77"/>
    <mergeCell ref="M75:M77"/>
    <mergeCell ref="N75:N77"/>
    <mergeCell ref="B72:B74"/>
    <mergeCell ref="C72:C74"/>
    <mergeCell ref="B75:B77"/>
    <mergeCell ref="C75:C77"/>
    <mergeCell ref="H72:H74"/>
    <mergeCell ref="I72:I74"/>
    <mergeCell ref="J72:J74"/>
    <mergeCell ref="K72:K74"/>
    <mergeCell ref="AO69:AO71"/>
    <mergeCell ref="O69:O71"/>
    <mergeCell ref="R69:R71"/>
    <mergeCell ref="S69:S71"/>
    <mergeCell ref="T69:T71"/>
    <mergeCell ref="U69:U71"/>
    <mergeCell ref="AO72:AO74"/>
    <mergeCell ref="O72:O74"/>
    <mergeCell ref="R72:R74"/>
    <mergeCell ref="S72:S74"/>
    <mergeCell ref="T72:T74"/>
    <mergeCell ref="U72:U74"/>
    <mergeCell ref="V72:V74"/>
    <mergeCell ref="AD72:AD74"/>
    <mergeCell ref="AI72:AI74"/>
    <mergeCell ref="AN72:AN74"/>
    <mergeCell ref="Q72:Q74"/>
    <mergeCell ref="Q69:Q71"/>
    <mergeCell ref="A69:A71"/>
    <mergeCell ref="E69:E71"/>
    <mergeCell ref="F69:F71"/>
    <mergeCell ref="G69:G71"/>
    <mergeCell ref="L69:L71"/>
    <mergeCell ref="V66:V68"/>
    <mergeCell ref="AD66:AD68"/>
    <mergeCell ref="AI66:AI68"/>
    <mergeCell ref="AN66:AN68"/>
    <mergeCell ref="P69:P71"/>
    <mergeCell ref="V69:V71"/>
    <mergeCell ref="AD69:AD71"/>
    <mergeCell ref="AI69:AI71"/>
    <mergeCell ref="AN69:AN71"/>
    <mergeCell ref="Q66:Q68"/>
    <mergeCell ref="D69:D71"/>
    <mergeCell ref="B69:B71"/>
    <mergeCell ref="C69:C71"/>
    <mergeCell ref="AO66:AO68"/>
    <mergeCell ref="O66:O68"/>
    <mergeCell ref="R66:R68"/>
    <mergeCell ref="S66:S68"/>
    <mergeCell ref="T66:T68"/>
    <mergeCell ref="U66:U68"/>
    <mergeCell ref="A66:A68"/>
    <mergeCell ref="E66:E68"/>
    <mergeCell ref="F66:F68"/>
    <mergeCell ref="G66:G68"/>
    <mergeCell ref="L66:L68"/>
    <mergeCell ref="P66:P68"/>
    <mergeCell ref="D66:D68"/>
    <mergeCell ref="B66:B68"/>
    <mergeCell ref="C66:C68"/>
    <mergeCell ref="AD63:AD65"/>
    <mergeCell ref="AI63:AI65"/>
    <mergeCell ref="AN63:AN65"/>
    <mergeCell ref="AO63:AO65"/>
    <mergeCell ref="O63:O65"/>
    <mergeCell ref="R63:R65"/>
    <mergeCell ref="S63:S65"/>
    <mergeCell ref="T63:T65"/>
    <mergeCell ref="U63:U65"/>
    <mergeCell ref="Q63:Q65"/>
    <mergeCell ref="V63:V65"/>
    <mergeCell ref="A60:A62"/>
    <mergeCell ref="E60:E62"/>
    <mergeCell ref="F60:F62"/>
    <mergeCell ref="G60:G62"/>
    <mergeCell ref="L60:L62"/>
    <mergeCell ref="P60:P62"/>
    <mergeCell ref="A63:A65"/>
    <mergeCell ref="E63:E65"/>
    <mergeCell ref="F63:F65"/>
    <mergeCell ref="G63:G65"/>
    <mergeCell ref="L63:L65"/>
    <mergeCell ref="P63:P65"/>
    <mergeCell ref="D60:D62"/>
    <mergeCell ref="D63:D65"/>
    <mergeCell ref="B60:B62"/>
    <mergeCell ref="C60:C62"/>
    <mergeCell ref="B63:B65"/>
    <mergeCell ref="C63:C65"/>
    <mergeCell ref="H60:H62"/>
    <mergeCell ref="I60:I62"/>
    <mergeCell ref="J60:J62"/>
    <mergeCell ref="K60:K62"/>
    <mergeCell ref="H63:H65"/>
    <mergeCell ref="I63:I65"/>
    <mergeCell ref="AO57:AO59"/>
    <mergeCell ref="O57:O59"/>
    <mergeCell ref="R57:R59"/>
    <mergeCell ref="S57:S59"/>
    <mergeCell ref="T57:T59"/>
    <mergeCell ref="U57:U59"/>
    <mergeCell ref="AO60:AO62"/>
    <mergeCell ref="O60:O62"/>
    <mergeCell ref="R60:R62"/>
    <mergeCell ref="S60:S62"/>
    <mergeCell ref="T60:T62"/>
    <mergeCell ref="U60:U62"/>
    <mergeCell ref="V60:V62"/>
    <mergeCell ref="AD60:AD62"/>
    <mergeCell ref="AI60:AI62"/>
    <mergeCell ref="AN60:AN62"/>
    <mergeCell ref="Q57:Q59"/>
    <mergeCell ref="Q60:Q62"/>
    <mergeCell ref="A57:A59"/>
    <mergeCell ref="E57:E59"/>
    <mergeCell ref="F57:F59"/>
    <mergeCell ref="G57:G59"/>
    <mergeCell ref="L57:L59"/>
    <mergeCell ref="V54:V56"/>
    <mergeCell ref="AD54:AD56"/>
    <mergeCell ref="AI54:AI56"/>
    <mergeCell ref="AN54:AN56"/>
    <mergeCell ref="P57:P59"/>
    <mergeCell ref="V57:V59"/>
    <mergeCell ref="AD57:AD59"/>
    <mergeCell ref="AI57:AI59"/>
    <mergeCell ref="AN57:AN59"/>
    <mergeCell ref="Q54:Q56"/>
    <mergeCell ref="D57:D59"/>
    <mergeCell ref="B57:B59"/>
    <mergeCell ref="C57:C59"/>
    <mergeCell ref="H57:H59"/>
    <mergeCell ref="I57:I59"/>
    <mergeCell ref="J57:J59"/>
    <mergeCell ref="K57:K59"/>
    <mergeCell ref="AO54:AO56"/>
    <mergeCell ref="O54:O56"/>
    <mergeCell ref="R54:R56"/>
    <mergeCell ref="S54:S56"/>
    <mergeCell ref="T54:T56"/>
    <mergeCell ref="U54:U56"/>
    <mergeCell ref="A54:A56"/>
    <mergeCell ref="E54:E56"/>
    <mergeCell ref="F54:F56"/>
    <mergeCell ref="G54:G56"/>
    <mergeCell ref="L54:L56"/>
    <mergeCell ref="D54:D56"/>
    <mergeCell ref="B54:B56"/>
    <mergeCell ref="C54:C56"/>
    <mergeCell ref="H54:H56"/>
    <mergeCell ref="I54:I56"/>
    <mergeCell ref="J54:J56"/>
    <mergeCell ref="K54:K56"/>
    <mergeCell ref="AD51:AD53"/>
    <mergeCell ref="AI51:AI53"/>
    <mergeCell ref="AN51:AN53"/>
    <mergeCell ref="AO51:AO53"/>
    <mergeCell ref="O51:O53"/>
    <mergeCell ref="R51:R53"/>
    <mergeCell ref="S51:S53"/>
    <mergeCell ref="T51:T53"/>
    <mergeCell ref="U51:U53"/>
    <mergeCell ref="Q51:Q53"/>
    <mergeCell ref="V51:V53"/>
    <mergeCell ref="A48:A50"/>
    <mergeCell ref="E48:E50"/>
    <mergeCell ref="F48:F50"/>
    <mergeCell ref="G48:G50"/>
    <mergeCell ref="L48:L50"/>
    <mergeCell ref="A51:A53"/>
    <mergeCell ref="E51:E53"/>
    <mergeCell ref="F51:F53"/>
    <mergeCell ref="G51:G53"/>
    <mergeCell ref="L51:L53"/>
    <mergeCell ref="D48:D50"/>
    <mergeCell ref="D51:D53"/>
    <mergeCell ref="B48:B50"/>
    <mergeCell ref="C48:C50"/>
    <mergeCell ref="B51:B53"/>
    <mergeCell ref="C51:C53"/>
    <mergeCell ref="H48:H50"/>
    <mergeCell ref="I48:I50"/>
    <mergeCell ref="J48:J50"/>
    <mergeCell ref="K48:K50"/>
    <mergeCell ref="H51:H53"/>
    <mergeCell ref="I51:I53"/>
    <mergeCell ref="J51:J53"/>
    <mergeCell ref="K51:K53"/>
    <mergeCell ref="AO45:AO47"/>
    <mergeCell ref="O45:O47"/>
    <mergeCell ref="R45:R47"/>
    <mergeCell ref="S45:S47"/>
    <mergeCell ref="T45:T47"/>
    <mergeCell ref="U45:U47"/>
    <mergeCell ref="AO48:AO50"/>
    <mergeCell ref="O48:O50"/>
    <mergeCell ref="R48:R50"/>
    <mergeCell ref="S48:S50"/>
    <mergeCell ref="T48:T50"/>
    <mergeCell ref="U48:U50"/>
    <mergeCell ref="V48:V50"/>
    <mergeCell ref="AD48:AD50"/>
    <mergeCell ref="AI48:AI50"/>
    <mergeCell ref="AN48:AN50"/>
    <mergeCell ref="Q45:Q47"/>
    <mergeCell ref="Q48:Q50"/>
    <mergeCell ref="A45:A47"/>
    <mergeCell ref="E45:E47"/>
    <mergeCell ref="F45:F47"/>
    <mergeCell ref="G45:G47"/>
    <mergeCell ref="L45:L47"/>
    <mergeCell ref="V42:V44"/>
    <mergeCell ref="AD42:AD44"/>
    <mergeCell ref="AI42:AI44"/>
    <mergeCell ref="AN42:AN44"/>
    <mergeCell ref="V45:V47"/>
    <mergeCell ref="AD45:AD47"/>
    <mergeCell ref="AI45:AI47"/>
    <mergeCell ref="AN45:AN47"/>
    <mergeCell ref="Q42:Q44"/>
    <mergeCell ref="D45:D47"/>
    <mergeCell ref="M45:M47"/>
    <mergeCell ref="N45:N47"/>
    <mergeCell ref="B45:B47"/>
    <mergeCell ref="C45:C47"/>
    <mergeCell ref="H45:H47"/>
    <mergeCell ref="I45:I47"/>
    <mergeCell ref="J45:J47"/>
    <mergeCell ref="K45:K47"/>
    <mergeCell ref="AO42:AO44"/>
    <mergeCell ref="O42:O44"/>
    <mergeCell ref="R42:R44"/>
    <mergeCell ref="S42:S44"/>
    <mergeCell ref="T42:T44"/>
    <mergeCell ref="U42:U44"/>
    <mergeCell ref="A42:A44"/>
    <mergeCell ref="E42:E44"/>
    <mergeCell ref="F42:F44"/>
    <mergeCell ref="G42:G44"/>
    <mergeCell ref="L42:L44"/>
    <mergeCell ref="B42:B44"/>
    <mergeCell ref="C42:C44"/>
    <mergeCell ref="H42:H44"/>
    <mergeCell ref="I42:I44"/>
    <mergeCell ref="J42:J44"/>
    <mergeCell ref="K42:K44"/>
    <mergeCell ref="AD39:AD41"/>
    <mergeCell ref="AI39:AI41"/>
    <mergeCell ref="AN39:AN41"/>
    <mergeCell ref="AO39:AO41"/>
    <mergeCell ref="O39:O41"/>
    <mergeCell ref="R39:R41"/>
    <mergeCell ref="S39:S41"/>
    <mergeCell ref="T39:T41"/>
    <mergeCell ref="U39:U41"/>
    <mergeCell ref="Q39:Q41"/>
    <mergeCell ref="V39:V41"/>
    <mergeCell ref="A36:A38"/>
    <mergeCell ref="E36:E38"/>
    <mergeCell ref="F36:F38"/>
    <mergeCell ref="G36:G38"/>
    <mergeCell ref="L36:L38"/>
    <mergeCell ref="A39:A41"/>
    <mergeCell ref="E39:E41"/>
    <mergeCell ref="F39:F41"/>
    <mergeCell ref="G39:G41"/>
    <mergeCell ref="L39:L41"/>
    <mergeCell ref="B36:B38"/>
    <mergeCell ref="C36:C38"/>
    <mergeCell ref="B39:B41"/>
    <mergeCell ref="C39:C41"/>
    <mergeCell ref="H36:H38"/>
    <mergeCell ref="I36:I38"/>
    <mergeCell ref="J36:J38"/>
    <mergeCell ref="K36:K38"/>
    <mergeCell ref="H39:H41"/>
    <mergeCell ref="I39:I41"/>
    <mergeCell ref="J39:J41"/>
    <mergeCell ref="K39:K41"/>
    <mergeCell ref="AO33:AO35"/>
    <mergeCell ref="O33:O35"/>
    <mergeCell ref="R33:R35"/>
    <mergeCell ref="S33:S35"/>
    <mergeCell ref="T33:T35"/>
    <mergeCell ref="U33:U35"/>
    <mergeCell ref="AO36:AO38"/>
    <mergeCell ref="O36:O38"/>
    <mergeCell ref="R36:R38"/>
    <mergeCell ref="S36:S38"/>
    <mergeCell ref="T36:T38"/>
    <mergeCell ref="U36:U38"/>
    <mergeCell ref="V36:V38"/>
    <mergeCell ref="AD36:AD38"/>
    <mergeCell ref="AI36:AI38"/>
    <mergeCell ref="AN36:AN38"/>
    <mergeCell ref="Q36:Q38"/>
    <mergeCell ref="Q33:Q35"/>
    <mergeCell ref="A33:A35"/>
    <mergeCell ref="E33:E35"/>
    <mergeCell ref="F33:F35"/>
    <mergeCell ref="G33:G35"/>
    <mergeCell ref="L33:L35"/>
    <mergeCell ref="V30:V32"/>
    <mergeCell ref="AD30:AD32"/>
    <mergeCell ref="AI30:AI32"/>
    <mergeCell ref="AN30:AN32"/>
    <mergeCell ref="V33:V35"/>
    <mergeCell ref="AD33:AD35"/>
    <mergeCell ref="AI33:AI35"/>
    <mergeCell ref="AN33:AN35"/>
    <mergeCell ref="Q30:Q32"/>
    <mergeCell ref="B33:B35"/>
    <mergeCell ref="C33:C35"/>
    <mergeCell ref="H33:H35"/>
    <mergeCell ref="I33:I35"/>
    <mergeCell ref="J33:J35"/>
    <mergeCell ref="K33:K35"/>
    <mergeCell ref="AO30:AO32"/>
    <mergeCell ref="O30:O32"/>
    <mergeCell ref="R30:R32"/>
    <mergeCell ref="S30:S32"/>
    <mergeCell ref="T30:T32"/>
    <mergeCell ref="U30:U32"/>
    <mergeCell ref="A30:A32"/>
    <mergeCell ref="E30:E32"/>
    <mergeCell ref="F30:F32"/>
    <mergeCell ref="G30:G32"/>
    <mergeCell ref="L30:L32"/>
    <mergeCell ref="P30:P32"/>
    <mergeCell ref="H30:H32"/>
    <mergeCell ref="I30:I32"/>
    <mergeCell ref="J30:J32"/>
    <mergeCell ref="K30:K32"/>
    <mergeCell ref="AD27:AD29"/>
    <mergeCell ref="AI27:AI29"/>
    <mergeCell ref="AN27:AN29"/>
    <mergeCell ref="AO27:AO29"/>
    <mergeCell ref="O27:O29"/>
    <mergeCell ref="R27:R29"/>
    <mergeCell ref="S27:S29"/>
    <mergeCell ref="T27:T29"/>
    <mergeCell ref="U27:U29"/>
    <mergeCell ref="V27:V29"/>
    <mergeCell ref="P27:P29"/>
    <mergeCell ref="Q27:Q29"/>
    <mergeCell ref="A24:A26"/>
    <mergeCell ref="E24:E26"/>
    <mergeCell ref="F24:F26"/>
    <mergeCell ref="G24:G26"/>
    <mergeCell ref="L24:L26"/>
    <mergeCell ref="A27:A29"/>
    <mergeCell ref="E27:E29"/>
    <mergeCell ref="F27:F29"/>
    <mergeCell ref="G27:G29"/>
    <mergeCell ref="L27:L29"/>
    <mergeCell ref="AO21:AO23"/>
    <mergeCell ref="O21:O23"/>
    <mergeCell ref="R21:R23"/>
    <mergeCell ref="S21:S23"/>
    <mergeCell ref="T21:T23"/>
    <mergeCell ref="U21:U23"/>
    <mergeCell ref="AO24:AO26"/>
    <mergeCell ref="O24:O26"/>
    <mergeCell ref="R24:R26"/>
    <mergeCell ref="S24:S26"/>
    <mergeCell ref="T24:T26"/>
    <mergeCell ref="U24:U26"/>
    <mergeCell ref="V24:V26"/>
    <mergeCell ref="AD24:AD26"/>
    <mergeCell ref="AI24:AI26"/>
    <mergeCell ref="AN24:AN26"/>
    <mergeCell ref="Q21:Q23"/>
    <mergeCell ref="Q24:Q26"/>
    <mergeCell ref="A21:A23"/>
    <mergeCell ref="E21:E23"/>
    <mergeCell ref="F21:F23"/>
    <mergeCell ref="G21:G23"/>
    <mergeCell ref="L21:L23"/>
    <mergeCell ref="V18:V20"/>
    <mergeCell ref="AD18:AD20"/>
    <mergeCell ref="AI18:AI20"/>
    <mergeCell ref="AN18:AN20"/>
    <mergeCell ref="V21:V23"/>
    <mergeCell ref="AD21:AD23"/>
    <mergeCell ref="AI21:AI23"/>
    <mergeCell ref="AN21:AN23"/>
    <mergeCell ref="O18:O20"/>
    <mergeCell ref="R18:R20"/>
    <mergeCell ref="S18:S20"/>
    <mergeCell ref="T18:T20"/>
    <mergeCell ref="U18:U20"/>
    <mergeCell ref="A18:A20"/>
    <mergeCell ref="E18:E20"/>
    <mergeCell ref="F18:F20"/>
    <mergeCell ref="G18:G20"/>
    <mergeCell ref="L18:L20"/>
    <mergeCell ref="Q18:Q20"/>
    <mergeCell ref="E107:E108"/>
    <mergeCell ref="F107:F108"/>
    <mergeCell ref="AQ106:AQ108"/>
    <mergeCell ref="AQ103:AQ105"/>
    <mergeCell ref="E9:E11"/>
    <mergeCell ref="F9:F11"/>
    <mergeCell ref="G9:G11"/>
    <mergeCell ref="L9:L11"/>
    <mergeCell ref="O9:O11"/>
    <mergeCell ref="R9:R11"/>
    <mergeCell ref="S9:S11"/>
    <mergeCell ref="T9:T11"/>
    <mergeCell ref="P33:P35"/>
    <mergeCell ref="P36:P38"/>
    <mergeCell ref="P39:P41"/>
    <mergeCell ref="P42:P44"/>
    <mergeCell ref="P45:P47"/>
    <mergeCell ref="P48:P50"/>
    <mergeCell ref="P51:P53"/>
    <mergeCell ref="P54:P56"/>
    <mergeCell ref="T12:T14"/>
    <mergeCell ref="U12:U14"/>
    <mergeCell ref="E12:E14"/>
    <mergeCell ref="F12:F14"/>
    <mergeCell ref="B15:B17"/>
    <mergeCell ref="C15:C17"/>
    <mergeCell ref="E6:AO6"/>
    <mergeCell ref="A9:A11"/>
    <mergeCell ref="U9:U11"/>
    <mergeCell ref="V9:V11"/>
    <mergeCell ref="AD9:AD11"/>
    <mergeCell ref="AI9:AI11"/>
    <mergeCell ref="AN9:AN11"/>
    <mergeCell ref="AO9:AO11"/>
    <mergeCell ref="Q9:Q11"/>
    <mergeCell ref="D9:D11"/>
    <mergeCell ref="M9:M11"/>
    <mergeCell ref="N9:N11"/>
    <mergeCell ref="B9:B11"/>
    <mergeCell ref="C9:C11"/>
    <mergeCell ref="AO15:AO17"/>
    <mergeCell ref="U15:U17"/>
    <mergeCell ref="V12:V14"/>
    <mergeCell ref="AD12:AD14"/>
    <mergeCell ref="AI12:AI14"/>
    <mergeCell ref="AN12:AN14"/>
    <mergeCell ref="V15:V17"/>
    <mergeCell ref="AD15:AD17"/>
    <mergeCell ref="AO18:AO20"/>
    <mergeCell ref="AO12:AO14"/>
    <mergeCell ref="O12:O14"/>
    <mergeCell ref="R12:R14"/>
    <mergeCell ref="S12:S14"/>
    <mergeCell ref="A12:A14"/>
    <mergeCell ref="G12:G14"/>
    <mergeCell ref="L12:L14"/>
    <mergeCell ref="A15:A17"/>
    <mergeCell ref="E15:E17"/>
    <mergeCell ref="F15:F17"/>
    <mergeCell ref="G15:G17"/>
    <mergeCell ref="L15:L17"/>
    <mergeCell ref="Q12:Q14"/>
    <mergeCell ref="Q15:Q17"/>
    <mergeCell ref="D12:D14"/>
    <mergeCell ref="D15:D17"/>
    <mergeCell ref="M12:M14"/>
    <mergeCell ref="M15:M17"/>
    <mergeCell ref="N12:N14"/>
    <mergeCell ref="N15:N17"/>
    <mergeCell ref="B12:B14"/>
    <mergeCell ref="C12:C14"/>
    <mergeCell ref="T15:T17"/>
    <mergeCell ref="AI15:AI17"/>
    <mergeCell ref="AN15:AN17"/>
    <mergeCell ref="P9:P11"/>
    <mergeCell ref="P12:P14"/>
    <mergeCell ref="P15:P17"/>
    <mergeCell ref="P18:P20"/>
    <mergeCell ref="P21:P23"/>
    <mergeCell ref="P24:P26"/>
    <mergeCell ref="O15:O17"/>
    <mergeCell ref="R15:R17"/>
    <mergeCell ref="S15:S17"/>
    <mergeCell ref="D18:D20"/>
    <mergeCell ref="D21:D23"/>
    <mergeCell ref="D24:D26"/>
    <mergeCell ref="D27:D29"/>
    <mergeCell ref="D30:D32"/>
    <mergeCell ref="D33:D35"/>
    <mergeCell ref="D36:D38"/>
    <mergeCell ref="D39:D41"/>
    <mergeCell ref="D42:D44"/>
    <mergeCell ref="M18:M20"/>
    <mergeCell ref="M21:M23"/>
    <mergeCell ref="M24:M26"/>
    <mergeCell ref="M27:M29"/>
    <mergeCell ref="M30:M32"/>
    <mergeCell ref="M33:M35"/>
    <mergeCell ref="M36:M38"/>
    <mergeCell ref="M39:M41"/>
    <mergeCell ref="M42:M44"/>
    <mergeCell ref="M48:M50"/>
    <mergeCell ref="M51:M53"/>
    <mergeCell ref="M54:M56"/>
    <mergeCell ref="M57:M59"/>
    <mergeCell ref="M60:M62"/>
    <mergeCell ref="M63:M65"/>
    <mergeCell ref="M66:M68"/>
    <mergeCell ref="M69:M71"/>
    <mergeCell ref="M72:M74"/>
    <mergeCell ref="AR6:AS6"/>
    <mergeCell ref="A1:C4"/>
    <mergeCell ref="D1:AQ1"/>
    <mergeCell ref="D2:AQ2"/>
    <mergeCell ref="D3:AQ3"/>
    <mergeCell ref="AR1:AU1"/>
    <mergeCell ref="AR2:AU2"/>
    <mergeCell ref="AR3:AU3"/>
    <mergeCell ref="A5:C5"/>
    <mergeCell ref="AR4:AU5"/>
    <mergeCell ref="B18:B20"/>
    <mergeCell ref="C18:C20"/>
    <mergeCell ref="B21:B23"/>
    <mergeCell ref="C21:C23"/>
    <mergeCell ref="B24:B26"/>
    <mergeCell ref="C24:C26"/>
    <mergeCell ref="B27:B29"/>
    <mergeCell ref="C27:C29"/>
    <mergeCell ref="B30:B32"/>
    <mergeCell ref="C30:C32"/>
    <mergeCell ref="R7:R8"/>
    <mergeCell ref="S7:S8"/>
    <mergeCell ref="T7:T8"/>
    <mergeCell ref="U7:U8"/>
    <mergeCell ref="V7:V8"/>
    <mergeCell ref="W7:W8"/>
    <mergeCell ref="A7:A8"/>
    <mergeCell ref="B7:B8"/>
    <mergeCell ref="C7:C8"/>
    <mergeCell ref="D7:D8"/>
    <mergeCell ref="E7:G7"/>
    <mergeCell ref="H7:K7"/>
    <mergeCell ref="L7:L8"/>
    <mergeCell ref="M7:M8"/>
    <mergeCell ref="N7:N8"/>
    <mergeCell ref="AN7:AN8"/>
    <mergeCell ref="AO7:AO8"/>
    <mergeCell ref="AP7:AP8"/>
    <mergeCell ref="AQ7:AQ8"/>
    <mergeCell ref="AR7:AR8"/>
    <mergeCell ref="AS7:AS8"/>
    <mergeCell ref="AT7:AT8"/>
    <mergeCell ref="AU7:AU8"/>
    <mergeCell ref="H9:H11"/>
    <mergeCell ref="I9:I11"/>
    <mergeCell ref="J9:J11"/>
    <mergeCell ref="K9:K11"/>
    <mergeCell ref="X7:X8"/>
    <mergeCell ref="Y7:Y8"/>
    <mergeCell ref="Z7:Z8"/>
    <mergeCell ref="AA7:AA8"/>
    <mergeCell ref="AB7:AB8"/>
    <mergeCell ref="AC7:AC8"/>
    <mergeCell ref="AD7:AD8"/>
    <mergeCell ref="AE7:AE8"/>
    <mergeCell ref="AI7:AI8"/>
    <mergeCell ref="O7:O8"/>
    <mergeCell ref="P7:P8"/>
    <mergeCell ref="Q7:Q8"/>
    <mergeCell ref="H12:H14"/>
    <mergeCell ref="I12:I14"/>
    <mergeCell ref="J12:J14"/>
    <mergeCell ref="K12:K14"/>
    <mergeCell ref="H15:H17"/>
    <mergeCell ref="I15:I17"/>
    <mergeCell ref="J15:J17"/>
    <mergeCell ref="K15:K17"/>
    <mergeCell ref="H18:H20"/>
    <mergeCell ref="I18:I20"/>
    <mergeCell ref="J18:J20"/>
    <mergeCell ref="K18:K20"/>
    <mergeCell ref="H21:H23"/>
    <mergeCell ref="I21:I23"/>
    <mergeCell ref="J21:J23"/>
    <mergeCell ref="K21:K23"/>
    <mergeCell ref="H24:H26"/>
    <mergeCell ref="I24:I26"/>
    <mergeCell ref="J24:J26"/>
    <mergeCell ref="K24:K26"/>
    <mergeCell ref="H27:H29"/>
    <mergeCell ref="I27:I29"/>
    <mergeCell ref="J27:J29"/>
    <mergeCell ref="K27:K29"/>
    <mergeCell ref="J63:J65"/>
    <mergeCell ref="K63:K65"/>
    <mergeCell ref="H66:H68"/>
    <mergeCell ref="I66:I68"/>
    <mergeCell ref="J66:J68"/>
    <mergeCell ref="K66:K68"/>
    <mergeCell ref="H69:H71"/>
    <mergeCell ref="I69:I71"/>
    <mergeCell ref="J69:J71"/>
    <mergeCell ref="K69:K71"/>
    <mergeCell ref="H75:H77"/>
    <mergeCell ref="I75:I77"/>
    <mergeCell ref="J75:J77"/>
    <mergeCell ref="K75:K77"/>
    <mergeCell ref="H78:H80"/>
    <mergeCell ref="I78:I80"/>
    <mergeCell ref="J78:J80"/>
    <mergeCell ref="K78:K80"/>
    <mergeCell ref="H81:H83"/>
    <mergeCell ref="I81:I83"/>
    <mergeCell ref="J81:J83"/>
    <mergeCell ref="K81:K83"/>
    <mergeCell ref="J84:J86"/>
    <mergeCell ref="K84:K86"/>
    <mergeCell ref="H87:H89"/>
    <mergeCell ref="I87:I89"/>
    <mergeCell ref="J87:J89"/>
    <mergeCell ref="K87:K89"/>
    <mergeCell ref="H90:H92"/>
    <mergeCell ref="I90:I92"/>
    <mergeCell ref="J90:J92"/>
    <mergeCell ref="K90:K92"/>
    <mergeCell ref="K93:K95"/>
    <mergeCell ref="H96:H98"/>
    <mergeCell ref="I96:I98"/>
    <mergeCell ref="J96:J98"/>
    <mergeCell ref="K96:K98"/>
    <mergeCell ref="H99:H101"/>
    <mergeCell ref="I99:I101"/>
    <mergeCell ref="J99:J101"/>
    <mergeCell ref="K99:K101"/>
  </mergeCells>
  <conditionalFormatting sqref="G48">
    <cfRule type="containsText" dxfId="19" priority="9" operator="containsText" text="Bajo">
      <formula>NOT(ISERROR(SEARCH("Bajo",G48)))</formula>
    </cfRule>
    <cfRule type="containsText" dxfId="18" priority="10" operator="containsText" text="Moderado">
      <formula>NOT(ISERROR(SEARCH("Moderado",G48)))</formula>
    </cfRule>
    <cfRule type="containsText" dxfId="17" priority="11" operator="containsText" text="Alto">
      <formula>NOT(ISERROR(SEARCH("Alto",G48)))</formula>
    </cfRule>
    <cfRule type="containsText" dxfId="16" priority="12" operator="containsText" text="Extremo">
      <formula>NOT(ISERROR(SEARCH("Extremo",G48)))</formula>
    </cfRule>
  </conditionalFormatting>
  <conditionalFormatting sqref="G51">
    <cfRule type="containsText" dxfId="15" priority="5" operator="containsText" text="Bajo">
      <formula>NOT(ISERROR(SEARCH("Bajo",G51)))</formula>
    </cfRule>
    <cfRule type="containsText" dxfId="14" priority="6" operator="containsText" text="Moderado">
      <formula>NOT(ISERROR(SEARCH("Moderado",G51)))</formula>
    </cfRule>
    <cfRule type="containsText" dxfId="13" priority="7" operator="containsText" text="Alto">
      <formula>NOT(ISERROR(SEARCH("Alto",G51)))</formula>
    </cfRule>
    <cfRule type="containsText" dxfId="12" priority="8" operator="containsText" text="Extremo">
      <formula>NOT(ISERROR(SEARCH("Extremo",G51)))</formula>
    </cfRule>
  </conditionalFormatting>
  <conditionalFormatting sqref="G54">
    <cfRule type="containsText" dxfId="11" priority="1" operator="containsText" text="Bajo">
      <formula>NOT(ISERROR(SEARCH("Bajo",G54)))</formula>
    </cfRule>
    <cfRule type="containsText" dxfId="10" priority="2" operator="containsText" text="Moderado">
      <formula>NOT(ISERROR(SEARCH("Moderado",G54)))</formula>
    </cfRule>
    <cfRule type="containsText" dxfId="9" priority="3" operator="containsText" text="Alto">
      <formula>NOT(ISERROR(SEARCH("Alto",G54)))</formula>
    </cfRule>
    <cfRule type="containsText" dxfId="8" priority="4" operator="containsText" text="Extremo">
      <formula>NOT(ISERROR(SEARCH("Extremo",G54)))</formula>
    </cfRule>
  </conditionalFormatting>
  <conditionalFormatting sqref="V9 V12 V15 V18 V21 V24 V27 V30 V33 V36 V39 V42 V45 V48 V51 V54 V57 V60 V63 V66 V69 V72 V75 V78 V81 V84 V87 V90 V93 V96 V99">
    <cfRule type="containsText" dxfId="7" priority="17" operator="containsText" text="Bajo">
      <formula>NOT(ISERROR(SEARCH("Bajo",V9)))</formula>
    </cfRule>
    <cfRule type="containsText" dxfId="6" priority="18" operator="containsText" text="Moderado">
      <formula>NOT(ISERROR(SEARCH("Moderado",V9)))</formula>
    </cfRule>
    <cfRule type="containsText" dxfId="5" priority="19" operator="containsText" text="Alto">
      <formula>NOT(ISERROR(SEARCH("Alto",V9)))</formula>
    </cfRule>
    <cfRule type="containsText" dxfId="4" priority="20" operator="containsText" text="Extremo">
      <formula>NOT(ISERROR(SEARCH("Extremo",V9)))</formula>
    </cfRule>
  </conditionalFormatting>
  <conditionalFormatting sqref="AN9 AN12 AN15 AN18 AN21 AN24 AN27 AN30 AN33 AN36 AN39 AN42 AN45 AN48 AN51 AN54 AN57 AN60 AN63 AN66 AN69 AN72 AN75 AN78 AN81 AN84 AN87 AN90 AN93 AN96 AN99">
    <cfRule type="containsText" dxfId="3" priority="13" operator="containsText" text="Bajo">
      <formula>NOT(ISERROR(SEARCH("Bajo",AN9)))</formula>
    </cfRule>
    <cfRule type="containsText" dxfId="2" priority="14" operator="containsText" text="Moderado">
      <formula>NOT(ISERROR(SEARCH("Moderado",AN9)))</formula>
    </cfRule>
    <cfRule type="containsText" dxfId="1" priority="15" operator="containsText" text="Alto">
      <formula>NOT(ISERROR(SEARCH("Alto",AN9)))</formula>
    </cfRule>
    <cfRule type="containsText" dxfId="0" priority="16" operator="containsText" text="Extremo">
      <formula>NOT(ISERROR(SEARCH("Extremo",AN9)))</formula>
    </cfRule>
  </conditionalFormatting>
  <dataValidations disablePrompts="1" count="14">
    <dataValidation type="list" allowBlank="1" showInputMessage="1" showErrorMessage="1" sqref="O36 O27 O33 O24 O30 O21 O18 O15 O12 O45 O42 O39 O54 O51 O48 O63 O60 O57 O72 O69 O66 O81 O78 O75 O90 O87 O84 O99 O96 O9 O93" xr:uid="{00000000-0002-0000-0000-000000000000}">
      <formula1>$L$109:$L$113</formula1>
    </dataValidation>
    <dataValidation type="list" allowBlank="1" showInputMessage="1" showErrorMessage="1" sqref="T9 T36 T27 T33 T24 T30 T21 T18 T15 T12 T45 T42 T39 T54 T51 T48 T63 T60 T57 T72 T69 T66 T81 T78 T75 T90 T87 T84 T99 T96 T93" xr:uid="{00000000-0002-0000-0000-000002000000}">
      <formula1>$O$114:$O$118</formula1>
    </dataValidation>
    <dataValidation type="list" allowBlank="1" showInputMessage="1" showErrorMessage="1" sqref="V9 AN36 AN27 V36 V27 AN33 AN24 V33 V24 AN30 AN21 V30 V21 AN18 V18 AN15 V15 AN12 V12 AN9 AN45 V45 AN42 V42 AN39 V39 AN54 V54 AN51 V51 AN48 V48 AN63 V63 AN60 V60 AN57 V57 AN72 V72 AN69 V69 AN66 V66 AN81 V81 AN78 V78 AN75 V75 AN90 V90 AN87 V87 AN84 V84 AN99 V99 AN96 V96 AN93 V93" xr:uid="{00000000-0002-0000-0000-000003000000}">
      <formula1>$R$114:$R$117</formula1>
    </dataValidation>
    <dataValidation type="list" allowBlank="1" showInputMessage="1" showErrorMessage="1" sqref="Y9:Y101" xr:uid="{00000000-0002-0000-0000-000004000000}">
      <formula1>$T$114:$T$116</formula1>
    </dataValidation>
    <dataValidation type="list" allowBlank="1" showInputMessage="1" showErrorMessage="1" sqref="Z9:Z101" xr:uid="{00000000-0002-0000-0000-000006000000}">
      <formula1>$V$114:$V$115</formula1>
    </dataValidation>
    <dataValidation type="list" allowBlank="1" showInputMessage="1" showErrorMessage="1" sqref="AA9:AA101" xr:uid="{00000000-0002-0000-0000-000007000000}">
      <formula1>$V$116:$V$117</formula1>
    </dataValidation>
    <dataValidation type="list" allowBlank="1" showInputMessage="1" showErrorMessage="1" sqref="AC9:AC101" xr:uid="{00000000-0002-0000-0000-000008000000}">
      <formula1>$W$118:$W$119</formula1>
    </dataValidation>
    <dataValidation type="list" allowBlank="1" showInputMessage="1" showErrorMessage="1" sqref="AO36 AO27 AO33 AO24 AO30 AO21 AO18 AO15 AO12 AO45 AO42 AO39 AO54 AO51 AO48 AO63 AO60 AO57 AO72 AO69 AO66 AO81 AO78 AO75 AO90 AO87 AO84 AO99 AO96 AO9 AO93" xr:uid="{00000000-0002-0000-0000-000009000000}">
      <formula1>$O$119:$O$122</formula1>
    </dataValidation>
    <dataValidation type="list" allowBlank="1" showInputMessage="1" showErrorMessage="1" sqref="AB9:AB101" xr:uid="{00000000-0002-0000-0000-00000C000000}">
      <formula1>$W$114:$W$115</formula1>
    </dataValidation>
    <dataValidation type="list" allowBlank="1" showInputMessage="1" showErrorMessage="1" sqref="P9:P101" xr:uid="{0108D111-60DC-4332-85D9-18E53FF54371}">
      <formula1>$X$114:$X$121</formula1>
    </dataValidation>
    <dataValidation type="list" allowBlank="1" showInputMessage="1" showErrorMessage="1" sqref="B9:B101" xr:uid="{BC8B7508-23C3-444E-B82C-9F9FA1BBD51B}">
      <formula1>$E$109:$E$146</formula1>
    </dataValidation>
    <dataValidation type="list" allowBlank="1" showInputMessage="1" showErrorMessage="1" sqref="M9:M101" xr:uid="{1F0A28A5-8C64-43AB-8393-F0ACD5B04C45}">
      <formula1>$M$102:$M$109</formula1>
    </dataValidation>
    <dataValidation type="list" allowBlank="1" showInputMessage="1" showErrorMessage="1" sqref="E9:E101" xr:uid="{749AF15F-15FA-4DFB-A29B-480449F0441B}">
      <formula1>$N$102:$N$110</formula1>
    </dataValidation>
    <dataValidation type="list" allowBlank="1" showInputMessage="1" showErrorMessage="1" sqref="R9:R101" xr:uid="{036934B2-4ECB-4393-BB3E-0D57C5DEF084}">
      <formula1>$L$114:$L$123</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B12" sqref="B12"/>
    </sheetView>
  </sheetViews>
  <sheetFormatPr baseColWidth="10" defaultColWidth="11.42578125" defaultRowHeight="15"/>
  <cols>
    <col min="2" max="2" width="17.42578125" bestFit="1" customWidth="1"/>
    <col min="3" max="3" width="122.42578125" bestFit="1" customWidth="1"/>
  </cols>
  <sheetData>
    <row r="1" spans="1:3">
      <c r="A1" s="164" t="s">
        <v>177</v>
      </c>
      <c r="B1" s="164" t="s">
        <v>178</v>
      </c>
      <c r="C1" s="164" t="s">
        <v>179</v>
      </c>
    </row>
    <row r="2" spans="1:3" ht="15.75" thickBot="1">
      <c r="A2" s="165"/>
      <c r="B2" s="165"/>
      <c r="C2" s="165"/>
    </row>
    <row r="3" spans="1:3">
      <c r="A3" s="77" t="s">
        <v>180</v>
      </c>
      <c r="B3" s="79">
        <v>41578</v>
      </c>
      <c r="C3" s="75" t="s">
        <v>181</v>
      </c>
    </row>
    <row r="4" spans="1:3">
      <c r="A4" s="78" t="s">
        <v>182</v>
      </c>
      <c r="B4" s="80">
        <v>42100</v>
      </c>
      <c r="C4" s="76" t="s">
        <v>183</v>
      </c>
    </row>
    <row r="5" spans="1:3">
      <c r="A5" s="78" t="s">
        <v>184</v>
      </c>
      <c r="B5" s="80">
        <v>42271</v>
      </c>
      <c r="C5" s="76" t="s">
        <v>183</v>
      </c>
    </row>
    <row r="6" spans="1:3">
      <c r="A6" s="78" t="s">
        <v>185</v>
      </c>
      <c r="B6" s="80">
        <v>42486</v>
      </c>
      <c r="C6" s="76" t="s">
        <v>183</v>
      </c>
    </row>
    <row r="7" spans="1:3">
      <c r="A7" s="78" t="s">
        <v>186</v>
      </c>
      <c r="B7" s="80">
        <v>42800</v>
      </c>
      <c r="C7" s="76" t="s">
        <v>187</v>
      </c>
    </row>
    <row r="8" spans="1:3">
      <c r="A8" s="78" t="s">
        <v>188</v>
      </c>
      <c r="B8" s="80">
        <v>43165</v>
      </c>
      <c r="C8" s="76" t="s">
        <v>189</v>
      </c>
    </row>
    <row r="9" spans="1:3">
      <c r="A9" s="78" t="s">
        <v>190</v>
      </c>
      <c r="B9" s="80">
        <v>43615</v>
      </c>
      <c r="C9" s="76" t="s">
        <v>191</v>
      </c>
    </row>
    <row r="10" spans="1:3" ht="27.75" customHeight="1">
      <c r="A10" s="78" t="s">
        <v>192</v>
      </c>
      <c r="B10" s="80">
        <v>44455</v>
      </c>
      <c r="C10" s="88" t="s">
        <v>193</v>
      </c>
    </row>
    <row r="11" spans="1:3" ht="22.5" customHeight="1">
      <c r="A11" s="87" t="s">
        <v>194</v>
      </c>
      <c r="B11" s="80">
        <v>44523</v>
      </c>
      <c r="C11" s="89" t="s">
        <v>195</v>
      </c>
    </row>
    <row r="12" spans="1:3" ht="36" thickBot="1">
      <c r="A12" s="91" t="s">
        <v>196</v>
      </c>
      <c r="B12" s="192">
        <v>45264</v>
      </c>
      <c r="C12" s="90" t="s">
        <v>197</v>
      </c>
    </row>
    <row r="13" spans="1:3">
      <c r="A13" s="73"/>
      <c r="B13" s="73"/>
      <c r="C13" s="73"/>
    </row>
    <row r="14" spans="1:3">
      <c r="A14" s="74" t="s">
        <v>198</v>
      </c>
      <c r="B14" s="73"/>
      <c r="C14" s="73"/>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B11" sqref="B11:B20"/>
    </sheetView>
  </sheetViews>
  <sheetFormatPr baseColWidth="10" defaultColWidth="11.42578125" defaultRowHeight="15"/>
  <cols>
    <col min="1" max="1" width="18.5703125" style="2" customWidth="1"/>
    <col min="2" max="2" width="17.85546875" style="2" customWidth="1"/>
    <col min="3" max="3" width="35.85546875" style="2" customWidth="1"/>
    <col min="4" max="4" width="26.5703125" style="2" customWidth="1"/>
    <col min="5" max="16384" width="11.42578125" style="2"/>
  </cols>
  <sheetData>
    <row r="1" spans="1:4" ht="18.75" customHeight="1">
      <c r="A1" s="174" t="s">
        <v>199</v>
      </c>
      <c r="B1" s="174"/>
      <c r="C1" s="174"/>
    </row>
    <row r="2" spans="1:4" ht="18.75">
      <c r="A2" s="23" t="s">
        <v>200</v>
      </c>
      <c r="B2" s="16" t="s">
        <v>117</v>
      </c>
      <c r="C2" s="23" t="s">
        <v>201</v>
      </c>
    </row>
    <row r="3" spans="1:4" ht="36">
      <c r="A3" s="17">
        <v>1</v>
      </c>
      <c r="B3" s="18" t="s">
        <v>87</v>
      </c>
      <c r="C3" s="19" t="s">
        <v>202</v>
      </c>
    </row>
    <row r="4" spans="1:4" ht="36">
      <c r="A4" s="17">
        <v>0.8</v>
      </c>
      <c r="B4" s="20" t="s">
        <v>95</v>
      </c>
      <c r="C4" s="19" t="s">
        <v>203</v>
      </c>
    </row>
    <row r="5" spans="1:4" ht="36">
      <c r="A5" s="29">
        <v>0.6</v>
      </c>
      <c r="B5" s="30" t="s">
        <v>103</v>
      </c>
      <c r="C5" s="31" t="s">
        <v>204</v>
      </c>
    </row>
    <row r="6" spans="1:4" ht="36">
      <c r="A6" s="17">
        <v>0.4</v>
      </c>
      <c r="B6" s="32" t="s">
        <v>109</v>
      </c>
      <c r="C6" s="31" t="s">
        <v>205</v>
      </c>
    </row>
    <row r="7" spans="1:4" ht="36">
      <c r="A7" s="17">
        <v>0.2</v>
      </c>
      <c r="B7" s="33" t="s">
        <v>206</v>
      </c>
      <c r="C7" s="31" t="s">
        <v>207</v>
      </c>
    </row>
    <row r="9" spans="1:4">
      <c r="A9" s="175" t="s">
        <v>208</v>
      </c>
      <c r="B9" s="175"/>
      <c r="C9" s="175"/>
      <c r="D9" s="175"/>
    </row>
    <row r="10" spans="1:4">
      <c r="A10" s="96" t="s">
        <v>200</v>
      </c>
      <c r="B10" s="96" t="s">
        <v>117</v>
      </c>
      <c r="C10" s="96" t="s">
        <v>201</v>
      </c>
      <c r="D10" s="96" t="s">
        <v>29</v>
      </c>
    </row>
    <row r="11" spans="1:4">
      <c r="A11" s="168">
        <v>1</v>
      </c>
      <c r="B11" s="176" t="s">
        <v>121</v>
      </c>
      <c r="C11" s="170" t="s">
        <v>209</v>
      </c>
      <c r="D11" s="166" t="s">
        <v>210</v>
      </c>
    </row>
    <row r="12" spans="1:4">
      <c r="A12" s="168"/>
      <c r="B12" s="176"/>
      <c r="C12" s="170"/>
      <c r="D12" s="167"/>
    </row>
    <row r="13" spans="1:4">
      <c r="A13" s="168">
        <v>0.8</v>
      </c>
      <c r="B13" s="172" t="s">
        <v>126</v>
      </c>
      <c r="C13" s="170" t="s">
        <v>211</v>
      </c>
      <c r="D13" s="166" t="s">
        <v>212</v>
      </c>
    </row>
    <row r="14" spans="1:4">
      <c r="A14" s="168"/>
      <c r="B14" s="172"/>
      <c r="C14" s="170"/>
      <c r="D14" s="167"/>
    </row>
    <row r="15" spans="1:4">
      <c r="A15" s="168">
        <v>0.6</v>
      </c>
      <c r="B15" s="173" t="s">
        <v>130</v>
      </c>
      <c r="C15" s="170" t="s">
        <v>213</v>
      </c>
      <c r="D15" s="166" t="s">
        <v>214</v>
      </c>
    </row>
    <row r="16" spans="1:4">
      <c r="A16" s="168"/>
      <c r="B16" s="173"/>
      <c r="C16" s="170"/>
      <c r="D16" s="167"/>
    </row>
    <row r="17" spans="1:4">
      <c r="A17" s="168">
        <v>0.4</v>
      </c>
      <c r="B17" s="169" t="s">
        <v>134</v>
      </c>
      <c r="C17" s="170" t="s">
        <v>213</v>
      </c>
      <c r="D17" s="166" t="s">
        <v>215</v>
      </c>
    </row>
    <row r="18" spans="1:4">
      <c r="A18" s="168"/>
      <c r="B18" s="169"/>
      <c r="C18" s="170"/>
      <c r="D18" s="167"/>
    </row>
    <row r="19" spans="1:4">
      <c r="A19" s="168">
        <v>0.2</v>
      </c>
      <c r="B19" s="171" t="s">
        <v>137</v>
      </c>
      <c r="C19" s="170" t="s">
        <v>216</v>
      </c>
      <c r="D19" s="166" t="s">
        <v>217</v>
      </c>
    </row>
    <row r="20" spans="1:4" ht="18.75" customHeight="1">
      <c r="A20" s="168"/>
      <c r="B20" s="171"/>
      <c r="C20" s="170"/>
      <c r="D20" s="167"/>
    </row>
  </sheetData>
  <mergeCells count="22">
    <mergeCell ref="A1:C1"/>
    <mergeCell ref="A9:D9"/>
    <mergeCell ref="A11:A12"/>
    <mergeCell ref="B11:B12"/>
    <mergeCell ref="C11:C12"/>
    <mergeCell ref="D11:D1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G5" sqref="G5"/>
    </sheetView>
  </sheetViews>
  <sheetFormatPr baseColWidth="10" defaultColWidth="11.42578125" defaultRowHeight="15"/>
  <cols>
    <col min="1" max="1" width="12.5703125" style="2" customWidth="1"/>
    <col min="2" max="2" width="19.7109375" style="2" customWidth="1"/>
    <col min="3" max="3" width="41.7109375" style="2" customWidth="1"/>
    <col min="4" max="4" width="44" style="2" customWidth="1"/>
    <col min="5" max="6" width="11.42578125" style="2"/>
    <col min="7" max="7" width="32.5703125" style="2" customWidth="1"/>
    <col min="8" max="8" width="8.7109375" style="2" customWidth="1"/>
    <col min="9" max="9" width="9.42578125" style="2" customWidth="1"/>
    <col min="10" max="11" width="11.42578125" style="2"/>
    <col min="12" max="12" width="34" style="2" customWidth="1"/>
    <col min="13" max="14" width="7.140625" style="2" customWidth="1"/>
    <col min="15" max="16384" width="11.42578125" style="2"/>
  </cols>
  <sheetData>
    <row r="1" spans="1:14" ht="18.75">
      <c r="A1" s="174" t="s">
        <v>218</v>
      </c>
      <c r="B1" s="174"/>
      <c r="C1" s="174"/>
      <c r="D1" s="174"/>
    </row>
    <row r="2" spans="1:14" ht="37.5">
      <c r="A2" s="23" t="s">
        <v>200</v>
      </c>
      <c r="B2" s="23" t="s">
        <v>41</v>
      </c>
      <c r="C2" s="23" t="s">
        <v>219</v>
      </c>
      <c r="D2" s="23" t="s">
        <v>220</v>
      </c>
    </row>
    <row r="3" spans="1:14" ht="54">
      <c r="A3" s="34">
        <v>1</v>
      </c>
      <c r="B3" s="35" t="s">
        <v>88</v>
      </c>
      <c r="C3" s="31" t="s">
        <v>221</v>
      </c>
      <c r="D3" s="31" t="s">
        <v>222</v>
      </c>
    </row>
    <row r="4" spans="1:14" ht="54">
      <c r="A4" s="34">
        <v>0.8</v>
      </c>
      <c r="B4" s="36" t="s">
        <v>96</v>
      </c>
      <c r="C4" s="31" t="s">
        <v>223</v>
      </c>
      <c r="D4" s="31" t="s">
        <v>224</v>
      </c>
    </row>
    <row r="5" spans="1:14" ht="54">
      <c r="A5" s="34">
        <v>0.6</v>
      </c>
      <c r="B5" s="37" t="s">
        <v>97</v>
      </c>
      <c r="C5" s="31" t="s">
        <v>225</v>
      </c>
      <c r="D5" s="31" t="s">
        <v>226</v>
      </c>
    </row>
    <row r="6" spans="1:14" ht="54.75" customHeight="1">
      <c r="A6" s="34">
        <v>0.4</v>
      </c>
      <c r="B6" s="32" t="s">
        <v>110</v>
      </c>
      <c r="C6" s="31" t="s">
        <v>227</v>
      </c>
      <c r="D6" s="31" t="s">
        <v>228</v>
      </c>
    </row>
    <row r="7" spans="1:14" ht="44.25" customHeight="1">
      <c r="A7" s="34">
        <v>0.2</v>
      </c>
      <c r="B7" s="33" t="s">
        <v>116</v>
      </c>
      <c r="C7" s="31" t="s">
        <v>229</v>
      </c>
      <c r="D7" s="31" t="s">
        <v>230</v>
      </c>
    </row>
    <row r="10" spans="1:14">
      <c r="A10" s="179"/>
      <c r="B10" s="180"/>
      <c r="C10" s="180"/>
      <c r="D10" s="181"/>
      <c r="F10" s="179"/>
      <c r="G10" s="180"/>
      <c r="H10" s="180"/>
      <c r="I10" s="181"/>
      <c r="K10" s="179"/>
      <c r="L10" s="180"/>
      <c r="M10" s="180"/>
      <c r="N10" s="181"/>
    </row>
    <row r="11" spans="1:14">
      <c r="A11" s="177" t="s">
        <v>231</v>
      </c>
      <c r="B11" s="177" t="s">
        <v>232</v>
      </c>
      <c r="C11" s="177" t="s">
        <v>233</v>
      </c>
      <c r="D11" s="177"/>
      <c r="F11" s="177" t="s">
        <v>231</v>
      </c>
      <c r="G11" s="177" t="s">
        <v>232</v>
      </c>
      <c r="H11" s="177" t="s">
        <v>233</v>
      </c>
      <c r="I11" s="177"/>
      <c r="K11" s="177" t="s">
        <v>231</v>
      </c>
      <c r="L11" s="177" t="s">
        <v>232</v>
      </c>
      <c r="M11" s="177" t="s">
        <v>233</v>
      </c>
      <c r="N11" s="177"/>
    </row>
    <row r="12" spans="1:14" ht="31.5" customHeight="1">
      <c r="A12" s="178"/>
      <c r="B12" s="178"/>
      <c r="C12" s="55" t="s">
        <v>234</v>
      </c>
      <c r="D12" s="55" t="s">
        <v>235</v>
      </c>
      <c r="F12" s="178"/>
      <c r="G12" s="178"/>
      <c r="H12" s="55" t="s">
        <v>234</v>
      </c>
      <c r="I12" s="55" t="s">
        <v>235</v>
      </c>
      <c r="K12" s="178"/>
      <c r="L12" s="178"/>
      <c r="M12" s="55" t="s">
        <v>234</v>
      </c>
      <c r="N12" s="55" t="s">
        <v>235</v>
      </c>
    </row>
    <row r="13" spans="1:14" ht="38.25">
      <c r="A13" s="56">
        <v>1</v>
      </c>
      <c r="B13" s="67" t="s">
        <v>236</v>
      </c>
      <c r="C13" s="58"/>
      <c r="D13" s="58"/>
      <c r="F13" s="56">
        <v>1</v>
      </c>
      <c r="G13" s="57" t="s">
        <v>236</v>
      </c>
      <c r="H13" s="58"/>
      <c r="I13" s="58"/>
      <c r="K13" s="56">
        <v>1</v>
      </c>
      <c r="L13" s="57" t="s">
        <v>236</v>
      </c>
      <c r="M13" s="58"/>
      <c r="N13" s="58"/>
    </row>
    <row r="14" spans="1:14" ht="51">
      <c r="A14" s="59">
        <v>2</v>
      </c>
      <c r="B14" s="68" t="s">
        <v>237</v>
      </c>
      <c r="C14" s="61"/>
      <c r="D14" s="61"/>
      <c r="F14" s="59">
        <v>2</v>
      </c>
      <c r="G14" s="60" t="s">
        <v>237</v>
      </c>
      <c r="H14" s="61"/>
      <c r="I14" s="61"/>
      <c r="K14" s="59">
        <v>2</v>
      </c>
      <c r="L14" s="60" t="s">
        <v>237</v>
      </c>
      <c r="M14" s="61"/>
      <c r="N14" s="61"/>
    </row>
    <row r="15" spans="1:14" ht="38.25">
      <c r="A15" s="56">
        <v>3</v>
      </c>
      <c r="B15" s="67" t="s">
        <v>238</v>
      </c>
      <c r="C15" s="58"/>
      <c r="D15" s="58"/>
      <c r="F15" s="56">
        <v>3</v>
      </c>
      <c r="G15" s="57" t="s">
        <v>238</v>
      </c>
      <c r="H15" s="58"/>
      <c r="I15" s="58"/>
      <c r="K15" s="56">
        <v>3</v>
      </c>
      <c r="L15" s="57" t="s">
        <v>238</v>
      </c>
      <c r="M15" s="58"/>
      <c r="N15" s="58"/>
    </row>
    <row r="16" spans="1:14" ht="63.75">
      <c r="A16" s="59">
        <v>4</v>
      </c>
      <c r="B16" s="68" t="s">
        <v>239</v>
      </c>
      <c r="C16" s="61"/>
      <c r="D16" s="61"/>
      <c r="F16" s="59">
        <v>4</v>
      </c>
      <c r="G16" s="60" t="s">
        <v>239</v>
      </c>
      <c r="H16" s="61"/>
      <c r="I16" s="61"/>
      <c r="K16" s="59">
        <v>4</v>
      </c>
      <c r="L16" s="60" t="s">
        <v>239</v>
      </c>
      <c r="M16" s="61"/>
      <c r="N16" s="61"/>
    </row>
    <row r="17" spans="1:14" ht="51">
      <c r="A17" s="56">
        <v>5</v>
      </c>
      <c r="B17" s="67" t="s">
        <v>240</v>
      </c>
      <c r="C17" s="58"/>
      <c r="D17" s="58"/>
      <c r="F17" s="56">
        <v>5</v>
      </c>
      <c r="G17" s="57" t="s">
        <v>240</v>
      </c>
      <c r="H17" s="58"/>
      <c r="I17" s="58"/>
      <c r="K17" s="56">
        <v>5</v>
      </c>
      <c r="L17" s="57" t="s">
        <v>240</v>
      </c>
      <c r="M17" s="58"/>
      <c r="N17" s="58"/>
    </row>
    <row r="18" spans="1:14" ht="25.5">
      <c r="A18" s="59">
        <v>6</v>
      </c>
      <c r="B18" s="66" t="s">
        <v>241</v>
      </c>
      <c r="C18" s="61"/>
      <c r="D18" s="61"/>
      <c r="F18" s="59">
        <v>6</v>
      </c>
      <c r="G18" s="60" t="s">
        <v>241</v>
      </c>
      <c r="H18" s="61"/>
      <c r="I18" s="61"/>
      <c r="K18" s="59">
        <v>6</v>
      </c>
      <c r="L18" s="60" t="s">
        <v>241</v>
      </c>
      <c r="M18" s="61"/>
      <c r="N18" s="61"/>
    </row>
    <row r="19" spans="1:14" ht="51">
      <c r="A19" s="56">
        <v>7</v>
      </c>
      <c r="B19" s="67" t="s">
        <v>242</v>
      </c>
      <c r="C19" s="58"/>
      <c r="D19" s="58"/>
      <c r="F19" s="56">
        <v>7</v>
      </c>
      <c r="G19" s="57" t="s">
        <v>242</v>
      </c>
      <c r="H19" s="58"/>
      <c r="I19" s="58"/>
      <c r="K19" s="56">
        <v>7</v>
      </c>
      <c r="L19" s="57" t="s">
        <v>242</v>
      </c>
      <c r="M19" s="58"/>
      <c r="N19" s="58"/>
    </row>
    <row r="20" spans="1:14" ht="89.25">
      <c r="A20" s="59">
        <v>8</v>
      </c>
      <c r="B20" s="66" t="s">
        <v>243</v>
      </c>
      <c r="C20" s="61"/>
      <c r="D20" s="61"/>
      <c r="F20" s="59">
        <v>8</v>
      </c>
      <c r="G20" s="60" t="s">
        <v>243</v>
      </c>
      <c r="H20" s="61"/>
      <c r="I20" s="61"/>
      <c r="K20" s="59">
        <v>8</v>
      </c>
      <c r="L20" s="60" t="s">
        <v>243</v>
      </c>
      <c r="M20" s="61"/>
      <c r="N20" s="61"/>
    </row>
    <row r="21" spans="1:14" ht="38.25">
      <c r="A21" s="56">
        <v>9</v>
      </c>
      <c r="B21" s="65" t="s">
        <v>244</v>
      </c>
      <c r="C21" s="58"/>
      <c r="D21" s="58"/>
      <c r="F21" s="56">
        <v>9</v>
      </c>
      <c r="G21" s="57" t="s">
        <v>244</v>
      </c>
      <c r="H21" s="58"/>
      <c r="I21" s="58"/>
      <c r="K21" s="56">
        <v>9</v>
      </c>
      <c r="L21" s="57" t="s">
        <v>244</v>
      </c>
      <c r="M21" s="58"/>
      <c r="N21" s="58"/>
    </row>
    <row r="22" spans="1:14" ht="51">
      <c r="A22" s="59">
        <v>10</v>
      </c>
      <c r="B22" s="66" t="s">
        <v>245</v>
      </c>
      <c r="C22" s="61"/>
      <c r="D22" s="61"/>
      <c r="F22" s="59">
        <v>10</v>
      </c>
      <c r="G22" s="60" t="s">
        <v>245</v>
      </c>
      <c r="H22" s="61"/>
      <c r="I22" s="61"/>
      <c r="K22" s="59">
        <v>10</v>
      </c>
      <c r="L22" s="60" t="s">
        <v>245</v>
      </c>
      <c r="M22" s="61"/>
      <c r="N22" s="61"/>
    </row>
    <row r="23" spans="1:14" ht="25.5">
      <c r="A23" s="56">
        <v>11</v>
      </c>
      <c r="B23" s="65" t="s">
        <v>246</v>
      </c>
      <c r="C23" s="58"/>
      <c r="D23" s="58"/>
      <c r="F23" s="56">
        <v>11</v>
      </c>
      <c r="G23" s="57" t="s">
        <v>246</v>
      </c>
      <c r="H23" s="58"/>
      <c r="I23" s="58"/>
      <c r="K23" s="56">
        <v>11</v>
      </c>
      <c r="L23" s="57" t="s">
        <v>246</v>
      </c>
      <c r="M23" s="58"/>
      <c r="N23" s="58"/>
    </row>
    <row r="24" spans="1:14" ht="25.5">
      <c r="A24" s="59">
        <v>12</v>
      </c>
      <c r="B24" s="66" t="s">
        <v>247</v>
      </c>
      <c r="C24" s="61"/>
      <c r="D24" s="61"/>
      <c r="F24" s="59">
        <v>12</v>
      </c>
      <c r="G24" s="60" t="s">
        <v>247</v>
      </c>
      <c r="H24" s="61"/>
      <c r="I24" s="61"/>
      <c r="K24" s="59">
        <v>12</v>
      </c>
      <c r="L24" s="60" t="s">
        <v>247</v>
      </c>
      <c r="M24" s="61"/>
      <c r="N24" s="61"/>
    </row>
    <row r="25" spans="1:14" ht="25.5">
      <c r="A25" s="56">
        <v>13</v>
      </c>
      <c r="B25" s="65" t="s">
        <v>248</v>
      </c>
      <c r="C25" s="58"/>
      <c r="D25" s="58"/>
      <c r="F25" s="56">
        <v>13</v>
      </c>
      <c r="G25" s="57" t="s">
        <v>248</v>
      </c>
      <c r="H25" s="58"/>
      <c r="I25" s="58"/>
      <c r="K25" s="56">
        <v>13</v>
      </c>
      <c r="L25" s="57" t="s">
        <v>248</v>
      </c>
      <c r="M25" s="58"/>
      <c r="N25" s="58"/>
    </row>
    <row r="26" spans="1:14" ht="25.5">
      <c r="A26" s="59">
        <v>14</v>
      </c>
      <c r="B26" s="66" t="s">
        <v>249</v>
      </c>
      <c r="C26" s="61"/>
      <c r="D26" s="61"/>
      <c r="F26" s="59">
        <v>14</v>
      </c>
      <c r="G26" s="60" t="s">
        <v>249</v>
      </c>
      <c r="H26" s="61"/>
      <c r="I26" s="61"/>
      <c r="K26" s="59">
        <v>14</v>
      </c>
      <c r="L26" s="60" t="s">
        <v>249</v>
      </c>
      <c r="M26" s="61"/>
      <c r="N26" s="61"/>
    </row>
    <row r="27" spans="1:14" ht="38.25">
      <c r="A27" s="56">
        <v>15</v>
      </c>
      <c r="B27" s="65" t="s">
        <v>250</v>
      </c>
      <c r="C27" s="58"/>
      <c r="D27" s="58"/>
      <c r="F27" s="56">
        <v>15</v>
      </c>
      <c r="G27" s="57" t="s">
        <v>250</v>
      </c>
      <c r="H27" s="58"/>
      <c r="I27" s="58"/>
      <c r="K27" s="56">
        <v>15</v>
      </c>
      <c r="L27" s="57" t="s">
        <v>250</v>
      </c>
      <c r="M27" s="58"/>
      <c r="N27" s="58"/>
    </row>
    <row r="28" spans="1:14" ht="42.75" customHeight="1">
      <c r="A28" s="59">
        <v>16</v>
      </c>
      <c r="B28" s="66" t="s">
        <v>251</v>
      </c>
      <c r="C28" s="61"/>
      <c r="D28" s="61"/>
      <c r="F28" s="59">
        <v>16</v>
      </c>
      <c r="G28" s="60" t="s">
        <v>251</v>
      </c>
      <c r="H28" s="61"/>
      <c r="I28" s="61"/>
      <c r="K28" s="59">
        <v>16</v>
      </c>
      <c r="L28" s="60" t="s">
        <v>251</v>
      </c>
      <c r="M28" s="61"/>
      <c r="N28" s="61"/>
    </row>
    <row r="29" spans="1:14" ht="25.5">
      <c r="A29" s="56">
        <v>17</v>
      </c>
      <c r="B29" s="67" t="s">
        <v>252</v>
      </c>
      <c r="C29" s="58"/>
      <c r="D29" s="58"/>
      <c r="F29" s="56">
        <v>17</v>
      </c>
      <c r="G29" s="57" t="s">
        <v>252</v>
      </c>
      <c r="H29" s="58"/>
      <c r="I29" s="58"/>
      <c r="K29" s="56">
        <v>17</v>
      </c>
      <c r="L29" s="57" t="s">
        <v>252</v>
      </c>
      <c r="M29" s="58"/>
      <c r="N29" s="58"/>
    </row>
    <row r="30" spans="1:14" ht="25.5">
      <c r="A30" s="59">
        <v>18</v>
      </c>
      <c r="B30" s="68" t="s">
        <v>253</v>
      </c>
      <c r="C30" s="61"/>
      <c r="D30" s="61"/>
      <c r="F30" s="59">
        <v>18</v>
      </c>
      <c r="G30" s="60" t="s">
        <v>253</v>
      </c>
      <c r="H30" s="61"/>
      <c r="I30" s="61"/>
      <c r="K30" s="59">
        <v>18</v>
      </c>
      <c r="L30" s="60" t="s">
        <v>253</v>
      </c>
      <c r="M30" s="61"/>
      <c r="N30" s="61"/>
    </row>
    <row r="31" spans="1:14" ht="25.5">
      <c r="A31" s="56">
        <v>19</v>
      </c>
      <c r="B31" s="67" t="s">
        <v>254</v>
      </c>
      <c r="C31" s="58"/>
      <c r="D31" s="58"/>
      <c r="F31" s="56">
        <v>19</v>
      </c>
      <c r="G31" s="57" t="s">
        <v>254</v>
      </c>
      <c r="H31" s="58"/>
      <c r="I31" s="58"/>
      <c r="K31" s="56">
        <v>19</v>
      </c>
      <c r="L31" s="57" t="s">
        <v>254</v>
      </c>
      <c r="M31" s="58"/>
      <c r="N31" s="58"/>
    </row>
    <row r="34" spans="1:4" ht="25.5">
      <c r="A34" s="62" t="s">
        <v>200</v>
      </c>
      <c r="B34" s="63" t="s">
        <v>255</v>
      </c>
      <c r="C34" s="63" t="s">
        <v>41</v>
      </c>
      <c r="D34" s="63" t="s">
        <v>201</v>
      </c>
    </row>
    <row r="35" spans="1:4" ht="25.5">
      <c r="A35" s="182">
        <v>0.6</v>
      </c>
      <c r="B35" s="183" t="s">
        <v>256</v>
      </c>
      <c r="C35" s="184" t="s">
        <v>97</v>
      </c>
      <c r="D35" s="64" t="s">
        <v>257</v>
      </c>
    </row>
    <row r="36" spans="1:4" ht="25.5">
      <c r="A36" s="182"/>
      <c r="B36" s="183"/>
      <c r="C36" s="184"/>
      <c r="D36" s="64" t="s">
        <v>258</v>
      </c>
    </row>
    <row r="37" spans="1:4">
      <c r="A37" s="182">
        <v>0.8</v>
      </c>
      <c r="B37" s="186" t="s">
        <v>259</v>
      </c>
      <c r="C37" s="185" t="s">
        <v>96</v>
      </c>
      <c r="D37" s="64" t="s">
        <v>260</v>
      </c>
    </row>
    <row r="38" spans="1:4" ht="25.5">
      <c r="A38" s="182"/>
      <c r="B38" s="186"/>
      <c r="C38" s="185"/>
      <c r="D38" s="64" t="s">
        <v>261</v>
      </c>
    </row>
    <row r="39" spans="1:4">
      <c r="A39" s="182">
        <v>1</v>
      </c>
      <c r="B39" s="183" t="s">
        <v>262</v>
      </c>
      <c r="C39" s="187" t="s">
        <v>88</v>
      </c>
      <c r="D39" s="64" t="s">
        <v>263</v>
      </c>
    </row>
    <row r="40" spans="1:4" ht="25.5">
      <c r="A40" s="182"/>
      <c r="B40" s="183"/>
      <c r="C40" s="187"/>
      <c r="D40" s="64" t="s">
        <v>264</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2"/>
    <col min="2" max="2" width="13.42578125" style="2" customWidth="1"/>
    <col min="3" max="3" width="16.7109375" style="2" customWidth="1"/>
    <col min="4" max="6" width="11.42578125" style="2"/>
    <col min="7" max="7" width="14.28515625" style="2" customWidth="1"/>
    <col min="8" max="10" width="11.42578125" style="2"/>
    <col min="11" max="11" width="13.28515625" style="2" customWidth="1"/>
    <col min="12" max="15" width="13.85546875" style="2" customWidth="1"/>
    <col min="16" max="16384" width="11.42578125" style="2"/>
  </cols>
  <sheetData>
    <row r="2" spans="2:18" ht="58.5" customHeight="1">
      <c r="B2" s="5" t="s">
        <v>265</v>
      </c>
      <c r="C2" s="6"/>
      <c r="D2" s="6"/>
      <c r="E2" s="6"/>
      <c r="F2" s="6"/>
      <c r="G2" s="7"/>
      <c r="J2" s="54"/>
    </row>
    <row r="3" spans="2:18" ht="65.25" customHeight="1">
      <c r="B3" s="5" t="s">
        <v>266</v>
      </c>
      <c r="C3" s="8"/>
      <c r="D3" s="8"/>
      <c r="E3" s="6"/>
      <c r="F3" s="6"/>
      <c r="G3" s="7"/>
      <c r="K3" s="15"/>
      <c r="L3" s="188"/>
      <c r="M3" s="188"/>
      <c r="N3" s="188"/>
      <c r="O3" s="188"/>
      <c r="P3" s="188"/>
      <c r="Q3" s="188"/>
      <c r="R3" s="188"/>
    </row>
    <row r="4" spans="2:18" ht="65.25" customHeight="1">
      <c r="B4" s="5" t="s">
        <v>267</v>
      </c>
      <c r="C4" s="8"/>
      <c r="D4" s="8"/>
      <c r="E4" s="8"/>
      <c r="F4" s="6"/>
      <c r="G4" s="7"/>
      <c r="K4" s="15"/>
      <c r="L4" s="188"/>
      <c r="M4" s="188"/>
      <c r="N4" s="188"/>
      <c r="O4" s="188"/>
      <c r="P4" s="188"/>
      <c r="Q4" s="188"/>
      <c r="R4" s="188"/>
    </row>
    <row r="5" spans="2:18" ht="65.25" customHeight="1">
      <c r="B5" s="5" t="s">
        <v>268</v>
      </c>
      <c r="C5" s="10"/>
      <c r="D5" s="8"/>
      <c r="E5" s="8"/>
      <c r="F5" s="6"/>
      <c r="G5" s="7"/>
      <c r="K5" s="15"/>
      <c r="L5" s="188"/>
      <c r="M5" s="188"/>
      <c r="N5" s="188"/>
      <c r="O5" s="188"/>
      <c r="P5" s="188"/>
      <c r="Q5" s="188"/>
      <c r="R5" s="188"/>
    </row>
    <row r="6" spans="2:18" ht="65.25" customHeight="1">
      <c r="B6" s="5" t="s">
        <v>269</v>
      </c>
      <c r="C6" s="10"/>
      <c r="D6" s="10"/>
      <c r="E6" s="8"/>
      <c r="F6" s="6"/>
      <c r="G6" s="7"/>
      <c r="K6" s="15"/>
      <c r="L6" s="188"/>
      <c r="M6" s="188"/>
      <c r="N6" s="188"/>
      <c r="O6" s="188"/>
      <c r="P6" s="188"/>
      <c r="Q6" s="188"/>
      <c r="R6" s="188"/>
    </row>
    <row r="8" spans="2:18" ht="30">
      <c r="C8" s="5" t="s">
        <v>270</v>
      </c>
      <c r="D8" s="5" t="s">
        <v>271</v>
      </c>
      <c r="E8" s="5" t="s">
        <v>272</v>
      </c>
      <c r="F8" s="5" t="s">
        <v>273</v>
      </c>
      <c r="G8" s="5" t="s">
        <v>274</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69"/>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2"/>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11" customWidth="1"/>
    <col min="2" max="2" width="54" style="11" customWidth="1"/>
    <col min="3" max="16384" width="11.42578125" style="11"/>
  </cols>
  <sheetData>
    <row r="1" spans="1:2" ht="15" customHeight="1">
      <c r="A1" s="189" t="s">
        <v>275</v>
      </c>
      <c r="B1" s="189" t="s">
        <v>276</v>
      </c>
    </row>
    <row r="2" spans="1:2" ht="15" customHeight="1">
      <c r="A2" s="189"/>
      <c r="B2" s="189"/>
    </row>
    <row r="3" spans="1:2" ht="15" customHeight="1">
      <c r="A3" s="189"/>
      <c r="B3" s="189"/>
    </row>
    <row r="4" spans="1:2" ht="38.25">
      <c r="A4" s="24" t="s">
        <v>93</v>
      </c>
      <c r="B4" s="26" t="s">
        <v>277</v>
      </c>
    </row>
    <row r="5" spans="1:2" ht="30.75" customHeight="1">
      <c r="A5" s="25" t="s">
        <v>101</v>
      </c>
      <c r="B5" s="26" t="s">
        <v>278</v>
      </c>
    </row>
    <row r="6" spans="1:2" ht="31.5">
      <c r="A6" s="24" t="s">
        <v>107</v>
      </c>
      <c r="B6" s="26" t="s">
        <v>279</v>
      </c>
    </row>
    <row r="7" spans="1:2" ht="31.5" customHeight="1">
      <c r="A7" s="25" t="s">
        <v>113</v>
      </c>
      <c r="B7" s="26" t="s">
        <v>280</v>
      </c>
    </row>
    <row r="8" spans="1:2" ht="30" customHeight="1">
      <c r="A8" s="24" t="s">
        <v>119</v>
      </c>
      <c r="B8" s="26" t="s">
        <v>281</v>
      </c>
    </row>
    <row r="9" spans="1:2" ht="51">
      <c r="A9" s="24" t="s">
        <v>124</v>
      </c>
      <c r="B9" s="26" t="s">
        <v>282</v>
      </c>
    </row>
    <row r="10" spans="1:2" ht="47.25">
      <c r="A10" s="24" t="s">
        <v>128</v>
      </c>
      <c r="B10" s="26" t="s">
        <v>283</v>
      </c>
    </row>
    <row r="11" spans="1:2" ht="45.75" customHeight="1">
      <c r="A11" s="24" t="s">
        <v>132</v>
      </c>
      <c r="B11" s="26" t="s">
        <v>284</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Cecilia Caro</cp:lastModifiedBy>
  <cp:revision/>
  <dcterms:created xsi:type="dcterms:W3CDTF">2020-08-21T21:53:20Z</dcterms:created>
  <dcterms:modified xsi:type="dcterms:W3CDTF">2023-12-04T21:10:50Z</dcterms:modified>
  <cp:category/>
  <cp:contentStatus/>
</cp:coreProperties>
</file>