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unidadvictimas-my.sharepoint.com/personal/cecilia_caro_unidadvictimas_gov_co/Documents/Documentos/SIG/"/>
    </mc:Choice>
  </mc:AlternateContent>
  <xr:revisionPtr revIDLastSave="0" documentId="8_{787A8711-540F-4972-959E-2555D392C69A}" xr6:coauthVersionLast="47" xr6:coauthVersionMax="47" xr10:uidLastSave="{00000000-0000-0000-0000-000000000000}"/>
  <bookViews>
    <workbookView xWindow="-120" yWindow="-120" windowWidth="19440" windowHeight="10320" xr2:uid="{00000000-000D-0000-FFFF-FFFF00000000}"/>
  </bookViews>
  <sheets>
    <sheet name="Mapa de Riesgos" sheetId="1" r:id="rId1"/>
    <sheet name="Control de Cambios" sheetId="8" r:id="rId2"/>
    <sheet name="Hoja2" sheetId="2" r:id="rId3"/>
    <sheet name="Hoja3" sheetId="3" r:id="rId4"/>
    <sheet name="Hoja4" sheetId="4" r:id="rId5"/>
    <sheet name="Hoja5" sheetId="5" r:id="rId6"/>
    <sheet name="Hoja6" sheetId="6" r:id="rId7"/>
    <sheet name="Hoja 7" sheetId="7" r:id="rId8"/>
    <sheet name="Hoja8"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1" l="1"/>
  <c r="S15" i="1"/>
  <c r="S18" i="1"/>
  <c r="S21" i="1"/>
  <c r="S24" i="1"/>
  <c r="S27" i="1"/>
  <c r="S30" i="1"/>
  <c r="S33" i="1"/>
  <c r="S36" i="1"/>
  <c r="S39" i="1"/>
  <c r="S42" i="1"/>
  <c r="S45" i="1"/>
  <c r="S48" i="1"/>
  <c r="S51" i="1"/>
  <c r="S54" i="1"/>
  <c r="S57" i="1"/>
  <c r="S60" i="1"/>
  <c r="S63" i="1"/>
  <c r="S66" i="1"/>
  <c r="S69" i="1"/>
  <c r="S72" i="1"/>
  <c r="S75" i="1"/>
  <c r="S78" i="1"/>
  <c r="S81" i="1"/>
  <c r="S84" i="1"/>
  <c r="S87" i="1"/>
  <c r="S90" i="1"/>
  <c r="S93" i="1"/>
  <c r="S96" i="1"/>
  <c r="S99" i="1"/>
  <c r="S9" i="1"/>
  <c r="L12" i="1"/>
  <c r="L15" i="1"/>
  <c r="L18" i="1"/>
  <c r="L21" i="1"/>
  <c r="L24" i="1"/>
  <c r="L27" i="1"/>
  <c r="L30" i="1"/>
  <c r="L33" i="1"/>
  <c r="L36" i="1"/>
  <c r="L39" i="1"/>
  <c r="L42" i="1"/>
  <c r="L45" i="1"/>
  <c r="L48" i="1"/>
  <c r="L51" i="1"/>
  <c r="L54" i="1"/>
  <c r="L57" i="1"/>
  <c r="L60" i="1"/>
  <c r="L63" i="1"/>
  <c r="L66" i="1"/>
  <c r="L69" i="1"/>
  <c r="L72" i="1"/>
  <c r="L75" i="1"/>
  <c r="L78" i="1"/>
  <c r="L81" i="1"/>
  <c r="L84" i="1"/>
  <c r="L87" i="1"/>
  <c r="L90" i="1"/>
  <c r="L93" i="1"/>
  <c r="L96" i="1"/>
  <c r="L99" i="1"/>
  <c r="L9" i="1"/>
  <c r="C72" i="1"/>
  <c r="C75" i="1"/>
  <c r="C78" i="1"/>
  <c r="C81" i="1"/>
  <c r="C84" i="1"/>
  <c r="C87" i="1"/>
  <c r="C90" i="1"/>
  <c r="C93" i="1"/>
  <c r="C96" i="1"/>
  <c r="C99" i="1"/>
  <c r="C54" i="1"/>
  <c r="C57" i="1"/>
  <c r="C60" i="1"/>
  <c r="C63" i="1"/>
  <c r="C66" i="1"/>
  <c r="C69" i="1"/>
  <c r="C27" i="1"/>
  <c r="C30" i="1"/>
  <c r="C33" i="1"/>
  <c r="C36" i="1"/>
  <c r="C39" i="1"/>
  <c r="C42" i="1"/>
  <c r="C45" i="1"/>
  <c r="C48" i="1"/>
  <c r="C51" i="1"/>
  <c r="C12" i="1"/>
  <c r="C15" i="1"/>
  <c r="C18" i="1"/>
  <c r="C21" i="1"/>
  <c r="C24" i="1"/>
  <c r="C9"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AK10" i="1" l="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9" i="1"/>
  <c r="U12" i="1"/>
  <c r="U15" i="1"/>
  <c r="U18" i="1"/>
  <c r="U21" i="1"/>
  <c r="U24" i="1"/>
  <c r="U27" i="1"/>
  <c r="U30" i="1"/>
  <c r="U33" i="1"/>
  <c r="U36" i="1"/>
  <c r="U39" i="1"/>
  <c r="U42" i="1"/>
  <c r="U45" i="1"/>
  <c r="U48" i="1"/>
  <c r="U51" i="1"/>
  <c r="U54" i="1"/>
  <c r="U57" i="1"/>
  <c r="U60" i="1"/>
  <c r="U63" i="1"/>
  <c r="U66" i="1"/>
  <c r="U69" i="1"/>
  <c r="U72" i="1"/>
  <c r="U75" i="1"/>
  <c r="U78" i="1"/>
  <c r="U81" i="1"/>
  <c r="U84" i="1"/>
  <c r="U87" i="1"/>
  <c r="U90" i="1"/>
  <c r="U93" i="1"/>
  <c r="U96" i="1"/>
  <c r="U99" i="1"/>
  <c r="U9" i="1"/>
  <c r="AG57" i="1" l="1"/>
  <c r="AG69" i="1"/>
  <c r="AG90" i="1"/>
  <c r="AG18" i="1"/>
  <c r="AL69" i="1"/>
  <c r="AL21" i="1"/>
  <c r="AL45" i="1"/>
  <c r="AL63" i="1"/>
  <c r="AL39" i="1"/>
  <c r="AL15" i="1"/>
  <c r="AL90" i="1"/>
  <c r="AL78" i="1"/>
  <c r="AG27" i="1"/>
  <c r="AG36" i="1"/>
  <c r="AG12" i="1"/>
  <c r="AG60" i="1"/>
  <c r="AL84" i="1"/>
  <c r="AG54" i="1"/>
  <c r="AL66" i="1"/>
  <c r="AL54" i="1"/>
  <c r="AL30" i="1"/>
  <c r="AG81" i="1"/>
  <c r="AL99" i="1"/>
  <c r="AL75" i="1"/>
  <c r="AG96" i="1"/>
  <c r="AG84" i="1"/>
  <c r="AG72" i="1"/>
  <c r="AG24" i="1"/>
  <c r="AL36" i="1"/>
  <c r="AL12" i="1"/>
  <c r="AG21" i="1"/>
  <c r="AL33" i="1"/>
  <c r="AG93" i="1"/>
  <c r="AL87" i="1"/>
  <c r="AG39" i="1"/>
  <c r="AG15" i="1"/>
  <c r="AG45" i="1"/>
  <c r="AL96" i="1"/>
  <c r="AL24" i="1"/>
  <c r="AG99" i="1"/>
  <c r="AG75" i="1"/>
  <c r="AL93" i="1"/>
  <c r="AG63" i="1"/>
  <c r="AL60" i="1"/>
  <c r="AG87" i="1"/>
  <c r="AL81" i="1"/>
  <c r="AG66" i="1"/>
  <c r="AL57" i="1"/>
  <c r="AG78" i="1"/>
  <c r="AL72" i="1"/>
  <c r="AL51" i="1"/>
  <c r="AL48" i="1"/>
  <c r="AL27" i="1"/>
  <c r="AG42" i="1"/>
  <c r="AL42" i="1"/>
  <c r="AL18" i="1"/>
  <c r="AG30" i="1"/>
  <c r="AG33" i="1"/>
  <c r="AG48" i="1"/>
  <c r="AG51" i="1"/>
  <c r="AL9" i="1"/>
  <c r="AG9" i="1"/>
  <c r="AM69" i="1" l="1"/>
  <c r="AL70" i="1" s="1"/>
  <c r="AM33" i="1"/>
  <c r="AL34" i="1" s="1"/>
  <c r="AM21" i="1"/>
  <c r="AL22" i="1" s="1"/>
  <c r="AH87" i="1"/>
  <c r="AG88" i="1" s="1"/>
  <c r="AH75" i="1"/>
  <c r="AG76" i="1" s="1"/>
  <c r="AM30" i="1"/>
  <c r="AL31" i="1" s="1"/>
  <c r="AM45" i="1"/>
  <c r="AL46" i="1" s="1"/>
  <c r="AM18" i="1"/>
  <c r="AL19" i="1" s="1"/>
  <c r="AH33" i="1"/>
  <c r="AG34" i="1" s="1"/>
  <c r="AH21" i="1"/>
  <c r="AG22" i="1" s="1"/>
  <c r="AH63" i="1"/>
  <c r="AG64" i="1" s="1"/>
  <c r="AH51" i="1"/>
  <c r="AG52" i="1" s="1"/>
  <c r="AH93" i="1"/>
  <c r="AG94" i="1" s="1"/>
  <c r="AH81" i="1"/>
  <c r="AG82" i="1" s="1"/>
  <c r="AM36" i="1"/>
  <c r="AL37" i="1" s="1"/>
  <c r="AM24" i="1"/>
  <c r="AL25" i="1" s="1"/>
  <c r="AM39" i="1"/>
  <c r="AL40" i="1" s="1"/>
  <c r="AM96" i="1"/>
  <c r="AL97" i="1" s="1"/>
  <c r="AM84" i="1"/>
  <c r="AL85" i="1" s="1"/>
  <c r="AM72" i="1"/>
  <c r="AL73" i="1" s="1"/>
  <c r="AH36" i="1"/>
  <c r="AG37" i="1" s="1"/>
  <c r="AH24" i="1"/>
  <c r="AG25" i="1" s="1"/>
  <c r="AH39" i="1"/>
  <c r="AG40" i="1" s="1"/>
  <c r="AH54" i="1"/>
  <c r="AG55" i="1" s="1"/>
  <c r="AH96" i="1"/>
  <c r="AG97" i="1" s="1"/>
  <c r="AH72" i="1"/>
  <c r="AG73" i="1" s="1"/>
  <c r="AM15" i="1"/>
  <c r="AL16" i="1" s="1"/>
  <c r="AM27" i="1"/>
  <c r="AL28" i="1" s="1"/>
  <c r="AM42" i="1"/>
  <c r="AL43" i="1" s="1"/>
  <c r="AM57" i="1"/>
  <c r="AL58" i="1" s="1"/>
  <c r="AM87" i="1"/>
  <c r="AL88" i="1" s="1"/>
  <c r="AH27" i="1"/>
  <c r="AG28" i="1" s="1"/>
  <c r="AH42" i="1"/>
  <c r="AG43" i="1" s="1"/>
  <c r="AH57" i="1"/>
  <c r="AG58" i="1" s="1"/>
  <c r="AH18" i="1"/>
  <c r="AG19" i="1" s="1"/>
  <c r="AH30" i="1"/>
  <c r="AG31" i="1" s="1"/>
  <c r="AH45" i="1"/>
  <c r="AG46" i="1" s="1"/>
  <c r="AH60" i="1"/>
  <c r="AG61" i="1" s="1"/>
  <c r="AH48" i="1"/>
  <c r="AG49" i="1" s="1"/>
  <c r="AH90" i="1"/>
  <c r="AG91" i="1" s="1"/>
  <c r="AH78" i="1"/>
  <c r="AG79" i="1" s="1"/>
  <c r="AH99" i="1"/>
  <c r="AG100" i="1" s="1"/>
  <c r="AM99" i="1"/>
  <c r="AL100" i="1" s="1"/>
  <c r="AM12" i="1"/>
  <c r="AL13" i="1" s="1"/>
  <c r="AH12" i="1"/>
  <c r="AG13" i="1" s="1"/>
  <c r="AM75" i="1"/>
  <c r="AL76" i="1" s="1"/>
  <c r="AM66" i="1"/>
  <c r="AL67" i="1" s="1"/>
  <c r="AM63" i="1"/>
  <c r="AL64" i="1" s="1"/>
  <c r="AM51" i="1"/>
  <c r="AL52" i="1" s="1"/>
  <c r="AM81" i="1"/>
  <c r="AL82" i="1" s="1"/>
  <c r="AM90" i="1"/>
  <c r="AL91" i="1" s="1"/>
  <c r="AH66" i="1"/>
  <c r="AG67" i="1" s="1"/>
  <c r="AH69" i="1"/>
  <c r="AG70" i="1" s="1"/>
  <c r="AH15" i="1"/>
  <c r="AG16" i="1" s="1"/>
  <c r="AH84" i="1"/>
  <c r="AG85" i="1" s="1"/>
  <c r="AM93" i="1"/>
  <c r="AL94" i="1" s="1"/>
  <c r="AM78" i="1"/>
  <c r="AL79" i="1" s="1"/>
  <c r="AM54" i="1"/>
  <c r="AL55" i="1" s="1"/>
  <c r="AM60" i="1"/>
  <c r="AL61" i="1" s="1"/>
  <c r="AM48" i="1"/>
  <c r="AL49" i="1" s="1"/>
  <c r="AM9" i="1"/>
  <c r="AL10" i="1" s="1"/>
  <c r="AH9" i="1"/>
  <c r="AG10" i="1" s="1"/>
  <c r="AM19" i="1" l="1"/>
  <c r="AL20" i="1" s="1"/>
  <c r="AM88" i="1"/>
  <c r="AL89" i="1" s="1"/>
  <c r="AM40" i="1"/>
  <c r="AL41" i="1" s="1"/>
  <c r="AM94" i="1"/>
  <c r="AL95" i="1" s="1"/>
  <c r="AM37" i="1"/>
  <c r="AL38" i="1" s="1"/>
  <c r="AM16" i="1"/>
  <c r="AL17" i="1" s="1"/>
  <c r="AM13" i="1"/>
  <c r="AL14" i="1" s="1"/>
  <c r="AM100" i="1"/>
  <c r="AL101" i="1" s="1"/>
  <c r="AM52" i="1"/>
  <c r="AL53" i="1" s="1"/>
  <c r="AM67" i="1"/>
  <c r="AL68" i="1" s="1"/>
  <c r="AM61" i="1"/>
  <c r="AL62" i="1" s="1"/>
  <c r="AM28" i="1"/>
  <c r="AL29" i="1" s="1"/>
  <c r="AM25" i="1"/>
  <c r="AL26" i="1" s="1"/>
  <c r="AM79" i="1"/>
  <c r="AL80" i="1" s="1"/>
  <c r="AM46" i="1"/>
  <c r="AL47" i="1" s="1"/>
  <c r="AM58" i="1"/>
  <c r="AL59" i="1" s="1"/>
  <c r="AM70" i="1"/>
  <c r="AL71" i="1" s="1"/>
  <c r="AM97" i="1"/>
  <c r="AL98" i="1" s="1"/>
  <c r="AM64" i="1"/>
  <c r="AL65" i="1" s="1"/>
  <c r="AM49" i="1"/>
  <c r="AL50" i="1" s="1"/>
  <c r="AM85" i="1"/>
  <c r="AL86" i="1" s="1"/>
  <c r="AM73" i="1"/>
  <c r="AL74" i="1" s="1"/>
  <c r="AM91" i="1"/>
  <c r="AL92" i="1" s="1"/>
  <c r="AM31" i="1"/>
  <c r="AL32" i="1" s="1"/>
  <c r="AM76" i="1"/>
  <c r="AL77" i="1" s="1"/>
  <c r="AM55" i="1"/>
  <c r="AL56" i="1" s="1"/>
  <c r="AM82" i="1"/>
  <c r="AL83" i="1" s="1"/>
  <c r="AM22" i="1"/>
  <c r="AL23" i="1" s="1"/>
  <c r="AM43" i="1"/>
  <c r="AL44" i="1" s="1"/>
  <c r="AM34" i="1"/>
  <c r="AL35" i="1" s="1"/>
  <c r="AH76" i="1"/>
  <c r="AG77" i="1" s="1"/>
  <c r="AH28" i="1"/>
  <c r="AG29" i="1" s="1"/>
  <c r="AH55" i="1"/>
  <c r="AG56" i="1" s="1"/>
  <c r="AH43" i="1"/>
  <c r="AG44" i="1" s="1"/>
  <c r="AH91" i="1"/>
  <c r="AG92" i="1" s="1"/>
  <c r="AH67" i="1"/>
  <c r="AG68" i="1" s="1"/>
  <c r="AH79" i="1"/>
  <c r="AG80" i="1" s="1"/>
  <c r="AH64" i="1"/>
  <c r="AG65" i="1" s="1"/>
  <c r="AH85" i="1"/>
  <c r="AG86" i="1" s="1"/>
  <c r="AH82" i="1"/>
  <c r="AG83" i="1" s="1"/>
  <c r="AH31" i="1"/>
  <c r="AG32" i="1" s="1"/>
  <c r="AH61" i="1"/>
  <c r="AG62" i="1" s="1"/>
  <c r="AH73" i="1"/>
  <c r="AG74" i="1" s="1"/>
  <c r="AH46" i="1"/>
  <c r="AG47" i="1" s="1"/>
  <c r="AH52" i="1"/>
  <c r="AG53" i="1" s="1"/>
  <c r="AH94" i="1"/>
  <c r="AG95" i="1" s="1"/>
  <c r="AH100" i="1"/>
  <c r="AG101" i="1" s="1"/>
  <c r="AH13" i="1"/>
  <c r="AG14" i="1" s="1"/>
  <c r="AH40" i="1"/>
  <c r="AG41" i="1" s="1"/>
  <c r="AH58" i="1"/>
  <c r="AG59" i="1" s="1"/>
  <c r="AH88" i="1"/>
  <c r="AG89" i="1" s="1"/>
  <c r="AH37" i="1"/>
  <c r="AG38" i="1" s="1"/>
  <c r="AH49" i="1"/>
  <c r="AG50" i="1" s="1"/>
  <c r="AH25" i="1"/>
  <c r="AG26" i="1" s="1"/>
  <c r="AH16" i="1"/>
  <c r="AG17" i="1" s="1"/>
  <c r="AH34" i="1"/>
  <c r="AG35" i="1" s="1"/>
  <c r="AH97" i="1"/>
  <c r="AG98" i="1" s="1"/>
  <c r="AH22" i="1"/>
  <c r="AG23" i="1" s="1"/>
  <c r="AH19" i="1"/>
  <c r="AG20" i="1" s="1"/>
  <c r="AH70" i="1"/>
  <c r="AG71" i="1" s="1"/>
  <c r="AM10" i="1"/>
  <c r="AL11" i="1" s="1"/>
  <c r="AH10" i="1"/>
  <c r="AG11" i="1" s="1"/>
  <c r="AM17" i="1" l="1"/>
  <c r="AI15" i="1" s="1"/>
  <c r="AM14" i="1"/>
  <c r="AI12" i="1" s="1"/>
  <c r="AM89" i="1"/>
  <c r="AI87" i="1" s="1"/>
  <c r="AM62" i="1"/>
  <c r="AI60" i="1" s="1"/>
  <c r="AM47" i="1"/>
  <c r="AI45" i="1" s="1"/>
  <c r="AM83" i="1"/>
  <c r="AI81" i="1" s="1"/>
  <c r="AM98" i="1"/>
  <c r="AI96" i="1" s="1"/>
  <c r="AM50" i="1"/>
  <c r="AI48" i="1" s="1"/>
  <c r="AM77" i="1"/>
  <c r="AI75" i="1" s="1"/>
  <c r="AM71" i="1"/>
  <c r="AI69" i="1" s="1"/>
  <c r="AM26" i="1"/>
  <c r="AI24" i="1" s="1"/>
  <c r="AM86" i="1"/>
  <c r="AI84" i="1" s="1"/>
  <c r="AM59" i="1"/>
  <c r="AI57" i="1" s="1"/>
  <c r="AM92" i="1"/>
  <c r="AI90" i="1" s="1"/>
  <c r="AM29" i="1"/>
  <c r="AI27" i="1" s="1"/>
  <c r="AM35" i="1"/>
  <c r="AI33" i="1" s="1"/>
  <c r="AM41" i="1"/>
  <c r="AI39" i="1" s="1"/>
  <c r="AM53" i="1"/>
  <c r="AI51" i="1" s="1"/>
  <c r="AM74" i="1"/>
  <c r="AI72" i="1" s="1"/>
  <c r="AM44" i="1"/>
  <c r="AI42" i="1" s="1"/>
  <c r="AM80" i="1"/>
  <c r="AI78" i="1" s="1"/>
  <c r="AM101" i="1"/>
  <c r="AI99" i="1" s="1"/>
  <c r="AM32" i="1"/>
  <c r="AI30" i="1" s="1"/>
  <c r="AM23" i="1"/>
  <c r="AI21" i="1" s="1"/>
  <c r="AM95" i="1"/>
  <c r="AI93" i="1" s="1"/>
  <c r="AM56" i="1"/>
  <c r="AI54" i="1" s="1"/>
  <c r="AM68" i="1"/>
  <c r="AI66" i="1" s="1"/>
  <c r="AM20" i="1"/>
  <c r="AI18" i="1" s="1"/>
  <c r="AM65" i="1"/>
  <c r="AI63" i="1" s="1"/>
  <c r="AH14" i="1"/>
  <c r="AD12" i="1" s="1"/>
  <c r="AH20" i="1"/>
  <c r="AD18" i="1" s="1"/>
  <c r="AH101" i="1"/>
  <c r="AD99" i="1" s="1"/>
  <c r="AH47" i="1"/>
  <c r="AD45" i="1" s="1"/>
  <c r="AH77" i="1"/>
  <c r="AD75" i="1" s="1"/>
  <c r="AH41" i="1"/>
  <c r="AD39" i="1" s="1"/>
  <c r="AH38" i="1"/>
  <c r="AD36" i="1" s="1"/>
  <c r="AH83" i="1"/>
  <c r="AD81" i="1" s="1"/>
  <c r="AH56" i="1"/>
  <c r="AD54" i="1" s="1"/>
  <c r="AH92" i="1"/>
  <c r="AD90" i="1" s="1"/>
  <c r="AH29" i="1"/>
  <c r="AD27" i="1" s="1"/>
  <c r="AH44" i="1"/>
  <c r="AD42" i="1" s="1"/>
  <c r="AH65" i="1"/>
  <c r="AD63" i="1" s="1"/>
  <c r="AH68" i="1"/>
  <c r="AD66" i="1" s="1"/>
  <c r="AH59" i="1"/>
  <c r="AD57" i="1" s="1"/>
  <c r="AH62" i="1"/>
  <c r="AD60" i="1" s="1"/>
  <c r="AH86" i="1"/>
  <c r="AD84" i="1" s="1"/>
  <c r="AH23" i="1"/>
  <c r="AD21" i="1" s="1"/>
  <c r="AH17" i="1"/>
  <c r="AD15" i="1" s="1"/>
  <c r="AH98" i="1"/>
  <c r="AD96" i="1" s="1"/>
  <c r="AH50" i="1"/>
  <c r="AD48" i="1" s="1"/>
  <c r="AH71" i="1"/>
  <c r="AD69" i="1" s="1"/>
  <c r="AH89" i="1"/>
  <c r="AD87" i="1" s="1"/>
  <c r="AH95" i="1"/>
  <c r="AD93" i="1" s="1"/>
  <c r="AH32" i="1"/>
  <c r="AD30" i="1" s="1"/>
  <c r="AH74" i="1"/>
  <c r="AD72" i="1" s="1"/>
  <c r="AH35" i="1"/>
  <c r="AD33" i="1" s="1"/>
  <c r="AH80" i="1"/>
  <c r="AD78" i="1" s="1"/>
  <c r="AH26" i="1"/>
  <c r="AD24" i="1" s="1"/>
  <c r="AH53" i="1"/>
  <c r="AD51" i="1" s="1"/>
  <c r="AH11" i="1"/>
  <c r="AD9" i="1" s="1"/>
  <c r="AM11" i="1"/>
  <c r="AI9" i="1" s="1"/>
  <c r="AM38" i="1"/>
  <c r="AI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Hernandez Zorro</author>
    <author>Alexander</author>
  </authors>
  <commentList>
    <comment ref="C7" authorId="0" shapeId="0" xr:uid="{CC045A62-3A34-4114-BE10-AC45939B05FE}">
      <text>
        <r>
          <rPr>
            <sz val="9"/>
            <color indexed="81"/>
            <rFont val="Tahoma"/>
            <family val="2"/>
          </rPr>
          <t xml:space="preserve">Proposito para el cual fue creado el proceso y sus sistemas de gestión implementados
</t>
        </r>
      </text>
    </comment>
    <comment ref="D7" authorId="1" shapeId="0" xr:uid="{5FD9C9DB-7BA5-41AD-AD60-0FFB9DCDF41D}">
      <text>
        <r>
          <rPr>
            <sz val="9"/>
            <color indexed="81"/>
            <rFont val="Tahoma"/>
            <family val="2"/>
          </rPr>
          <t xml:space="preserve">Actividades claves que permiten alcanzar el objetivo del proceso
</t>
        </r>
      </text>
    </comment>
    <comment ref="L7" authorId="0" shapeId="0" xr:uid="{7E42C980-2040-4354-B866-FD694BF6D3A9}">
      <text>
        <r>
          <rPr>
            <sz val="9"/>
            <color indexed="81"/>
            <rFont val="Tahoma"/>
            <family val="2"/>
          </rPr>
          <t>Permite entender la 
forma como se puede manifestar el riesgo</t>
        </r>
      </text>
    </comment>
    <comment ref="M7" authorId="0" shapeId="0" xr:uid="{68321B3C-8C81-4D2F-AFC3-EFC065DAD0C5}">
      <text>
        <r>
          <rPr>
            <sz val="9"/>
            <color indexed="81"/>
            <rFont val="Tahoma"/>
            <family val="2"/>
          </rPr>
          <t>Agrupación de riesgos de acuerdo a sus caracteristicas</t>
        </r>
        <r>
          <rPr>
            <sz val="9"/>
            <color indexed="81"/>
            <rFont val="Tahoma"/>
            <family val="2"/>
          </rPr>
          <t xml:space="preserve">
</t>
        </r>
      </text>
    </comment>
    <comment ref="N7" authorId="1" shapeId="0" xr:uid="{B7D5458B-A315-45C9-866F-995018FCD606}">
      <text>
        <r>
          <rPr>
            <sz val="9"/>
            <color indexed="81"/>
            <rFont val="Tahoma"/>
            <family val="2"/>
          </rPr>
          <t xml:space="preserve">Se asocian los activos de información criticos de acuerdo al inventario de activos de información asociados al proceso
</t>
        </r>
      </text>
    </comment>
    <comment ref="O7" authorId="1" shapeId="0" xr:uid="{CCA5A59C-325C-4E9E-8B51-A71F1DA0E845}">
      <text>
        <r>
          <rPr>
            <sz val="9"/>
            <color indexed="81"/>
            <rFont val="Tahoma"/>
            <family val="2"/>
          </rPr>
          <t xml:space="preserve">Fuentes generadoras del riesgo
</t>
        </r>
      </text>
    </comment>
    <comment ref="P7" authorId="0" shapeId="0" xr:uid="{DB2DB821-FA3F-48B2-A75A-2577E8A732D2}">
      <text>
        <r>
          <rPr>
            <sz val="9"/>
            <color indexed="81"/>
            <rFont val="Tahoma"/>
            <family val="2"/>
          </rPr>
          <t xml:space="preserve">Agrupación del riesgo de acuerdo al factor generador del riesgo
</t>
        </r>
      </text>
    </comment>
    <comment ref="Q7" authorId="1" shapeId="0" xr:uid="{2716193D-4EFB-43FF-B5C7-28532D282EE1}">
      <text>
        <r>
          <rPr>
            <sz val="9"/>
            <color indexed="81"/>
            <rFont val="Tahoma"/>
            <family val="2"/>
          </rPr>
          <t xml:space="preserve">Número de veces que se realiza la actividad al año
</t>
        </r>
      </text>
    </comment>
    <comment ref="R7" authorId="0" shapeId="0" xr:uid="{59A92E8B-EB21-4434-A8B1-3FF1BAE69532}">
      <text>
        <r>
          <rPr>
            <sz val="9"/>
            <color indexed="81"/>
            <rFont val="Tahoma"/>
            <family val="2"/>
          </rPr>
          <t>posibilidad de ocurrencia 
del riesgo sin tener en cuenta controles</t>
        </r>
      </text>
    </comment>
    <comment ref="T7" authorId="0" shapeId="0" xr:uid="{869A5023-7DEA-4FD4-9988-C2CC6007A3A5}">
      <text>
        <r>
          <rPr>
            <sz val="9"/>
            <color indexed="81"/>
            <rFont val="Tahoma"/>
            <family val="2"/>
          </rPr>
          <t>Es la consecuencia económica o reputacional a la cual se ve 
expuesta la organización en caso de materializarse un riesgo sin tener en cuenta controles actuales</t>
        </r>
      </text>
    </comment>
    <comment ref="V7" authorId="0" shapeId="0" xr:uid="{7B7F7224-E04A-4EF3-B936-59EB390A0974}">
      <text>
        <r>
          <rPr>
            <sz val="9"/>
            <color indexed="81"/>
            <rFont val="Tahoma"/>
            <family val="2"/>
          </rPr>
          <t xml:space="preserve">Combinación entre la probabilidad y el impacto
</t>
        </r>
      </text>
    </comment>
    <comment ref="W7" authorId="0" shapeId="0" xr:uid="{C35BFC2C-A715-4A81-9981-B22C6A79B97D}">
      <text>
        <r>
          <rPr>
            <sz val="9"/>
            <color indexed="81"/>
            <rFont val="Tahoma"/>
            <family val="2"/>
          </rPr>
          <t xml:space="preserve">Medida que permite reducir o mitigar el riesgo
</t>
        </r>
      </text>
    </comment>
    <comment ref="X7" authorId="0" shapeId="0" xr:uid="{B154953C-98A8-4809-9B36-46559CBDA0D2}">
      <text>
        <r>
          <rPr>
            <sz val="9"/>
            <color indexed="81"/>
            <rFont val="Tahoma"/>
            <family val="2"/>
          </rPr>
          <t>Disminución de la probabilidad inherente ante la existencia de Controles Preventivos y Detectivos
Disminución del impacto inherente ante la existencia de Controles Correctivos</t>
        </r>
      </text>
    </comment>
    <comment ref="Y7" authorId="0" shapeId="0" xr:uid="{A4DF085E-B06E-40E0-9FFD-0944E7534A67}">
      <text>
        <r>
          <rPr>
            <b/>
            <sz val="9"/>
            <color indexed="81"/>
            <rFont val="Tahoma"/>
            <family val="2"/>
          </rPr>
          <t>Control preventivo</t>
        </r>
        <r>
          <rPr>
            <sz val="9"/>
            <color indexed="81"/>
            <rFont val="Tahoma"/>
            <family val="2"/>
          </rPr>
          <t xml:space="preserve">: control accionado en la entrada del proceso y antes de que se realice la actividad originadora del riesgo, se busca establecer las condiciones que aseguren el resultado final esperado. 
</t>
        </r>
        <r>
          <rPr>
            <b/>
            <sz val="9"/>
            <color indexed="81"/>
            <rFont val="Tahoma"/>
            <family val="2"/>
          </rPr>
          <t>Control detectivo:</t>
        </r>
        <r>
          <rPr>
            <sz val="9"/>
            <color indexed="81"/>
            <rFont val="Tahoma"/>
            <family val="2"/>
          </rPr>
          <t xml:space="preserve"> control accionado durante la ejecución del proceso. Estos controles detectan el riesgo, pero generan reprocesos.
</t>
        </r>
        <r>
          <rPr>
            <b/>
            <sz val="9"/>
            <color indexed="81"/>
            <rFont val="Tahoma"/>
            <family val="2"/>
          </rPr>
          <t>Control correctivo:</t>
        </r>
        <r>
          <rPr>
            <sz val="9"/>
            <color indexed="81"/>
            <rFont val="Tahoma"/>
            <family val="2"/>
          </rPr>
          <t xml:space="preserve"> control accionado en la salida del proceso y después de que se materializa el riesgo. Estos controles tienen costos implícitos
</t>
        </r>
      </text>
    </comment>
    <comment ref="Z7" authorId="0" shapeId="0" xr:uid="{AD8BFC25-D578-4F1F-A097-377DCAD3B783}">
      <text>
        <r>
          <rPr>
            <b/>
            <sz val="9"/>
            <color indexed="81"/>
            <rFont val="Tahoma"/>
            <family val="2"/>
          </rPr>
          <t xml:space="preserve">Manual: </t>
        </r>
        <r>
          <rPr>
            <sz val="9"/>
            <color indexed="81"/>
            <rFont val="Tahoma"/>
            <family val="2"/>
          </rPr>
          <t xml:space="preserve">Controles que son ejecutados por una persona, tiene implícito el error humano.
</t>
        </r>
        <r>
          <rPr>
            <b/>
            <sz val="9"/>
            <color indexed="81"/>
            <rFont val="Tahoma"/>
            <family val="2"/>
          </rPr>
          <t xml:space="preserve">
Automatizado:</t>
        </r>
        <r>
          <rPr>
            <sz val="9"/>
            <color indexed="81"/>
            <rFont val="Tahoma"/>
            <family val="2"/>
          </rPr>
          <t xml:space="preserve"> Son actividades de 
procesamiento o validación de 
información que se ejecutan por 
un sistema y/o aplicativo de 
manera automática sin la 
intervención de personas para 
su realización.
</t>
        </r>
        <r>
          <rPr>
            <b/>
            <sz val="9"/>
            <color indexed="81"/>
            <rFont val="Tahoma"/>
            <family val="2"/>
          </rPr>
          <t xml:space="preserve">
</t>
        </r>
      </text>
    </comment>
    <comment ref="AA7" authorId="0" shapeId="0" xr:uid="{F1F4F7E6-811C-4959-B7A8-E5A5A9C1C0E0}">
      <text>
        <r>
          <rPr>
            <b/>
            <sz val="9"/>
            <color indexed="81"/>
            <rFont val="Tahoma"/>
            <family val="2"/>
          </rPr>
          <t>Documentado</t>
        </r>
        <r>
          <rPr>
            <sz val="9"/>
            <color indexed="81"/>
            <rFont val="Tahoma"/>
            <family val="2"/>
          </rPr>
          <t xml:space="preserve">
Controles que están documentados en el proceso, ya sea en manuales, 
procedimientos, flujogramas o 
cualquier otro documento propio 
del proceso.
</t>
        </r>
        <r>
          <rPr>
            <b/>
            <sz val="9"/>
            <color indexed="81"/>
            <rFont val="Tahoma"/>
            <family val="2"/>
          </rPr>
          <t>Sin documentar</t>
        </r>
        <r>
          <rPr>
            <sz val="9"/>
            <color indexed="81"/>
            <rFont val="Tahoma"/>
            <family val="2"/>
          </rPr>
          <t xml:space="preserve">
Identifica a los controles que 
pese a que se ejecutan en el 
proceso no se encuentran 
documentados en ningún 
documento propio del proceso .
</t>
        </r>
      </text>
    </comment>
    <comment ref="AB7" authorId="0" shapeId="0" xr:uid="{F24AB076-D37C-4D1D-893E-B84DDD176343}">
      <text>
        <r>
          <rPr>
            <b/>
            <sz val="9"/>
            <color indexed="81"/>
            <rFont val="Tahoma"/>
            <family val="2"/>
          </rPr>
          <t xml:space="preserve">Con registro
</t>
        </r>
        <r>
          <rPr>
            <sz val="9"/>
            <color indexed="81"/>
            <rFont val="Tahoma"/>
            <family val="2"/>
          </rPr>
          <t xml:space="preserve">El control deja un registro 
permite evidencia la ejecución 
del control.
</t>
        </r>
        <r>
          <rPr>
            <b/>
            <sz val="9"/>
            <color indexed="81"/>
            <rFont val="Tahoma"/>
            <family val="2"/>
          </rPr>
          <t>Sin registro</t>
        </r>
        <r>
          <rPr>
            <sz val="9"/>
            <color indexed="81"/>
            <rFont val="Tahoma"/>
            <family val="2"/>
          </rPr>
          <t xml:space="preserve">
El control no deja registro de la 
ejecución del control.</t>
        </r>
      </text>
    </comment>
    <comment ref="AC7" authorId="0" shapeId="0" xr:uid="{3E2D25EF-B827-495E-8538-757F23B4D501}">
      <text>
        <r>
          <rPr>
            <b/>
            <sz val="9"/>
            <color indexed="81"/>
            <rFont val="Tahoma"/>
            <family val="2"/>
          </rPr>
          <t xml:space="preserve">Continuo
</t>
        </r>
        <r>
          <rPr>
            <sz val="9"/>
            <color indexed="81"/>
            <rFont val="Tahoma"/>
            <family val="2"/>
          </rPr>
          <t xml:space="preserve">El control se aplica siempre que 
se realiza la actividad que conlleva el riesgo.
</t>
        </r>
        <r>
          <rPr>
            <b/>
            <sz val="9"/>
            <color indexed="81"/>
            <rFont val="Tahoma"/>
            <family val="2"/>
          </rPr>
          <t xml:space="preserve">Aleatorio
</t>
        </r>
        <r>
          <rPr>
            <sz val="9"/>
            <color indexed="81"/>
            <rFont val="Tahoma"/>
            <family val="2"/>
          </rPr>
          <t>El control se aplica aleatoriamente a la actividad que conlleva el riesgo</t>
        </r>
      </text>
    </comment>
    <comment ref="AD7" authorId="0" shapeId="0" xr:uid="{8A22D9EC-B70F-4819-89D7-495BAEC0FD9E}">
      <text>
        <r>
          <rPr>
            <sz val="9"/>
            <color indexed="81"/>
            <rFont val="Tahoma"/>
            <family val="2"/>
          </rPr>
          <t xml:space="preserve">Posibilidad de ocurrencia 
del riesgo teniendo en cuenta sus controles actuales y efectividad de los mismos
</t>
        </r>
      </text>
    </comment>
    <comment ref="AI7" authorId="0" shapeId="0" xr:uid="{9F71BB96-73C8-401F-9975-61B3158344E2}">
      <text>
        <r>
          <rPr>
            <sz val="9"/>
            <color indexed="81"/>
            <rFont val="Tahoma"/>
            <family val="2"/>
          </rPr>
          <t xml:space="preserve">Es la consecuencia económica o reputacional a la cual se ve 
expuesta la organización en caso de materializarse teniendo en cuenta sus controles actuales y efectividad de los mismos
</t>
        </r>
      </text>
    </comment>
    <comment ref="AN7" authorId="0" shapeId="0" xr:uid="{74D6D7FF-B7B3-498F-8380-7A9F39B94EF4}">
      <text>
        <r>
          <rPr>
            <sz val="9"/>
            <color indexed="81"/>
            <rFont val="Tahoma"/>
            <family val="2"/>
          </rPr>
          <t>Combinación entre la probabilidad y el impacto</t>
        </r>
      </text>
    </comment>
    <comment ref="AO7" authorId="0" shapeId="0" xr:uid="{A6C48BFA-0BCD-4631-9C1B-85508917814E}">
      <text>
        <r>
          <rPr>
            <b/>
            <sz val="9"/>
            <color indexed="81"/>
            <rFont val="Tahoma"/>
            <family val="2"/>
          </rPr>
          <t xml:space="preserve">Reducir - Transferencia
</t>
        </r>
        <r>
          <rPr>
            <sz val="9"/>
            <color indexed="81"/>
            <rFont val="Tahoma"/>
            <family val="2"/>
          </rPr>
          <t xml:space="preserve">Despues de realizar un analisis, se considera que la mejor estrategía es tercerizar el proceso o trasladar el riesgo a través de seguros o polizas. La responsabilidad economica recae sobre el tercero, pero no se transfiere la responsabilidad sobre el tema reputacional
</t>
        </r>
        <r>
          <rPr>
            <b/>
            <sz val="9"/>
            <color indexed="81"/>
            <rFont val="Tahoma"/>
            <family val="2"/>
          </rPr>
          <t xml:space="preserve">Reducir - Mitigar
</t>
        </r>
        <r>
          <rPr>
            <sz val="9"/>
            <color indexed="81"/>
            <rFont val="Tahoma"/>
            <family val="2"/>
          </rPr>
          <t xml:space="preserve">Despues de realizar un analisis y considerar los niveles de riesgo se implementan acciones que mitiguen el nivel de riesgo. No necesariamente es un control adicional
</t>
        </r>
        <r>
          <rPr>
            <b/>
            <sz val="9"/>
            <color indexed="81"/>
            <rFont val="Tahoma"/>
            <family val="2"/>
          </rPr>
          <t xml:space="preserve">Aceptar
</t>
        </r>
        <r>
          <rPr>
            <sz val="9"/>
            <color indexed="81"/>
            <rFont val="Tahoma"/>
            <family val="2"/>
          </rPr>
          <t>Despues de realizar un analisis y considerar los niveles de riesgo se determina asumir el mismo conociendo los efectos de su posible materialización (Esta desición es solo aplicable para los riesgos en Nivel de Severidad Bajo)</t>
        </r>
        <r>
          <rPr>
            <b/>
            <sz val="9"/>
            <color indexed="81"/>
            <rFont val="Tahoma"/>
            <family val="2"/>
          </rPr>
          <t xml:space="preserve">
Evitar
</t>
        </r>
        <r>
          <rPr>
            <sz val="9"/>
            <color indexed="81"/>
            <rFont val="Tahoma"/>
            <family val="2"/>
          </rPr>
          <t>Despues de realizar un analisis y considerar que el nivel de riesgo es demasiado alto o extremo, se determina NO asumir la actividad que genera este riesgo</t>
        </r>
      </text>
    </comment>
    <comment ref="AP7" authorId="0" shapeId="0" xr:uid="{09C1CDAB-0212-47F9-ABEA-B5F863636ABA}">
      <text>
        <r>
          <rPr>
            <sz val="9"/>
            <color indexed="81"/>
            <rFont val="Tahoma"/>
            <family val="2"/>
          </rPr>
          <t xml:space="preserve">Argumento de la desición tomada para dar tratamiento al riesgo
</t>
        </r>
      </text>
    </comment>
    <comment ref="AQ7" authorId="0" shapeId="0" xr:uid="{90A62FD8-1584-45BE-A219-3A5098B8EEAB}">
      <text>
        <r>
          <rPr>
            <sz val="9"/>
            <color indexed="81"/>
            <rFont val="Tahoma"/>
            <family val="2"/>
          </rPr>
          <t xml:space="preserve">Actividad adicional que se define para ayudar al control existente con el fin de evitar la materialización del riesgo.
</t>
        </r>
      </text>
    </comment>
    <comment ref="AR7" authorId="0" shapeId="0" xr:uid="{C875974B-3686-4805-AB1C-AF211C1B3443}">
      <text>
        <r>
          <rPr>
            <sz val="9"/>
            <color indexed="81"/>
            <rFont val="Tahoma"/>
            <family val="2"/>
          </rPr>
          <t xml:space="preserve">Fecha considerada para comenzar la implementación del plan de acción definido
</t>
        </r>
      </text>
    </comment>
    <comment ref="AS7" authorId="0" shapeId="0" xr:uid="{F1CCB355-4AA5-4CE2-9886-EC278AB549BA}">
      <text>
        <r>
          <rPr>
            <sz val="9"/>
            <color indexed="81"/>
            <rFont val="Tahoma"/>
            <family val="2"/>
          </rPr>
          <t xml:space="preserve">Fecha considerada para terminar la implementación del plan de acción definida
</t>
        </r>
      </text>
    </comment>
    <comment ref="AT7" authorId="0" shapeId="0" xr:uid="{0CEF2D45-AF00-4AE4-8E0B-3E85725B1266}">
      <text>
        <r>
          <rPr>
            <sz val="9"/>
            <color indexed="81"/>
            <rFont val="Tahoma"/>
            <family val="2"/>
          </rPr>
          <t xml:space="preserve">Intervalo de verificación del estado de avance de la implementación del plan de acción y en caso aplicable tomar correctivos que permita alcanzar la implementación del plan de acción
</t>
        </r>
      </text>
    </comment>
    <comment ref="AU7" authorId="0" shapeId="0" xr:uid="{305FAA0A-2C38-4245-8D9F-F41CB9A16AB7}">
      <text>
        <r>
          <rPr>
            <sz val="9"/>
            <color indexed="81"/>
            <rFont val="Tahoma"/>
            <family val="2"/>
          </rPr>
          <t xml:space="preserve">Cargo responsable de implementar el plan de acción definido
</t>
        </r>
      </text>
    </comment>
    <comment ref="E8" authorId="0" shapeId="0" xr:uid="{00000000-0006-0000-0000-000001000000}">
      <text>
        <r>
          <rPr>
            <i/>
            <sz val="9"/>
            <color indexed="81"/>
            <rFont val="Tahoma"/>
            <family val="2"/>
          </rPr>
          <t xml:space="preserve">Impacto: </t>
        </r>
        <r>
          <rPr>
            <sz val="9"/>
            <color indexed="81"/>
            <rFont val="Tahoma"/>
            <family val="2"/>
          </rPr>
          <t>es la consecuencia económica o reputacional a la cual se ve expuesta la organización en caso de materializarse un riesgo.</t>
        </r>
      </text>
    </comment>
    <comment ref="F8" authorId="0" shapeId="0" xr:uid="{00000000-0006-0000-0000-000002000000}">
      <text>
        <r>
          <rPr>
            <sz val="9"/>
            <color indexed="81"/>
            <rFont val="Tahoma"/>
            <family val="2"/>
          </rPr>
          <t xml:space="preserve">Circunstancias o situaciones más evidentes sobre las cuales se presenta el riesgo. 
</t>
        </r>
      </text>
    </comment>
    <comment ref="G8" authorId="0" shapeId="0" xr:uid="{00000000-0006-0000-0000-000003000000}">
      <text>
        <r>
          <rPr>
            <sz val="9"/>
            <color indexed="81"/>
            <rFont val="Tahoma"/>
            <family val="2"/>
          </rPr>
          <t>Causa  principal  o básica, corresponde a las razones por la cuales se puede presentar  el riesgo, son la base para la definición de controles en la etapa de valoración del riesgo</t>
        </r>
        <r>
          <rPr>
            <b/>
            <sz val="9"/>
            <color indexed="81"/>
            <rFont val="Tahoma"/>
            <family val="2"/>
          </rPr>
          <t xml:space="preserve">. </t>
        </r>
        <r>
          <rPr>
            <sz val="9"/>
            <color indexed="81"/>
            <rFont val="Tahoma"/>
            <family val="2"/>
          </rPr>
          <t xml:space="preserve">
</t>
        </r>
      </text>
    </comment>
    <comment ref="H8" authorId="1" shapeId="0" xr:uid="{153D6F0C-501B-4405-A891-142B6F02E73E}">
      <text>
        <r>
          <rPr>
            <sz val="9"/>
            <color indexed="81"/>
            <rFont val="Tahoma"/>
            <family val="2"/>
          </rPr>
          <t>cambios o modificaciones indebidas
Se comienza con la palabra Posibilidad de ..</t>
        </r>
      </text>
    </comment>
    <comment ref="I8" authorId="1" shapeId="0" xr:uid="{119113FC-BDB5-41D4-A3D8-9F5934A551D1}">
      <text>
        <r>
          <rPr>
            <sz val="9"/>
            <color indexed="81"/>
            <rFont val="Tahoma"/>
            <family val="2"/>
          </rPr>
          <t>Quien ejerce o tiene la potestad de realizar la acción u omisión</t>
        </r>
      </text>
    </comment>
    <comment ref="J8" authorId="1" shapeId="0" xr:uid="{6B37E17D-41E3-400A-B679-F89A0131688C}">
      <text>
        <r>
          <rPr>
            <sz val="9"/>
            <color indexed="81"/>
            <rFont val="Tahoma"/>
            <family val="2"/>
          </rPr>
          <t xml:space="preserve">Actividad sobre la cual se realiza la acción u omisión
</t>
        </r>
      </text>
    </comment>
    <comment ref="K8" authorId="1" shapeId="0" xr:uid="{86B02D1B-3917-4F62-9A76-1D51C2907B88}">
      <text>
        <r>
          <rPr>
            <sz val="9"/>
            <color indexed="81"/>
            <rFont val="Tahoma"/>
            <family val="2"/>
          </rPr>
          <t xml:space="preserve">Quien se beneficia de la acción indebida realizada
</t>
        </r>
      </text>
    </comment>
  </commentList>
</comments>
</file>

<file path=xl/sharedStrings.xml><?xml version="1.0" encoding="utf-8"?>
<sst xmlns="http://schemas.openxmlformats.org/spreadsheetml/2006/main" count="375" uniqueCount="287">
  <si>
    <t xml:space="preserve">FORMATO PARA EL LEVANTAMIENTO DEL MAPA DE RIESGOS </t>
  </si>
  <si>
    <t>DIRECCIONAMIENTO ESTRATEGICO</t>
  </si>
  <si>
    <t>Versión: 10</t>
  </si>
  <si>
    <t>PROCEDIMIENTO DE ADMINISTRACIÓN DE RIESGOS</t>
  </si>
  <si>
    <t>Paginas</t>
  </si>
  <si>
    <t xml:space="preserve">Fecha Actualización de los Registros: </t>
  </si>
  <si>
    <t># Riesgo</t>
  </si>
  <si>
    <t>Proceso / Dirección Territorial / Dueño del Riesgo</t>
  </si>
  <si>
    <t>Objetivo del Proceso</t>
  </si>
  <si>
    <t>Actividad</t>
  </si>
  <si>
    <t>Estructura redacción Riesgos Gestión -Seguridad Información - SST - Ambiental -Documental - Fiscal</t>
  </si>
  <si>
    <t>Estructura redacción Riesgo de Corrupción</t>
  </si>
  <si>
    <t xml:space="preserve">Redacción del riesgo </t>
  </si>
  <si>
    <t>Tipología del Riesgo</t>
  </si>
  <si>
    <t>Activos de Información</t>
  </si>
  <si>
    <t>Factor de Riesgo</t>
  </si>
  <si>
    <t>Clasificación
 del Riesgo</t>
  </si>
  <si>
    <t>Frecuencia de la Actividad</t>
  </si>
  <si>
    <t xml:space="preserve">Probabilidad Inherente </t>
  </si>
  <si>
    <t>% Probabilidad</t>
  </si>
  <si>
    <t>Impacto Inherente</t>
  </si>
  <si>
    <t>% Impacto</t>
  </si>
  <si>
    <t>Nivel de Severidad Riesgo Inherente</t>
  </si>
  <si>
    <t>Descripción del control</t>
  </si>
  <si>
    <t>Afectación del control</t>
  </si>
  <si>
    <t>Tipo de Control</t>
  </si>
  <si>
    <t>Implementación</t>
  </si>
  <si>
    <t>Documentación</t>
  </si>
  <si>
    <t>Evidencia</t>
  </si>
  <si>
    <t>Frecuencia</t>
  </si>
  <si>
    <t xml:space="preserve">Probabilidad Residual </t>
  </si>
  <si>
    <t>% Probabilidad Tipo</t>
  </si>
  <si>
    <t>Impacto Residual</t>
  </si>
  <si>
    <t>Nivel de Severidad Riesgo Residual</t>
  </si>
  <si>
    <t>Tratamiento</t>
  </si>
  <si>
    <t>Comentario Tratamiento</t>
  </si>
  <si>
    <t>Plan de Acción</t>
  </si>
  <si>
    <t>Fecha Inicio</t>
  </si>
  <si>
    <t>Fecha Fin</t>
  </si>
  <si>
    <t>Fecha Seguimiento</t>
  </si>
  <si>
    <t>Responsable</t>
  </si>
  <si>
    <t>Impacto</t>
  </si>
  <si>
    <t>Causa Inmediata</t>
  </si>
  <si>
    <t>Causa Raiz</t>
  </si>
  <si>
    <t>Acción u Omisión</t>
  </si>
  <si>
    <t>Uso del Poder</t>
  </si>
  <si>
    <t>Desviación Gestión Pública</t>
  </si>
  <si>
    <t>Beneficio Propio/Tercero</t>
  </si>
  <si>
    <t>% Probabilidad Implementación</t>
  </si>
  <si>
    <t>Calculo Probabilidad</t>
  </si>
  <si>
    <t>Calculo Probabilidad 1</t>
  </si>
  <si>
    <t>% Impacto Tipo</t>
  </si>
  <si>
    <t>% Impacto Implementación</t>
  </si>
  <si>
    <t>Calculo Impacto</t>
  </si>
  <si>
    <t>Calculo Impacto 1</t>
  </si>
  <si>
    <t>Ambiental</t>
  </si>
  <si>
    <t>Posibilidad de efecto dañoso sobre bienes públicos</t>
  </si>
  <si>
    <t>Corrupción</t>
  </si>
  <si>
    <t>Posibilidad de efecto dañoso sobre intereses patrimoniales de naturaleza publica</t>
  </si>
  <si>
    <t>Documental</t>
  </si>
  <si>
    <t>Posibilidad de efecto dañoso sobre recursos públicos</t>
  </si>
  <si>
    <t>Emergencias, Crisis, Seguridad de las personas</t>
  </si>
  <si>
    <t>Posibilidad de pérdida de confidencialidad</t>
  </si>
  <si>
    <t>Fiscal</t>
  </si>
  <si>
    <t>Posibilidad de pérdida de disponibilidad</t>
  </si>
  <si>
    <t xml:space="preserve">Proceso/
Subproceso </t>
  </si>
  <si>
    <t>Objetivo</t>
  </si>
  <si>
    <t>Gestión</t>
  </si>
  <si>
    <t>Posibilidad de pérdida de integridad</t>
  </si>
  <si>
    <t>Seguridad Información/Digital</t>
  </si>
  <si>
    <t>Posibilidad de pérdida económica</t>
  </si>
  <si>
    <t>Comunicación Estratégica</t>
  </si>
  <si>
    <t>Brindar acompañamiento y asesoría en comunicaciones a todas las dependencias y divulgar a través de los diferentes medios de difusión, tanto internos como externos, la comunicación política para la dignificación de las víctimas del conflicto armado y la construcción de la paz con enfoque diferencial y territorial, contribuyendo a la imagen institucional ya una comunicación de transformación.</t>
  </si>
  <si>
    <t>Recurso Humano</t>
  </si>
  <si>
    <t>Seguridad, Salud en el Trabajo</t>
  </si>
  <si>
    <t>Posibilidad de pérdida económica y reputacional</t>
  </si>
  <si>
    <t>Control Interno Disciplinario</t>
  </si>
  <si>
    <t>Adelantar las acciones disciplinarias que permitan determinar la responsabilidad de los servidores y exservidores públicos de la Unidad, en la incursión de conductas que presuntamente constituyan una falta disciplinaria, así como implementar estrategias de prevención y sensibilización frente a conductas disciplinariamente relevantes.</t>
  </si>
  <si>
    <t>Procesos</t>
  </si>
  <si>
    <t>Posibilidad de pérdida reputacional</t>
  </si>
  <si>
    <t>Dirección Territorial Antioquia</t>
  </si>
  <si>
    <t>Tecnología</t>
  </si>
  <si>
    <t>Dirección Territorial Atlántico</t>
  </si>
  <si>
    <t>Infraestructura</t>
  </si>
  <si>
    <t>Dirección Territorial Bolívar y San Andrés</t>
  </si>
  <si>
    <t xml:space="preserve"> Eventos externos (Terceros)</t>
  </si>
  <si>
    <t>Dirección Territorial Caquetá-Huila</t>
  </si>
  <si>
    <t>Muy Alta</t>
  </si>
  <si>
    <t>Catastrófico</t>
  </si>
  <si>
    <t>Bajo</t>
  </si>
  <si>
    <t>Preventivo</t>
  </si>
  <si>
    <t>Manual</t>
  </si>
  <si>
    <t>Con registro</t>
  </si>
  <si>
    <t>Daño Antijurídico</t>
  </si>
  <si>
    <t>Dirección Territorial Cauca</t>
  </si>
  <si>
    <t>Alta</t>
  </si>
  <si>
    <t>Mayor</t>
  </si>
  <si>
    <t>Moderado</t>
  </si>
  <si>
    <t>Detectivo</t>
  </si>
  <si>
    <t>Automatizado</t>
  </si>
  <si>
    <t>Sin registro</t>
  </si>
  <si>
    <t>Daños a activos físicos</t>
  </si>
  <si>
    <t>Dirección Territorial Central</t>
  </si>
  <si>
    <t>Media</t>
  </si>
  <si>
    <t>Alto</t>
  </si>
  <si>
    <t>Correctivo</t>
  </si>
  <si>
    <t>Documentado</t>
  </si>
  <si>
    <t>Ejecución y administración de procesos</t>
  </si>
  <si>
    <t>Dirección Territorial Cesar y Guajira</t>
  </si>
  <si>
    <t>Baja</t>
  </si>
  <si>
    <t>Menor</t>
  </si>
  <si>
    <t>Extremo</t>
  </si>
  <si>
    <t>Sin Documentar</t>
  </si>
  <si>
    <t>Fallas tecnológicas</t>
  </si>
  <si>
    <t>Dirección Territorial Chocó</t>
  </si>
  <si>
    <t>Muy baja</t>
  </si>
  <si>
    <t>Leve</t>
  </si>
  <si>
    <t>Probabilidad</t>
  </si>
  <si>
    <t>Continuo</t>
  </si>
  <si>
    <t>Fraude Externo</t>
  </si>
  <si>
    <t>Dirección Territorial Córdoba</t>
  </si>
  <si>
    <t>Casi seguro</t>
  </si>
  <si>
    <t>Reducir - Transferencia</t>
  </si>
  <si>
    <t>Aleatorio</t>
  </si>
  <si>
    <t>Fraude Interno</t>
  </si>
  <si>
    <t>Dirección Territorial Eje Cafetero</t>
  </si>
  <si>
    <t>Probable</t>
  </si>
  <si>
    <t>Reducir - Mitigación</t>
  </si>
  <si>
    <t>Grupos de Valor, Productos o servicios y prácticas de la Entidad</t>
  </si>
  <si>
    <t>Dirección Territorial Magdalena</t>
  </si>
  <si>
    <t>Posible</t>
  </si>
  <si>
    <t>Aceptar</t>
  </si>
  <si>
    <t>Relaciones 
Laborales</t>
  </si>
  <si>
    <t>Dirección Territorial Magdalena Medio</t>
  </si>
  <si>
    <t>Improbable</t>
  </si>
  <si>
    <t>Evitar</t>
  </si>
  <si>
    <t>Dirección Territorial Meta y Llanos Orientales</t>
  </si>
  <si>
    <t>Rara vez</t>
  </si>
  <si>
    <t>Dirección Territorial Nariño</t>
  </si>
  <si>
    <t>Dirección Territorial Norte de Santander Arauca</t>
  </si>
  <si>
    <t>Dirección Territorial Putumayo</t>
  </si>
  <si>
    <t>Dirección Territorial Santander</t>
  </si>
  <si>
    <t>Dirección Territorial Sucre</t>
  </si>
  <si>
    <t>Dirección Territorial Urabá</t>
  </si>
  <si>
    <t>Dirección Territorial Valle</t>
  </si>
  <si>
    <t>Direccionamiento Estratégico</t>
  </si>
  <si>
    <t>Definir lineamientos y la planeación estratégica para la implementación de la política de atención, asistencia y
reparación integral a las víctimas colombianas o extranjeras que se encuentren en el territorio nacional o en el
exterior, mediante la estructura de operación, y esquemas de coordinación a través del apoyo técnico y/o
financiero con actores oficiales y no oficiales de la cooperación, tanto nacionales como internacionales; así como, el seguimiento al mejoramiento continuo de la gestión institucional con el fin de propender el cumplimiento de las necesidades y expectativas de nuestras partes interesadas, durante la vigencia de la ley de víctimas, los decretos Ley Étnicos; y los plazos tiempos y metas establecidas en los PND y el CONPES vigentes.</t>
  </si>
  <si>
    <t>Evaluación Independiente</t>
  </si>
  <si>
    <t>Evaluar la eficacia, eficiencia y efectividad de los Controles Internos de manera independiente, objetiva y oportuna a través de la aplicación de normas de auditoría generalmente aceptadas que contribuyan al mejoramiento continuo y el logro de los objetivos institucionales.</t>
  </si>
  <si>
    <t>Gestión Administrativa</t>
  </si>
  <si>
    <t>Garantizar la gestión de los servicios administrativos, la adecuada administración de los bienes de las dependencias y la implementación, mantenimiento y mejora del Sistema de Gestión Ambiental a nivel central y territorial por medio de la definición de directrices y lineamientos enmarcados en los ODS y pacto global de naciones unidas, y la contratación de servicios para garantizar el desarrollo y funcionamiento de la UARIV, mejora continua del desempeño ambiental y la satisfacción de los servicios prestados durante cada anualidad.</t>
  </si>
  <si>
    <t>Gestión Contractual</t>
  </si>
  <si>
    <t>El Grupo de Gestión Contractual, establece lineamientos para la estructuración de los procesos contractuales y planeación contractual, previo a la identificación e inicio de cada uno de los
procedimientos según la modalidad de selección contractual, aplicado a la totalidad de las áreas conforme a sus necesidades en el plan anual de adquisiciones, con el fin de cumplir la misionalidad de la Unidad.</t>
  </si>
  <si>
    <t>Gestión de la Información</t>
  </si>
  <si>
    <t>Gestionar los servicios, gobierno y capacidad tecnológica que soporta la operación y las necesidades de la Unidad frente las tecnologías de la información y articular a las entidades que conforman la red nacional de información para facilitar el flujo eficiente de información que permita realizar el seguimiento a la implementación de la política pública a través de la gestión técnica, administrativa y financiera del personal del proceso frente a los dominios de: estrategia TI, gestión TI, servicios tecnológicos, sistemas de información, información, uso y apropiación y seguridad de la información frente a todos los procesos, y la gestión con las entidades externas y procesos misionales y estratégicos de la Unidad facilitando el flujo eficiente de la información con el fin de apoyar el cumplimiento de la misión y objetivos de la Unidad.</t>
  </si>
  <si>
    <t>Gestión Documental</t>
  </si>
  <si>
    <t>Planear, normalizar, organizar y controlar el flujo de la información, documentos y registros producidos y recibidos en virtud de las funciones desarrolladas por la Unidad, desde su planificación hasta su disposición final, garantizando la preservación y conservación del patrimonio documental , mediante la adopción de prácticas y estándares normativos archivísticos proferidos por el AGN, así como los de calidad basados en la norma ISO 30301; orientados a la satisfacción de necesidades y expectativas de las partes interesadas.</t>
  </si>
  <si>
    <t>Gestión Financiera</t>
  </si>
  <si>
    <t>Formular, dirigir y ejecutar políticas de administración y control de los recursos financieros, registro presupuestal y de las operaciones contables, como también de gestión de pagos con el fin de garantizar la sostenibilidad financiera y la razonabilidad de la información de acuerdo con normativa vigente aplicable, a través del establecimiento de políticas, procedimientos, guías, instructivos y herramientas de control contribuyendo al fortalecimiento de una cultura de confianza y transparencia para garantizar una atención digna, respetuosa, diferencial y oportuna a las partes interesadas; logrando el fenecimiento de la cuenta ante la Contraloría General de la República, con un concepto favorable y razonable, al igual que lograr buenos resultados en las evaluaciones de control interno contable y demás auditorías internas y externas que se realicen en cada vigencia.</t>
  </si>
  <si>
    <t>Gestión Interinstitucional</t>
  </si>
  <si>
    <t>Adelantar acciones de coordinación y articulación con las entidades que conforman el Sistema Nacional de Atención y Reparación Integral a las Víctimas para la implementación, seguimiento de la política pública de Víctimas mediante la definición de lineamientos, metodologías e instrumentos, lo cual contribuyen a las entidades del sistema en la reconstrucción del tejido social y goce efectivo de los derechos de las víctimas.</t>
  </si>
  <si>
    <t>Gestión Jurídica</t>
  </si>
  <si>
    <t>Asesorar jurídicamente a la Unidad para las Victimas en las diferentes actuaciones administrativas de los procesos, conceptualizar jurídicamente los aspectos concernientes a la entidad; así como la representación judicial y extrajudicial, mediante la aplicación de la normatividad vigente con el fin de velar por los intereses de la unidad y las partes interesadas, previniendo el daño antijurídico y brindando la seguridad jurídica a la Entidad. Todo lo anterior garantizando el cumplimiento a las normas constitucionales y legales vigentes.</t>
  </si>
  <si>
    <t>Gestión para la asistencia</t>
  </si>
  <si>
    <t>Determinar la entrega o no de la atención y ayuda humanitaria a las víctimas del conflicto armado en Colombia, incluidos en el RUV, a través de la identificación de necesidades, capacidades y/o afectaciones en cumplimiento de los requisitos legales durante la vigencia de la ley.</t>
  </si>
  <si>
    <t>Gestión Talento Humano</t>
  </si>
  <si>
    <t>Planear, organizar, ejecutar, controlar y evaluar las acciones relacionadas con la administración y el desarrollo del Talento Humano al servicio de la Unidad, en pro del mejoramiento continuo, la satisfacción del personal y el desarrollo institucional, que permita contar con servidores idóneos competentes, en un ambiente cálido de trabajo, para atender la misión y objetivos de la Entidad.</t>
  </si>
  <si>
    <t>Participación y visibilización</t>
  </si>
  <si>
    <t>Promover la participación de las víctimas para lograr su incidencia en la política pública, generando lineamientos, espacios, estrategias y su fortalecimiento.</t>
  </si>
  <si>
    <t>Prevención Urgente y Atención en la Inmediatez</t>
  </si>
  <si>
    <t>Apoyar a las entidades territoriales mediante la identificación y verificación riesgos de violaciones a los derechos
humanos o infracciones al derecho internacional humanitario, alistamiento para la atención de emergencias a
través de la asistencia técnica para la actualización de planes de contingencia, la coordinación y seguimiento
de atención de emergencias, participación en espacios de coordinación interinstitucional para la prevención y
protección e implementación de mecanismos de apoyo subsidiario en ayuda y atención humanitaria inmediata
y mecanismos de apoyo en concurrencia para que en el marco de la prevención urgente, se fortalezca la capacidad de respuesta humanitaria y se mitiguen los impactos de la violencia asociada al conflicto armado de acuerdo con sus particularidades poblacionales y territoriales, identificando las necesidades de enfoque diferencial y de género que apliquen de acuerdo con los lineamientos en la garantía del goce efectivo del derecho al mínimo vital en la inmediatez en cada vigencia.</t>
  </si>
  <si>
    <t>Registro y Valoración</t>
  </si>
  <si>
    <t>Definir los medios, instrumentos y mecanismos por medio de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mediante el establecimiento de criterios para el análisis de las solicitudes de inscripción,
generar insumos para el análisis de información y la gestión del conocimiento así como administrar la información
en el RUV y decidir sobre el procedimiento administrativo de revocatoria de la inscripción en el registro a través,
de herramientas tecnológicas y el análisis de elementos probatorios que permitan establecer un ingreso irregular o fraudulento al RUV, con el fin de garantizar el uso adecuado de los recursos públicos, la confiabilidad en la información del RUV y que las victimas tengan acceso a las medidas de asistencia, atención y reparación establecidas, a partir de la vigencia de la ley 1448 de 2011 y decretos ley étnicos y lo promulgado por la ley 2078 de 2021.</t>
  </si>
  <si>
    <t>Reparación Integral</t>
  </si>
  <si>
    <t>Contribuir con la reparación integral de las víctimas, individuales o colectivas, incluidas en el Registro Único de Víctimas por medio de la implementación de acciones dirigidas a garantizar el acceso a las medidas de satisfacción, restitución, rehabilitación, garantías de no repetición e indemnización, en cumplimiento de lo establecido en la Ley 1448 de 2011, Ley 2078 de 2021, los Decretos Ley étnicos 4633, 4634 y 4635 de 2011 incluyendo la normatividad particular desarrollada en el marco de la Política Pública de atención, asistencia y reparación integral.</t>
  </si>
  <si>
    <t>Relación con el Ciudadano</t>
  </si>
  <si>
    <t>Brindar atención y orientación a través de los canales presencial, notificaciones, telefónico, virtual y escrito a la población víctima y no víctima, organismos de control, entidades e instituciones del orden nacional y territorial a través del diseño, implementación y control de estrategias necesarias para el trámite de las solicitudes y requerimientos recibidos, durante la vigencia de la ley de víctimas.</t>
  </si>
  <si>
    <t>Versión</t>
  </si>
  <si>
    <t>Fecha de Cambio</t>
  </si>
  <si>
    <t>Descripción de la modificación</t>
  </si>
  <si>
    <t>V1</t>
  </si>
  <si>
    <t>Creación</t>
  </si>
  <si>
    <t>V2</t>
  </si>
  <si>
    <t>Se ajusta a la Nueva metodologia de riesgo de la UARIV</t>
  </si>
  <si>
    <t>V3</t>
  </si>
  <si>
    <t>V4</t>
  </si>
  <si>
    <t>V5</t>
  </si>
  <si>
    <t>Se ajusta a la Nueva metodologia de riesgo de la UARIV, Se ajusta logo, calificacion de controles y tablas de probabilidad e impacto</t>
  </si>
  <si>
    <t>V6</t>
  </si>
  <si>
    <t>Se ajusta a la Nueva metodologia de riesgo de la UARIV, se ajustan tablas de probabilidad e impacto</t>
  </si>
  <si>
    <t>V7</t>
  </si>
  <si>
    <t xml:space="preserve">Se ajusta de acuerdo a los nuevos lineamientos del DAFP </t>
  </si>
  <si>
    <t>V8</t>
  </si>
  <si>
    <t>Se ajusta a la Nueva metodologia de riesgo de la UARIV, se ajustan redacción del riesgos, tablas y valoración de probabilidad e impacto riesgos inherente, valoración controles</t>
  </si>
  <si>
    <t>V9</t>
  </si>
  <si>
    <t>Se agrega el campo Fecha de Actualización de los registros para identificar la ultima actualización de la información allí consignada</t>
  </si>
  <si>
    <t>V10</t>
  </si>
  <si>
    <t>Ajuste casillas objetivos del proceso de acuerdo a caracterizaciones, impacto adicionando redacciones de tipo fiscal, Tipología de Riesgos incluyendo "documental y Fiscal", Formulación redacción del riesgo y cambio de imagen insttiucional logo y color del formato.</t>
  </si>
  <si>
    <r>
      <rPr>
        <b/>
        <sz val="9"/>
        <color rgb="FFFF0000"/>
        <rFont val="Verdana"/>
        <family val="2"/>
      </rPr>
      <t>Nota:</t>
    </r>
    <r>
      <rPr>
        <sz val="9"/>
        <color rgb="FFFF0000"/>
        <rFont val="Verdana"/>
        <family val="2"/>
      </rPr>
      <t xml:space="preserve"> Se debe registrar el control de cambios,pero esta hoja no se publica.</t>
    </r>
  </si>
  <si>
    <t>PROBABILIDAD</t>
  </si>
  <si>
    <t>Nivel</t>
  </si>
  <si>
    <t>Descripción</t>
  </si>
  <si>
    <t>La actividad se realiza más de 3000 veces al año</t>
  </si>
  <si>
    <t>La actividad se realiza entre 1501 a 3000 veces al año</t>
  </si>
  <si>
    <t>La actividad se realiza entre 366 y  1500 veces al año</t>
  </si>
  <si>
    <t>La actividad se realiza entre 13 y 365 veces al año</t>
  </si>
  <si>
    <t>Muy Baja</t>
  </si>
  <si>
    <t>La actividad se realiza máximo 12 veces por año</t>
  </si>
  <si>
    <t>PROBABILIDAD RISESGOS DE CORRUPCIÓN</t>
  </si>
  <si>
    <t>Se espera que el evento ocurra en la mayoría de las circunstancias</t>
  </si>
  <si>
    <t>Mas de una (1) vez al año</t>
  </si>
  <si>
    <t>Es viable que el evento ocurra en la mayoría de las circunstancias</t>
  </si>
  <si>
    <t>Al menos una (1) a vez en el último año</t>
  </si>
  <si>
    <t>El evento podrá ocurrir en algún momento</t>
  </si>
  <si>
    <t>Al menos una (1) a vez en los últimos dos (2) años</t>
  </si>
  <si>
    <t>Al menos una (1) a vez en los últimos cinco (5) años</t>
  </si>
  <si>
    <t>El evento puede ocurrir solo en circunstancias excepcionales (poco comunes o anormales)</t>
  </si>
  <si>
    <t>No se ha presentado en los últimos cinco (5) años</t>
  </si>
  <si>
    <t>IMPACTO</t>
  </si>
  <si>
    <t>Descripción Económica o Presupuestal</t>
  </si>
  <si>
    <t>Descripción Reputacional</t>
  </si>
  <si>
    <t>Pérdida económica superior a 1500 SMLMV</t>
  </si>
  <si>
    <t>Deterioro de imagen con efecto publicitario sostenido a nivel Internacional</t>
  </si>
  <si>
    <t>Pérdida económica de 319 hasta 1500 SMLMV</t>
  </si>
  <si>
    <t>Deterioro de imagen con efecto publicitario sostenido a nivel Nacional o Territorial</t>
  </si>
  <si>
    <t>Pérdida económica de 21 hasta 318 SMLMV</t>
  </si>
  <si>
    <t>Deterioro de imagen con efecto publicitario sostenido a nivel Local o Sectores Administrativos</t>
  </si>
  <si>
    <t>Pérdida económica de 11 hasta 20 SMLMV</t>
  </si>
  <si>
    <t xml:space="preserve">De conocimiento general de la entidad a nivel interno, Dirección General, Comités Y Proveedores </t>
  </si>
  <si>
    <t>Pérdida económica hasta 10 SMLMV</t>
  </si>
  <si>
    <t>Solo de conocimiento de algunos funcionarios</t>
  </si>
  <si>
    <t>N</t>
  </si>
  <si>
    <t>Pregunta
Si el riesgo se materializa podria?</t>
  </si>
  <si>
    <t>Respuesta</t>
  </si>
  <si>
    <t>Si</t>
  </si>
  <si>
    <t>No</t>
  </si>
  <si>
    <t>¿Afectar al grupo de funcionarios del proceso?</t>
  </si>
  <si>
    <t>¿Afectar el cumplimiento de metas y objetivos de la dependencia ?</t>
  </si>
  <si>
    <t>¿Afectar el cumplimiento de misión de la Entidad ?</t>
  </si>
  <si>
    <t>¿Afectar el cumplimiento de misión del sector al cual pertenece la Entidad ?</t>
  </si>
  <si>
    <t>¿Generar perdida de confianza de la Entidad, afectando su reputación?</t>
  </si>
  <si>
    <t>¿Generar perdida de recursos económicos?</t>
  </si>
  <si>
    <t>¿Afectar la generación de los productos o la prestación de servicios?</t>
  </si>
  <si>
    <t>¿Dar lugar al detrimento de calidad de vida de la comunidad por la perdida del bien o servicios o los recursos públicos?</t>
  </si>
  <si>
    <t>¿Generar perdida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</si>
  <si>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</si>
  <si>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</si>
  <si>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</si>
  <si>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</si>
  <si>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</si>
  <si>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perdida de credibilidad del sector?</t>
  </si>
  <si>
    <t>¿Ocasionar lesiones físicas o perdida de vidas humanas ?</t>
  </si>
  <si>
    <t>¿Afectar la imagen regional?</t>
  </si>
  <si>
    <t>¿Afectar la imagen nacional?</t>
  </si>
  <si>
    <t>¿Generar daño ambiental?</t>
  </si>
  <si>
    <t xml:space="preserve">Respuestas Afirmativas  </t>
  </si>
  <si>
    <t>1 – 5</t>
  </si>
  <si>
    <t>Afectación parcial al proceso y a la dependencia</t>
  </si>
  <si>
    <t>Genera medianas consecuencias para la entidad.</t>
  </si>
  <si>
    <t>6 - 11</t>
  </si>
  <si>
    <t>Impacto negativo de la Entidad</t>
  </si>
  <si>
    <t>Genera altas consecuencias para la entidad.</t>
  </si>
  <si>
    <r>
      <t>12</t>
    </r>
    <r>
      <rPr>
        <sz val="7"/>
        <color theme="1"/>
        <rFont val="Times New Roman"/>
        <family val="1"/>
      </rPr>
      <t xml:space="preserve">   </t>
    </r>
    <r>
      <rPr>
        <sz val="10"/>
        <color theme="1"/>
        <rFont val="Verdana"/>
        <family val="2"/>
      </rPr>
      <t>- 19</t>
    </r>
  </si>
  <si>
    <t>Consecuencias desastrosas sobre el sector</t>
  </si>
  <si>
    <t>Genera consecuencias desastrosas para la entidad.</t>
  </si>
  <si>
    <t>100% 
Muy Alta</t>
  </si>
  <si>
    <t>80% 
Alta</t>
  </si>
  <si>
    <t>60% 
Media</t>
  </si>
  <si>
    <t>40% 
Baja</t>
  </si>
  <si>
    <t>20% 
Muy Baja</t>
  </si>
  <si>
    <t>20% 
Leve</t>
  </si>
  <si>
    <t>40% 
Menor</t>
  </si>
  <si>
    <t>60% 
Moderado</t>
  </si>
  <si>
    <t>80% 
Mayor</t>
  </si>
  <si>
    <t>100% 
Catastrófico</t>
  </si>
  <si>
    <t>Clasificación del Riesgo</t>
  </si>
  <si>
    <t>Comentario</t>
  </si>
  <si>
    <t>Falencia administrativa que ocasiona litigiosidad y puede ser tanto una acción como una omisión de la Entidad en desarrollo de sus actividades</t>
  </si>
  <si>
    <t>Pérdidas por daños o extravíos de los activos físicos por desastres naturales y otros eventos</t>
  </si>
  <si>
    <t>Pérdidas derivadas de errores en la ejecución y administración de los procesos</t>
  </si>
  <si>
    <t>Pérdidas derivadas por fallas en hardware software, telecomunicaciones o interrupción en los servicios básicos</t>
  </si>
  <si>
    <t>Pérdidas debidas a actos de fraude, apropiación indebida o incumplimiento de leyes por un externo</t>
  </si>
  <si>
    <t>Pérdidas debido a actos de fraude, actuaciones irregulares, comisión de hechos delictivos, infidelidades, abuso de confianza apropiación indebida o incumplimiento de regulaciones, legales o internas de la Entidad</t>
  </si>
  <si>
    <t>Fallas negligentes o involuntarias de las obligaciones frente a los Grupos de Valor y que impiden satisfacer una obligación profesional frente a estos</t>
  </si>
  <si>
    <t>Pérdidas que surgen de acciones contrarias a las leyes o acuerdos de empleos, salud o seguridad, del pago de demandas por daños personales o de discriminación</t>
  </si>
  <si>
    <t>Código: 130.01.15-2</t>
  </si>
  <si>
    <t>Fecha: 04/12/2023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</si>
</sst>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1"/>
      <color theme="1"/>
      <name val="Calibri"/>
      <family val="2"/>
      <scheme val="minor"/>
    </font>
    <font>
      <b/>
      <sz val="11"/>
      <color theme="1"/>
      <name val="Calibri"/>
      <family val="2"/>
      <scheme val="minor"/>
    </font>
    <font>
      <b/>
      <sz val="10"/>
      <color theme="6" tint="-0.249977111117893"/>
      <name val="Calibri Light"/>
      <family val="2"/>
    </font>
    <font>
      <b/>
      <sz val="20"/>
      <color theme="1"/>
      <name val="Calibri"/>
      <family val="2"/>
      <scheme val="minor"/>
    </font>
    <font>
      <b/>
      <sz val="12"/>
      <color rgb="FF333333"/>
      <name val="Frutiger"/>
    </font>
    <font>
      <sz val="12"/>
      <color rgb="FF333333"/>
      <name val="Frutiger"/>
    </font>
    <font>
      <sz val="12"/>
      <color theme="1"/>
      <name val="Calibri"/>
      <family val="2"/>
      <scheme val="minor"/>
    </font>
    <font>
      <sz val="9"/>
      <color indexed="81"/>
      <name val="Tahoma"/>
      <family val="2"/>
    </font>
    <font>
      <b/>
      <sz val="9"/>
      <color indexed="81"/>
      <name val="Tahoma"/>
      <family val="2"/>
    </font>
    <font>
      <i/>
      <sz val="9"/>
      <color indexed="81"/>
      <name val="Tahoma"/>
      <family val="2"/>
    </font>
    <font>
      <u/>
      <sz val="11"/>
      <color theme="10"/>
      <name val="Calibri"/>
      <family val="2"/>
      <scheme val="minor"/>
    </font>
    <font>
      <b/>
      <sz val="14"/>
      <color rgb="FF3366CC"/>
      <name val="Calibri"/>
      <family val="2"/>
      <scheme val="minor"/>
    </font>
    <font>
      <b/>
      <sz val="14"/>
      <color theme="1"/>
      <name val="Calibri"/>
      <family val="2"/>
      <scheme val="minor"/>
    </font>
    <font>
      <b/>
      <sz val="14"/>
      <color rgb="FF000000"/>
      <name val="Arial"/>
      <family val="2"/>
    </font>
    <font>
      <sz val="14"/>
      <color rgb="FF000000"/>
      <name val="Arial"/>
      <family val="2"/>
    </font>
    <font>
      <sz val="11"/>
      <color theme="1"/>
      <name val="Calibri"/>
      <family val="2"/>
      <scheme val="minor"/>
    </font>
    <font>
      <u/>
      <sz val="11"/>
      <color rgb="FF0070C0"/>
      <name val="Calibri"/>
      <family val="2"/>
      <scheme val="minor"/>
    </font>
    <font>
      <sz val="10"/>
      <name val="Arial"/>
      <family val="2"/>
    </font>
    <font>
      <b/>
      <sz val="12"/>
      <color rgb="FF3366CC"/>
      <name val="Calibri"/>
      <family val="2"/>
      <scheme val="minor"/>
    </font>
    <font>
      <sz val="10"/>
      <color theme="1"/>
      <name val="Calibri"/>
      <family val="2"/>
      <scheme val="minor"/>
    </font>
    <font>
      <sz val="10"/>
      <color theme="1"/>
      <name val="Verdana"/>
      <family val="2"/>
    </font>
    <font>
      <b/>
      <sz val="10"/>
      <color theme="1"/>
      <name val="Verdana"/>
      <family val="2"/>
    </font>
    <font>
      <sz val="7"/>
      <color theme="1"/>
      <name val="Times New Roman"/>
      <family val="1"/>
    </font>
    <font>
      <b/>
      <sz val="20"/>
      <color theme="0"/>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b/>
      <sz val="9"/>
      <color rgb="FF3366CC"/>
      <name val="Verdana"/>
      <family val="2"/>
    </font>
    <font>
      <b/>
      <sz val="9"/>
      <color rgb="FF000000"/>
      <name val="Verdana"/>
      <family val="2"/>
    </font>
    <font>
      <sz val="9"/>
      <color rgb="FF000000"/>
      <name val="Verdana"/>
      <family val="2"/>
    </font>
    <font>
      <sz val="12"/>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79998168889431442"/>
        <bgColor indexed="64"/>
      </patternFill>
    </fill>
    <fill>
      <patternFill patternType="solid">
        <fgColor rgb="FF6699FF"/>
        <bgColor indexed="64"/>
      </patternFill>
    </fill>
    <fill>
      <patternFill patternType="solid">
        <fgColor theme="2"/>
        <bgColor indexed="64"/>
      </patternFill>
    </fill>
    <fill>
      <patternFill patternType="solid">
        <fgColor rgb="FFF79646"/>
        <bgColor indexed="64"/>
      </patternFill>
    </fill>
    <fill>
      <patternFill patternType="solid">
        <fgColor theme="0" tint="-0.249977111117893"/>
        <bgColor indexed="64"/>
      </patternFill>
    </fill>
    <fill>
      <patternFill patternType="solid">
        <fgColor rgb="FFFFFFFF"/>
        <bgColor indexed="64"/>
      </patternFill>
    </fill>
    <fill>
      <patternFill patternType="solid">
        <fgColor rgb="FFD9D9D9"/>
        <bgColor indexed="64"/>
      </patternFill>
    </fill>
  </fills>
  <borders count="35">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style="dotted">
        <color rgb="FF375623"/>
      </right>
      <top/>
      <bottom style="dotted">
        <color rgb="FF375623"/>
      </bottom>
      <diagonal/>
    </border>
    <border>
      <left style="hair">
        <color indexed="64"/>
      </left>
      <right style="hair">
        <color indexed="64"/>
      </right>
      <top/>
      <bottom/>
      <diagonal/>
    </border>
    <border>
      <left/>
      <right style="dotted">
        <color rgb="FF375623"/>
      </right>
      <top/>
      <bottom/>
      <diagonal/>
    </border>
    <border>
      <left style="hair">
        <color theme="9"/>
      </left>
      <right style="hair">
        <color theme="9"/>
      </right>
      <top style="hair">
        <color theme="9"/>
      </top>
      <bottom style="hair">
        <color theme="9"/>
      </bottom>
      <diagonal/>
    </border>
    <border>
      <left style="hair">
        <color theme="9"/>
      </left>
      <right style="hair">
        <color theme="9"/>
      </right>
      <top style="hair">
        <color theme="9"/>
      </top>
      <bottom/>
      <diagonal/>
    </border>
    <border>
      <left style="hair">
        <color theme="4"/>
      </left>
      <right style="hair">
        <color theme="4"/>
      </right>
      <top style="hair">
        <color theme="4"/>
      </top>
      <bottom style="hair">
        <color theme="4"/>
      </bottom>
      <diagonal/>
    </border>
    <border>
      <left style="hair">
        <color theme="9"/>
      </left>
      <right/>
      <top style="hair">
        <color theme="9"/>
      </top>
      <bottom style="hair">
        <color theme="9"/>
      </bottom>
      <diagonal/>
    </border>
    <border>
      <left/>
      <right/>
      <top style="hair">
        <color theme="9"/>
      </top>
      <bottom style="hair">
        <color theme="9"/>
      </bottom>
      <diagonal/>
    </border>
    <border>
      <left/>
      <right style="hair">
        <color theme="9"/>
      </right>
      <top style="hair">
        <color theme="9"/>
      </top>
      <bottom style="hair">
        <color theme="9"/>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0" fontId="10" fillId="0" borderId="0" applyNumberFormat="0" applyFill="0" applyBorder="0" applyAlignment="0" applyProtection="0"/>
    <xf numFmtId="0" fontId="17" fillId="0" borderId="0"/>
    <xf numFmtId="0" fontId="24" fillId="0" borderId="0"/>
  </cellStyleXfs>
  <cellXfs count="193">
    <xf numFmtId="0" fontId="0" fillId="0" borderId="0" xfId="0"/>
    <xf numFmtId="0" fontId="0" fillId="2" borderId="0" xfId="0" applyFill="1" applyAlignment="1">
      <alignment horizontal="center" vertical="center" wrapText="1"/>
    </xf>
    <xf numFmtId="0" fontId="0" fillId="2" borderId="0" xfId="0" applyFill="1"/>
    <xf numFmtId="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0" xfId="0" applyFill="1" applyAlignment="1">
      <alignment horizontal="center" wrapText="1"/>
    </xf>
    <xf numFmtId="0" fontId="0" fillId="3" borderId="1" xfId="0" applyFill="1" applyBorder="1"/>
    <xf numFmtId="0" fontId="0" fillId="4" borderId="1" xfId="0" applyFill="1" applyBorder="1"/>
    <xf numFmtId="0" fontId="0" fillId="5" borderId="1" xfId="0" applyFill="1" applyBorder="1"/>
    <xf numFmtId="0" fontId="0" fillId="2" borderId="1" xfId="0" applyFill="1" applyBorder="1" applyAlignment="1">
      <alignment vertical="center"/>
    </xf>
    <xf numFmtId="0" fontId="0" fillId="6" borderId="1" xfId="0" applyFill="1" applyBorder="1"/>
    <xf numFmtId="0" fontId="0" fillId="2" borderId="0" xfId="0" applyFill="1" applyAlignment="1">
      <alignment horizontal="center"/>
    </xf>
    <xf numFmtId="0" fontId="0" fillId="2" borderId="0" xfId="0" applyFill="1" applyAlignment="1">
      <alignment vertical="center" wrapText="1"/>
    </xf>
    <xf numFmtId="0" fontId="1" fillId="7"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vertical="center"/>
    </xf>
    <xf numFmtId="0" fontId="11" fillId="2" borderId="1" xfId="0" applyFont="1" applyFill="1" applyBorder="1" applyAlignment="1">
      <alignment vertical="center" wrapText="1"/>
    </xf>
    <xf numFmtId="9" fontId="12" fillId="2" borderId="1" xfId="0" applyNumberFormat="1" applyFont="1" applyFill="1" applyBorder="1" applyAlignment="1">
      <alignment horizontal="center" vertical="center"/>
    </xf>
    <xf numFmtId="0" fontId="13" fillId="4" borderId="9"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0" fillId="2" borderId="1" xfId="0" applyFill="1" applyBorder="1" applyAlignment="1">
      <alignment horizontal="center" vertical="center" wrapText="1"/>
    </xf>
    <xf numFmtId="0" fontId="11" fillId="2" borderId="1" xfId="0"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1" xfId="1" applyFont="1" applyFill="1" applyBorder="1" applyAlignment="1">
      <alignment horizontal="center" vertical="center" wrapText="1"/>
    </xf>
    <xf numFmtId="0" fontId="19" fillId="2" borderId="1"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1" xfId="1" applyFont="1" applyFill="1" applyBorder="1" applyAlignment="1">
      <alignment horizontal="center" vertical="center" wrapText="1"/>
    </xf>
    <xf numFmtId="9" fontId="12" fillId="2" borderId="4" xfId="0" applyNumberFormat="1" applyFont="1" applyFill="1" applyBorder="1" applyAlignment="1">
      <alignment horizontal="center" vertical="center"/>
    </xf>
    <xf numFmtId="0" fontId="13" fillId="5"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0" fillId="2" borderId="0" xfId="0" applyFill="1" applyAlignment="1">
      <alignment horizontal="justify"/>
    </xf>
    <xf numFmtId="0" fontId="0" fillId="2" borderId="1" xfId="0" applyFill="1" applyBorder="1" applyAlignment="1">
      <alignment horizontal="justify" vertical="center" wrapText="1"/>
    </xf>
    <xf numFmtId="0" fontId="0" fillId="2" borderId="4" xfId="0" applyFill="1" applyBorder="1" applyAlignment="1">
      <alignment horizontal="justify" vertical="center" wrapText="1"/>
    </xf>
    <xf numFmtId="0" fontId="0" fillId="2" borderId="3" xfId="0" applyFill="1" applyBorder="1" applyAlignment="1">
      <alignment horizontal="justify" vertical="center" wrapText="1"/>
    </xf>
    <xf numFmtId="9" fontId="4" fillId="0" borderId="7" xfId="0" applyNumberFormat="1" applyFont="1" applyBorder="1" applyAlignment="1">
      <alignment horizontal="justify" vertical="center" wrapText="1"/>
    </xf>
    <xf numFmtId="0" fontId="0" fillId="2" borderId="2" xfId="0" applyFill="1" applyBorder="1" applyAlignment="1">
      <alignment horizontal="justify" vertical="center" wrapText="1"/>
    </xf>
    <xf numFmtId="0" fontId="0" fillId="2" borderId="1" xfId="0" applyFill="1" applyBorder="1" applyAlignment="1" applyProtection="1">
      <alignment horizontal="justify" vertical="center" wrapText="1"/>
      <protection locked="0"/>
    </xf>
    <xf numFmtId="0" fontId="0" fillId="2" borderId="0" xfId="0" applyFill="1" applyAlignment="1">
      <alignment horizontal="justify" vertical="center"/>
    </xf>
    <xf numFmtId="0" fontId="0" fillId="2" borderId="0" xfId="0" applyFill="1" applyProtection="1">
      <protection locked="0"/>
    </xf>
    <xf numFmtId="0" fontId="0" fillId="2" borderId="4" xfId="0" applyFill="1" applyBorder="1" applyAlignment="1" applyProtection="1">
      <alignment horizontal="justify" vertical="center" wrapText="1"/>
      <protection locked="0"/>
    </xf>
    <xf numFmtId="0" fontId="0" fillId="2" borderId="10" xfId="0" applyFill="1" applyBorder="1" applyAlignment="1" applyProtection="1">
      <alignment horizontal="justify" vertical="center" wrapText="1"/>
      <protection locked="0"/>
    </xf>
    <xf numFmtId="0" fontId="0" fillId="2" borderId="5" xfId="0" applyFill="1" applyBorder="1" applyAlignment="1" applyProtection="1">
      <alignment horizontal="justify" vertical="center" wrapText="1"/>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lignment vertical="center" wrapText="1"/>
    </xf>
    <xf numFmtId="0" fontId="0" fillId="2" borderId="1" xfId="0" applyFill="1" applyBorder="1"/>
    <xf numFmtId="0" fontId="0" fillId="0" borderId="0" xfId="0" applyAlignment="1">
      <alignment wrapText="1"/>
    </xf>
    <xf numFmtId="0" fontId="1" fillId="2" borderId="0" xfId="0" applyFont="1" applyFill="1" applyAlignment="1">
      <alignment horizontal="center"/>
    </xf>
    <xf numFmtId="0" fontId="19" fillId="11" borderId="1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14" xfId="0" applyFont="1" applyFill="1" applyBorder="1" applyAlignment="1">
      <alignment vertical="center" wrapText="1"/>
    </xf>
    <xf numFmtId="0" fontId="19" fillId="2" borderId="14" xfId="0" applyFont="1" applyFill="1" applyBorder="1"/>
    <xf numFmtId="0" fontId="19" fillId="12" borderId="14" xfId="0" applyFont="1" applyFill="1" applyBorder="1" applyAlignment="1">
      <alignment horizontal="center" vertical="center" wrapText="1"/>
    </xf>
    <xf numFmtId="0" fontId="19" fillId="12" borderId="14" xfId="0" applyFont="1" applyFill="1" applyBorder="1" applyAlignment="1">
      <alignment vertical="center" wrapText="1"/>
    </xf>
    <xf numFmtId="0" fontId="19" fillId="12" borderId="14" xfId="0" applyFont="1" applyFill="1" applyBorder="1"/>
    <xf numFmtId="0" fontId="21" fillId="0" borderId="1" xfId="0" applyFont="1" applyBorder="1" applyAlignment="1">
      <alignment horizontal="left" vertical="center" wrapText="1" indent="3"/>
    </xf>
    <xf numFmtId="0" fontId="21" fillId="0" borderId="1" xfId="0" applyFont="1" applyBorder="1" applyAlignment="1">
      <alignment horizontal="center" vertical="center" wrapText="1"/>
    </xf>
    <xf numFmtId="0" fontId="20" fillId="0" borderId="1" xfId="0" applyFont="1" applyBorder="1" applyAlignment="1">
      <alignment horizontal="left" vertical="center" wrapText="1" indent="1"/>
    </xf>
    <xf numFmtId="0" fontId="19" fillId="2" borderId="14" xfId="0" applyFont="1" applyFill="1" applyBorder="1" applyAlignment="1">
      <alignment horizontal="justify" vertical="center" wrapText="1"/>
    </xf>
    <xf numFmtId="0" fontId="19" fillId="12" borderId="14" xfId="0" applyFont="1" applyFill="1" applyBorder="1" applyAlignment="1">
      <alignment horizontal="justify" vertical="center" wrapText="1"/>
    </xf>
    <xf numFmtId="0" fontId="19" fillId="2" borderId="14" xfId="0" applyFont="1" applyFill="1" applyBorder="1" applyAlignment="1">
      <alignment horizontal="left" vertical="center" wrapText="1"/>
    </xf>
    <xf numFmtId="0" fontId="19" fillId="12" borderId="14" xfId="0" applyFont="1" applyFill="1" applyBorder="1" applyAlignment="1">
      <alignment horizontal="left" vertical="center" wrapText="1"/>
    </xf>
    <xf numFmtId="0" fontId="0" fillId="0" borderId="18" xfId="0" applyBorder="1"/>
    <xf numFmtId="0" fontId="0" fillId="0" borderId="1" xfId="0" applyBorder="1" applyAlignment="1">
      <alignment wrapText="1"/>
    </xf>
    <xf numFmtId="0" fontId="0" fillId="2" borderId="0" xfId="0" applyFill="1" applyAlignment="1">
      <alignment horizontal="justify" vertical="center" wrapText="1"/>
    </xf>
    <xf numFmtId="0" fontId="0" fillId="2" borderId="1" xfId="0" applyFill="1" applyBorder="1" applyAlignment="1">
      <alignment horizontal="justify"/>
    </xf>
    <xf numFmtId="0" fontId="26" fillId="0" borderId="0" xfId="3" applyFont="1"/>
    <xf numFmtId="0" fontId="27" fillId="0" borderId="0" xfId="3" applyFont="1"/>
    <xf numFmtId="0" fontId="26" fillId="0" borderId="29" xfId="0" applyFont="1" applyBorder="1"/>
    <xf numFmtId="0" fontId="26" fillId="0" borderId="30" xfId="0" applyFont="1" applyBorder="1"/>
    <xf numFmtId="0" fontId="26" fillId="0" borderId="26" xfId="0" applyFont="1" applyBorder="1" applyAlignment="1">
      <alignment horizontal="center"/>
    </xf>
    <xf numFmtId="0" fontId="26" fillId="0" borderId="27" xfId="0" applyFont="1" applyBorder="1" applyAlignment="1">
      <alignment horizontal="center"/>
    </xf>
    <xf numFmtId="14" fontId="26" fillId="0" borderId="32" xfId="0" applyNumberFormat="1" applyFont="1" applyBorder="1" applyAlignment="1">
      <alignment horizontal="center" vertical="center"/>
    </xf>
    <xf numFmtId="14" fontId="26" fillId="0" borderId="33" xfId="0" applyNumberFormat="1" applyFont="1" applyBorder="1" applyAlignment="1">
      <alignment horizontal="center" vertical="center"/>
    </xf>
    <xf numFmtId="0" fontId="3" fillId="14" borderId="21" xfId="0" applyFont="1" applyFill="1" applyBorder="1" applyAlignment="1">
      <alignment horizontal="center"/>
    </xf>
    <xf numFmtId="0" fontId="3" fillId="14" borderId="0" xfId="0" applyFont="1" applyFill="1" applyAlignment="1">
      <alignment horizontal="center"/>
    </xf>
    <xf numFmtId="0" fontId="3" fillId="14" borderId="8" xfId="0" applyFont="1" applyFill="1" applyBorder="1" applyAlignment="1">
      <alignment horizontal="center"/>
    </xf>
    <xf numFmtId="0" fontId="3" fillId="14" borderId="22" xfId="0" applyFont="1" applyFill="1" applyBorder="1" applyAlignment="1">
      <alignment horizontal="center"/>
    </xf>
    <xf numFmtId="0" fontId="3" fillId="14" borderId="19" xfId="0" applyFont="1" applyFill="1" applyBorder="1" applyAlignment="1">
      <alignment horizontal="center"/>
    </xf>
    <xf numFmtId="0" fontId="3" fillId="14" borderId="23" xfId="0" applyFont="1" applyFill="1" applyBorder="1" applyAlignment="1">
      <alignment horizontal="center"/>
    </xf>
    <xf numFmtId="0" fontId="26" fillId="0" borderId="27" xfId="0" applyFont="1" applyBorder="1" applyAlignment="1">
      <alignment horizontal="center" vertical="center"/>
    </xf>
    <xf numFmtId="0" fontId="26" fillId="0" borderId="30" xfId="0" applyFont="1" applyBorder="1" applyAlignment="1">
      <alignment wrapText="1"/>
    </xf>
    <xf numFmtId="0" fontId="26" fillId="0" borderId="30" xfId="0" applyFont="1" applyBorder="1" applyAlignment="1">
      <alignment horizontal="left" wrapText="1"/>
    </xf>
    <xf numFmtId="0" fontId="26" fillId="0" borderId="31" xfId="3" applyFont="1" applyBorder="1" applyAlignment="1">
      <alignment horizontal="justify"/>
    </xf>
    <xf numFmtId="0" fontId="26" fillId="0" borderId="28" xfId="3" applyFont="1" applyBorder="1" applyAlignment="1">
      <alignment horizontal="center" vertical="center"/>
    </xf>
    <xf numFmtId="0" fontId="1" fillId="7" borderId="1" xfId="0" applyFont="1" applyFill="1" applyBorder="1" applyAlignment="1">
      <alignment horizontal="center" vertical="center"/>
    </xf>
    <xf numFmtId="0" fontId="15" fillId="7" borderId="1" xfId="1" applyFont="1" applyFill="1" applyBorder="1" applyAlignment="1">
      <alignment horizontal="center" vertical="center" wrapText="1"/>
    </xf>
    <xf numFmtId="0" fontId="0" fillId="7" borderId="1" xfId="1" applyFont="1" applyFill="1" applyBorder="1" applyAlignment="1">
      <alignment horizontal="center" vertical="center" wrapText="1"/>
    </xf>
    <xf numFmtId="0" fontId="0" fillId="2" borderId="1" xfId="0" applyFill="1" applyBorder="1" applyAlignment="1">
      <alignment horizontal="center"/>
    </xf>
    <xf numFmtId="0" fontId="29" fillId="15" borderId="1" xfId="0" applyFont="1" applyFill="1" applyBorder="1" applyAlignment="1">
      <alignment horizontal="center" vertical="center" wrapText="1"/>
    </xf>
    <xf numFmtId="0" fontId="30" fillId="7" borderId="1" xfId="0" applyFont="1" applyFill="1" applyBorder="1" applyAlignment="1">
      <alignment horizontal="left" vertical="center" wrapText="1"/>
    </xf>
    <xf numFmtId="0" fontId="30" fillId="0" borderId="0" xfId="0" applyFont="1" applyAlignment="1">
      <alignment horizontal="left" vertical="center" wrapText="1"/>
    </xf>
    <xf numFmtId="0" fontId="0" fillId="0" borderId="0" xfId="0" applyAlignment="1">
      <alignment horizontal="justify"/>
    </xf>
    <xf numFmtId="0" fontId="0" fillId="0" borderId="4"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0" fillId="7" borderId="1" xfId="1" applyFill="1" applyBorder="1" applyAlignment="1">
      <alignment horizontal="center" vertical="center" wrapText="1"/>
    </xf>
    <xf numFmtId="0" fontId="1" fillId="7" borderId="1" xfId="0" applyFont="1" applyFill="1" applyBorder="1" applyAlignment="1">
      <alignment horizontal="center" vertical="center" wrapText="1"/>
    </xf>
    <xf numFmtId="0" fontId="10" fillId="7" borderId="1" xfId="1" applyFill="1" applyBorder="1" applyAlignment="1">
      <alignment horizontal="center" vertical="center"/>
    </xf>
    <xf numFmtId="0" fontId="1" fillId="7" borderId="1" xfId="0" applyFont="1" applyFill="1" applyBorder="1" applyAlignment="1">
      <alignment horizontal="center" vertical="center"/>
    </xf>
    <xf numFmtId="0" fontId="0" fillId="7" borderId="1" xfId="1" applyFont="1" applyFill="1" applyBorder="1" applyAlignment="1">
      <alignment horizontal="center" vertical="center" wrapText="1"/>
    </xf>
    <xf numFmtId="0" fontId="16" fillId="7" borderId="1" xfId="1" applyFont="1" applyFill="1" applyBorder="1" applyAlignment="1">
      <alignment horizontal="center" vertical="center" wrapText="1"/>
    </xf>
    <xf numFmtId="0" fontId="1" fillId="7" borderId="1"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 fillId="7" borderId="1" xfId="0" applyFont="1" applyFill="1" applyBorder="1" applyAlignment="1">
      <alignment horizontal="center"/>
    </xf>
    <xf numFmtId="0" fontId="0" fillId="2" borderId="4"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5" xfId="0" applyFill="1" applyBorder="1" applyAlignment="1">
      <alignment horizontal="center" vertical="center" wrapText="1"/>
    </xf>
    <xf numFmtId="0" fontId="6" fillId="0" borderId="0" xfId="0" applyFont="1" applyAlignment="1" applyProtection="1">
      <alignment horizontal="left" vertical="center"/>
      <protection locked="0"/>
    </xf>
    <xf numFmtId="0" fontId="0" fillId="14" borderId="20" xfId="0" applyFill="1" applyBorder="1" applyAlignment="1">
      <alignment horizontal="center"/>
    </xf>
    <xf numFmtId="0" fontId="0" fillId="14" borderId="6" xfId="0" applyFill="1" applyBorder="1" applyAlignment="1">
      <alignment horizontal="center"/>
    </xf>
    <xf numFmtId="0" fontId="0" fillId="14" borderId="21" xfId="0" applyFill="1" applyBorder="1" applyAlignment="1">
      <alignment horizontal="center"/>
    </xf>
    <xf numFmtId="0" fontId="0" fillId="14" borderId="0" xfId="0" applyFill="1" applyAlignment="1">
      <alignment horizontal="center"/>
    </xf>
    <xf numFmtId="0" fontId="23" fillId="14" borderId="20" xfId="0" applyFont="1" applyFill="1" applyBorder="1" applyAlignment="1">
      <alignment horizontal="center"/>
    </xf>
    <xf numFmtId="0" fontId="23" fillId="14" borderId="6" xfId="0" applyFont="1" applyFill="1" applyBorder="1" applyAlignment="1">
      <alignment horizontal="center"/>
    </xf>
    <xf numFmtId="0" fontId="23" fillId="14" borderId="3" xfId="0" applyFont="1" applyFill="1" applyBorder="1" applyAlignment="1">
      <alignment horizontal="center"/>
    </xf>
    <xf numFmtId="0" fontId="23" fillId="14" borderId="21" xfId="0" applyFont="1" applyFill="1" applyBorder="1" applyAlignment="1">
      <alignment horizontal="center"/>
    </xf>
    <xf numFmtId="0" fontId="23" fillId="14" borderId="0" xfId="0" applyFont="1" applyFill="1" applyAlignment="1">
      <alignment horizontal="center"/>
    </xf>
    <xf numFmtId="0" fontId="23" fillId="14" borderId="8" xfId="0" applyFont="1" applyFill="1" applyBorder="1" applyAlignment="1">
      <alignment horizontal="center"/>
    </xf>
    <xf numFmtId="0" fontId="3" fillId="14" borderId="21" xfId="0" applyFont="1" applyFill="1" applyBorder="1" applyAlignment="1">
      <alignment horizontal="center"/>
    </xf>
    <xf numFmtId="0" fontId="3" fillId="14" borderId="0" xfId="0" applyFont="1" applyFill="1" applyAlignment="1">
      <alignment horizontal="center"/>
    </xf>
    <xf numFmtId="0" fontId="3" fillId="14" borderId="8" xfId="0" applyFont="1" applyFill="1" applyBorder="1" applyAlignment="1">
      <alignment horizontal="center"/>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14" borderId="1" xfId="0" applyFont="1" applyFill="1" applyBorder="1" applyAlignment="1">
      <alignment horizontal="center" vertical="center"/>
    </xf>
    <xf numFmtId="0" fontId="6" fillId="14" borderId="7" xfId="0" applyFont="1" applyFill="1" applyBorder="1" applyAlignment="1">
      <alignment horizontal="center" vertical="center"/>
    </xf>
    <xf numFmtId="0" fontId="6" fillId="0" borderId="2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164" fontId="0" fillId="2" borderId="4" xfId="0" applyNumberForma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2" borderId="5" xfId="0" applyNumberFormat="1" applyFill="1" applyBorder="1" applyAlignment="1">
      <alignment horizontal="center" vertical="center" wrapText="1"/>
    </xf>
    <xf numFmtId="0" fontId="0" fillId="0" borderId="4" xfId="0" applyBorder="1" applyAlignment="1" applyProtection="1">
      <alignment horizontal="justify" vertical="center" wrapText="1"/>
      <protection locked="0"/>
    </xf>
    <xf numFmtId="0" fontId="0" fillId="0" borderId="10" xfId="0" applyBorder="1" applyAlignment="1" applyProtection="1">
      <alignment horizontal="justify" vertical="center" wrapText="1"/>
      <protection locked="0"/>
    </xf>
    <xf numFmtId="0" fontId="0" fillId="0" borderId="5" xfId="0" applyBorder="1" applyAlignment="1" applyProtection="1">
      <alignment horizontal="justify" vertical="center" wrapText="1"/>
      <protection locked="0"/>
    </xf>
    <xf numFmtId="0" fontId="0" fillId="0" borderId="4" xfId="0" applyBorder="1" applyAlignment="1">
      <alignment horizontal="justify" vertical="center" wrapText="1"/>
    </xf>
    <xf numFmtId="0" fontId="0" fillId="0" borderId="10" xfId="0" applyBorder="1" applyAlignment="1">
      <alignment horizontal="justify" vertical="center" wrapText="1"/>
    </xf>
    <xf numFmtId="0" fontId="0" fillId="0" borderId="5" xfId="0" applyBorder="1" applyAlignment="1">
      <alignment horizontal="justify" vertical="center" wrapText="1"/>
    </xf>
    <xf numFmtId="0" fontId="0" fillId="2" borderId="4"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0" xfId="0" applyFill="1" applyAlignment="1">
      <alignment horizontal="center"/>
    </xf>
    <xf numFmtId="0" fontId="2" fillId="2" borderId="4"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0" fillId="2" borderId="0" xfId="0" applyFill="1" applyAlignment="1">
      <alignment horizontal="center" vertical="center" wrapText="1"/>
    </xf>
    <xf numFmtId="0" fontId="0" fillId="2" borderId="4" xfId="0" applyFill="1" applyBorder="1" applyAlignment="1" applyProtection="1">
      <alignment horizontal="justify" vertical="center" wrapText="1"/>
      <protection locked="0"/>
    </xf>
    <xf numFmtId="0" fontId="0" fillId="2" borderId="10" xfId="0" applyFill="1" applyBorder="1" applyAlignment="1" applyProtection="1">
      <alignment horizontal="justify" vertical="center" wrapText="1"/>
      <protection locked="0"/>
    </xf>
    <xf numFmtId="0" fontId="0" fillId="2" borderId="5" xfId="0" applyFill="1" applyBorder="1" applyAlignment="1" applyProtection="1">
      <alignment horizontal="justify" vertical="center" wrapText="1"/>
      <protection locked="0"/>
    </xf>
    <xf numFmtId="0" fontId="0" fillId="0" borderId="4"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25" fillId="14" borderId="24" xfId="3" applyFont="1" applyFill="1" applyBorder="1" applyAlignment="1">
      <alignment horizontal="center" vertical="center" wrapText="1"/>
    </xf>
    <xf numFmtId="0" fontId="25" fillId="14" borderId="25" xfId="3" applyFont="1" applyFill="1" applyBorder="1" applyAlignment="1">
      <alignment horizontal="center" vertical="center" wrapText="1"/>
    </xf>
    <xf numFmtId="0" fontId="31" fillId="15" borderId="4" xfId="0" applyFont="1" applyFill="1" applyBorder="1" applyAlignment="1">
      <alignment horizontal="center" vertical="center" wrapText="1"/>
    </xf>
    <xf numFmtId="0" fontId="31" fillId="15" borderId="5" xfId="0" applyFont="1" applyFill="1" applyBorder="1" applyAlignment="1">
      <alignment horizontal="center" vertical="center" wrapText="1"/>
    </xf>
    <xf numFmtId="9" fontId="30" fillId="15" borderId="1" xfId="0" applyNumberFormat="1" applyFont="1" applyFill="1" applyBorder="1" applyAlignment="1">
      <alignment horizontal="center" vertical="center"/>
    </xf>
    <xf numFmtId="0" fontId="30" fillId="16" borderId="1" xfId="0" applyFont="1" applyFill="1" applyBorder="1" applyAlignment="1">
      <alignment horizontal="center" vertical="center" wrapText="1"/>
    </xf>
    <xf numFmtId="0" fontId="31" fillId="15" borderId="1"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19" fillId="11" borderId="12" xfId="0" applyFont="1" applyFill="1" applyBorder="1" applyAlignment="1">
      <alignment horizontal="center" vertical="center" wrapText="1"/>
    </xf>
    <xf numFmtId="0" fontId="19" fillId="11" borderId="13" xfId="0" applyFont="1" applyFill="1" applyBorder="1" applyAlignment="1">
      <alignment horizontal="center" vertical="center" wrapText="1"/>
    </xf>
    <xf numFmtId="0" fontId="19" fillId="11" borderId="15" xfId="0" applyFont="1" applyFill="1" applyBorder="1" applyAlignment="1">
      <alignment horizontal="center" vertical="center" wrapText="1"/>
    </xf>
    <xf numFmtId="0" fontId="19" fillId="11" borderId="16" xfId="0" applyFont="1" applyFill="1" applyBorder="1" applyAlignment="1">
      <alignment horizontal="center" vertical="center" wrapText="1"/>
    </xf>
    <xf numFmtId="0" fontId="19" fillId="11" borderId="17" xfId="0"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13" borderId="1" xfId="0" applyFont="1" applyFill="1" applyBorder="1" applyAlignment="1">
      <alignment horizontal="center" vertical="center" wrapText="1"/>
    </xf>
    <xf numFmtId="49" fontId="20" fillId="0" borderId="1" xfId="0" applyNumberFormat="1" applyFont="1" applyBorder="1" applyAlignment="1">
      <alignment horizontal="center" vertical="center" wrapText="1"/>
    </xf>
    <xf numFmtId="0" fontId="20" fillId="4" borderId="1" xfId="0" applyFont="1" applyFill="1" applyBorder="1" applyAlignment="1">
      <alignment horizontal="center" vertical="center" wrapText="1"/>
    </xf>
    <xf numFmtId="0" fontId="6" fillId="2" borderId="0" xfId="0" applyFont="1" applyFill="1" applyAlignment="1">
      <alignment horizontal="left" vertical="center" wrapText="1"/>
    </xf>
    <xf numFmtId="0" fontId="11" fillId="10" borderId="1" xfId="2" applyFont="1" applyFill="1" applyBorder="1" applyAlignment="1">
      <alignment horizontal="center" vertical="center" wrapText="1"/>
    </xf>
    <xf numFmtId="0" fontId="32" fillId="0" borderId="2"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14" fontId="26" fillId="0" borderId="34" xfId="3" applyNumberFormat="1" applyFont="1" applyBorder="1" applyAlignment="1">
      <alignment horizontal="center" vertical="center"/>
    </xf>
  </cellXfs>
  <cellStyles count="4">
    <cellStyle name="Hipervínculo" xfId="1" builtinId="8"/>
    <cellStyle name="Normal" xfId="0" builtinId="0"/>
    <cellStyle name="Normal 2" xfId="3" xr:uid="{F73A6FED-14F1-46F7-AE67-DFEBF7A73324}"/>
    <cellStyle name="Normal 2 2" xfId="2" xr:uid="{00000000-0005-0000-0000-000002000000}"/>
  </cellStyles>
  <dxfs count="20">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s>
  <tableStyles count="0" defaultTableStyle="TableStyleMedium2" defaultPivotStyle="PivotStyleLight16"/>
  <colors>
    <mruColors>
      <color rgb="FFEC1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pa de Riesgos'!A1"/><Relationship Id="rId1" Type="http://schemas.openxmlformats.org/officeDocument/2006/relationships/image" Target="../media/image2.emf"/><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Mapa de Riesgos'!A1"/><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2" Type="http://schemas.openxmlformats.org/officeDocument/2006/relationships/hyperlink" Target="#'Mapa de Riesgos'!A1"/><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635595</xdr:colOff>
      <xdr:row>0</xdr:row>
      <xdr:rowOff>210145</xdr:rowOff>
    </xdr:from>
    <xdr:to>
      <xdr:col>2</xdr:col>
      <xdr:colOff>1012030</xdr:colOff>
      <xdr:row>3</xdr:row>
      <xdr:rowOff>76732</xdr:rowOff>
    </xdr:to>
    <xdr:pic>
      <xdr:nvPicPr>
        <xdr:cNvPr id="4" name="Imagen 3">
          <a:extLst>
            <a:ext uri="{FF2B5EF4-FFF2-40B4-BE49-F238E27FC236}">
              <a16:creationId xmlns:a16="http://schemas.microsoft.com/office/drawing/2014/main" id="{97B94C92-2326-7856-174F-8120757A13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1142" y="210145"/>
          <a:ext cx="2638623" cy="848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5</xdr:row>
      <xdr:rowOff>0</xdr:rowOff>
    </xdr:from>
    <xdr:to>
      <xdr:col>5</xdr:col>
      <xdr:colOff>571500</xdr:colOff>
      <xdr:row>7</xdr:row>
      <xdr:rowOff>57150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B441B3D9-B59B-47B2-B72F-2B66368740FE}"/>
            </a:ext>
          </a:extLst>
        </xdr:cNvPr>
        <xdr:cNvSpPr/>
      </xdr:nvSpPr>
      <xdr:spPr>
        <a:xfrm>
          <a:off x="5581650" y="2686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476250</xdr:colOff>
      <xdr:row>5</xdr:row>
      <xdr:rowOff>142875</xdr:rowOff>
    </xdr:from>
    <xdr:to>
      <xdr:col>6</xdr:col>
      <xdr:colOff>285750</xdr:colOff>
      <xdr:row>6</xdr:row>
      <xdr:rowOff>447675</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E2F6B3CD-0082-4FB2-B29D-4A0FEFD73FEE}"/>
            </a:ext>
          </a:extLst>
        </xdr:cNvPr>
        <xdr:cNvSpPr/>
      </xdr:nvSpPr>
      <xdr:spPr>
        <a:xfrm>
          <a:off x="8743950" y="2914650"/>
          <a:ext cx="1333500" cy="1000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523875</xdr:colOff>
      <xdr:row>1</xdr:row>
      <xdr:rowOff>28575</xdr:rowOff>
    </xdr:from>
    <xdr:to>
      <xdr:col>0</xdr:col>
      <xdr:colOff>533400</xdr:colOff>
      <xdr:row>5</xdr:row>
      <xdr:rowOff>247650</xdr:rowOff>
    </xdr:to>
    <xdr:cxnSp macro="">
      <xdr:nvCxnSpPr>
        <xdr:cNvPr id="2" name="Conector recto de flecha 1">
          <a:extLst>
            <a:ext uri="{FF2B5EF4-FFF2-40B4-BE49-F238E27FC236}">
              <a16:creationId xmlns:a16="http://schemas.microsoft.com/office/drawing/2014/main" id="{25A939A8-6EA9-4C44-955C-F7EAD05E045A}"/>
            </a:ext>
          </a:extLst>
        </xdr:cNvPr>
        <xdr:cNvCxnSpPr/>
      </xdr:nvCxnSpPr>
      <xdr:spPr>
        <a:xfrm flipV="1">
          <a:off x="523875" y="219075"/>
          <a:ext cx="9525" cy="398145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119062</xdr:colOff>
      <xdr:row>1</xdr:row>
      <xdr:rowOff>185737</xdr:rowOff>
    </xdr:from>
    <xdr:to>
      <xdr:col>0</xdr:col>
      <xdr:colOff>452437</xdr:colOff>
      <xdr:row>5</xdr:row>
      <xdr:rowOff>14288</xdr:rowOff>
    </xdr:to>
    <xdr:sp macro="" textlink="">
      <xdr:nvSpPr>
        <xdr:cNvPr id="3" name="CuadroTexto 2">
          <a:extLst>
            <a:ext uri="{FF2B5EF4-FFF2-40B4-BE49-F238E27FC236}">
              <a16:creationId xmlns:a16="http://schemas.microsoft.com/office/drawing/2014/main" id="{A590FF33-FA7E-4501-8FB2-18C1494E1DE8}"/>
            </a:ext>
          </a:extLst>
        </xdr:cNvPr>
        <xdr:cNvSpPr txBox="1"/>
      </xdr:nvSpPr>
      <xdr:spPr>
        <a:xfrm rot="16200000">
          <a:off x="-1509713" y="2005012"/>
          <a:ext cx="3590926"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Probabilidad</a:t>
          </a:r>
        </a:p>
      </xdr:txBody>
    </xdr:sp>
    <xdr:clientData/>
  </xdr:twoCellAnchor>
  <xdr:twoCellAnchor>
    <xdr:from>
      <xdr:col>1</xdr:col>
      <xdr:colOff>885423</xdr:colOff>
      <xdr:row>0</xdr:row>
      <xdr:rowOff>180975</xdr:rowOff>
    </xdr:from>
    <xdr:to>
      <xdr:col>2</xdr:col>
      <xdr:colOff>1</xdr:colOff>
      <xdr:row>6</xdr:row>
      <xdr:rowOff>0</xdr:rowOff>
    </xdr:to>
    <xdr:cxnSp macro="">
      <xdr:nvCxnSpPr>
        <xdr:cNvPr id="4" name="Conector recto 3">
          <a:extLst>
            <a:ext uri="{FF2B5EF4-FFF2-40B4-BE49-F238E27FC236}">
              <a16:creationId xmlns:a16="http://schemas.microsoft.com/office/drawing/2014/main" id="{D8266E6A-B1A4-47B1-B71E-5D506BA28344}"/>
            </a:ext>
          </a:extLst>
        </xdr:cNvPr>
        <xdr:cNvCxnSpPr/>
      </xdr:nvCxnSpPr>
      <xdr:spPr>
        <a:xfrm flipH="1">
          <a:off x="1647423" y="180975"/>
          <a:ext cx="9928" cy="4933950"/>
        </a:xfrm>
        <a:prstGeom prst="line">
          <a:avLst/>
        </a:prstGeom>
        <a:ln w="317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877420</xdr:colOff>
      <xdr:row>6</xdr:row>
      <xdr:rowOff>3674</xdr:rowOff>
    </xdr:from>
    <xdr:to>
      <xdr:col>6</xdr:col>
      <xdr:colOff>937846</xdr:colOff>
      <xdr:row>6</xdr:row>
      <xdr:rowOff>14654</xdr:rowOff>
    </xdr:to>
    <xdr:cxnSp macro="">
      <xdr:nvCxnSpPr>
        <xdr:cNvPr id="5" name="Conector recto 4">
          <a:extLst>
            <a:ext uri="{FF2B5EF4-FFF2-40B4-BE49-F238E27FC236}">
              <a16:creationId xmlns:a16="http://schemas.microsoft.com/office/drawing/2014/main" id="{8E7C0BFA-52FE-40D7-927B-9D7332E6C036}"/>
            </a:ext>
          </a:extLst>
        </xdr:cNvPr>
        <xdr:cNvCxnSpPr/>
      </xdr:nvCxnSpPr>
      <xdr:spPr>
        <a:xfrm>
          <a:off x="1639420" y="5118599"/>
          <a:ext cx="4356201" cy="1098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8</xdr:row>
      <xdr:rowOff>133350</xdr:rowOff>
    </xdr:from>
    <xdr:to>
      <xdr:col>6</xdr:col>
      <xdr:colOff>590550</xdr:colOff>
      <xdr:row>8</xdr:row>
      <xdr:rowOff>133350</xdr:rowOff>
    </xdr:to>
    <xdr:cxnSp macro="">
      <xdr:nvCxnSpPr>
        <xdr:cNvPr id="6" name="Conector recto de flecha 5">
          <a:extLst>
            <a:ext uri="{FF2B5EF4-FFF2-40B4-BE49-F238E27FC236}">
              <a16:creationId xmlns:a16="http://schemas.microsoft.com/office/drawing/2014/main" id="{82086DDA-8FEC-45FD-BE79-3485F03FECFA}"/>
            </a:ext>
          </a:extLst>
        </xdr:cNvPr>
        <xdr:cNvCxnSpPr/>
      </xdr:nvCxnSpPr>
      <xdr:spPr>
        <a:xfrm>
          <a:off x="1800225" y="5829300"/>
          <a:ext cx="3848100" cy="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552449</xdr:colOff>
      <xdr:row>9</xdr:row>
      <xdr:rowOff>38100</xdr:rowOff>
    </xdr:from>
    <xdr:to>
      <xdr:col>4</xdr:col>
      <xdr:colOff>723900</xdr:colOff>
      <xdr:row>10</xdr:row>
      <xdr:rowOff>180975</xdr:rowOff>
    </xdr:to>
    <xdr:sp macro="" textlink="">
      <xdr:nvSpPr>
        <xdr:cNvPr id="7" name="CuadroTexto 6">
          <a:extLst>
            <a:ext uri="{FF2B5EF4-FFF2-40B4-BE49-F238E27FC236}">
              <a16:creationId xmlns:a16="http://schemas.microsoft.com/office/drawing/2014/main" id="{02D716C2-B2B9-4017-A3F5-80CFA8DA866E}"/>
            </a:ext>
          </a:extLst>
        </xdr:cNvPr>
        <xdr:cNvSpPr txBox="1"/>
      </xdr:nvSpPr>
      <xdr:spPr>
        <a:xfrm>
          <a:off x="3324224" y="5924550"/>
          <a:ext cx="933451"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Impacto</a:t>
          </a:r>
        </a:p>
      </xdr:txBody>
    </xdr:sp>
    <xdr:clientData/>
  </xdr:twoCellAnchor>
  <xdr:twoCellAnchor>
    <xdr:from>
      <xdr:col>8</xdr:col>
      <xdr:colOff>80108</xdr:colOff>
      <xdr:row>4</xdr:row>
      <xdr:rowOff>642572</xdr:rowOff>
    </xdr:from>
    <xdr:to>
      <xdr:col>9</xdr:col>
      <xdr:colOff>655759</xdr:colOff>
      <xdr:row>5</xdr:row>
      <xdr:rowOff>643549</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4C923725-12E8-43CE-8DBE-3834B9C20EE9}"/>
            </a:ext>
          </a:extLst>
        </xdr:cNvPr>
        <xdr:cNvSpPr/>
      </xdr:nvSpPr>
      <xdr:spPr>
        <a:xfrm>
          <a:off x="6820877" y="3243630"/>
          <a:ext cx="1332767" cy="83136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23</xdr:col>
      <xdr:colOff>638175</xdr:colOff>
      <xdr:row>49</xdr:row>
      <xdr:rowOff>95250</xdr:rowOff>
    </xdr:to>
    <xdr:pic>
      <xdr:nvPicPr>
        <xdr:cNvPr id="2" name="Imagen 1">
          <a:extLst>
            <a:ext uri="{FF2B5EF4-FFF2-40B4-BE49-F238E27FC236}">
              <a16:creationId xmlns:a16="http://schemas.microsoft.com/office/drawing/2014/main" id="{845E0168-4453-4AB9-8AC7-6DEB4EFF6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181641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180975</xdr:colOff>
      <xdr:row>20</xdr:row>
      <xdr:rowOff>19050</xdr:rowOff>
    </xdr:from>
    <xdr:to>
      <xdr:col>11</xdr:col>
      <xdr:colOff>752475</xdr:colOff>
      <xdr:row>24</xdr:row>
      <xdr:rowOff>76200</xdr:rowOff>
    </xdr:to>
    <xdr:sp macro="" textlink="">
      <xdr:nvSpPr>
        <xdr:cNvPr id="6" name="Flecha: a la derecha 5">
          <a:hlinkClick xmlns:r="http://schemas.openxmlformats.org/officeDocument/2006/relationships" r:id="rId2"/>
          <a:extLst>
            <a:ext uri="{FF2B5EF4-FFF2-40B4-BE49-F238E27FC236}">
              <a16:creationId xmlns:a16="http://schemas.microsoft.com/office/drawing/2014/main" id="{43B86FE1-BF6B-435C-ADD5-26665E827CF3}"/>
            </a:ext>
          </a:extLst>
        </xdr:cNvPr>
        <xdr:cNvSpPr/>
      </xdr:nvSpPr>
      <xdr:spPr>
        <a:xfrm>
          <a:off x="7800975" y="3829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276225</xdr:colOff>
      <xdr:row>16</xdr:row>
      <xdr:rowOff>95250</xdr:rowOff>
    </xdr:from>
    <xdr:to>
      <xdr:col>9</xdr:col>
      <xdr:colOff>103939</xdr:colOff>
      <xdr:row>27</xdr:row>
      <xdr:rowOff>56893</xdr:rowOff>
    </xdr:to>
    <xdr:pic>
      <xdr:nvPicPr>
        <xdr:cNvPr id="8" name="Imagen 7">
          <a:extLst>
            <a:ext uri="{FF2B5EF4-FFF2-40B4-BE49-F238E27FC236}">
              <a16:creationId xmlns:a16="http://schemas.microsoft.com/office/drawing/2014/main" id="{CEC338D7-ABED-4AB5-AC12-C7CF26F1EBC7}"/>
            </a:ext>
          </a:extLst>
        </xdr:cNvPr>
        <xdr:cNvPicPr>
          <a:picLocks noChangeAspect="1"/>
        </xdr:cNvPicPr>
      </xdr:nvPicPr>
      <xdr:blipFill>
        <a:blip xmlns:r="http://schemas.openxmlformats.org/officeDocument/2006/relationships" r:embed="rId3"/>
        <a:stretch>
          <a:fillRect/>
        </a:stretch>
      </xdr:blipFill>
      <xdr:spPr>
        <a:xfrm>
          <a:off x="276225" y="3143250"/>
          <a:ext cx="6685714" cy="2057143"/>
        </a:xfrm>
        <a:prstGeom prst="rect">
          <a:avLst/>
        </a:prstGeom>
      </xdr:spPr>
    </xdr:pic>
    <xdr:clientData/>
  </xdr:twoCellAnchor>
  <xdr:twoCellAnchor editAs="oneCell">
    <xdr:from>
      <xdr:col>0</xdr:col>
      <xdr:colOff>295275</xdr:colOff>
      <xdr:row>30</xdr:row>
      <xdr:rowOff>95249</xdr:rowOff>
    </xdr:from>
    <xdr:to>
      <xdr:col>9</xdr:col>
      <xdr:colOff>75370</xdr:colOff>
      <xdr:row>44</xdr:row>
      <xdr:rowOff>104774</xdr:rowOff>
    </xdr:to>
    <xdr:pic>
      <xdr:nvPicPr>
        <xdr:cNvPr id="9" name="Imagen 8">
          <a:extLst>
            <a:ext uri="{FF2B5EF4-FFF2-40B4-BE49-F238E27FC236}">
              <a16:creationId xmlns:a16="http://schemas.microsoft.com/office/drawing/2014/main" id="{5AE1BDC6-D989-4062-9F6E-38A705491E8C}"/>
            </a:ext>
          </a:extLst>
        </xdr:cNvPr>
        <xdr:cNvPicPr>
          <a:picLocks noChangeAspect="1"/>
        </xdr:cNvPicPr>
      </xdr:nvPicPr>
      <xdr:blipFill>
        <a:blip xmlns:r="http://schemas.openxmlformats.org/officeDocument/2006/relationships" r:embed="rId4"/>
        <a:stretch>
          <a:fillRect/>
        </a:stretch>
      </xdr:blipFill>
      <xdr:spPr>
        <a:xfrm>
          <a:off x="295275" y="5810249"/>
          <a:ext cx="6638095" cy="2676525"/>
        </a:xfrm>
        <a:prstGeom prst="rect">
          <a:avLst/>
        </a:prstGeom>
      </xdr:spPr>
    </xdr:pic>
    <xdr:clientData/>
  </xdr:twoCellAnchor>
  <xdr:twoCellAnchor editAs="oneCell">
    <xdr:from>
      <xdr:col>0</xdr:col>
      <xdr:colOff>742950</xdr:colOff>
      <xdr:row>0</xdr:row>
      <xdr:rowOff>104775</xdr:rowOff>
    </xdr:from>
    <xdr:to>
      <xdr:col>8</xdr:col>
      <xdr:colOff>742188</xdr:colOff>
      <xdr:row>17</xdr:row>
      <xdr:rowOff>113894</xdr:rowOff>
    </xdr:to>
    <xdr:pic>
      <xdr:nvPicPr>
        <xdr:cNvPr id="3" name="Imagen 2">
          <a:extLst>
            <a:ext uri="{FF2B5EF4-FFF2-40B4-BE49-F238E27FC236}">
              <a16:creationId xmlns:a16="http://schemas.microsoft.com/office/drawing/2014/main" id="{9CA5B5FB-17B3-4F86-9A0E-7ABF9BBD0FA6}"/>
            </a:ext>
          </a:extLst>
        </xdr:cNvPr>
        <xdr:cNvPicPr>
          <a:picLocks noChangeAspect="1"/>
        </xdr:cNvPicPr>
      </xdr:nvPicPr>
      <xdr:blipFill>
        <a:blip xmlns:r="http://schemas.openxmlformats.org/officeDocument/2006/relationships" r:embed="rId5"/>
        <a:stretch>
          <a:fillRect/>
        </a:stretch>
      </xdr:blipFill>
      <xdr:spPr>
        <a:xfrm>
          <a:off x="742950" y="104775"/>
          <a:ext cx="6095238" cy="3247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152400</xdr:rowOff>
    </xdr:from>
    <xdr:to>
      <xdr:col>0</xdr:col>
      <xdr:colOff>419100</xdr:colOff>
      <xdr:row>2</xdr:row>
      <xdr:rowOff>123825</xdr:rowOff>
    </xdr:to>
    <xdr:sp macro="" textlink="">
      <xdr:nvSpPr>
        <xdr:cNvPr id="6" name="Elipse 5">
          <a:extLst>
            <a:ext uri="{FF2B5EF4-FFF2-40B4-BE49-F238E27FC236}">
              <a16:creationId xmlns:a16="http://schemas.microsoft.com/office/drawing/2014/main" id="{2CE13D8B-7029-43FB-95F9-0D2E24F6DEEE}"/>
            </a:ext>
          </a:extLst>
        </xdr:cNvPr>
        <xdr:cNvSpPr/>
      </xdr:nvSpPr>
      <xdr:spPr>
        <a:xfrm>
          <a:off x="66675" y="15240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1</a:t>
          </a:r>
        </a:p>
      </xdr:txBody>
    </xdr:sp>
    <xdr:clientData/>
  </xdr:twoCellAnchor>
  <xdr:twoCellAnchor>
    <xdr:from>
      <xdr:col>9</xdr:col>
      <xdr:colOff>514350</xdr:colOff>
      <xdr:row>0</xdr:row>
      <xdr:rowOff>180975</xdr:rowOff>
    </xdr:from>
    <xdr:to>
      <xdr:col>10</xdr:col>
      <xdr:colOff>104775</xdr:colOff>
      <xdr:row>2</xdr:row>
      <xdr:rowOff>152400</xdr:rowOff>
    </xdr:to>
    <xdr:sp macro="" textlink="">
      <xdr:nvSpPr>
        <xdr:cNvPr id="7" name="Elipse 6">
          <a:extLst>
            <a:ext uri="{FF2B5EF4-FFF2-40B4-BE49-F238E27FC236}">
              <a16:creationId xmlns:a16="http://schemas.microsoft.com/office/drawing/2014/main" id="{5312BBA0-0F66-4573-9B46-DDE9A28BAF9E}"/>
            </a:ext>
          </a:extLst>
        </xdr:cNvPr>
        <xdr:cNvSpPr/>
      </xdr:nvSpPr>
      <xdr:spPr>
        <a:xfrm>
          <a:off x="7372350" y="180975"/>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2</a:t>
          </a:r>
        </a:p>
      </xdr:txBody>
    </xdr:sp>
    <xdr:clientData/>
  </xdr:twoCellAnchor>
  <xdr:twoCellAnchor>
    <xdr:from>
      <xdr:col>10</xdr:col>
      <xdr:colOff>552450</xdr:colOff>
      <xdr:row>29</xdr:row>
      <xdr:rowOff>95250</xdr:rowOff>
    </xdr:from>
    <xdr:to>
      <xdr:col>12</xdr:col>
      <xdr:colOff>361950</xdr:colOff>
      <xdr:row>33</xdr:row>
      <xdr:rowOff>152400</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EFFA9015-A92C-4045-8CBC-C28E5B7B3EC6}"/>
            </a:ext>
          </a:extLst>
        </xdr:cNvPr>
        <xdr:cNvSpPr/>
      </xdr:nvSpPr>
      <xdr:spPr>
        <a:xfrm>
          <a:off x="8172450" y="56197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590551</xdr:colOff>
      <xdr:row>0</xdr:row>
      <xdr:rowOff>152400</xdr:rowOff>
    </xdr:from>
    <xdr:to>
      <xdr:col>9</xdr:col>
      <xdr:colOff>180959</xdr:colOff>
      <xdr:row>21</xdr:row>
      <xdr:rowOff>66675</xdr:rowOff>
    </xdr:to>
    <xdr:pic>
      <xdr:nvPicPr>
        <xdr:cNvPr id="4" name="Imagen 3">
          <a:extLst>
            <a:ext uri="{FF2B5EF4-FFF2-40B4-BE49-F238E27FC236}">
              <a16:creationId xmlns:a16="http://schemas.microsoft.com/office/drawing/2014/main" id="{D23ED585-CF1C-449D-9875-26AEB2E2CE3B}"/>
            </a:ext>
          </a:extLst>
        </xdr:cNvPr>
        <xdr:cNvPicPr>
          <a:picLocks noChangeAspect="1"/>
        </xdr:cNvPicPr>
      </xdr:nvPicPr>
      <xdr:blipFill>
        <a:blip xmlns:r="http://schemas.openxmlformats.org/officeDocument/2006/relationships" r:embed="rId2"/>
        <a:stretch>
          <a:fillRect/>
        </a:stretch>
      </xdr:blipFill>
      <xdr:spPr>
        <a:xfrm>
          <a:off x="590551" y="152400"/>
          <a:ext cx="6448408" cy="3914775"/>
        </a:xfrm>
        <a:prstGeom prst="rect">
          <a:avLst/>
        </a:prstGeom>
      </xdr:spPr>
    </xdr:pic>
    <xdr:clientData/>
  </xdr:twoCellAnchor>
  <xdr:twoCellAnchor editAs="oneCell">
    <xdr:from>
      <xdr:col>10</xdr:col>
      <xdr:colOff>304800</xdr:colOff>
      <xdr:row>0</xdr:row>
      <xdr:rowOff>152400</xdr:rowOff>
    </xdr:from>
    <xdr:to>
      <xdr:col>16</xdr:col>
      <xdr:colOff>695325</xdr:colOff>
      <xdr:row>12</xdr:row>
      <xdr:rowOff>130182</xdr:rowOff>
    </xdr:to>
    <xdr:pic>
      <xdr:nvPicPr>
        <xdr:cNvPr id="10" name="Imagen 9">
          <a:extLst>
            <a:ext uri="{FF2B5EF4-FFF2-40B4-BE49-F238E27FC236}">
              <a16:creationId xmlns:a16="http://schemas.microsoft.com/office/drawing/2014/main" id="{B37D4C20-F5EE-4E20-AE02-F6F94B4053E7}"/>
            </a:ext>
          </a:extLst>
        </xdr:cNvPr>
        <xdr:cNvPicPr>
          <a:picLocks noChangeAspect="1"/>
        </xdr:cNvPicPr>
      </xdr:nvPicPr>
      <xdr:blipFill>
        <a:blip xmlns:r="http://schemas.openxmlformats.org/officeDocument/2006/relationships" r:embed="rId3"/>
        <a:stretch>
          <a:fillRect/>
        </a:stretch>
      </xdr:blipFill>
      <xdr:spPr>
        <a:xfrm>
          <a:off x="7924800" y="152400"/>
          <a:ext cx="4962525" cy="2263782"/>
        </a:xfrm>
        <a:prstGeom prst="rect">
          <a:avLst/>
        </a:prstGeom>
      </xdr:spPr>
    </xdr:pic>
    <xdr:clientData/>
  </xdr:twoCellAnchor>
  <xdr:twoCellAnchor>
    <xdr:from>
      <xdr:col>0</xdr:col>
      <xdr:colOff>161925</xdr:colOff>
      <xdr:row>24</xdr:row>
      <xdr:rowOff>171450</xdr:rowOff>
    </xdr:from>
    <xdr:to>
      <xdr:col>0</xdr:col>
      <xdr:colOff>514350</xdr:colOff>
      <xdr:row>26</xdr:row>
      <xdr:rowOff>142875</xdr:rowOff>
    </xdr:to>
    <xdr:sp macro="" textlink="">
      <xdr:nvSpPr>
        <xdr:cNvPr id="11" name="Elipse 10">
          <a:extLst>
            <a:ext uri="{FF2B5EF4-FFF2-40B4-BE49-F238E27FC236}">
              <a16:creationId xmlns:a16="http://schemas.microsoft.com/office/drawing/2014/main" id="{CD1BAD6D-ED2E-4D3B-A6E2-FCD2CEFF4536}"/>
            </a:ext>
          </a:extLst>
        </xdr:cNvPr>
        <xdr:cNvSpPr/>
      </xdr:nvSpPr>
      <xdr:spPr>
        <a:xfrm>
          <a:off x="161925" y="474345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3</a:t>
          </a:r>
        </a:p>
      </xdr:txBody>
    </xdr:sp>
    <xdr:clientData/>
  </xdr:twoCellAnchor>
  <xdr:twoCellAnchor editAs="oneCell">
    <xdr:from>
      <xdr:col>10</xdr:col>
      <xdr:colOff>276225</xdr:colOff>
      <xdr:row>13</xdr:row>
      <xdr:rowOff>28575</xdr:rowOff>
    </xdr:from>
    <xdr:to>
      <xdr:col>16</xdr:col>
      <xdr:colOff>752475</xdr:colOff>
      <xdr:row>23</xdr:row>
      <xdr:rowOff>117888</xdr:rowOff>
    </xdr:to>
    <xdr:pic>
      <xdr:nvPicPr>
        <xdr:cNvPr id="12" name="Imagen 11">
          <a:extLst>
            <a:ext uri="{FF2B5EF4-FFF2-40B4-BE49-F238E27FC236}">
              <a16:creationId xmlns:a16="http://schemas.microsoft.com/office/drawing/2014/main" id="{78BA7DA3-C1FB-4E30-823C-E14A6C1F7AC1}"/>
            </a:ext>
          </a:extLst>
        </xdr:cNvPr>
        <xdr:cNvPicPr>
          <a:picLocks noChangeAspect="1"/>
        </xdr:cNvPicPr>
      </xdr:nvPicPr>
      <xdr:blipFill>
        <a:blip xmlns:r="http://schemas.openxmlformats.org/officeDocument/2006/relationships" r:embed="rId4"/>
        <a:stretch>
          <a:fillRect/>
        </a:stretch>
      </xdr:blipFill>
      <xdr:spPr>
        <a:xfrm>
          <a:off x="7896225" y="2505075"/>
          <a:ext cx="5048250" cy="1994313"/>
        </a:xfrm>
        <a:prstGeom prst="rect">
          <a:avLst/>
        </a:prstGeom>
      </xdr:spPr>
    </xdr:pic>
    <xdr:clientData/>
  </xdr:twoCellAnchor>
  <xdr:twoCellAnchor editAs="oneCell">
    <xdr:from>
      <xdr:col>1</xdr:col>
      <xdr:colOff>0</xdr:colOff>
      <xdr:row>25</xdr:row>
      <xdr:rowOff>1</xdr:rowOff>
    </xdr:from>
    <xdr:to>
      <xdr:col>9</xdr:col>
      <xdr:colOff>581147</xdr:colOff>
      <xdr:row>42</xdr:row>
      <xdr:rowOff>85725</xdr:rowOff>
    </xdr:to>
    <xdr:pic>
      <xdr:nvPicPr>
        <xdr:cNvPr id="13" name="Imagen 12">
          <a:extLst>
            <a:ext uri="{FF2B5EF4-FFF2-40B4-BE49-F238E27FC236}">
              <a16:creationId xmlns:a16="http://schemas.microsoft.com/office/drawing/2014/main" id="{4F31F13A-CDB5-422D-B06E-CE601FD805EB}"/>
            </a:ext>
          </a:extLst>
        </xdr:cNvPr>
        <xdr:cNvPicPr>
          <a:picLocks noChangeAspect="1"/>
        </xdr:cNvPicPr>
      </xdr:nvPicPr>
      <xdr:blipFill>
        <a:blip xmlns:r="http://schemas.openxmlformats.org/officeDocument/2006/relationships" r:embed="rId5"/>
        <a:stretch>
          <a:fillRect/>
        </a:stretch>
      </xdr:blipFill>
      <xdr:spPr>
        <a:xfrm>
          <a:off x="762000" y="4762501"/>
          <a:ext cx="6677147" cy="33242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438150</xdr:colOff>
      <xdr:row>6</xdr:row>
      <xdr:rowOff>104775</xdr:rowOff>
    </xdr:from>
    <xdr:to>
      <xdr:col>4</xdr:col>
      <xdr:colOff>247650</xdr:colOff>
      <xdr:row>8</xdr:row>
      <xdr:rowOff>142875</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007FE4C1-44EE-447F-B11B-553030C962EE}"/>
            </a:ext>
          </a:extLst>
        </xdr:cNvPr>
        <xdr:cNvSpPr/>
      </xdr:nvSpPr>
      <xdr:spPr>
        <a:xfrm>
          <a:off x="6086475" y="1952625"/>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371475</xdr:colOff>
      <xdr:row>0</xdr:row>
      <xdr:rowOff>180975</xdr:rowOff>
    </xdr:from>
    <xdr:to>
      <xdr:col>8</xdr:col>
      <xdr:colOff>180237</xdr:colOff>
      <xdr:row>26</xdr:row>
      <xdr:rowOff>47023</xdr:rowOff>
    </xdr:to>
    <xdr:pic>
      <xdr:nvPicPr>
        <xdr:cNvPr id="2" name="Imagen 1">
          <a:extLst>
            <a:ext uri="{FF2B5EF4-FFF2-40B4-BE49-F238E27FC236}">
              <a16:creationId xmlns:a16="http://schemas.microsoft.com/office/drawing/2014/main" id="{6808A9CB-DF36-4AD3-A6D2-21819EC03504}"/>
            </a:ext>
          </a:extLst>
        </xdr:cNvPr>
        <xdr:cNvPicPr>
          <a:picLocks noChangeAspect="1"/>
        </xdr:cNvPicPr>
      </xdr:nvPicPr>
      <xdr:blipFill>
        <a:blip xmlns:r="http://schemas.openxmlformats.org/officeDocument/2006/relationships" r:embed="rId1"/>
        <a:stretch>
          <a:fillRect/>
        </a:stretch>
      </xdr:blipFill>
      <xdr:spPr>
        <a:xfrm>
          <a:off x="371475" y="180975"/>
          <a:ext cx="5904762" cy="4819048"/>
        </a:xfrm>
        <a:prstGeom prst="rect">
          <a:avLst/>
        </a:prstGeom>
      </xdr:spPr>
    </xdr:pic>
    <xdr:clientData/>
  </xdr:twoCellAnchor>
  <xdr:twoCellAnchor>
    <xdr:from>
      <xdr:col>9</xdr:col>
      <xdr:colOff>352425</xdr:colOff>
      <xdr:row>9</xdr:row>
      <xdr:rowOff>57150</xdr:rowOff>
    </xdr:from>
    <xdr:to>
      <xdr:col>11</xdr:col>
      <xdr:colOff>161925</xdr:colOff>
      <xdr:row>13</xdr:row>
      <xdr:rowOff>114300</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9E052964-86E2-4100-816D-25B6BD37B052}"/>
            </a:ext>
          </a:extLst>
        </xdr:cNvPr>
        <xdr:cNvSpPr/>
      </xdr:nvSpPr>
      <xdr:spPr>
        <a:xfrm>
          <a:off x="7210425" y="17716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49"/>
  <sheetViews>
    <sheetView tabSelected="1" topLeftCell="S1" zoomScale="50" zoomScaleNormal="50" workbookViewId="0">
      <selection activeCell="AR4" sqref="AR4:AU5"/>
    </sheetView>
  </sheetViews>
  <sheetFormatPr baseColWidth="10" defaultColWidth="11.42578125" defaultRowHeight="15"/>
  <cols>
    <col min="1" max="1" width="9.28515625" style="2" customWidth="1"/>
    <col min="2" max="2" width="34" style="2" customWidth="1"/>
    <col min="3" max="3" width="34.140625" style="2" customWidth="1"/>
    <col min="4" max="4" width="34" style="2" customWidth="1"/>
    <col min="5" max="5" width="35.140625" style="38" customWidth="1"/>
    <col min="6" max="6" width="30.5703125" style="38" customWidth="1"/>
    <col min="7" max="7" width="31.5703125" style="38" customWidth="1"/>
    <col min="8" max="11" width="23.5703125" style="38" customWidth="1"/>
    <col min="12" max="12" width="44.140625" style="38" customWidth="1"/>
    <col min="13" max="14" width="26.85546875" style="38" customWidth="1"/>
    <col min="15" max="15" width="20.85546875" style="2" customWidth="1"/>
    <col min="16" max="17" width="17.42578125" style="2" customWidth="1"/>
    <col min="18" max="19" width="13.7109375" style="2" customWidth="1"/>
    <col min="20" max="20" width="14.28515625" style="2" customWidth="1"/>
    <col min="21" max="21" width="11.7109375" style="2" customWidth="1"/>
    <col min="22" max="22" width="11.42578125" style="2"/>
    <col min="23" max="23" width="45.7109375" style="38" customWidth="1"/>
    <col min="24" max="24" width="13.28515625" style="2" customWidth="1"/>
    <col min="25" max="25" width="15.28515625" style="2" customWidth="1"/>
    <col min="26" max="26" width="15.85546875" style="2" customWidth="1"/>
    <col min="27" max="27" width="15.5703125" style="2" customWidth="1"/>
    <col min="28" max="29" width="11.42578125" style="2"/>
    <col min="30" max="31" width="13.28515625" style="2" customWidth="1"/>
    <col min="32" max="32" width="15.85546875" style="2" hidden="1" customWidth="1"/>
    <col min="33" max="33" width="13.28515625" style="2" hidden="1" customWidth="1"/>
    <col min="34" max="34" width="14.28515625" style="2" hidden="1" customWidth="1"/>
    <col min="35" max="35" width="11.42578125" style="2"/>
    <col min="36" max="36" width="13.140625" style="2" hidden="1" customWidth="1"/>
    <col min="37" max="37" width="16.28515625" style="2" hidden="1" customWidth="1"/>
    <col min="38" max="39" width="12.85546875" style="2" hidden="1" customWidth="1"/>
    <col min="40" max="40" width="11.42578125" style="2"/>
    <col min="41" max="42" width="16.85546875" style="2" customWidth="1"/>
    <col min="43" max="43" width="27.140625" style="2" customWidth="1"/>
    <col min="44" max="45" width="11.42578125" style="2"/>
    <col min="46" max="46" width="12.85546875" style="2" customWidth="1"/>
    <col min="47" max="47" width="18.140625" style="2" customWidth="1"/>
    <col min="48" max="16384" width="11.42578125" style="2"/>
  </cols>
  <sheetData>
    <row r="1" spans="1:47" ht="26.25">
      <c r="A1" s="119"/>
      <c r="B1" s="120"/>
      <c r="C1" s="120"/>
      <c r="D1" s="123" t="s">
        <v>0</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5"/>
      <c r="AR1" s="190" t="s">
        <v>285</v>
      </c>
      <c r="AS1" s="191"/>
      <c r="AT1" s="191"/>
      <c r="AU1" s="191"/>
    </row>
    <row r="2" spans="1:47" ht="26.25" customHeight="1">
      <c r="A2" s="121"/>
      <c r="B2" s="122"/>
      <c r="C2" s="122"/>
      <c r="D2" s="126" t="s">
        <v>1</v>
      </c>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8"/>
      <c r="AR2" s="132" t="s">
        <v>2</v>
      </c>
      <c r="AS2" s="133"/>
      <c r="AT2" s="133"/>
      <c r="AU2" s="133"/>
    </row>
    <row r="3" spans="1:47" ht="26.25">
      <c r="A3" s="121"/>
      <c r="B3" s="122"/>
      <c r="C3" s="122"/>
      <c r="D3" s="129" t="s">
        <v>3</v>
      </c>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1"/>
      <c r="AR3" s="132" t="s">
        <v>286</v>
      </c>
      <c r="AS3" s="133"/>
      <c r="AT3" s="133"/>
      <c r="AU3" s="133"/>
    </row>
    <row r="4" spans="1:47" ht="26.25">
      <c r="A4" s="121"/>
      <c r="B4" s="122"/>
      <c r="C4" s="122"/>
      <c r="D4" s="81"/>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3"/>
      <c r="AR4" s="136" t="s">
        <v>4</v>
      </c>
      <c r="AS4" s="137"/>
      <c r="AT4" s="137"/>
      <c r="AU4" s="138"/>
    </row>
    <row r="5" spans="1:47" ht="26.25">
      <c r="A5" s="134" t="s">
        <v>5</v>
      </c>
      <c r="B5" s="134"/>
      <c r="C5" s="135"/>
      <c r="D5" s="8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6"/>
      <c r="AR5" s="139"/>
      <c r="AS5" s="140"/>
      <c r="AT5" s="140"/>
      <c r="AU5" s="141"/>
    </row>
    <row r="6" spans="1:47" ht="15.75">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1"/>
      <c r="AR6" s="118"/>
      <c r="AS6" s="118"/>
    </row>
    <row r="7" spans="1:47">
      <c r="A7" s="104" t="s">
        <v>6</v>
      </c>
      <c r="B7" s="104" t="s">
        <v>7</v>
      </c>
      <c r="C7" s="106" t="s">
        <v>8</v>
      </c>
      <c r="D7" s="106" t="s">
        <v>9</v>
      </c>
      <c r="E7" s="111" t="s">
        <v>10</v>
      </c>
      <c r="F7" s="111"/>
      <c r="G7" s="111"/>
      <c r="H7" s="111" t="s">
        <v>11</v>
      </c>
      <c r="I7" s="111"/>
      <c r="J7" s="111"/>
      <c r="K7" s="111"/>
      <c r="L7" s="105" t="s">
        <v>12</v>
      </c>
      <c r="M7" s="106" t="s">
        <v>13</v>
      </c>
      <c r="N7" s="106" t="s">
        <v>14</v>
      </c>
      <c r="O7" s="106" t="s">
        <v>15</v>
      </c>
      <c r="P7" s="103" t="s">
        <v>16</v>
      </c>
      <c r="Q7" s="109" t="s">
        <v>17</v>
      </c>
      <c r="R7" s="103" t="s">
        <v>18</v>
      </c>
      <c r="S7" s="110" t="s">
        <v>19</v>
      </c>
      <c r="T7" s="103" t="s">
        <v>20</v>
      </c>
      <c r="U7" s="110" t="s">
        <v>21</v>
      </c>
      <c r="V7" s="103" t="s">
        <v>22</v>
      </c>
      <c r="W7" s="106" t="s">
        <v>23</v>
      </c>
      <c r="X7" s="104" t="s">
        <v>24</v>
      </c>
      <c r="Y7" s="105" t="s">
        <v>25</v>
      </c>
      <c r="Z7" s="106" t="s">
        <v>26</v>
      </c>
      <c r="AA7" s="106" t="s">
        <v>27</v>
      </c>
      <c r="AB7" s="106" t="s">
        <v>28</v>
      </c>
      <c r="AC7" s="106" t="s">
        <v>29</v>
      </c>
      <c r="AD7" s="103" t="s">
        <v>30</v>
      </c>
      <c r="AE7" s="107" t="s">
        <v>31</v>
      </c>
      <c r="AF7" s="95"/>
      <c r="AG7" s="95"/>
      <c r="AH7" s="95"/>
      <c r="AI7" s="108" t="s">
        <v>32</v>
      </c>
      <c r="AJ7" s="95"/>
      <c r="AK7" s="95"/>
      <c r="AL7" s="95"/>
      <c r="AM7" s="95"/>
      <c r="AN7" s="103" t="s">
        <v>33</v>
      </c>
      <c r="AO7" s="104" t="s">
        <v>34</v>
      </c>
      <c r="AP7" s="104" t="s">
        <v>35</v>
      </c>
      <c r="AQ7" s="104" t="s">
        <v>36</v>
      </c>
      <c r="AR7" s="104" t="s">
        <v>37</v>
      </c>
      <c r="AS7" s="104" t="s">
        <v>38</v>
      </c>
      <c r="AT7" s="104" t="s">
        <v>39</v>
      </c>
      <c r="AU7" s="104" t="s">
        <v>40</v>
      </c>
    </row>
    <row r="8" spans="1:47" ht="30">
      <c r="A8" s="104"/>
      <c r="B8" s="104"/>
      <c r="C8" s="106"/>
      <c r="D8" s="106"/>
      <c r="E8" s="92" t="s">
        <v>41</v>
      </c>
      <c r="F8" s="92" t="s">
        <v>42</v>
      </c>
      <c r="G8" s="92" t="s">
        <v>43</v>
      </c>
      <c r="H8" s="92" t="s">
        <v>44</v>
      </c>
      <c r="I8" s="92" t="s">
        <v>45</v>
      </c>
      <c r="J8" s="13" t="s">
        <v>46</v>
      </c>
      <c r="K8" s="13" t="s">
        <v>47</v>
      </c>
      <c r="L8" s="105"/>
      <c r="M8" s="106"/>
      <c r="N8" s="106"/>
      <c r="O8" s="106"/>
      <c r="P8" s="103"/>
      <c r="Q8" s="109"/>
      <c r="R8" s="103"/>
      <c r="S8" s="110"/>
      <c r="T8" s="103"/>
      <c r="U8" s="110"/>
      <c r="V8" s="103"/>
      <c r="W8" s="106"/>
      <c r="X8" s="104"/>
      <c r="Y8" s="105"/>
      <c r="Z8" s="106"/>
      <c r="AA8" s="106"/>
      <c r="AB8" s="106"/>
      <c r="AC8" s="106"/>
      <c r="AD8" s="103"/>
      <c r="AE8" s="107"/>
      <c r="AF8" s="94" t="s">
        <v>48</v>
      </c>
      <c r="AG8" s="93" t="s">
        <v>49</v>
      </c>
      <c r="AH8" s="94" t="s">
        <v>50</v>
      </c>
      <c r="AI8" s="108"/>
      <c r="AJ8" s="94" t="s">
        <v>51</v>
      </c>
      <c r="AK8" s="94" t="s">
        <v>52</v>
      </c>
      <c r="AL8" s="94" t="s">
        <v>53</v>
      </c>
      <c r="AM8" s="94" t="s">
        <v>54</v>
      </c>
      <c r="AN8" s="103"/>
      <c r="AO8" s="104"/>
      <c r="AP8" s="104"/>
      <c r="AQ8" s="104"/>
      <c r="AR8" s="104"/>
      <c r="AS8" s="104"/>
      <c r="AT8" s="104"/>
      <c r="AU8" s="104"/>
    </row>
    <row r="9" spans="1:47" s="12" customFormat="1" ht="84" customHeight="1">
      <c r="A9" s="112"/>
      <c r="B9" s="112"/>
      <c r="C9" s="115" t="e">
        <f>LOOKUP(B9,E$109:E$146,F$109:F$146)</f>
        <v>#N/A</v>
      </c>
      <c r="D9" s="112"/>
      <c r="E9" s="151"/>
      <c r="F9" s="145"/>
      <c r="G9" s="145"/>
      <c r="H9" s="100"/>
      <c r="I9" s="100"/>
      <c r="J9" s="100"/>
      <c r="K9" s="100"/>
      <c r="L9" s="148" t="str">
        <f>IF(F9&lt;&gt;"",CONCATENATE(E9," ",F9),CONCATENATE(H9," ",I9," ",J9," ",K9))</f>
        <v xml:space="preserve">   </v>
      </c>
      <c r="M9" s="100"/>
      <c r="N9" s="100"/>
      <c r="O9" s="112"/>
      <c r="P9" s="112"/>
      <c r="Q9" s="112"/>
      <c r="R9" s="112"/>
      <c r="S9" s="115">
        <f>IF(R9="Muy alta",100,IF(R9="Alta",80,IF(R9="Media",60,IF(R9="Baja",40,IF(R9="Muy baja",20,IF(R9="Casi Seguro",100,IF(R9="Probable",80,IF(R9="Posible",60,IF(R9="Improbable",40,IF(R9="Rara vez",20,0))))))))))</f>
        <v>0</v>
      </c>
      <c r="T9" s="112"/>
      <c r="U9" s="115">
        <f>IF(T9="Catastrófico",100,IF(T9="Mayor",80,IF(T9="Moderado",60,IF(T9="Menor",40,IF(T9="Leve",20,0)))))</f>
        <v>0</v>
      </c>
      <c r="V9" s="112"/>
      <c r="W9" s="47"/>
      <c r="X9" s="22" t="str">
        <f>IF(OR(Y9="Preventivo",Y9="Detectivo"),"Probabilidad",IF(Y9="Correctivo","Impacto"," "))</f>
        <v xml:space="preserve"> </v>
      </c>
      <c r="Y9" s="50"/>
      <c r="Z9" s="50"/>
      <c r="AA9" s="50"/>
      <c r="AB9" s="50"/>
      <c r="AC9" s="50"/>
      <c r="AD9" s="142">
        <f>AH11</f>
        <v>0</v>
      </c>
      <c r="AE9" s="22">
        <f>IF(Y9="Preventivo",25,IF(Y9="Detectivo",15,0))</f>
        <v>0</v>
      </c>
      <c r="AF9" s="22">
        <f>IF(Y9="Correctivo",0,IF(Z9="Automatizado",25,IF(Z9="Manual",15,0)))</f>
        <v>0</v>
      </c>
      <c r="AG9" s="22">
        <f>($S$9*((AE9+AF9))/100)</f>
        <v>0</v>
      </c>
      <c r="AH9" s="22">
        <f>S9-AG9</f>
        <v>0</v>
      </c>
      <c r="AI9" s="142">
        <f>AM11</f>
        <v>0</v>
      </c>
      <c r="AJ9" s="22">
        <f>IF(Y9="Correctivo",10,0)</f>
        <v>0</v>
      </c>
      <c r="AK9" s="22">
        <f>IF(X9="Probabilidad",0,IF(Z9="Automatizado",25,IF(Z9="Manual",15,0)))</f>
        <v>0</v>
      </c>
      <c r="AL9" s="22">
        <f>($U$9*((AJ9+AK9))/100)</f>
        <v>0</v>
      </c>
      <c r="AM9" s="22">
        <f>U9-AL9</f>
        <v>0</v>
      </c>
      <c r="AN9" s="112"/>
      <c r="AO9" s="112"/>
      <c r="AP9" s="112"/>
      <c r="AQ9" s="44"/>
      <c r="AR9" s="51"/>
      <c r="AS9" s="51"/>
      <c r="AT9" s="51"/>
      <c r="AU9" s="51"/>
    </row>
    <row r="10" spans="1:47" ht="84" customHeight="1">
      <c r="A10" s="113"/>
      <c r="B10" s="113"/>
      <c r="C10" s="116"/>
      <c r="D10" s="113"/>
      <c r="E10" s="152"/>
      <c r="F10" s="146"/>
      <c r="G10" s="146"/>
      <c r="H10" s="101"/>
      <c r="I10" s="101"/>
      <c r="J10" s="101"/>
      <c r="K10" s="101"/>
      <c r="L10" s="149"/>
      <c r="M10" s="101"/>
      <c r="N10" s="101"/>
      <c r="O10" s="113"/>
      <c r="P10" s="113"/>
      <c r="Q10" s="113"/>
      <c r="R10" s="113"/>
      <c r="S10" s="116"/>
      <c r="T10" s="113"/>
      <c r="U10" s="116"/>
      <c r="V10" s="113"/>
      <c r="W10" s="48"/>
      <c r="X10" s="22" t="str">
        <f t="shared" ref="X10:X73" si="0">IF(OR(Y10="Preventivo",Y10="Detectivo"),"Probabilidad",IF(Y10="Correctivo","Impacto"," "))</f>
        <v xml:space="preserve"> </v>
      </c>
      <c r="Y10" s="50"/>
      <c r="Z10" s="50"/>
      <c r="AA10" s="50"/>
      <c r="AB10" s="50"/>
      <c r="AC10" s="50"/>
      <c r="AD10" s="143"/>
      <c r="AE10" s="22">
        <f t="shared" ref="AE10:AE73" si="1">IF(Y10="Preventivo",25,IF(Y10="Detectivo",15,0))</f>
        <v>0</v>
      </c>
      <c r="AF10" s="22">
        <f t="shared" ref="AF10:AF73" si="2">IF(Y10="Correctivo",0,IF(Z10="Automatizado",25,IF(Z10="Manual",15,0)))</f>
        <v>0</v>
      </c>
      <c r="AG10" s="22">
        <f>($AH$9*((AE10+AF10))/100)</f>
        <v>0</v>
      </c>
      <c r="AH10" s="22">
        <f>AH9-AG10</f>
        <v>0</v>
      </c>
      <c r="AI10" s="143"/>
      <c r="AJ10" s="22">
        <f t="shared" ref="AJ10:AJ73" si="3">IF(Y10="Correctivo",10,0)</f>
        <v>0</v>
      </c>
      <c r="AK10" s="22">
        <f t="shared" ref="AK10:AK73" si="4">IF(X10="Probabilidad",0,IF(Z10="Automatizado",25,IF(Z10="Manual",15,0)))</f>
        <v>0</v>
      </c>
      <c r="AL10" s="22">
        <f>($AM$9*((AJ10+AK10))/100)</f>
        <v>0</v>
      </c>
      <c r="AM10" s="22">
        <f>AM9-AL10</f>
        <v>0</v>
      </c>
      <c r="AN10" s="113"/>
      <c r="AO10" s="113"/>
      <c r="AP10" s="113"/>
      <c r="AQ10" s="44"/>
      <c r="AR10" s="52"/>
      <c r="AS10" s="52"/>
      <c r="AT10" s="52"/>
      <c r="AU10" s="52"/>
    </row>
    <row r="11" spans="1:47" ht="84" customHeight="1">
      <c r="A11" s="114"/>
      <c r="B11" s="114"/>
      <c r="C11" s="117"/>
      <c r="D11" s="114"/>
      <c r="E11" s="153"/>
      <c r="F11" s="147"/>
      <c r="G11" s="147"/>
      <c r="H11" s="102"/>
      <c r="I11" s="102"/>
      <c r="J11" s="102"/>
      <c r="K11" s="102"/>
      <c r="L11" s="150"/>
      <c r="M11" s="102"/>
      <c r="N11" s="102"/>
      <c r="O11" s="114"/>
      <c r="P11" s="114"/>
      <c r="Q11" s="114"/>
      <c r="R11" s="114"/>
      <c r="S11" s="117"/>
      <c r="T11" s="114"/>
      <c r="U11" s="117"/>
      <c r="V11" s="114"/>
      <c r="W11" s="49"/>
      <c r="X11" s="22" t="str">
        <f t="shared" si="0"/>
        <v xml:space="preserve"> </v>
      </c>
      <c r="Y11" s="50"/>
      <c r="Z11" s="50"/>
      <c r="AA11" s="50"/>
      <c r="AB11" s="50"/>
      <c r="AC11" s="50"/>
      <c r="AD11" s="144"/>
      <c r="AE11" s="22">
        <f t="shared" si="1"/>
        <v>0</v>
      </c>
      <c r="AF11" s="22">
        <f t="shared" si="2"/>
        <v>0</v>
      </c>
      <c r="AG11" s="22">
        <f>($AH$10*((AE11+AF11))/100)</f>
        <v>0</v>
      </c>
      <c r="AH11" s="22">
        <f>AH10-AG11</f>
        <v>0</v>
      </c>
      <c r="AI11" s="144"/>
      <c r="AJ11" s="22">
        <f t="shared" si="3"/>
        <v>0</v>
      </c>
      <c r="AK11" s="22">
        <f t="shared" si="4"/>
        <v>0</v>
      </c>
      <c r="AL11" s="22">
        <f>($AM$10*((AJ11+AK11))/100)</f>
        <v>0</v>
      </c>
      <c r="AM11" s="22">
        <f>AM10-AL11</f>
        <v>0</v>
      </c>
      <c r="AN11" s="114"/>
      <c r="AO11" s="114"/>
      <c r="AP11" s="114"/>
      <c r="AQ11" s="44"/>
      <c r="AR11" s="52"/>
      <c r="AS11" s="52"/>
      <c r="AT11" s="52"/>
      <c r="AU11" s="52"/>
    </row>
    <row r="12" spans="1:47" ht="84.75" customHeight="1">
      <c r="A12" s="112"/>
      <c r="B12" s="112"/>
      <c r="C12" s="115" t="e">
        <f t="shared" ref="C12" si="5">LOOKUP(B12,E$109:E$146,F$109:F$146)</f>
        <v>#N/A</v>
      </c>
      <c r="D12" s="112"/>
      <c r="E12" s="151"/>
      <c r="F12" s="145"/>
      <c r="G12" s="145"/>
      <c r="H12" s="100"/>
      <c r="I12" s="100"/>
      <c r="J12" s="100"/>
      <c r="K12" s="100"/>
      <c r="L12" s="148" t="str">
        <f t="shared" ref="L12" si="6">IF(F12&lt;&gt;"",CONCATENATE(E12," ",F12),CONCATENATE(H12," ",I12," ",J12," ",K12))</f>
        <v xml:space="preserve">   </v>
      </c>
      <c r="M12" s="100"/>
      <c r="N12" s="100"/>
      <c r="O12" s="112"/>
      <c r="P12" s="112"/>
      <c r="Q12" s="112"/>
      <c r="R12" s="112"/>
      <c r="S12" s="115">
        <f t="shared" ref="S12" si="7">IF(R12="Muy alta",100,IF(R12="Alta",80,IF(R12="Media",60,IF(R12="Baja",40,IF(R12="Muy baja",20,IF(R12="Casi Seguro",100,IF(R12="Probable",80,IF(R12="Posible",60,IF(R12="Improbable",40,IF(R12="Rara vez",20,0))))))))))</f>
        <v>0</v>
      </c>
      <c r="T12" s="112"/>
      <c r="U12" s="115">
        <f t="shared" ref="U12" si="8">IF(T12="Catastrófico",100,IF(T12="Mayor",80,IF(T12="Moderado",60,IF(T12="Menor",40,IF(T12="Leve",20,0)))))</f>
        <v>0</v>
      </c>
      <c r="V12" s="112"/>
      <c r="W12" s="47"/>
      <c r="X12" s="22" t="str">
        <f t="shared" si="0"/>
        <v xml:space="preserve"> </v>
      </c>
      <c r="Y12" s="50"/>
      <c r="Z12" s="50"/>
      <c r="AA12" s="50"/>
      <c r="AB12" s="50"/>
      <c r="AC12" s="50"/>
      <c r="AD12" s="142">
        <f>AH14</f>
        <v>0</v>
      </c>
      <c r="AE12" s="22">
        <f t="shared" si="1"/>
        <v>0</v>
      </c>
      <c r="AF12" s="22">
        <f t="shared" si="2"/>
        <v>0</v>
      </c>
      <c r="AG12" s="22">
        <f>($S$12*((AE12+AF12))/100)</f>
        <v>0</v>
      </c>
      <c r="AH12" s="22">
        <f>S12-AG12</f>
        <v>0</v>
      </c>
      <c r="AI12" s="142">
        <f>AM14</f>
        <v>0</v>
      </c>
      <c r="AJ12" s="22">
        <f t="shared" si="3"/>
        <v>0</v>
      </c>
      <c r="AK12" s="22">
        <f t="shared" si="4"/>
        <v>0</v>
      </c>
      <c r="AL12" s="22">
        <f>($U$12*((AJ12+AK12))/100)</f>
        <v>0</v>
      </c>
      <c r="AM12" s="22">
        <f>U12-AL12</f>
        <v>0</v>
      </c>
      <c r="AN12" s="112"/>
      <c r="AO12" s="112"/>
      <c r="AP12" s="112"/>
      <c r="AQ12" s="44"/>
      <c r="AR12" s="52"/>
      <c r="AS12" s="52"/>
      <c r="AT12" s="52"/>
      <c r="AU12" s="52"/>
    </row>
    <row r="13" spans="1:47" ht="84.75" customHeight="1">
      <c r="A13" s="113"/>
      <c r="B13" s="113"/>
      <c r="C13" s="116"/>
      <c r="D13" s="113"/>
      <c r="E13" s="152"/>
      <c r="F13" s="146"/>
      <c r="G13" s="146"/>
      <c r="H13" s="101"/>
      <c r="I13" s="101"/>
      <c r="J13" s="101"/>
      <c r="K13" s="101"/>
      <c r="L13" s="149"/>
      <c r="M13" s="101"/>
      <c r="N13" s="101"/>
      <c r="O13" s="113"/>
      <c r="P13" s="113"/>
      <c r="Q13" s="113"/>
      <c r="R13" s="113"/>
      <c r="S13" s="116"/>
      <c r="T13" s="113"/>
      <c r="U13" s="116"/>
      <c r="V13" s="113"/>
      <c r="W13" s="48"/>
      <c r="X13" s="22" t="str">
        <f t="shared" si="0"/>
        <v xml:space="preserve"> </v>
      </c>
      <c r="Y13" s="50"/>
      <c r="Z13" s="50"/>
      <c r="AA13" s="50"/>
      <c r="AB13" s="50"/>
      <c r="AC13" s="50"/>
      <c r="AD13" s="143"/>
      <c r="AE13" s="22">
        <f t="shared" si="1"/>
        <v>0</v>
      </c>
      <c r="AF13" s="22">
        <f t="shared" si="2"/>
        <v>0</v>
      </c>
      <c r="AG13" s="22">
        <f>($AH$12*((AE13+AF13))/100)</f>
        <v>0</v>
      </c>
      <c r="AH13" s="22">
        <f>AH12-AG13</f>
        <v>0</v>
      </c>
      <c r="AI13" s="143"/>
      <c r="AJ13" s="22">
        <f t="shared" si="3"/>
        <v>0</v>
      </c>
      <c r="AK13" s="22">
        <f t="shared" si="4"/>
        <v>0</v>
      </c>
      <c r="AL13" s="22">
        <f>($AM$12*((AJ13+AK13))/100)</f>
        <v>0</v>
      </c>
      <c r="AM13" s="22">
        <f>AM12-AL13</f>
        <v>0</v>
      </c>
      <c r="AN13" s="113"/>
      <c r="AO13" s="113"/>
      <c r="AP13" s="113"/>
      <c r="AQ13" s="44"/>
      <c r="AR13" s="52"/>
      <c r="AS13" s="52"/>
      <c r="AT13" s="52"/>
      <c r="AU13" s="52"/>
    </row>
    <row r="14" spans="1:47" ht="84.75" customHeight="1">
      <c r="A14" s="114"/>
      <c r="B14" s="114"/>
      <c r="C14" s="117"/>
      <c r="D14" s="114"/>
      <c r="E14" s="153"/>
      <c r="F14" s="147"/>
      <c r="G14" s="147"/>
      <c r="H14" s="102"/>
      <c r="I14" s="102"/>
      <c r="J14" s="102"/>
      <c r="K14" s="102"/>
      <c r="L14" s="150"/>
      <c r="M14" s="102"/>
      <c r="N14" s="102"/>
      <c r="O14" s="114"/>
      <c r="P14" s="114"/>
      <c r="Q14" s="114"/>
      <c r="R14" s="114"/>
      <c r="S14" s="117"/>
      <c r="T14" s="114"/>
      <c r="U14" s="117"/>
      <c r="V14" s="114"/>
      <c r="W14" s="49"/>
      <c r="X14" s="22" t="str">
        <f t="shared" si="0"/>
        <v xml:space="preserve"> </v>
      </c>
      <c r="Y14" s="50"/>
      <c r="Z14" s="50"/>
      <c r="AA14" s="50"/>
      <c r="AB14" s="50"/>
      <c r="AC14" s="50"/>
      <c r="AD14" s="144"/>
      <c r="AE14" s="22">
        <f t="shared" si="1"/>
        <v>0</v>
      </c>
      <c r="AF14" s="22">
        <f t="shared" si="2"/>
        <v>0</v>
      </c>
      <c r="AG14" s="22">
        <f>($AH$13*((AE14+AF14))/100)</f>
        <v>0</v>
      </c>
      <c r="AH14" s="22">
        <f>AH13-AG14</f>
        <v>0</v>
      </c>
      <c r="AI14" s="144"/>
      <c r="AJ14" s="22">
        <f t="shared" si="3"/>
        <v>0</v>
      </c>
      <c r="AK14" s="22">
        <f t="shared" si="4"/>
        <v>0</v>
      </c>
      <c r="AL14" s="22">
        <f>($AM$13*((AJ14+AK14))/100)</f>
        <v>0</v>
      </c>
      <c r="AM14" s="22">
        <f>AM13-AL14</f>
        <v>0</v>
      </c>
      <c r="AN14" s="114"/>
      <c r="AO14" s="114"/>
      <c r="AP14" s="114"/>
      <c r="AQ14" s="44"/>
      <c r="AR14" s="52"/>
      <c r="AS14" s="52"/>
      <c r="AT14" s="52"/>
      <c r="AU14" s="52"/>
    </row>
    <row r="15" spans="1:47" ht="84.75" customHeight="1">
      <c r="A15" s="112"/>
      <c r="B15" s="112"/>
      <c r="C15" s="115" t="e">
        <f t="shared" ref="C15" si="9">LOOKUP(B15,E$109:E$146,F$109:F$146)</f>
        <v>#N/A</v>
      </c>
      <c r="D15" s="112"/>
      <c r="E15" s="151"/>
      <c r="F15" s="145"/>
      <c r="G15" s="145"/>
      <c r="H15" s="100"/>
      <c r="I15" s="100"/>
      <c r="J15" s="100"/>
      <c r="K15" s="100"/>
      <c r="L15" s="148" t="str">
        <f t="shared" ref="L15" si="10">IF(F15&lt;&gt;"",CONCATENATE(E15," ",F15),CONCATENATE(H15," ",I15," ",J15," ",K15))</f>
        <v xml:space="preserve">   </v>
      </c>
      <c r="M15" s="100"/>
      <c r="N15" s="100"/>
      <c r="O15" s="112"/>
      <c r="P15" s="112"/>
      <c r="Q15" s="112"/>
      <c r="R15" s="112"/>
      <c r="S15" s="115">
        <f t="shared" ref="S15" si="11">IF(R15="Muy alta",100,IF(R15="Alta",80,IF(R15="Media",60,IF(R15="Baja",40,IF(R15="Muy baja",20,IF(R15="Casi Seguro",100,IF(R15="Probable",80,IF(R15="Posible",60,IF(R15="Improbable",40,IF(R15="Rara vez",20,0))))))))))</f>
        <v>0</v>
      </c>
      <c r="T15" s="112"/>
      <c r="U15" s="115">
        <f t="shared" ref="U15" si="12">IF(T15="Catastrófico",100,IF(T15="Mayor",80,IF(T15="Moderado",60,IF(T15="Menor",40,IF(T15="Leve",20,0)))))</f>
        <v>0</v>
      </c>
      <c r="V15" s="112"/>
      <c r="W15" s="47"/>
      <c r="X15" s="22" t="str">
        <f t="shared" si="0"/>
        <v xml:space="preserve"> </v>
      </c>
      <c r="Y15" s="50"/>
      <c r="Z15" s="50"/>
      <c r="AA15" s="50"/>
      <c r="AB15" s="50"/>
      <c r="AC15" s="50"/>
      <c r="AD15" s="142">
        <f>AH17</f>
        <v>0</v>
      </c>
      <c r="AE15" s="22">
        <f t="shared" si="1"/>
        <v>0</v>
      </c>
      <c r="AF15" s="22">
        <f t="shared" si="2"/>
        <v>0</v>
      </c>
      <c r="AG15" s="22">
        <f>($S$15*((AE15+AF15))/100)</f>
        <v>0</v>
      </c>
      <c r="AH15" s="22">
        <f>S15-AG15</f>
        <v>0</v>
      </c>
      <c r="AI15" s="142">
        <f>AM17</f>
        <v>0</v>
      </c>
      <c r="AJ15" s="22">
        <f t="shared" si="3"/>
        <v>0</v>
      </c>
      <c r="AK15" s="22">
        <f t="shared" si="4"/>
        <v>0</v>
      </c>
      <c r="AL15" s="22">
        <f>($U$15*((AJ15+AK15))/100)</f>
        <v>0</v>
      </c>
      <c r="AM15" s="22">
        <f>U15-AL15</f>
        <v>0</v>
      </c>
      <c r="AN15" s="112"/>
      <c r="AO15" s="112"/>
      <c r="AP15" s="112"/>
      <c r="AQ15" s="44"/>
      <c r="AR15" s="52"/>
      <c r="AS15" s="52"/>
      <c r="AT15" s="52"/>
      <c r="AU15" s="52"/>
    </row>
    <row r="16" spans="1:47" ht="84.75" customHeight="1">
      <c r="A16" s="113"/>
      <c r="B16" s="113"/>
      <c r="C16" s="116"/>
      <c r="D16" s="113"/>
      <c r="E16" s="152"/>
      <c r="F16" s="146"/>
      <c r="G16" s="146"/>
      <c r="H16" s="101"/>
      <c r="I16" s="101"/>
      <c r="J16" s="101"/>
      <c r="K16" s="101"/>
      <c r="L16" s="149"/>
      <c r="M16" s="101"/>
      <c r="N16" s="101"/>
      <c r="O16" s="113"/>
      <c r="P16" s="113"/>
      <c r="Q16" s="113"/>
      <c r="R16" s="113"/>
      <c r="S16" s="116"/>
      <c r="T16" s="113"/>
      <c r="U16" s="116"/>
      <c r="V16" s="113"/>
      <c r="W16" s="48"/>
      <c r="X16" s="22" t="str">
        <f t="shared" si="0"/>
        <v xml:space="preserve"> </v>
      </c>
      <c r="Y16" s="50"/>
      <c r="Z16" s="50"/>
      <c r="AA16" s="50"/>
      <c r="AB16" s="50"/>
      <c r="AC16" s="50"/>
      <c r="AD16" s="143"/>
      <c r="AE16" s="22">
        <f t="shared" si="1"/>
        <v>0</v>
      </c>
      <c r="AF16" s="22">
        <f t="shared" si="2"/>
        <v>0</v>
      </c>
      <c r="AG16" s="22">
        <f>($AH$15*((AE16+AF16))/100)</f>
        <v>0</v>
      </c>
      <c r="AH16" s="22">
        <f>AH15-AG16</f>
        <v>0</v>
      </c>
      <c r="AI16" s="143"/>
      <c r="AJ16" s="22">
        <f t="shared" si="3"/>
        <v>0</v>
      </c>
      <c r="AK16" s="22">
        <f t="shared" si="4"/>
        <v>0</v>
      </c>
      <c r="AL16" s="22">
        <f>($AM$15*((AJ16+AK16))/100)</f>
        <v>0</v>
      </c>
      <c r="AM16" s="22">
        <f>AM15-AL16</f>
        <v>0</v>
      </c>
      <c r="AN16" s="113"/>
      <c r="AO16" s="113"/>
      <c r="AP16" s="113"/>
      <c r="AQ16" s="44"/>
      <c r="AR16" s="52"/>
      <c r="AS16" s="52"/>
      <c r="AT16" s="52"/>
      <c r="AU16" s="52"/>
    </row>
    <row r="17" spans="1:47" ht="84.75" customHeight="1">
      <c r="A17" s="114"/>
      <c r="B17" s="114"/>
      <c r="C17" s="117"/>
      <c r="D17" s="114"/>
      <c r="E17" s="153"/>
      <c r="F17" s="147"/>
      <c r="G17" s="147"/>
      <c r="H17" s="102"/>
      <c r="I17" s="102"/>
      <c r="J17" s="102"/>
      <c r="K17" s="102"/>
      <c r="L17" s="150"/>
      <c r="M17" s="102"/>
      <c r="N17" s="102"/>
      <c r="O17" s="114"/>
      <c r="P17" s="114"/>
      <c r="Q17" s="114"/>
      <c r="R17" s="114"/>
      <c r="S17" s="117"/>
      <c r="T17" s="114"/>
      <c r="U17" s="117"/>
      <c r="V17" s="114"/>
      <c r="W17" s="49"/>
      <c r="X17" s="22" t="str">
        <f t="shared" si="0"/>
        <v xml:space="preserve"> </v>
      </c>
      <c r="Y17" s="50"/>
      <c r="Z17" s="50"/>
      <c r="AA17" s="50"/>
      <c r="AB17" s="50"/>
      <c r="AC17" s="50"/>
      <c r="AD17" s="144"/>
      <c r="AE17" s="22">
        <f t="shared" si="1"/>
        <v>0</v>
      </c>
      <c r="AF17" s="22">
        <f t="shared" si="2"/>
        <v>0</v>
      </c>
      <c r="AG17" s="22">
        <f>($AH$16*((AE17+AF17))/100)</f>
        <v>0</v>
      </c>
      <c r="AH17" s="22">
        <f>AH16-AG17</f>
        <v>0</v>
      </c>
      <c r="AI17" s="144"/>
      <c r="AJ17" s="22">
        <f t="shared" si="3"/>
        <v>0</v>
      </c>
      <c r="AK17" s="22">
        <f t="shared" si="4"/>
        <v>0</v>
      </c>
      <c r="AL17" s="22">
        <f>($AM$16*((AJ17+AK17))/100)</f>
        <v>0</v>
      </c>
      <c r="AM17" s="22">
        <f>AM16-AL17</f>
        <v>0</v>
      </c>
      <c r="AN17" s="114"/>
      <c r="AO17" s="114"/>
      <c r="AP17" s="114"/>
      <c r="AQ17" s="44"/>
      <c r="AR17" s="52"/>
      <c r="AS17" s="52"/>
      <c r="AT17" s="52"/>
      <c r="AU17" s="52"/>
    </row>
    <row r="18" spans="1:47" ht="84.75" customHeight="1">
      <c r="A18" s="112"/>
      <c r="B18" s="112"/>
      <c r="C18" s="115" t="e">
        <f t="shared" ref="C18" si="13">LOOKUP(B18,E$109:E$146,F$109:F$146)</f>
        <v>#N/A</v>
      </c>
      <c r="D18" s="112"/>
      <c r="E18" s="151"/>
      <c r="F18" s="158"/>
      <c r="G18" s="158"/>
      <c r="H18" s="100"/>
      <c r="I18" s="100"/>
      <c r="J18" s="100"/>
      <c r="K18" s="100"/>
      <c r="L18" s="148" t="str">
        <f t="shared" ref="L18" si="14">IF(F18&lt;&gt;"",CONCATENATE(E18," ",F18),CONCATENATE(H18," ",I18," ",J18," ",K18))</f>
        <v xml:space="preserve">   </v>
      </c>
      <c r="M18" s="100"/>
      <c r="N18" s="100"/>
      <c r="O18" s="112"/>
      <c r="P18" s="112"/>
      <c r="Q18" s="112"/>
      <c r="R18" s="112"/>
      <c r="S18" s="115">
        <f t="shared" ref="S18" si="15">IF(R18="Muy alta",100,IF(R18="Alta",80,IF(R18="Media",60,IF(R18="Baja",40,IF(R18="Muy baja",20,IF(R18="Casi Seguro",100,IF(R18="Probable",80,IF(R18="Posible",60,IF(R18="Improbable",40,IF(R18="Rara vez",20,0))))))))))</f>
        <v>0</v>
      </c>
      <c r="T18" s="112"/>
      <c r="U18" s="115">
        <f t="shared" ref="U18" si="16">IF(T18="Catastrófico",100,IF(T18="Mayor",80,IF(T18="Moderado",60,IF(T18="Menor",40,IF(T18="Leve",20,0)))))</f>
        <v>0</v>
      </c>
      <c r="V18" s="112"/>
      <c r="W18" s="44"/>
      <c r="X18" s="22" t="str">
        <f t="shared" si="0"/>
        <v xml:space="preserve"> </v>
      </c>
      <c r="Y18" s="50"/>
      <c r="Z18" s="50"/>
      <c r="AA18" s="50"/>
      <c r="AB18" s="50"/>
      <c r="AC18" s="50"/>
      <c r="AD18" s="142">
        <f>AH20</f>
        <v>0</v>
      </c>
      <c r="AE18" s="22">
        <f t="shared" si="1"/>
        <v>0</v>
      </c>
      <c r="AF18" s="22">
        <f t="shared" si="2"/>
        <v>0</v>
      </c>
      <c r="AG18" s="22">
        <f>($S$18*((AE18+AF18))/100)</f>
        <v>0</v>
      </c>
      <c r="AH18" s="22">
        <f>S18-AG18</f>
        <v>0</v>
      </c>
      <c r="AI18" s="142">
        <f>AM20</f>
        <v>0</v>
      </c>
      <c r="AJ18" s="22">
        <f t="shared" si="3"/>
        <v>0</v>
      </c>
      <c r="AK18" s="22">
        <f t="shared" si="4"/>
        <v>0</v>
      </c>
      <c r="AL18" s="22">
        <f>($U$18*((AJ18+AK18))/100)</f>
        <v>0</v>
      </c>
      <c r="AM18" s="22">
        <f>U18-AL18</f>
        <v>0</v>
      </c>
      <c r="AN18" s="112"/>
      <c r="AO18" s="112"/>
      <c r="AP18" s="112"/>
      <c r="AQ18" s="44"/>
      <c r="AR18" s="52"/>
      <c r="AS18" s="52"/>
      <c r="AT18" s="52"/>
      <c r="AU18" s="52"/>
    </row>
    <row r="19" spans="1:47" ht="84.75" customHeight="1">
      <c r="A19" s="113"/>
      <c r="B19" s="113"/>
      <c r="C19" s="116"/>
      <c r="D19" s="113"/>
      <c r="E19" s="152"/>
      <c r="F19" s="159"/>
      <c r="G19" s="159"/>
      <c r="H19" s="101"/>
      <c r="I19" s="101"/>
      <c r="J19" s="101"/>
      <c r="K19" s="101"/>
      <c r="L19" s="149"/>
      <c r="M19" s="101"/>
      <c r="N19" s="101"/>
      <c r="O19" s="113"/>
      <c r="P19" s="113"/>
      <c r="Q19" s="113"/>
      <c r="R19" s="113"/>
      <c r="S19" s="116"/>
      <c r="T19" s="113"/>
      <c r="U19" s="116"/>
      <c r="V19" s="113"/>
      <c r="W19" s="44"/>
      <c r="X19" s="22" t="str">
        <f t="shared" si="0"/>
        <v xml:space="preserve"> </v>
      </c>
      <c r="Y19" s="50"/>
      <c r="Z19" s="50"/>
      <c r="AA19" s="50"/>
      <c r="AB19" s="50"/>
      <c r="AC19" s="50"/>
      <c r="AD19" s="143"/>
      <c r="AE19" s="22">
        <f t="shared" si="1"/>
        <v>0</v>
      </c>
      <c r="AF19" s="22">
        <f t="shared" si="2"/>
        <v>0</v>
      </c>
      <c r="AG19" s="22">
        <f>($AH$18*((AE19+AF19))/100)</f>
        <v>0</v>
      </c>
      <c r="AH19" s="22">
        <f>AH18-AG19</f>
        <v>0</v>
      </c>
      <c r="AI19" s="143"/>
      <c r="AJ19" s="22">
        <f t="shared" si="3"/>
        <v>0</v>
      </c>
      <c r="AK19" s="22">
        <f t="shared" si="4"/>
        <v>0</v>
      </c>
      <c r="AL19" s="22">
        <f>($AM$18*((AJ19+AK19))/100)</f>
        <v>0</v>
      </c>
      <c r="AM19" s="22">
        <f>AM18-AL19</f>
        <v>0</v>
      </c>
      <c r="AN19" s="113"/>
      <c r="AO19" s="113"/>
      <c r="AP19" s="113"/>
      <c r="AQ19" s="44"/>
      <c r="AR19" s="52"/>
      <c r="AS19" s="52"/>
      <c r="AT19" s="52"/>
      <c r="AU19" s="52"/>
    </row>
    <row r="20" spans="1:47" ht="84.75" customHeight="1">
      <c r="A20" s="114"/>
      <c r="B20" s="114"/>
      <c r="C20" s="117"/>
      <c r="D20" s="114"/>
      <c r="E20" s="153"/>
      <c r="F20" s="160"/>
      <c r="G20" s="160"/>
      <c r="H20" s="102"/>
      <c r="I20" s="102"/>
      <c r="J20" s="102"/>
      <c r="K20" s="102"/>
      <c r="L20" s="150"/>
      <c r="M20" s="102"/>
      <c r="N20" s="102"/>
      <c r="O20" s="114"/>
      <c r="P20" s="114"/>
      <c r="Q20" s="114"/>
      <c r="R20" s="114"/>
      <c r="S20" s="117"/>
      <c r="T20" s="114"/>
      <c r="U20" s="117"/>
      <c r="V20" s="114"/>
      <c r="W20" s="44"/>
      <c r="X20" s="22" t="str">
        <f t="shared" si="0"/>
        <v xml:space="preserve"> </v>
      </c>
      <c r="Y20" s="50"/>
      <c r="Z20" s="50"/>
      <c r="AA20" s="50"/>
      <c r="AB20" s="50"/>
      <c r="AC20" s="50"/>
      <c r="AD20" s="144"/>
      <c r="AE20" s="22">
        <f t="shared" si="1"/>
        <v>0</v>
      </c>
      <c r="AF20" s="22">
        <f t="shared" si="2"/>
        <v>0</v>
      </c>
      <c r="AG20" s="22">
        <f>($AH$19*((AE20+AF20))/100)</f>
        <v>0</v>
      </c>
      <c r="AH20" s="22">
        <f>AH19-AG20</f>
        <v>0</v>
      </c>
      <c r="AI20" s="144"/>
      <c r="AJ20" s="22">
        <f t="shared" si="3"/>
        <v>0</v>
      </c>
      <c r="AK20" s="22">
        <f t="shared" si="4"/>
        <v>0</v>
      </c>
      <c r="AL20" s="22">
        <f>($AM$19*((AJ20+AK20))/100)</f>
        <v>0</v>
      </c>
      <c r="AM20" s="22">
        <f>AM19-AL20</f>
        <v>0</v>
      </c>
      <c r="AN20" s="114"/>
      <c r="AO20" s="114"/>
      <c r="AP20" s="114"/>
      <c r="AQ20" s="44"/>
      <c r="AR20" s="52"/>
      <c r="AS20" s="52"/>
      <c r="AT20" s="52"/>
      <c r="AU20" s="52"/>
    </row>
    <row r="21" spans="1:47" ht="84.75" customHeight="1">
      <c r="A21" s="112"/>
      <c r="B21" s="112"/>
      <c r="C21" s="115" t="e">
        <f t="shared" ref="C21" si="17">LOOKUP(B21,E$109:E$146,F$109:F$146)</f>
        <v>#N/A</v>
      </c>
      <c r="D21" s="112"/>
      <c r="E21" s="151"/>
      <c r="F21" s="145"/>
      <c r="G21" s="100"/>
      <c r="H21" s="100"/>
      <c r="I21" s="100"/>
      <c r="J21" s="100"/>
      <c r="K21" s="100"/>
      <c r="L21" s="148" t="str">
        <f t="shared" ref="L21" si="18">IF(F21&lt;&gt;"",CONCATENATE(E21," ",F21),CONCATENATE(H21," ",I21," ",J21," ",K21))</f>
        <v xml:space="preserve">   </v>
      </c>
      <c r="M21" s="100"/>
      <c r="N21" s="100"/>
      <c r="O21" s="112"/>
      <c r="P21" s="112"/>
      <c r="Q21" s="112"/>
      <c r="R21" s="112"/>
      <c r="S21" s="115">
        <f t="shared" ref="S21" si="19">IF(R21="Muy alta",100,IF(R21="Alta",80,IF(R21="Media",60,IF(R21="Baja",40,IF(R21="Muy baja",20,IF(R21="Casi Seguro",100,IF(R21="Probable",80,IF(R21="Posible",60,IF(R21="Improbable",40,IF(R21="Rara vez",20,0))))))))))</f>
        <v>0</v>
      </c>
      <c r="T21" s="112"/>
      <c r="U21" s="115">
        <f t="shared" ref="U21" si="20">IF(T21="Catastrófico",100,IF(T21="Mayor",80,IF(T21="Moderado",60,IF(T21="Menor",40,IF(T21="Leve",20,0)))))</f>
        <v>0</v>
      </c>
      <c r="V21" s="112"/>
      <c r="W21" s="47"/>
      <c r="X21" s="22" t="str">
        <f t="shared" si="0"/>
        <v xml:space="preserve"> </v>
      </c>
      <c r="Y21" s="50"/>
      <c r="Z21" s="50"/>
      <c r="AA21" s="50"/>
      <c r="AB21" s="50"/>
      <c r="AC21" s="50"/>
      <c r="AD21" s="142">
        <f t="shared" ref="AD21" si="21">AH23</f>
        <v>0</v>
      </c>
      <c r="AE21" s="22">
        <f t="shared" si="1"/>
        <v>0</v>
      </c>
      <c r="AF21" s="22">
        <f t="shared" si="2"/>
        <v>0</v>
      </c>
      <c r="AG21" s="22">
        <f>($S$21*((AE21+AF21))/100)</f>
        <v>0</v>
      </c>
      <c r="AH21" s="22">
        <f t="shared" ref="AH21" si="22">S21-AG21</f>
        <v>0</v>
      </c>
      <c r="AI21" s="142">
        <f t="shared" ref="AI21" si="23">AM23</f>
        <v>0</v>
      </c>
      <c r="AJ21" s="22">
        <f t="shared" si="3"/>
        <v>0</v>
      </c>
      <c r="AK21" s="22">
        <f t="shared" si="4"/>
        <v>0</v>
      </c>
      <c r="AL21" s="22">
        <f>($U$21*((AJ21+AK21))/100)</f>
        <v>0</v>
      </c>
      <c r="AM21" s="22">
        <f t="shared" ref="AM21" si="24">U21-AL21</f>
        <v>0</v>
      </c>
      <c r="AN21" s="112"/>
      <c r="AO21" s="112"/>
      <c r="AP21" s="112"/>
      <c r="AQ21" s="44"/>
      <c r="AR21" s="52"/>
      <c r="AS21" s="52"/>
      <c r="AT21" s="52"/>
      <c r="AU21" s="52"/>
    </row>
    <row r="22" spans="1:47" ht="84.75" customHeight="1">
      <c r="A22" s="113"/>
      <c r="B22" s="113"/>
      <c r="C22" s="116"/>
      <c r="D22" s="113"/>
      <c r="E22" s="152"/>
      <c r="F22" s="146"/>
      <c r="G22" s="101"/>
      <c r="H22" s="101"/>
      <c r="I22" s="101"/>
      <c r="J22" s="101"/>
      <c r="K22" s="101"/>
      <c r="L22" s="149"/>
      <c r="M22" s="101"/>
      <c r="N22" s="101"/>
      <c r="O22" s="113"/>
      <c r="P22" s="113"/>
      <c r="Q22" s="113"/>
      <c r="R22" s="113"/>
      <c r="S22" s="116"/>
      <c r="T22" s="113"/>
      <c r="U22" s="116"/>
      <c r="V22" s="113"/>
      <c r="W22" s="48"/>
      <c r="X22" s="22" t="str">
        <f t="shared" si="0"/>
        <v xml:space="preserve"> </v>
      </c>
      <c r="Y22" s="50"/>
      <c r="Z22" s="50"/>
      <c r="AA22" s="50"/>
      <c r="AB22" s="50"/>
      <c r="AC22" s="50"/>
      <c r="AD22" s="143"/>
      <c r="AE22" s="22">
        <f t="shared" si="1"/>
        <v>0</v>
      </c>
      <c r="AF22" s="22">
        <f t="shared" si="2"/>
        <v>0</v>
      </c>
      <c r="AG22" s="22">
        <f>($AH$21*((AE22+AF22))/100)</f>
        <v>0</v>
      </c>
      <c r="AH22" s="22">
        <f t="shared" ref="AH22:AH23" si="25">AH21-AG22</f>
        <v>0</v>
      </c>
      <c r="AI22" s="143"/>
      <c r="AJ22" s="22">
        <f t="shared" si="3"/>
        <v>0</v>
      </c>
      <c r="AK22" s="22">
        <f t="shared" si="4"/>
        <v>0</v>
      </c>
      <c r="AL22" s="22">
        <f>($AM$21*((AJ22+AK22))/100)</f>
        <v>0</v>
      </c>
      <c r="AM22" s="22">
        <f t="shared" ref="AM22:AM23" si="26">AM21-AL22</f>
        <v>0</v>
      </c>
      <c r="AN22" s="113"/>
      <c r="AO22" s="113"/>
      <c r="AP22" s="113"/>
      <c r="AQ22" s="44"/>
      <c r="AR22" s="52"/>
      <c r="AS22" s="52"/>
      <c r="AT22" s="52"/>
      <c r="AU22" s="52"/>
    </row>
    <row r="23" spans="1:47" ht="84.75" customHeight="1">
      <c r="A23" s="114"/>
      <c r="B23" s="114"/>
      <c r="C23" s="117"/>
      <c r="D23" s="114"/>
      <c r="E23" s="153"/>
      <c r="F23" s="147"/>
      <c r="G23" s="102"/>
      <c r="H23" s="102"/>
      <c r="I23" s="102"/>
      <c r="J23" s="102"/>
      <c r="K23" s="102"/>
      <c r="L23" s="150"/>
      <c r="M23" s="102"/>
      <c r="N23" s="102"/>
      <c r="O23" s="114"/>
      <c r="P23" s="114"/>
      <c r="Q23" s="114"/>
      <c r="R23" s="114"/>
      <c r="S23" s="117"/>
      <c r="T23" s="114"/>
      <c r="U23" s="117"/>
      <c r="V23" s="114"/>
      <c r="W23" s="49"/>
      <c r="X23" s="22" t="str">
        <f t="shared" si="0"/>
        <v xml:space="preserve"> </v>
      </c>
      <c r="Y23" s="50"/>
      <c r="Z23" s="50"/>
      <c r="AA23" s="50"/>
      <c r="AB23" s="50"/>
      <c r="AC23" s="50"/>
      <c r="AD23" s="144"/>
      <c r="AE23" s="22">
        <f t="shared" si="1"/>
        <v>0</v>
      </c>
      <c r="AF23" s="22">
        <f t="shared" si="2"/>
        <v>0</v>
      </c>
      <c r="AG23" s="22">
        <f>($AH$22*((AE23+AF23))/100)</f>
        <v>0</v>
      </c>
      <c r="AH23" s="22">
        <f t="shared" si="25"/>
        <v>0</v>
      </c>
      <c r="AI23" s="144"/>
      <c r="AJ23" s="22">
        <f t="shared" si="3"/>
        <v>0</v>
      </c>
      <c r="AK23" s="22">
        <f t="shared" si="4"/>
        <v>0</v>
      </c>
      <c r="AL23" s="22">
        <f>($AM$22*((AJ23+AK23))/100)</f>
        <v>0</v>
      </c>
      <c r="AM23" s="22">
        <f t="shared" si="26"/>
        <v>0</v>
      </c>
      <c r="AN23" s="114"/>
      <c r="AO23" s="114"/>
      <c r="AP23" s="114"/>
      <c r="AQ23" s="44"/>
      <c r="AR23" s="52"/>
      <c r="AS23" s="52"/>
      <c r="AT23" s="52"/>
      <c r="AU23" s="52"/>
    </row>
    <row r="24" spans="1:47" ht="84.75" customHeight="1">
      <c r="A24" s="112"/>
      <c r="B24" s="112"/>
      <c r="C24" s="115" t="e">
        <f t="shared" ref="C24" si="27">LOOKUP(B24,E$109:E$146,F$109:F$146)</f>
        <v>#N/A</v>
      </c>
      <c r="D24" s="112"/>
      <c r="E24" s="151"/>
      <c r="F24" s="158"/>
      <c r="G24" s="158"/>
      <c r="H24" s="100"/>
      <c r="I24" s="100"/>
      <c r="J24" s="100"/>
      <c r="K24" s="100"/>
      <c r="L24" s="148" t="str">
        <f t="shared" ref="L24" si="28">IF(F24&lt;&gt;"",CONCATENATE(E24," ",F24),CONCATENATE(H24," ",I24," ",J24," ",K24))</f>
        <v xml:space="preserve">   </v>
      </c>
      <c r="M24" s="100"/>
      <c r="N24" s="100"/>
      <c r="O24" s="112"/>
      <c r="P24" s="112"/>
      <c r="Q24" s="112"/>
      <c r="R24" s="112"/>
      <c r="S24" s="115">
        <f t="shared" ref="S24" si="29">IF(R24="Muy alta",100,IF(R24="Alta",80,IF(R24="Media",60,IF(R24="Baja",40,IF(R24="Muy baja",20,IF(R24="Casi Seguro",100,IF(R24="Probable",80,IF(R24="Posible",60,IF(R24="Improbable",40,IF(R24="Rara vez",20,0))))))))))</f>
        <v>0</v>
      </c>
      <c r="T24" s="112"/>
      <c r="U24" s="115">
        <f t="shared" ref="U24" si="30">IF(T24="Catastrófico",100,IF(T24="Mayor",80,IF(T24="Moderado",60,IF(T24="Menor",40,IF(T24="Leve",20,0)))))</f>
        <v>0</v>
      </c>
      <c r="V24" s="112"/>
      <c r="W24" s="44"/>
      <c r="X24" s="22" t="str">
        <f t="shared" si="0"/>
        <v xml:space="preserve"> </v>
      </c>
      <c r="Y24" s="50"/>
      <c r="Z24" s="50"/>
      <c r="AA24" s="50"/>
      <c r="AB24" s="50"/>
      <c r="AC24" s="50"/>
      <c r="AD24" s="142">
        <f t="shared" ref="AD24" si="31">AH26</f>
        <v>0</v>
      </c>
      <c r="AE24" s="22">
        <f t="shared" si="1"/>
        <v>0</v>
      </c>
      <c r="AF24" s="22">
        <f t="shared" si="2"/>
        <v>0</v>
      </c>
      <c r="AG24" s="22">
        <f>($S$24*((AE24+AF24))/100)</f>
        <v>0</v>
      </c>
      <c r="AH24" s="22">
        <f t="shared" ref="AH24" si="32">S24-AG24</f>
        <v>0</v>
      </c>
      <c r="AI24" s="142">
        <f t="shared" ref="AI24" si="33">AM26</f>
        <v>0</v>
      </c>
      <c r="AJ24" s="22">
        <f t="shared" si="3"/>
        <v>0</v>
      </c>
      <c r="AK24" s="22">
        <f t="shared" si="4"/>
        <v>0</v>
      </c>
      <c r="AL24" s="22">
        <f>($U$24*((AJ24+AK24))/100)</f>
        <v>0</v>
      </c>
      <c r="AM24" s="22">
        <f t="shared" ref="AM24" si="34">U24-AL24</f>
        <v>0</v>
      </c>
      <c r="AN24" s="112"/>
      <c r="AO24" s="112"/>
      <c r="AP24" s="112"/>
      <c r="AQ24" s="44"/>
      <c r="AR24" s="52"/>
      <c r="AS24" s="52"/>
      <c r="AT24" s="52"/>
      <c r="AU24" s="52"/>
    </row>
    <row r="25" spans="1:47" ht="84.75" customHeight="1">
      <c r="A25" s="113"/>
      <c r="B25" s="113"/>
      <c r="C25" s="116"/>
      <c r="D25" s="113"/>
      <c r="E25" s="152"/>
      <c r="F25" s="159"/>
      <c r="G25" s="159"/>
      <c r="H25" s="101"/>
      <c r="I25" s="101"/>
      <c r="J25" s="101"/>
      <c r="K25" s="101"/>
      <c r="L25" s="149"/>
      <c r="M25" s="101"/>
      <c r="N25" s="101"/>
      <c r="O25" s="113"/>
      <c r="P25" s="113"/>
      <c r="Q25" s="113"/>
      <c r="R25" s="113"/>
      <c r="S25" s="116"/>
      <c r="T25" s="113"/>
      <c r="U25" s="116"/>
      <c r="V25" s="113"/>
      <c r="W25" s="44"/>
      <c r="X25" s="22" t="str">
        <f t="shared" si="0"/>
        <v xml:space="preserve"> </v>
      </c>
      <c r="Y25" s="50"/>
      <c r="Z25" s="50"/>
      <c r="AA25" s="50"/>
      <c r="AB25" s="50"/>
      <c r="AC25" s="50"/>
      <c r="AD25" s="143"/>
      <c r="AE25" s="22">
        <f t="shared" si="1"/>
        <v>0</v>
      </c>
      <c r="AF25" s="22">
        <f t="shared" si="2"/>
        <v>0</v>
      </c>
      <c r="AG25" s="22">
        <f>($AH$24*((AE25+AF25))/100)</f>
        <v>0</v>
      </c>
      <c r="AH25" s="22">
        <f t="shared" ref="AH25:AH26" si="35">AH24-AG25</f>
        <v>0</v>
      </c>
      <c r="AI25" s="143"/>
      <c r="AJ25" s="22">
        <f t="shared" si="3"/>
        <v>0</v>
      </c>
      <c r="AK25" s="22">
        <f t="shared" si="4"/>
        <v>0</v>
      </c>
      <c r="AL25" s="22">
        <f>($AM$24*((AJ25+AK25))/100)</f>
        <v>0</v>
      </c>
      <c r="AM25" s="22">
        <f t="shared" ref="AM25:AM26" si="36">AM24-AL25</f>
        <v>0</v>
      </c>
      <c r="AN25" s="113"/>
      <c r="AO25" s="113"/>
      <c r="AP25" s="113"/>
      <c r="AQ25" s="44"/>
      <c r="AR25" s="52"/>
      <c r="AS25" s="52"/>
      <c r="AT25" s="52"/>
      <c r="AU25" s="52"/>
    </row>
    <row r="26" spans="1:47" ht="84.75" customHeight="1">
      <c r="A26" s="114"/>
      <c r="B26" s="114"/>
      <c r="C26" s="117"/>
      <c r="D26" s="114"/>
      <c r="E26" s="153"/>
      <c r="F26" s="160"/>
      <c r="G26" s="160"/>
      <c r="H26" s="102"/>
      <c r="I26" s="102"/>
      <c r="J26" s="102"/>
      <c r="K26" s="102"/>
      <c r="L26" s="150"/>
      <c r="M26" s="102"/>
      <c r="N26" s="102"/>
      <c r="O26" s="114"/>
      <c r="P26" s="114"/>
      <c r="Q26" s="114"/>
      <c r="R26" s="114"/>
      <c r="S26" s="117"/>
      <c r="T26" s="114"/>
      <c r="U26" s="117"/>
      <c r="V26" s="114"/>
      <c r="W26" s="44"/>
      <c r="X26" s="22" t="str">
        <f t="shared" si="0"/>
        <v xml:space="preserve"> </v>
      </c>
      <c r="Y26" s="50"/>
      <c r="Z26" s="50"/>
      <c r="AA26" s="50"/>
      <c r="AB26" s="50"/>
      <c r="AC26" s="50"/>
      <c r="AD26" s="144"/>
      <c r="AE26" s="22">
        <f t="shared" si="1"/>
        <v>0</v>
      </c>
      <c r="AF26" s="22">
        <f t="shared" si="2"/>
        <v>0</v>
      </c>
      <c r="AG26" s="22">
        <f>($AH$25*((AE26+AF26))/100)</f>
        <v>0</v>
      </c>
      <c r="AH26" s="22">
        <f t="shared" si="35"/>
        <v>0</v>
      </c>
      <c r="AI26" s="144"/>
      <c r="AJ26" s="22">
        <f t="shared" si="3"/>
        <v>0</v>
      </c>
      <c r="AK26" s="22">
        <f t="shared" si="4"/>
        <v>0</v>
      </c>
      <c r="AL26" s="22">
        <f>($AM$25*((AJ26+AK26))/100)</f>
        <v>0</v>
      </c>
      <c r="AM26" s="22">
        <f t="shared" si="36"/>
        <v>0</v>
      </c>
      <c r="AN26" s="114"/>
      <c r="AO26" s="114"/>
      <c r="AP26" s="114"/>
      <c r="AQ26" s="44"/>
      <c r="AR26" s="52"/>
      <c r="AS26" s="52"/>
      <c r="AT26" s="52"/>
      <c r="AU26" s="52"/>
    </row>
    <row r="27" spans="1:47" ht="84.75" customHeight="1">
      <c r="A27" s="112"/>
      <c r="B27" s="112"/>
      <c r="C27" s="115" t="e">
        <f t="shared" ref="C27:C51" si="37">LOOKUP(B27,E$109:E$146,F$109:F$146)</f>
        <v>#N/A</v>
      </c>
      <c r="D27" s="112"/>
      <c r="E27" s="151"/>
      <c r="F27" s="161"/>
      <c r="G27" s="145"/>
      <c r="H27" s="100"/>
      <c r="I27" s="100"/>
      <c r="J27" s="100"/>
      <c r="K27" s="100"/>
      <c r="L27" s="148" t="str">
        <f t="shared" ref="L27" si="38">IF(F27&lt;&gt;"",CONCATENATE(E27," ",F27),CONCATENATE(H27," ",I27," ",J27," ",K27))</f>
        <v xml:space="preserve">   </v>
      </c>
      <c r="M27" s="100"/>
      <c r="N27" s="100"/>
      <c r="O27" s="112"/>
      <c r="P27" s="112"/>
      <c r="Q27" s="112"/>
      <c r="R27" s="112"/>
      <c r="S27" s="115">
        <f t="shared" ref="S27" si="39">IF(R27="Muy alta",100,IF(R27="Alta",80,IF(R27="Media",60,IF(R27="Baja",40,IF(R27="Muy baja",20,IF(R27="Casi Seguro",100,IF(R27="Probable",80,IF(R27="Posible",60,IF(R27="Improbable",40,IF(R27="Rara vez",20,0))))))))))</f>
        <v>0</v>
      </c>
      <c r="T27" s="112"/>
      <c r="U27" s="115">
        <f t="shared" ref="U27" si="40">IF(T27="Catastrófico",100,IF(T27="Mayor",80,IF(T27="Moderado",60,IF(T27="Menor",40,IF(T27="Leve",20,0)))))</f>
        <v>0</v>
      </c>
      <c r="V27" s="112"/>
      <c r="W27" s="47"/>
      <c r="X27" s="22" t="str">
        <f t="shared" si="0"/>
        <v xml:space="preserve"> </v>
      </c>
      <c r="Y27" s="50"/>
      <c r="Z27" s="50"/>
      <c r="AA27" s="50"/>
      <c r="AB27" s="50"/>
      <c r="AC27" s="50"/>
      <c r="AD27" s="142">
        <f t="shared" ref="AD27" si="41">AH29</f>
        <v>0</v>
      </c>
      <c r="AE27" s="22">
        <f t="shared" si="1"/>
        <v>0</v>
      </c>
      <c r="AF27" s="22">
        <f t="shared" si="2"/>
        <v>0</v>
      </c>
      <c r="AG27" s="22">
        <f>($S$27*((AE27+AF27))/100)</f>
        <v>0</v>
      </c>
      <c r="AH27" s="22">
        <f t="shared" ref="AH27" si="42">S27-AG27</f>
        <v>0</v>
      </c>
      <c r="AI27" s="142">
        <f t="shared" ref="AI27" si="43">AM29</f>
        <v>0</v>
      </c>
      <c r="AJ27" s="22">
        <f t="shared" si="3"/>
        <v>0</v>
      </c>
      <c r="AK27" s="22">
        <f t="shared" si="4"/>
        <v>0</v>
      </c>
      <c r="AL27" s="22">
        <f>($U$27*((AJ27+AK27))/100)</f>
        <v>0</v>
      </c>
      <c r="AM27" s="22">
        <f t="shared" ref="AM27" si="44">U27-AL27</f>
        <v>0</v>
      </c>
      <c r="AN27" s="112"/>
      <c r="AO27" s="112"/>
      <c r="AP27" s="112"/>
      <c r="AQ27" s="44"/>
      <c r="AR27" s="52"/>
      <c r="AS27" s="52"/>
      <c r="AT27" s="52"/>
      <c r="AU27" s="52"/>
    </row>
    <row r="28" spans="1:47" ht="84.75" customHeight="1">
      <c r="A28" s="113"/>
      <c r="B28" s="113"/>
      <c r="C28" s="116"/>
      <c r="D28" s="113"/>
      <c r="E28" s="152"/>
      <c r="F28" s="162"/>
      <c r="G28" s="146"/>
      <c r="H28" s="101"/>
      <c r="I28" s="101"/>
      <c r="J28" s="101"/>
      <c r="K28" s="101"/>
      <c r="L28" s="149"/>
      <c r="M28" s="101"/>
      <c r="N28" s="101"/>
      <c r="O28" s="113"/>
      <c r="P28" s="113"/>
      <c r="Q28" s="113"/>
      <c r="R28" s="113"/>
      <c r="S28" s="116"/>
      <c r="T28" s="113"/>
      <c r="U28" s="116"/>
      <c r="V28" s="113"/>
      <c r="W28" s="47"/>
      <c r="X28" s="22" t="str">
        <f t="shared" si="0"/>
        <v xml:space="preserve"> </v>
      </c>
      <c r="Y28" s="50"/>
      <c r="Z28" s="50"/>
      <c r="AA28" s="50"/>
      <c r="AB28" s="50"/>
      <c r="AC28" s="50"/>
      <c r="AD28" s="143"/>
      <c r="AE28" s="22">
        <f t="shared" si="1"/>
        <v>0</v>
      </c>
      <c r="AF28" s="22">
        <f t="shared" si="2"/>
        <v>0</v>
      </c>
      <c r="AG28" s="22">
        <f>($AH$27*((AE28+AF28))/100)</f>
        <v>0</v>
      </c>
      <c r="AH28" s="22">
        <f t="shared" ref="AH28:AH29" si="45">AH27-AG28</f>
        <v>0</v>
      </c>
      <c r="AI28" s="143"/>
      <c r="AJ28" s="22">
        <f t="shared" si="3"/>
        <v>0</v>
      </c>
      <c r="AK28" s="22">
        <f t="shared" si="4"/>
        <v>0</v>
      </c>
      <c r="AL28" s="22">
        <f>($AM$27*((AJ28+AK28))/100)</f>
        <v>0</v>
      </c>
      <c r="AM28" s="22">
        <f t="shared" ref="AM28:AM29" si="46">AM27-AL28</f>
        <v>0</v>
      </c>
      <c r="AN28" s="113"/>
      <c r="AO28" s="113"/>
      <c r="AP28" s="113"/>
      <c r="AQ28" s="44"/>
      <c r="AR28" s="52"/>
      <c r="AS28" s="52"/>
      <c r="AT28" s="52"/>
      <c r="AU28" s="52"/>
    </row>
    <row r="29" spans="1:47" ht="84.75" customHeight="1">
      <c r="A29" s="114"/>
      <c r="B29" s="114"/>
      <c r="C29" s="117"/>
      <c r="D29" s="114"/>
      <c r="E29" s="153"/>
      <c r="F29" s="163"/>
      <c r="G29" s="147"/>
      <c r="H29" s="102"/>
      <c r="I29" s="102"/>
      <c r="J29" s="102"/>
      <c r="K29" s="102"/>
      <c r="L29" s="150"/>
      <c r="M29" s="102"/>
      <c r="N29" s="102"/>
      <c r="O29" s="114"/>
      <c r="P29" s="114"/>
      <c r="Q29" s="114"/>
      <c r="R29" s="114"/>
      <c r="S29" s="117"/>
      <c r="T29" s="114"/>
      <c r="U29" s="117"/>
      <c r="V29" s="114"/>
      <c r="W29" s="44"/>
      <c r="X29" s="22" t="str">
        <f t="shared" si="0"/>
        <v xml:space="preserve"> </v>
      </c>
      <c r="Y29" s="50"/>
      <c r="Z29" s="50"/>
      <c r="AA29" s="50"/>
      <c r="AB29" s="50"/>
      <c r="AC29" s="50"/>
      <c r="AD29" s="144"/>
      <c r="AE29" s="22">
        <f t="shared" si="1"/>
        <v>0</v>
      </c>
      <c r="AF29" s="22">
        <f t="shared" si="2"/>
        <v>0</v>
      </c>
      <c r="AG29" s="22">
        <f>($AH$28*((AE29+AF29))/100)</f>
        <v>0</v>
      </c>
      <c r="AH29" s="22">
        <f t="shared" si="45"/>
        <v>0</v>
      </c>
      <c r="AI29" s="144"/>
      <c r="AJ29" s="22">
        <f t="shared" si="3"/>
        <v>0</v>
      </c>
      <c r="AK29" s="22">
        <f t="shared" si="4"/>
        <v>0</v>
      </c>
      <c r="AL29" s="22">
        <f>($AM$28*((AJ29+AK29))/100)</f>
        <v>0</v>
      </c>
      <c r="AM29" s="22">
        <f t="shared" si="46"/>
        <v>0</v>
      </c>
      <c r="AN29" s="114"/>
      <c r="AO29" s="114"/>
      <c r="AP29" s="114"/>
      <c r="AQ29" s="44"/>
      <c r="AR29" s="52"/>
      <c r="AS29" s="52"/>
      <c r="AT29" s="52"/>
      <c r="AU29" s="52"/>
    </row>
    <row r="30" spans="1:47" ht="84.75" customHeight="1">
      <c r="A30" s="112"/>
      <c r="B30" s="112"/>
      <c r="C30" s="115" t="e">
        <f t="shared" si="37"/>
        <v>#N/A</v>
      </c>
      <c r="D30" s="112"/>
      <c r="E30" s="151"/>
      <c r="F30" s="145"/>
      <c r="G30" s="145"/>
      <c r="H30" s="100"/>
      <c r="I30" s="100"/>
      <c r="J30" s="100"/>
      <c r="K30" s="100"/>
      <c r="L30" s="148" t="str">
        <f t="shared" ref="L30" si="47">IF(F30&lt;&gt;"",CONCATENATE(E30," ",F30),CONCATENATE(H30," ",I30," ",J30," ",K30))</f>
        <v xml:space="preserve">   </v>
      </c>
      <c r="M30" s="100"/>
      <c r="N30" s="100"/>
      <c r="O30" s="112"/>
      <c r="P30" s="112"/>
      <c r="Q30" s="112"/>
      <c r="R30" s="112"/>
      <c r="S30" s="115">
        <f t="shared" ref="S30" si="48">IF(R30="Muy alta",100,IF(R30="Alta",80,IF(R30="Media",60,IF(R30="Baja",40,IF(R30="Muy baja",20,IF(R30="Casi Seguro",100,IF(R30="Probable",80,IF(R30="Posible",60,IF(R30="Improbable",40,IF(R30="Rara vez",20,0))))))))))</f>
        <v>0</v>
      </c>
      <c r="T30" s="112"/>
      <c r="U30" s="115">
        <f t="shared" ref="U30" si="49">IF(T30="Catastrófico",100,IF(T30="Mayor",80,IF(T30="Moderado",60,IF(T30="Menor",40,IF(T30="Leve",20,0)))))</f>
        <v>0</v>
      </c>
      <c r="V30" s="112"/>
      <c r="W30" s="47"/>
      <c r="X30" s="22" t="str">
        <f t="shared" si="0"/>
        <v xml:space="preserve"> </v>
      </c>
      <c r="Y30" s="50"/>
      <c r="Z30" s="50"/>
      <c r="AA30" s="50"/>
      <c r="AB30" s="50"/>
      <c r="AC30" s="50"/>
      <c r="AD30" s="142">
        <f t="shared" ref="AD30" si="50">AH32</f>
        <v>0</v>
      </c>
      <c r="AE30" s="22">
        <f t="shared" si="1"/>
        <v>0</v>
      </c>
      <c r="AF30" s="22">
        <f t="shared" si="2"/>
        <v>0</v>
      </c>
      <c r="AG30" s="22">
        <f>($S$30*((AE30+AF30))/100)</f>
        <v>0</v>
      </c>
      <c r="AH30" s="22">
        <f t="shared" ref="AH30" si="51">S30-AG30</f>
        <v>0</v>
      </c>
      <c r="AI30" s="142">
        <f t="shared" ref="AI30" si="52">AM32</f>
        <v>0</v>
      </c>
      <c r="AJ30" s="22">
        <f t="shared" si="3"/>
        <v>0</v>
      </c>
      <c r="AK30" s="22">
        <f t="shared" si="4"/>
        <v>0</v>
      </c>
      <c r="AL30" s="22">
        <f>($U$30*((AJ30+AK30))/100)</f>
        <v>0</v>
      </c>
      <c r="AM30" s="22">
        <f t="shared" ref="AM30" si="53">U30-AL30</f>
        <v>0</v>
      </c>
      <c r="AN30" s="112"/>
      <c r="AO30" s="112"/>
      <c r="AP30" s="112"/>
      <c r="AQ30" s="44"/>
      <c r="AR30" s="52"/>
      <c r="AS30" s="52"/>
      <c r="AT30" s="52"/>
      <c r="AU30" s="52"/>
    </row>
    <row r="31" spans="1:47" ht="84.75" customHeight="1">
      <c r="A31" s="113"/>
      <c r="B31" s="113"/>
      <c r="C31" s="116"/>
      <c r="D31" s="113"/>
      <c r="E31" s="152"/>
      <c r="F31" s="146"/>
      <c r="G31" s="146"/>
      <c r="H31" s="101"/>
      <c r="I31" s="101"/>
      <c r="J31" s="101"/>
      <c r="K31" s="101"/>
      <c r="L31" s="149"/>
      <c r="M31" s="101"/>
      <c r="N31" s="101"/>
      <c r="O31" s="113"/>
      <c r="P31" s="113"/>
      <c r="Q31" s="113"/>
      <c r="R31" s="113"/>
      <c r="S31" s="116"/>
      <c r="T31" s="113"/>
      <c r="U31" s="116"/>
      <c r="V31" s="113"/>
      <c r="W31" s="48"/>
      <c r="X31" s="22" t="str">
        <f t="shared" si="0"/>
        <v xml:space="preserve"> </v>
      </c>
      <c r="Y31" s="50"/>
      <c r="Z31" s="50"/>
      <c r="AA31" s="50"/>
      <c r="AB31" s="50"/>
      <c r="AC31" s="50"/>
      <c r="AD31" s="143"/>
      <c r="AE31" s="22">
        <f t="shared" si="1"/>
        <v>0</v>
      </c>
      <c r="AF31" s="22">
        <f t="shared" si="2"/>
        <v>0</v>
      </c>
      <c r="AG31" s="22">
        <f>($AH$30*((AE31+AF31))/100)</f>
        <v>0</v>
      </c>
      <c r="AH31" s="22">
        <f t="shared" ref="AH31:AH32" si="54">AH30-AG31</f>
        <v>0</v>
      </c>
      <c r="AI31" s="143"/>
      <c r="AJ31" s="22">
        <f t="shared" si="3"/>
        <v>0</v>
      </c>
      <c r="AK31" s="22">
        <f t="shared" si="4"/>
        <v>0</v>
      </c>
      <c r="AL31" s="22">
        <f>($AM$30*((AJ31+AK31))/100)</f>
        <v>0</v>
      </c>
      <c r="AM31" s="22">
        <f t="shared" ref="AM31:AM32" si="55">AM30-AL31</f>
        <v>0</v>
      </c>
      <c r="AN31" s="113"/>
      <c r="AO31" s="113"/>
      <c r="AP31" s="113"/>
      <c r="AQ31" s="44"/>
      <c r="AR31" s="52"/>
      <c r="AS31" s="52"/>
      <c r="AT31" s="52"/>
      <c r="AU31" s="52"/>
    </row>
    <row r="32" spans="1:47" ht="84.75" customHeight="1">
      <c r="A32" s="114"/>
      <c r="B32" s="114"/>
      <c r="C32" s="117"/>
      <c r="D32" s="114"/>
      <c r="E32" s="153"/>
      <c r="F32" s="147"/>
      <c r="G32" s="147"/>
      <c r="H32" s="102"/>
      <c r="I32" s="102"/>
      <c r="J32" s="102"/>
      <c r="K32" s="102"/>
      <c r="L32" s="150"/>
      <c r="M32" s="102"/>
      <c r="N32" s="102"/>
      <c r="O32" s="114"/>
      <c r="P32" s="114"/>
      <c r="Q32" s="114"/>
      <c r="R32" s="114"/>
      <c r="S32" s="117"/>
      <c r="T32" s="114"/>
      <c r="U32" s="117"/>
      <c r="V32" s="114"/>
      <c r="W32" s="49"/>
      <c r="X32" s="22" t="str">
        <f t="shared" si="0"/>
        <v xml:space="preserve"> </v>
      </c>
      <c r="Y32" s="50"/>
      <c r="Z32" s="50"/>
      <c r="AA32" s="50"/>
      <c r="AB32" s="50"/>
      <c r="AC32" s="50"/>
      <c r="AD32" s="144"/>
      <c r="AE32" s="22">
        <f t="shared" si="1"/>
        <v>0</v>
      </c>
      <c r="AF32" s="22">
        <f t="shared" si="2"/>
        <v>0</v>
      </c>
      <c r="AG32" s="22">
        <f>($AH$31*((AE32+AF32))/100)</f>
        <v>0</v>
      </c>
      <c r="AH32" s="22">
        <f t="shared" si="54"/>
        <v>0</v>
      </c>
      <c r="AI32" s="144"/>
      <c r="AJ32" s="22">
        <f t="shared" si="3"/>
        <v>0</v>
      </c>
      <c r="AK32" s="22">
        <f t="shared" si="4"/>
        <v>0</v>
      </c>
      <c r="AL32" s="22">
        <f>($AM$31*((AJ32+AK32))/100)</f>
        <v>0</v>
      </c>
      <c r="AM32" s="22">
        <f t="shared" si="55"/>
        <v>0</v>
      </c>
      <c r="AN32" s="114"/>
      <c r="AO32" s="114"/>
      <c r="AP32" s="114"/>
      <c r="AQ32" s="44"/>
      <c r="AR32" s="52"/>
      <c r="AS32" s="52"/>
      <c r="AT32" s="52"/>
      <c r="AU32" s="52"/>
    </row>
    <row r="33" spans="1:47" ht="84.75" customHeight="1">
      <c r="A33" s="112"/>
      <c r="B33" s="112"/>
      <c r="C33" s="115" t="e">
        <f t="shared" si="37"/>
        <v>#N/A</v>
      </c>
      <c r="D33" s="112"/>
      <c r="E33" s="151"/>
      <c r="F33" s="145"/>
      <c r="G33" s="145"/>
      <c r="H33" s="100"/>
      <c r="I33" s="100"/>
      <c r="J33" s="100"/>
      <c r="K33" s="100"/>
      <c r="L33" s="148" t="str">
        <f t="shared" ref="L33" si="56">IF(F33&lt;&gt;"",CONCATENATE(E33," ",F33),CONCATENATE(H33," ",I33," ",J33," ",K33))</f>
        <v xml:space="preserve">   </v>
      </c>
      <c r="M33" s="100"/>
      <c r="N33" s="100"/>
      <c r="O33" s="112"/>
      <c r="P33" s="112"/>
      <c r="Q33" s="112"/>
      <c r="R33" s="112"/>
      <c r="S33" s="115">
        <f t="shared" ref="S33" si="57">IF(R33="Muy alta",100,IF(R33="Alta",80,IF(R33="Media",60,IF(R33="Baja",40,IF(R33="Muy baja",20,IF(R33="Casi Seguro",100,IF(R33="Probable",80,IF(R33="Posible",60,IF(R33="Improbable",40,IF(R33="Rara vez",20,0))))))))))</f>
        <v>0</v>
      </c>
      <c r="T33" s="112"/>
      <c r="U33" s="115">
        <f t="shared" ref="U33" si="58">IF(T33="Catastrófico",100,IF(T33="Mayor",80,IF(T33="Moderado",60,IF(T33="Menor",40,IF(T33="Leve",20,0)))))</f>
        <v>0</v>
      </c>
      <c r="V33" s="112"/>
      <c r="W33" s="47"/>
      <c r="X33" s="22" t="str">
        <f t="shared" si="0"/>
        <v xml:space="preserve"> </v>
      </c>
      <c r="Y33" s="50"/>
      <c r="Z33" s="50"/>
      <c r="AA33" s="50"/>
      <c r="AB33" s="50"/>
      <c r="AC33" s="50"/>
      <c r="AD33" s="142">
        <f t="shared" ref="AD33" si="59">AH35</f>
        <v>0</v>
      </c>
      <c r="AE33" s="22">
        <f t="shared" si="1"/>
        <v>0</v>
      </c>
      <c r="AF33" s="22">
        <f t="shared" si="2"/>
        <v>0</v>
      </c>
      <c r="AG33" s="22">
        <f>($S$33*((AE33+AF33))/100)</f>
        <v>0</v>
      </c>
      <c r="AH33" s="22">
        <f t="shared" ref="AH33" si="60">S33-AG33</f>
        <v>0</v>
      </c>
      <c r="AI33" s="142">
        <f t="shared" ref="AI33" si="61">AM35</f>
        <v>0</v>
      </c>
      <c r="AJ33" s="22">
        <f t="shared" si="3"/>
        <v>0</v>
      </c>
      <c r="AK33" s="22">
        <f t="shared" si="4"/>
        <v>0</v>
      </c>
      <c r="AL33" s="22">
        <f>($U$33*((AJ33+AK33))/100)</f>
        <v>0</v>
      </c>
      <c r="AM33" s="22">
        <f t="shared" ref="AM33" si="62">U33-AL33</f>
        <v>0</v>
      </c>
      <c r="AN33" s="112"/>
      <c r="AO33" s="112"/>
      <c r="AP33" s="112"/>
      <c r="AQ33" s="44"/>
      <c r="AR33" s="52"/>
      <c r="AS33" s="52"/>
      <c r="AT33" s="52"/>
      <c r="AU33" s="52"/>
    </row>
    <row r="34" spans="1:47" ht="84.75" customHeight="1">
      <c r="A34" s="113"/>
      <c r="B34" s="113"/>
      <c r="C34" s="116"/>
      <c r="D34" s="113"/>
      <c r="E34" s="152"/>
      <c r="F34" s="146"/>
      <c r="G34" s="146"/>
      <c r="H34" s="101"/>
      <c r="I34" s="101"/>
      <c r="J34" s="101"/>
      <c r="K34" s="101"/>
      <c r="L34" s="149"/>
      <c r="M34" s="101"/>
      <c r="N34" s="101"/>
      <c r="O34" s="113"/>
      <c r="P34" s="113"/>
      <c r="Q34" s="113"/>
      <c r="R34" s="113"/>
      <c r="S34" s="116"/>
      <c r="T34" s="113"/>
      <c r="U34" s="116"/>
      <c r="V34" s="113"/>
      <c r="W34" s="48"/>
      <c r="X34" s="22" t="str">
        <f t="shared" si="0"/>
        <v xml:space="preserve"> </v>
      </c>
      <c r="Y34" s="50"/>
      <c r="Z34" s="50"/>
      <c r="AA34" s="50"/>
      <c r="AB34" s="50"/>
      <c r="AC34" s="50"/>
      <c r="AD34" s="143"/>
      <c r="AE34" s="22">
        <f t="shared" si="1"/>
        <v>0</v>
      </c>
      <c r="AF34" s="22">
        <f t="shared" si="2"/>
        <v>0</v>
      </c>
      <c r="AG34" s="22">
        <f>($AH$33*((AE34+AF34))/100)</f>
        <v>0</v>
      </c>
      <c r="AH34" s="22">
        <f t="shared" ref="AH34:AH35" si="63">AH33-AG34</f>
        <v>0</v>
      </c>
      <c r="AI34" s="143"/>
      <c r="AJ34" s="22">
        <f t="shared" si="3"/>
        <v>0</v>
      </c>
      <c r="AK34" s="22">
        <f t="shared" si="4"/>
        <v>0</v>
      </c>
      <c r="AL34" s="22">
        <f>($AM$33*((AJ34+AK34))/100)</f>
        <v>0</v>
      </c>
      <c r="AM34" s="22">
        <f t="shared" ref="AM34:AM35" si="64">AM33-AL34</f>
        <v>0</v>
      </c>
      <c r="AN34" s="113"/>
      <c r="AO34" s="113"/>
      <c r="AP34" s="113"/>
      <c r="AQ34" s="44"/>
      <c r="AR34" s="52"/>
      <c r="AS34" s="52"/>
      <c r="AT34" s="52"/>
      <c r="AU34" s="52"/>
    </row>
    <row r="35" spans="1:47" ht="84.75" customHeight="1">
      <c r="A35" s="114"/>
      <c r="B35" s="114"/>
      <c r="C35" s="117"/>
      <c r="D35" s="114"/>
      <c r="E35" s="153"/>
      <c r="F35" s="147"/>
      <c r="G35" s="147"/>
      <c r="H35" s="102"/>
      <c r="I35" s="102"/>
      <c r="J35" s="102"/>
      <c r="K35" s="102"/>
      <c r="L35" s="150"/>
      <c r="M35" s="102"/>
      <c r="N35" s="102"/>
      <c r="O35" s="114"/>
      <c r="P35" s="114"/>
      <c r="Q35" s="114"/>
      <c r="R35" s="114"/>
      <c r="S35" s="117"/>
      <c r="T35" s="114"/>
      <c r="U35" s="117"/>
      <c r="V35" s="114"/>
      <c r="W35" s="49"/>
      <c r="X35" s="22" t="str">
        <f t="shared" si="0"/>
        <v xml:space="preserve"> </v>
      </c>
      <c r="Y35" s="50"/>
      <c r="Z35" s="50"/>
      <c r="AA35" s="50"/>
      <c r="AB35" s="50"/>
      <c r="AC35" s="50"/>
      <c r="AD35" s="144"/>
      <c r="AE35" s="22">
        <f t="shared" si="1"/>
        <v>0</v>
      </c>
      <c r="AF35" s="22">
        <f t="shared" si="2"/>
        <v>0</v>
      </c>
      <c r="AG35" s="22">
        <f>($AH$34*((AE35+AF35))/100)</f>
        <v>0</v>
      </c>
      <c r="AH35" s="22">
        <f t="shared" si="63"/>
        <v>0</v>
      </c>
      <c r="AI35" s="144"/>
      <c r="AJ35" s="22">
        <f t="shared" si="3"/>
        <v>0</v>
      </c>
      <c r="AK35" s="22">
        <f t="shared" si="4"/>
        <v>0</v>
      </c>
      <c r="AL35" s="22">
        <f>($AM$34*((AJ35+AK35))/100)</f>
        <v>0</v>
      </c>
      <c r="AM35" s="22">
        <f t="shared" si="64"/>
        <v>0</v>
      </c>
      <c r="AN35" s="114"/>
      <c r="AO35" s="114"/>
      <c r="AP35" s="114"/>
      <c r="AQ35" s="44"/>
      <c r="AR35" s="52"/>
      <c r="AS35" s="52"/>
      <c r="AT35" s="52"/>
      <c r="AU35" s="52"/>
    </row>
    <row r="36" spans="1:47" ht="84.75" customHeight="1">
      <c r="A36" s="112"/>
      <c r="B36" s="112"/>
      <c r="C36" s="115" t="e">
        <f t="shared" si="37"/>
        <v>#N/A</v>
      </c>
      <c r="D36" s="112"/>
      <c r="E36" s="151"/>
      <c r="F36" s="145"/>
      <c r="G36" s="145"/>
      <c r="H36" s="100"/>
      <c r="I36" s="100"/>
      <c r="J36" s="100"/>
      <c r="K36" s="100"/>
      <c r="L36" s="148" t="str">
        <f t="shared" ref="L36" si="65">IF(F36&lt;&gt;"",CONCATENATE(E36," ",F36),CONCATENATE(H36," ",I36," ",J36," ",K36))</f>
        <v xml:space="preserve">   </v>
      </c>
      <c r="M36" s="100"/>
      <c r="N36" s="100"/>
      <c r="O36" s="112"/>
      <c r="P36" s="112"/>
      <c r="Q36" s="112"/>
      <c r="R36" s="112"/>
      <c r="S36" s="115">
        <f t="shared" ref="S36" si="66">IF(R36="Muy alta",100,IF(R36="Alta",80,IF(R36="Media",60,IF(R36="Baja",40,IF(R36="Muy baja",20,IF(R36="Casi Seguro",100,IF(R36="Probable",80,IF(R36="Posible",60,IF(R36="Improbable",40,IF(R36="Rara vez",20,0))))))))))</f>
        <v>0</v>
      </c>
      <c r="T36" s="112"/>
      <c r="U36" s="115">
        <f t="shared" ref="U36" si="67">IF(T36="Catastrófico",100,IF(T36="Mayor",80,IF(T36="Moderado",60,IF(T36="Menor",40,IF(T36="Leve",20,0)))))</f>
        <v>0</v>
      </c>
      <c r="V36" s="112"/>
      <c r="W36" s="47"/>
      <c r="X36" s="22" t="str">
        <f t="shared" si="0"/>
        <v xml:space="preserve"> </v>
      </c>
      <c r="Y36" s="50"/>
      <c r="Z36" s="50"/>
      <c r="AA36" s="50"/>
      <c r="AB36" s="50"/>
      <c r="AC36" s="50"/>
      <c r="AD36" s="142">
        <f t="shared" ref="AD36" si="68">AH38</f>
        <v>0</v>
      </c>
      <c r="AE36" s="22">
        <f t="shared" si="1"/>
        <v>0</v>
      </c>
      <c r="AF36" s="22">
        <f t="shared" si="2"/>
        <v>0</v>
      </c>
      <c r="AG36" s="22">
        <f>($S$36*((AE36+AF36))/100)</f>
        <v>0</v>
      </c>
      <c r="AH36" s="22">
        <f t="shared" ref="AH36" si="69">S36-AG36</f>
        <v>0</v>
      </c>
      <c r="AI36" s="142">
        <f t="shared" ref="AI36" si="70">AM38</f>
        <v>0</v>
      </c>
      <c r="AJ36" s="22">
        <f t="shared" si="3"/>
        <v>0</v>
      </c>
      <c r="AK36" s="22">
        <f t="shared" si="4"/>
        <v>0</v>
      </c>
      <c r="AL36" s="22">
        <f>($U$36*((AJ36+AK36))/100)</f>
        <v>0</v>
      </c>
      <c r="AM36" s="22">
        <f t="shared" ref="AM36" si="71">U36-AL36</f>
        <v>0</v>
      </c>
      <c r="AN36" s="112"/>
      <c r="AO36" s="112"/>
      <c r="AP36" s="112"/>
      <c r="AQ36" s="44"/>
      <c r="AR36" s="52"/>
      <c r="AS36" s="52"/>
      <c r="AT36" s="52"/>
      <c r="AU36" s="52"/>
    </row>
    <row r="37" spans="1:47" ht="84.75" customHeight="1">
      <c r="A37" s="113"/>
      <c r="B37" s="113"/>
      <c r="C37" s="116"/>
      <c r="D37" s="113"/>
      <c r="E37" s="152"/>
      <c r="F37" s="146"/>
      <c r="G37" s="146"/>
      <c r="H37" s="101"/>
      <c r="I37" s="101"/>
      <c r="J37" s="101"/>
      <c r="K37" s="101"/>
      <c r="L37" s="149"/>
      <c r="M37" s="101"/>
      <c r="N37" s="101"/>
      <c r="O37" s="113"/>
      <c r="P37" s="113"/>
      <c r="Q37" s="113"/>
      <c r="R37" s="113"/>
      <c r="S37" s="116"/>
      <c r="T37" s="113"/>
      <c r="U37" s="116"/>
      <c r="V37" s="113"/>
      <c r="W37" s="48"/>
      <c r="X37" s="22" t="str">
        <f t="shared" si="0"/>
        <v xml:space="preserve"> </v>
      </c>
      <c r="Y37" s="50"/>
      <c r="Z37" s="50"/>
      <c r="AA37" s="50"/>
      <c r="AB37" s="50"/>
      <c r="AC37" s="50"/>
      <c r="AD37" s="143"/>
      <c r="AE37" s="22">
        <f t="shared" si="1"/>
        <v>0</v>
      </c>
      <c r="AF37" s="22">
        <f t="shared" si="2"/>
        <v>0</v>
      </c>
      <c r="AG37" s="22">
        <f>($AH$36*((AE37+AF37))/100)</f>
        <v>0</v>
      </c>
      <c r="AH37" s="22">
        <f t="shared" ref="AH37:AH38" si="72">AH36-AG37</f>
        <v>0</v>
      </c>
      <c r="AI37" s="143"/>
      <c r="AJ37" s="22">
        <f t="shared" si="3"/>
        <v>0</v>
      </c>
      <c r="AK37" s="22">
        <f t="shared" si="4"/>
        <v>0</v>
      </c>
      <c r="AL37" s="22">
        <f>($AM$36*((AJ37+AK37))/100)</f>
        <v>0</v>
      </c>
      <c r="AM37" s="22">
        <f t="shared" ref="AM37:AM38" si="73">AM36-AL37</f>
        <v>0</v>
      </c>
      <c r="AN37" s="113"/>
      <c r="AO37" s="113"/>
      <c r="AP37" s="113"/>
      <c r="AQ37" s="44"/>
      <c r="AR37" s="52"/>
      <c r="AS37" s="52"/>
      <c r="AT37" s="52"/>
      <c r="AU37" s="52"/>
    </row>
    <row r="38" spans="1:47" ht="84.75" customHeight="1">
      <c r="A38" s="114"/>
      <c r="B38" s="114"/>
      <c r="C38" s="117"/>
      <c r="D38" s="114"/>
      <c r="E38" s="153"/>
      <c r="F38" s="147"/>
      <c r="G38" s="147"/>
      <c r="H38" s="102"/>
      <c r="I38" s="102"/>
      <c r="J38" s="102"/>
      <c r="K38" s="102"/>
      <c r="L38" s="150"/>
      <c r="M38" s="102"/>
      <c r="N38" s="102"/>
      <c r="O38" s="114"/>
      <c r="P38" s="114"/>
      <c r="Q38" s="114"/>
      <c r="R38" s="114"/>
      <c r="S38" s="117"/>
      <c r="T38" s="114"/>
      <c r="U38" s="117"/>
      <c r="V38" s="114"/>
      <c r="W38" s="49"/>
      <c r="X38" s="22" t="str">
        <f t="shared" si="0"/>
        <v xml:space="preserve"> </v>
      </c>
      <c r="Y38" s="50"/>
      <c r="Z38" s="50"/>
      <c r="AA38" s="50"/>
      <c r="AB38" s="50"/>
      <c r="AC38" s="50"/>
      <c r="AD38" s="144"/>
      <c r="AE38" s="22">
        <f t="shared" si="1"/>
        <v>0</v>
      </c>
      <c r="AF38" s="22">
        <f t="shared" si="2"/>
        <v>0</v>
      </c>
      <c r="AG38" s="22">
        <f>($AH$37*((AE38+AF38))/100)</f>
        <v>0</v>
      </c>
      <c r="AH38" s="22">
        <f t="shared" si="72"/>
        <v>0</v>
      </c>
      <c r="AI38" s="144"/>
      <c r="AJ38" s="22">
        <f t="shared" si="3"/>
        <v>0</v>
      </c>
      <c r="AK38" s="22">
        <f t="shared" si="4"/>
        <v>0</v>
      </c>
      <c r="AL38" s="22">
        <f>($AM$37*((AJ38+AK38))/100)</f>
        <v>0</v>
      </c>
      <c r="AM38" s="22">
        <f t="shared" si="73"/>
        <v>0</v>
      </c>
      <c r="AN38" s="114"/>
      <c r="AO38" s="114"/>
      <c r="AP38" s="114"/>
      <c r="AQ38" s="44"/>
      <c r="AR38" s="52"/>
      <c r="AS38" s="52"/>
      <c r="AT38" s="52"/>
      <c r="AU38" s="52"/>
    </row>
    <row r="39" spans="1:47" ht="84.75" customHeight="1">
      <c r="A39" s="112"/>
      <c r="B39" s="112"/>
      <c r="C39" s="115" t="e">
        <f t="shared" si="37"/>
        <v>#N/A</v>
      </c>
      <c r="D39" s="112"/>
      <c r="E39" s="151"/>
      <c r="F39" s="145"/>
      <c r="G39" s="145"/>
      <c r="H39" s="100"/>
      <c r="I39" s="100"/>
      <c r="J39" s="100"/>
      <c r="K39" s="100"/>
      <c r="L39" s="148" t="str">
        <f t="shared" ref="L39" si="74">IF(F39&lt;&gt;"",CONCATENATE(E39," ",F39),CONCATENATE(H39," ",I39," ",J39," ",K39))</f>
        <v xml:space="preserve">   </v>
      </c>
      <c r="M39" s="100"/>
      <c r="N39" s="100"/>
      <c r="O39" s="112"/>
      <c r="P39" s="112"/>
      <c r="Q39" s="112"/>
      <c r="R39" s="112"/>
      <c r="S39" s="115">
        <f t="shared" ref="S39" si="75">IF(R39="Muy alta",100,IF(R39="Alta",80,IF(R39="Media",60,IF(R39="Baja",40,IF(R39="Muy baja",20,IF(R39="Casi Seguro",100,IF(R39="Probable",80,IF(R39="Posible",60,IF(R39="Improbable",40,IF(R39="Rara vez",20,0))))))))))</f>
        <v>0</v>
      </c>
      <c r="T39" s="112"/>
      <c r="U39" s="115">
        <f t="shared" ref="U39" si="76">IF(T39="Catastrófico",100,IF(T39="Mayor",80,IF(T39="Moderado",60,IF(T39="Menor",40,IF(T39="Leve",20,0)))))</f>
        <v>0</v>
      </c>
      <c r="V39" s="112"/>
      <c r="W39" s="47"/>
      <c r="X39" s="22" t="str">
        <f t="shared" si="0"/>
        <v xml:space="preserve"> </v>
      </c>
      <c r="Y39" s="50"/>
      <c r="Z39" s="50"/>
      <c r="AA39" s="50"/>
      <c r="AB39" s="50"/>
      <c r="AC39" s="50"/>
      <c r="AD39" s="142">
        <f t="shared" ref="AD39" si="77">AH41</f>
        <v>0</v>
      </c>
      <c r="AE39" s="22">
        <f t="shared" si="1"/>
        <v>0</v>
      </c>
      <c r="AF39" s="22">
        <f t="shared" si="2"/>
        <v>0</v>
      </c>
      <c r="AG39" s="22">
        <f>($S$39*((AE39+AF39))/100)</f>
        <v>0</v>
      </c>
      <c r="AH39" s="22">
        <f t="shared" ref="AH39" si="78">S39-AG39</f>
        <v>0</v>
      </c>
      <c r="AI39" s="142">
        <f t="shared" ref="AI39" si="79">AM41</f>
        <v>0</v>
      </c>
      <c r="AJ39" s="22">
        <f t="shared" si="3"/>
        <v>0</v>
      </c>
      <c r="AK39" s="22">
        <f t="shared" si="4"/>
        <v>0</v>
      </c>
      <c r="AL39" s="22">
        <f>($U$39*((AJ39+AK39))/100)</f>
        <v>0</v>
      </c>
      <c r="AM39" s="22">
        <f t="shared" ref="AM39" si="80">U39-AL39</f>
        <v>0</v>
      </c>
      <c r="AN39" s="112"/>
      <c r="AO39" s="112"/>
      <c r="AP39" s="112"/>
      <c r="AQ39" s="44"/>
      <c r="AR39" s="52"/>
      <c r="AS39" s="52"/>
      <c r="AT39" s="52"/>
      <c r="AU39" s="52"/>
    </row>
    <row r="40" spans="1:47" ht="84.75" customHeight="1">
      <c r="A40" s="113"/>
      <c r="B40" s="113"/>
      <c r="C40" s="116"/>
      <c r="D40" s="113"/>
      <c r="E40" s="152"/>
      <c r="F40" s="146"/>
      <c r="G40" s="146"/>
      <c r="H40" s="101"/>
      <c r="I40" s="101"/>
      <c r="J40" s="101"/>
      <c r="K40" s="101"/>
      <c r="L40" s="149"/>
      <c r="M40" s="101"/>
      <c r="N40" s="101"/>
      <c r="O40" s="113"/>
      <c r="P40" s="113"/>
      <c r="Q40" s="113"/>
      <c r="R40" s="113"/>
      <c r="S40" s="116"/>
      <c r="T40" s="113"/>
      <c r="U40" s="116"/>
      <c r="V40" s="113"/>
      <c r="W40" s="48"/>
      <c r="X40" s="22" t="str">
        <f t="shared" si="0"/>
        <v xml:space="preserve"> </v>
      </c>
      <c r="Y40" s="50"/>
      <c r="Z40" s="50"/>
      <c r="AA40" s="50"/>
      <c r="AB40" s="50"/>
      <c r="AC40" s="50"/>
      <c r="AD40" s="143"/>
      <c r="AE40" s="22">
        <f t="shared" si="1"/>
        <v>0</v>
      </c>
      <c r="AF40" s="22">
        <f t="shared" si="2"/>
        <v>0</v>
      </c>
      <c r="AG40" s="22">
        <f>($AH$39*((AE40+AF40))/100)</f>
        <v>0</v>
      </c>
      <c r="AH40" s="22">
        <f t="shared" ref="AH40:AH41" si="81">AH39-AG40</f>
        <v>0</v>
      </c>
      <c r="AI40" s="143"/>
      <c r="AJ40" s="22">
        <f t="shared" si="3"/>
        <v>0</v>
      </c>
      <c r="AK40" s="22">
        <f t="shared" si="4"/>
        <v>0</v>
      </c>
      <c r="AL40" s="22">
        <f>($AM$39*((AJ40+AK40))/100)</f>
        <v>0</v>
      </c>
      <c r="AM40" s="22">
        <f t="shared" ref="AM40:AM41" si="82">AM39-AL40</f>
        <v>0</v>
      </c>
      <c r="AN40" s="113"/>
      <c r="AO40" s="113"/>
      <c r="AP40" s="113"/>
      <c r="AQ40" s="44"/>
      <c r="AR40" s="52"/>
      <c r="AS40" s="52"/>
      <c r="AT40" s="52"/>
      <c r="AU40" s="52"/>
    </row>
    <row r="41" spans="1:47" ht="84.75" customHeight="1">
      <c r="A41" s="114"/>
      <c r="B41" s="114"/>
      <c r="C41" s="117"/>
      <c r="D41" s="114"/>
      <c r="E41" s="153"/>
      <c r="F41" s="147"/>
      <c r="G41" s="147"/>
      <c r="H41" s="102"/>
      <c r="I41" s="102"/>
      <c r="J41" s="102"/>
      <c r="K41" s="102"/>
      <c r="L41" s="150"/>
      <c r="M41" s="102"/>
      <c r="N41" s="102"/>
      <c r="O41" s="114"/>
      <c r="P41" s="114"/>
      <c r="Q41" s="114"/>
      <c r="R41" s="114"/>
      <c r="S41" s="117"/>
      <c r="T41" s="114"/>
      <c r="U41" s="117"/>
      <c r="V41" s="114"/>
      <c r="W41" s="49"/>
      <c r="X41" s="22" t="str">
        <f t="shared" si="0"/>
        <v xml:space="preserve"> </v>
      </c>
      <c r="Y41" s="50"/>
      <c r="Z41" s="50"/>
      <c r="AA41" s="50"/>
      <c r="AB41" s="50"/>
      <c r="AC41" s="50"/>
      <c r="AD41" s="144"/>
      <c r="AE41" s="22">
        <f t="shared" si="1"/>
        <v>0</v>
      </c>
      <c r="AF41" s="22">
        <f t="shared" si="2"/>
        <v>0</v>
      </c>
      <c r="AG41" s="22">
        <f>($AH$40*((AE41+AF41))/100)</f>
        <v>0</v>
      </c>
      <c r="AH41" s="22">
        <f t="shared" si="81"/>
        <v>0</v>
      </c>
      <c r="AI41" s="144"/>
      <c r="AJ41" s="22">
        <f t="shared" si="3"/>
        <v>0</v>
      </c>
      <c r="AK41" s="22">
        <f t="shared" si="4"/>
        <v>0</v>
      </c>
      <c r="AL41" s="22">
        <f>($AM$40*((AJ41+AK41))/100)</f>
        <v>0</v>
      </c>
      <c r="AM41" s="22">
        <f t="shared" si="82"/>
        <v>0</v>
      </c>
      <c r="AN41" s="114"/>
      <c r="AO41" s="114"/>
      <c r="AP41" s="114"/>
      <c r="AQ41" s="44"/>
      <c r="AR41" s="52"/>
      <c r="AS41" s="52"/>
      <c r="AT41" s="52"/>
      <c r="AU41" s="52"/>
    </row>
    <row r="42" spans="1:47" ht="84.75" customHeight="1">
      <c r="A42" s="112"/>
      <c r="B42" s="112"/>
      <c r="C42" s="115" t="e">
        <f t="shared" si="37"/>
        <v>#N/A</v>
      </c>
      <c r="D42" s="112"/>
      <c r="E42" s="151"/>
      <c r="F42" s="158"/>
      <c r="G42" s="158"/>
      <c r="H42" s="100"/>
      <c r="I42" s="100"/>
      <c r="J42" s="100"/>
      <c r="K42" s="100"/>
      <c r="L42" s="148" t="str">
        <f t="shared" ref="L42" si="83">IF(F42&lt;&gt;"",CONCATENATE(E42," ",F42),CONCATENATE(H42," ",I42," ",J42," ",K42))</f>
        <v xml:space="preserve">   </v>
      </c>
      <c r="M42" s="100"/>
      <c r="N42" s="100"/>
      <c r="O42" s="112"/>
      <c r="P42" s="112"/>
      <c r="Q42" s="112"/>
      <c r="R42" s="112"/>
      <c r="S42" s="115">
        <f t="shared" ref="S42" si="84">IF(R42="Muy alta",100,IF(R42="Alta",80,IF(R42="Media",60,IF(R42="Baja",40,IF(R42="Muy baja",20,IF(R42="Casi Seguro",100,IF(R42="Probable",80,IF(R42="Posible",60,IF(R42="Improbable",40,IF(R42="Rara vez",20,0))))))))))</f>
        <v>0</v>
      </c>
      <c r="T42" s="112"/>
      <c r="U42" s="115">
        <f t="shared" ref="U42" si="85">IF(T42="Catastrófico",100,IF(T42="Mayor",80,IF(T42="Moderado",60,IF(T42="Menor",40,IF(T42="Leve",20,0)))))</f>
        <v>0</v>
      </c>
      <c r="V42" s="112"/>
      <c r="W42" s="47"/>
      <c r="X42" s="22" t="str">
        <f t="shared" si="0"/>
        <v xml:space="preserve"> </v>
      </c>
      <c r="Y42" s="50"/>
      <c r="Z42" s="50"/>
      <c r="AA42" s="50"/>
      <c r="AB42" s="50"/>
      <c r="AC42" s="50"/>
      <c r="AD42" s="142">
        <f t="shared" ref="AD42" si="86">AH44</f>
        <v>0</v>
      </c>
      <c r="AE42" s="22">
        <f t="shared" si="1"/>
        <v>0</v>
      </c>
      <c r="AF42" s="22">
        <f t="shared" si="2"/>
        <v>0</v>
      </c>
      <c r="AG42" s="22">
        <f>($S$42*((AE42+AF42))/100)</f>
        <v>0</v>
      </c>
      <c r="AH42" s="22">
        <f t="shared" ref="AH42" si="87">S42-AG42</f>
        <v>0</v>
      </c>
      <c r="AI42" s="142">
        <f t="shared" ref="AI42" si="88">AM44</f>
        <v>0</v>
      </c>
      <c r="AJ42" s="22">
        <f t="shared" si="3"/>
        <v>0</v>
      </c>
      <c r="AK42" s="22">
        <f t="shared" si="4"/>
        <v>0</v>
      </c>
      <c r="AL42" s="22">
        <f>($U$42*((AJ42+AK42))/100)</f>
        <v>0</v>
      </c>
      <c r="AM42" s="22">
        <f t="shared" ref="AM42" si="89">U42-AL42</f>
        <v>0</v>
      </c>
      <c r="AN42" s="112"/>
      <c r="AO42" s="112"/>
      <c r="AP42" s="112"/>
      <c r="AQ42" s="44"/>
      <c r="AR42" s="52"/>
      <c r="AS42" s="52"/>
      <c r="AT42" s="52"/>
      <c r="AU42" s="52"/>
    </row>
    <row r="43" spans="1:47" ht="84.75" customHeight="1">
      <c r="A43" s="113"/>
      <c r="B43" s="113"/>
      <c r="C43" s="116"/>
      <c r="D43" s="113"/>
      <c r="E43" s="152"/>
      <c r="F43" s="159"/>
      <c r="G43" s="159"/>
      <c r="H43" s="101"/>
      <c r="I43" s="101"/>
      <c r="J43" s="101"/>
      <c r="K43" s="101"/>
      <c r="L43" s="149"/>
      <c r="M43" s="101"/>
      <c r="N43" s="101"/>
      <c r="O43" s="113"/>
      <c r="P43" s="113"/>
      <c r="Q43" s="113"/>
      <c r="R43" s="113"/>
      <c r="S43" s="116"/>
      <c r="T43" s="113"/>
      <c r="U43" s="116"/>
      <c r="V43" s="113"/>
      <c r="W43" s="48"/>
      <c r="X43" s="22" t="str">
        <f t="shared" si="0"/>
        <v xml:space="preserve"> </v>
      </c>
      <c r="Y43" s="50"/>
      <c r="Z43" s="50"/>
      <c r="AA43" s="50"/>
      <c r="AB43" s="50"/>
      <c r="AC43" s="50"/>
      <c r="AD43" s="143"/>
      <c r="AE43" s="22">
        <f t="shared" si="1"/>
        <v>0</v>
      </c>
      <c r="AF43" s="22">
        <f t="shared" si="2"/>
        <v>0</v>
      </c>
      <c r="AG43" s="22">
        <f>($AH$42*((AE43+AF43))/100)</f>
        <v>0</v>
      </c>
      <c r="AH43" s="22">
        <f t="shared" ref="AH43:AH44" si="90">AH42-AG43</f>
        <v>0</v>
      </c>
      <c r="AI43" s="143"/>
      <c r="AJ43" s="22">
        <f t="shared" si="3"/>
        <v>0</v>
      </c>
      <c r="AK43" s="22">
        <f t="shared" si="4"/>
        <v>0</v>
      </c>
      <c r="AL43" s="22">
        <f>($AM$42*((AJ43+AK43))/100)</f>
        <v>0</v>
      </c>
      <c r="AM43" s="22">
        <f t="shared" ref="AM43:AM44" si="91">AM42-AL43</f>
        <v>0</v>
      </c>
      <c r="AN43" s="113"/>
      <c r="AO43" s="113"/>
      <c r="AP43" s="113"/>
      <c r="AQ43" s="44"/>
      <c r="AR43" s="52"/>
      <c r="AS43" s="52"/>
      <c r="AT43" s="52"/>
      <c r="AU43" s="52"/>
    </row>
    <row r="44" spans="1:47" ht="84.75" customHeight="1">
      <c r="A44" s="114"/>
      <c r="B44" s="114"/>
      <c r="C44" s="117"/>
      <c r="D44" s="114"/>
      <c r="E44" s="153"/>
      <c r="F44" s="160"/>
      <c r="G44" s="160"/>
      <c r="H44" s="102"/>
      <c r="I44" s="102"/>
      <c r="J44" s="102"/>
      <c r="K44" s="102"/>
      <c r="L44" s="150"/>
      <c r="M44" s="102"/>
      <c r="N44" s="102"/>
      <c r="O44" s="114"/>
      <c r="P44" s="114"/>
      <c r="Q44" s="114"/>
      <c r="R44" s="114"/>
      <c r="S44" s="117"/>
      <c r="T44" s="114"/>
      <c r="U44" s="117"/>
      <c r="V44" s="114"/>
      <c r="W44" s="49"/>
      <c r="X44" s="22" t="str">
        <f t="shared" si="0"/>
        <v xml:space="preserve"> </v>
      </c>
      <c r="Y44" s="50"/>
      <c r="Z44" s="50"/>
      <c r="AA44" s="50"/>
      <c r="AB44" s="50"/>
      <c r="AC44" s="50"/>
      <c r="AD44" s="144"/>
      <c r="AE44" s="22">
        <f t="shared" si="1"/>
        <v>0</v>
      </c>
      <c r="AF44" s="22">
        <f t="shared" si="2"/>
        <v>0</v>
      </c>
      <c r="AG44" s="22">
        <f>($AH$43*((AE44+AF44))/100)</f>
        <v>0</v>
      </c>
      <c r="AH44" s="22">
        <f t="shared" si="90"/>
        <v>0</v>
      </c>
      <c r="AI44" s="144"/>
      <c r="AJ44" s="22">
        <f t="shared" si="3"/>
        <v>0</v>
      </c>
      <c r="AK44" s="22">
        <f t="shared" si="4"/>
        <v>0</v>
      </c>
      <c r="AL44" s="22">
        <f>($AM$43*((AJ44+AK44))/100)</f>
        <v>0</v>
      </c>
      <c r="AM44" s="22">
        <f t="shared" si="91"/>
        <v>0</v>
      </c>
      <c r="AN44" s="114"/>
      <c r="AO44" s="114"/>
      <c r="AP44" s="114"/>
      <c r="AQ44" s="44"/>
      <c r="AR44" s="52"/>
      <c r="AS44" s="52"/>
      <c r="AT44" s="52"/>
      <c r="AU44" s="52"/>
    </row>
    <row r="45" spans="1:47" ht="84.75" customHeight="1">
      <c r="A45" s="112"/>
      <c r="B45" s="112"/>
      <c r="C45" s="115" t="e">
        <f t="shared" si="37"/>
        <v>#N/A</v>
      </c>
      <c r="D45" s="112"/>
      <c r="E45" s="151"/>
      <c r="F45" s="158"/>
      <c r="G45" s="158"/>
      <c r="H45" s="100"/>
      <c r="I45" s="100"/>
      <c r="J45" s="100"/>
      <c r="K45" s="100"/>
      <c r="L45" s="148" t="str">
        <f t="shared" ref="L45" si="92">IF(F45&lt;&gt;"",CONCATENATE(E45," ",F45),CONCATENATE(H45," ",I45," ",J45," ",K45))</f>
        <v xml:space="preserve">   </v>
      </c>
      <c r="M45" s="100"/>
      <c r="N45" s="100"/>
      <c r="O45" s="112"/>
      <c r="P45" s="112"/>
      <c r="Q45" s="112"/>
      <c r="R45" s="112"/>
      <c r="S45" s="115">
        <f t="shared" ref="S45" si="93">IF(R45="Muy alta",100,IF(R45="Alta",80,IF(R45="Media",60,IF(R45="Baja",40,IF(R45="Muy baja",20,IF(R45="Casi Seguro",100,IF(R45="Probable",80,IF(R45="Posible",60,IF(R45="Improbable",40,IF(R45="Rara vez",20,0))))))))))</f>
        <v>0</v>
      </c>
      <c r="T45" s="112"/>
      <c r="U45" s="115">
        <f t="shared" ref="U45" si="94">IF(T45="Catastrófico",100,IF(T45="Mayor",80,IF(T45="Moderado",60,IF(T45="Menor",40,IF(T45="Leve",20,0)))))</f>
        <v>0</v>
      </c>
      <c r="V45" s="112"/>
      <c r="W45" s="47"/>
      <c r="X45" s="22" t="str">
        <f t="shared" si="0"/>
        <v xml:space="preserve"> </v>
      </c>
      <c r="Y45" s="50"/>
      <c r="Z45" s="50"/>
      <c r="AA45" s="50"/>
      <c r="AB45" s="50"/>
      <c r="AC45" s="50"/>
      <c r="AD45" s="142">
        <f t="shared" ref="AD45" si="95">AH47</f>
        <v>0</v>
      </c>
      <c r="AE45" s="22">
        <f t="shared" si="1"/>
        <v>0</v>
      </c>
      <c r="AF45" s="22">
        <f t="shared" si="2"/>
        <v>0</v>
      </c>
      <c r="AG45" s="22">
        <f>($S$45*((AE45+AF45))/100)</f>
        <v>0</v>
      </c>
      <c r="AH45" s="22">
        <f t="shared" ref="AH45" si="96">S45-AG45</f>
        <v>0</v>
      </c>
      <c r="AI45" s="142">
        <f t="shared" ref="AI45" si="97">AM47</f>
        <v>0</v>
      </c>
      <c r="AJ45" s="22">
        <f t="shared" si="3"/>
        <v>0</v>
      </c>
      <c r="AK45" s="22">
        <f t="shared" si="4"/>
        <v>0</v>
      </c>
      <c r="AL45" s="22">
        <f>($U$45*((AJ45+AK45))/100)</f>
        <v>0</v>
      </c>
      <c r="AM45" s="22">
        <f t="shared" ref="AM45" si="98">U45-AL45</f>
        <v>0</v>
      </c>
      <c r="AN45" s="112"/>
      <c r="AO45" s="112"/>
      <c r="AP45" s="112"/>
      <c r="AQ45" s="44"/>
      <c r="AR45" s="52"/>
      <c r="AS45" s="52"/>
      <c r="AT45" s="52"/>
      <c r="AU45" s="52"/>
    </row>
    <row r="46" spans="1:47" ht="84.75" customHeight="1">
      <c r="A46" s="113"/>
      <c r="B46" s="113"/>
      <c r="C46" s="116"/>
      <c r="D46" s="113"/>
      <c r="E46" s="152"/>
      <c r="F46" s="159"/>
      <c r="G46" s="159"/>
      <c r="H46" s="101"/>
      <c r="I46" s="101"/>
      <c r="J46" s="101"/>
      <c r="K46" s="101"/>
      <c r="L46" s="149"/>
      <c r="M46" s="101"/>
      <c r="N46" s="101"/>
      <c r="O46" s="113"/>
      <c r="P46" s="113"/>
      <c r="Q46" s="113"/>
      <c r="R46" s="113"/>
      <c r="S46" s="116"/>
      <c r="T46" s="113"/>
      <c r="U46" s="116"/>
      <c r="V46" s="113"/>
      <c r="W46" s="48"/>
      <c r="X46" s="22" t="str">
        <f t="shared" si="0"/>
        <v xml:space="preserve"> </v>
      </c>
      <c r="Y46" s="50"/>
      <c r="Z46" s="50"/>
      <c r="AA46" s="50"/>
      <c r="AB46" s="50"/>
      <c r="AC46" s="50"/>
      <c r="AD46" s="143"/>
      <c r="AE46" s="22">
        <f t="shared" si="1"/>
        <v>0</v>
      </c>
      <c r="AF46" s="22">
        <f t="shared" si="2"/>
        <v>0</v>
      </c>
      <c r="AG46" s="22">
        <f>($AH$45*((AE46+AF46))/100)</f>
        <v>0</v>
      </c>
      <c r="AH46" s="22">
        <f t="shared" ref="AH46:AH47" si="99">AH45-AG46</f>
        <v>0</v>
      </c>
      <c r="AI46" s="143"/>
      <c r="AJ46" s="22">
        <f t="shared" si="3"/>
        <v>0</v>
      </c>
      <c r="AK46" s="22">
        <f t="shared" si="4"/>
        <v>0</v>
      </c>
      <c r="AL46" s="22">
        <f>($AM$45*((AJ46+AK46))/100)</f>
        <v>0</v>
      </c>
      <c r="AM46" s="22">
        <f t="shared" ref="AM46:AM47" si="100">AM45-AL46</f>
        <v>0</v>
      </c>
      <c r="AN46" s="113"/>
      <c r="AO46" s="113"/>
      <c r="AP46" s="113"/>
      <c r="AQ46" s="44"/>
      <c r="AR46" s="52"/>
      <c r="AS46" s="52"/>
      <c r="AT46" s="52"/>
      <c r="AU46" s="52"/>
    </row>
    <row r="47" spans="1:47" ht="84.75" customHeight="1">
      <c r="A47" s="114"/>
      <c r="B47" s="114"/>
      <c r="C47" s="117"/>
      <c r="D47" s="114"/>
      <c r="E47" s="153"/>
      <c r="F47" s="160"/>
      <c r="G47" s="160"/>
      <c r="H47" s="102"/>
      <c r="I47" s="102"/>
      <c r="J47" s="102"/>
      <c r="K47" s="102"/>
      <c r="L47" s="150"/>
      <c r="M47" s="102"/>
      <c r="N47" s="102"/>
      <c r="O47" s="114"/>
      <c r="P47" s="114"/>
      <c r="Q47" s="114"/>
      <c r="R47" s="114"/>
      <c r="S47" s="117"/>
      <c r="T47" s="114"/>
      <c r="U47" s="117"/>
      <c r="V47" s="114"/>
      <c r="W47" s="49"/>
      <c r="X47" s="22" t="str">
        <f t="shared" si="0"/>
        <v xml:space="preserve"> </v>
      </c>
      <c r="Y47" s="50"/>
      <c r="Z47" s="50"/>
      <c r="AA47" s="50"/>
      <c r="AB47" s="50"/>
      <c r="AC47" s="50"/>
      <c r="AD47" s="144"/>
      <c r="AE47" s="22">
        <f t="shared" si="1"/>
        <v>0</v>
      </c>
      <c r="AF47" s="22">
        <f t="shared" si="2"/>
        <v>0</v>
      </c>
      <c r="AG47" s="22">
        <f>($AH$46*((AE47+AF47))/100)</f>
        <v>0</v>
      </c>
      <c r="AH47" s="22">
        <f t="shared" si="99"/>
        <v>0</v>
      </c>
      <c r="AI47" s="144"/>
      <c r="AJ47" s="22">
        <f t="shared" si="3"/>
        <v>0</v>
      </c>
      <c r="AK47" s="22">
        <f t="shared" si="4"/>
        <v>0</v>
      </c>
      <c r="AL47" s="22">
        <f>($AM$46*((AJ47+AK47))/100)</f>
        <v>0</v>
      </c>
      <c r="AM47" s="22">
        <f t="shared" si="100"/>
        <v>0</v>
      </c>
      <c r="AN47" s="114"/>
      <c r="AO47" s="114"/>
      <c r="AP47" s="114"/>
      <c r="AQ47" s="44"/>
      <c r="AR47" s="52"/>
      <c r="AS47" s="52"/>
      <c r="AT47" s="52"/>
      <c r="AU47" s="52"/>
    </row>
    <row r="48" spans="1:47" ht="84.75" customHeight="1">
      <c r="A48" s="112"/>
      <c r="B48" s="112"/>
      <c r="C48" s="115" t="e">
        <f t="shared" si="37"/>
        <v>#N/A</v>
      </c>
      <c r="D48" s="112"/>
      <c r="E48" s="151"/>
      <c r="F48" s="158"/>
      <c r="G48" s="158"/>
      <c r="H48" s="100"/>
      <c r="I48" s="100"/>
      <c r="J48" s="100"/>
      <c r="K48" s="100"/>
      <c r="L48" s="148" t="str">
        <f t="shared" ref="L48" si="101">IF(F48&lt;&gt;"",CONCATENATE(E48," ",F48),CONCATENATE(H48," ",I48," ",J48," ",K48))</f>
        <v xml:space="preserve">   </v>
      </c>
      <c r="M48" s="100"/>
      <c r="N48" s="100"/>
      <c r="O48" s="112"/>
      <c r="P48" s="112"/>
      <c r="Q48" s="112"/>
      <c r="R48" s="112"/>
      <c r="S48" s="115">
        <f t="shared" ref="S48" si="102">IF(R48="Muy alta",100,IF(R48="Alta",80,IF(R48="Media",60,IF(R48="Baja",40,IF(R48="Muy baja",20,IF(R48="Casi Seguro",100,IF(R48="Probable",80,IF(R48="Posible",60,IF(R48="Improbable",40,IF(R48="Rara vez",20,0))))))))))</f>
        <v>0</v>
      </c>
      <c r="T48" s="112"/>
      <c r="U48" s="115">
        <f t="shared" ref="U48" si="103">IF(T48="Catastrófico",100,IF(T48="Mayor",80,IF(T48="Moderado",60,IF(T48="Menor",40,IF(T48="Leve",20,0)))))</f>
        <v>0</v>
      </c>
      <c r="V48" s="112"/>
      <c r="W48" s="47"/>
      <c r="X48" s="22" t="str">
        <f t="shared" si="0"/>
        <v xml:space="preserve"> </v>
      </c>
      <c r="Y48" s="50"/>
      <c r="Z48" s="50"/>
      <c r="AA48" s="50"/>
      <c r="AB48" s="50"/>
      <c r="AC48" s="50"/>
      <c r="AD48" s="142">
        <f t="shared" ref="AD48" si="104">AH50</f>
        <v>0</v>
      </c>
      <c r="AE48" s="22">
        <f t="shared" si="1"/>
        <v>0</v>
      </c>
      <c r="AF48" s="22">
        <f t="shared" si="2"/>
        <v>0</v>
      </c>
      <c r="AG48" s="22">
        <f>($S$48*((AE48+AF48))/100)</f>
        <v>0</v>
      </c>
      <c r="AH48" s="22">
        <f t="shared" ref="AH48" si="105">S48-AG48</f>
        <v>0</v>
      </c>
      <c r="AI48" s="142">
        <f t="shared" ref="AI48" si="106">AM50</f>
        <v>0</v>
      </c>
      <c r="AJ48" s="22">
        <f t="shared" si="3"/>
        <v>0</v>
      </c>
      <c r="AK48" s="22">
        <f t="shared" si="4"/>
        <v>0</v>
      </c>
      <c r="AL48" s="22">
        <f>($U$48*(AJ48+AK48)/100)</f>
        <v>0</v>
      </c>
      <c r="AM48" s="22">
        <f t="shared" ref="AM48" si="107">U48-AL48</f>
        <v>0</v>
      </c>
      <c r="AN48" s="112"/>
      <c r="AO48" s="112"/>
      <c r="AP48" s="112"/>
      <c r="AQ48" s="44"/>
      <c r="AR48" s="52"/>
      <c r="AS48" s="52"/>
      <c r="AT48" s="52"/>
      <c r="AU48" s="52"/>
    </row>
    <row r="49" spans="1:47" ht="84.75" customHeight="1">
      <c r="A49" s="113"/>
      <c r="B49" s="113"/>
      <c r="C49" s="116"/>
      <c r="D49" s="113"/>
      <c r="E49" s="152"/>
      <c r="F49" s="159"/>
      <c r="G49" s="159"/>
      <c r="H49" s="101"/>
      <c r="I49" s="101"/>
      <c r="J49" s="101"/>
      <c r="K49" s="101"/>
      <c r="L49" s="149"/>
      <c r="M49" s="101"/>
      <c r="N49" s="101"/>
      <c r="O49" s="113"/>
      <c r="P49" s="113"/>
      <c r="Q49" s="113"/>
      <c r="R49" s="113"/>
      <c r="S49" s="116"/>
      <c r="T49" s="113"/>
      <c r="U49" s="116"/>
      <c r="V49" s="113"/>
      <c r="W49" s="48"/>
      <c r="X49" s="22" t="str">
        <f t="shared" si="0"/>
        <v xml:space="preserve"> </v>
      </c>
      <c r="Y49" s="50"/>
      <c r="Z49" s="50"/>
      <c r="AA49" s="50"/>
      <c r="AB49" s="50"/>
      <c r="AC49" s="50"/>
      <c r="AD49" s="143"/>
      <c r="AE49" s="22">
        <f t="shared" si="1"/>
        <v>0</v>
      </c>
      <c r="AF49" s="22">
        <f t="shared" si="2"/>
        <v>0</v>
      </c>
      <c r="AG49" s="22">
        <f>($AH$48*((AE49+AF49))/100)</f>
        <v>0</v>
      </c>
      <c r="AH49" s="22">
        <f t="shared" ref="AH49:AH50" si="108">AH48-AG49</f>
        <v>0</v>
      </c>
      <c r="AI49" s="143"/>
      <c r="AJ49" s="22">
        <f t="shared" si="3"/>
        <v>0</v>
      </c>
      <c r="AK49" s="22">
        <f t="shared" si="4"/>
        <v>0</v>
      </c>
      <c r="AL49" s="22">
        <f>($AM$48*((AJ49+AK49))/100)</f>
        <v>0</v>
      </c>
      <c r="AM49" s="22">
        <f t="shared" ref="AM49:AM50" si="109">AM48-AL49</f>
        <v>0</v>
      </c>
      <c r="AN49" s="113"/>
      <c r="AO49" s="113"/>
      <c r="AP49" s="113"/>
      <c r="AQ49" s="44"/>
      <c r="AR49" s="52"/>
      <c r="AS49" s="52"/>
      <c r="AT49" s="52"/>
      <c r="AU49" s="52"/>
    </row>
    <row r="50" spans="1:47" ht="84.75" customHeight="1">
      <c r="A50" s="114"/>
      <c r="B50" s="114"/>
      <c r="C50" s="117"/>
      <c r="D50" s="114"/>
      <c r="E50" s="153"/>
      <c r="F50" s="160"/>
      <c r="G50" s="160"/>
      <c r="H50" s="102"/>
      <c r="I50" s="102"/>
      <c r="J50" s="102"/>
      <c r="K50" s="102"/>
      <c r="L50" s="150"/>
      <c r="M50" s="102"/>
      <c r="N50" s="102"/>
      <c r="O50" s="114"/>
      <c r="P50" s="114"/>
      <c r="Q50" s="114"/>
      <c r="R50" s="114"/>
      <c r="S50" s="117"/>
      <c r="T50" s="114"/>
      <c r="U50" s="117"/>
      <c r="V50" s="114"/>
      <c r="W50" s="49"/>
      <c r="X50" s="22" t="str">
        <f t="shared" si="0"/>
        <v xml:space="preserve"> </v>
      </c>
      <c r="Y50" s="50"/>
      <c r="Z50" s="50"/>
      <c r="AA50" s="50"/>
      <c r="AB50" s="50"/>
      <c r="AC50" s="50"/>
      <c r="AD50" s="144"/>
      <c r="AE50" s="22">
        <f t="shared" si="1"/>
        <v>0</v>
      </c>
      <c r="AF50" s="22">
        <f t="shared" si="2"/>
        <v>0</v>
      </c>
      <c r="AG50" s="22">
        <f>($AH$49*((AE50+AF50))/100)</f>
        <v>0</v>
      </c>
      <c r="AH50" s="22">
        <f t="shared" si="108"/>
        <v>0</v>
      </c>
      <c r="AI50" s="144"/>
      <c r="AJ50" s="22">
        <f t="shared" si="3"/>
        <v>0</v>
      </c>
      <c r="AK50" s="22">
        <f t="shared" si="4"/>
        <v>0</v>
      </c>
      <c r="AL50" s="22">
        <f>($AM$49*((AJ50+AK50))/100)</f>
        <v>0</v>
      </c>
      <c r="AM50" s="22">
        <f t="shared" si="109"/>
        <v>0</v>
      </c>
      <c r="AN50" s="114"/>
      <c r="AO50" s="114"/>
      <c r="AP50" s="114"/>
      <c r="AQ50" s="44"/>
      <c r="AR50" s="52"/>
      <c r="AS50" s="52"/>
      <c r="AT50" s="52"/>
      <c r="AU50" s="52"/>
    </row>
    <row r="51" spans="1:47" ht="84.75" customHeight="1">
      <c r="A51" s="112"/>
      <c r="B51" s="112"/>
      <c r="C51" s="115" t="e">
        <f t="shared" si="37"/>
        <v>#N/A</v>
      </c>
      <c r="D51" s="112"/>
      <c r="E51" s="151"/>
      <c r="F51" s="158"/>
      <c r="G51" s="158"/>
      <c r="H51" s="100"/>
      <c r="I51" s="100"/>
      <c r="J51" s="100"/>
      <c r="K51" s="100"/>
      <c r="L51" s="148" t="str">
        <f t="shared" ref="L51" si="110">IF(F51&lt;&gt;"",CONCATENATE(E51," ",F51),CONCATENATE(H51," ",I51," ",J51," ",K51))</f>
        <v xml:space="preserve">   </v>
      </c>
      <c r="M51" s="100"/>
      <c r="N51" s="100"/>
      <c r="O51" s="112"/>
      <c r="P51" s="112"/>
      <c r="Q51" s="112"/>
      <c r="R51" s="112"/>
      <c r="S51" s="115">
        <f t="shared" ref="S51" si="111">IF(R51="Muy alta",100,IF(R51="Alta",80,IF(R51="Media",60,IF(R51="Baja",40,IF(R51="Muy baja",20,IF(R51="Casi Seguro",100,IF(R51="Probable",80,IF(R51="Posible",60,IF(R51="Improbable",40,IF(R51="Rara vez",20,0))))))))))</f>
        <v>0</v>
      </c>
      <c r="T51" s="112"/>
      <c r="U51" s="115">
        <f t="shared" ref="U51" si="112">IF(T51="Catastrófico",100,IF(T51="Mayor",80,IF(T51="Moderado",60,IF(T51="Menor",40,IF(T51="Leve",20,0)))))</f>
        <v>0</v>
      </c>
      <c r="V51" s="112"/>
      <c r="W51" s="47"/>
      <c r="X51" s="22" t="str">
        <f t="shared" si="0"/>
        <v xml:space="preserve"> </v>
      </c>
      <c r="Y51" s="50"/>
      <c r="Z51" s="50"/>
      <c r="AA51" s="50"/>
      <c r="AB51" s="50"/>
      <c r="AC51" s="50"/>
      <c r="AD51" s="142">
        <f t="shared" ref="AD51" si="113">AH53</f>
        <v>0</v>
      </c>
      <c r="AE51" s="22">
        <f t="shared" si="1"/>
        <v>0</v>
      </c>
      <c r="AF51" s="22">
        <f t="shared" si="2"/>
        <v>0</v>
      </c>
      <c r="AG51" s="22">
        <f>($S$51*((AE51+AF51))/100)</f>
        <v>0</v>
      </c>
      <c r="AH51" s="22">
        <f t="shared" ref="AH51" si="114">S51-AG51</f>
        <v>0</v>
      </c>
      <c r="AI51" s="142">
        <f t="shared" ref="AI51" si="115">AM53</f>
        <v>0</v>
      </c>
      <c r="AJ51" s="22">
        <f t="shared" si="3"/>
        <v>0</v>
      </c>
      <c r="AK51" s="22">
        <f t="shared" si="4"/>
        <v>0</v>
      </c>
      <c r="AL51" s="22">
        <f>($U$51*((AJ51+AK51))/100)</f>
        <v>0</v>
      </c>
      <c r="AM51" s="22">
        <f t="shared" ref="AM51" si="116">U51-AL51</f>
        <v>0</v>
      </c>
      <c r="AN51" s="112"/>
      <c r="AO51" s="112"/>
      <c r="AP51" s="112"/>
      <c r="AQ51" s="44"/>
      <c r="AR51" s="52"/>
      <c r="AS51" s="52"/>
      <c r="AT51" s="52"/>
      <c r="AU51" s="52"/>
    </row>
    <row r="52" spans="1:47" ht="84.75" customHeight="1">
      <c r="A52" s="113"/>
      <c r="B52" s="113"/>
      <c r="C52" s="116"/>
      <c r="D52" s="113"/>
      <c r="E52" s="152"/>
      <c r="F52" s="159"/>
      <c r="G52" s="159"/>
      <c r="H52" s="101"/>
      <c r="I52" s="101"/>
      <c r="J52" s="101"/>
      <c r="K52" s="101"/>
      <c r="L52" s="149"/>
      <c r="M52" s="101"/>
      <c r="N52" s="101"/>
      <c r="O52" s="113"/>
      <c r="P52" s="113"/>
      <c r="Q52" s="113"/>
      <c r="R52" s="113"/>
      <c r="S52" s="116"/>
      <c r="T52" s="113"/>
      <c r="U52" s="116"/>
      <c r="V52" s="113"/>
      <c r="W52" s="48"/>
      <c r="X52" s="22" t="str">
        <f t="shared" si="0"/>
        <v xml:space="preserve"> </v>
      </c>
      <c r="Y52" s="50"/>
      <c r="Z52" s="50"/>
      <c r="AA52" s="50"/>
      <c r="AB52" s="50"/>
      <c r="AC52" s="50"/>
      <c r="AD52" s="143"/>
      <c r="AE52" s="22">
        <f t="shared" si="1"/>
        <v>0</v>
      </c>
      <c r="AF52" s="22">
        <f t="shared" si="2"/>
        <v>0</v>
      </c>
      <c r="AG52" s="22">
        <f>($AH$51*((AE52+AF52))/100)</f>
        <v>0</v>
      </c>
      <c r="AH52" s="22">
        <f t="shared" ref="AH52:AH53" si="117">AH51-AG52</f>
        <v>0</v>
      </c>
      <c r="AI52" s="143"/>
      <c r="AJ52" s="22">
        <f t="shared" si="3"/>
        <v>0</v>
      </c>
      <c r="AK52" s="22">
        <f t="shared" si="4"/>
        <v>0</v>
      </c>
      <c r="AL52" s="22">
        <f>($AM$51*((AJ52+AK52))/100)</f>
        <v>0</v>
      </c>
      <c r="AM52" s="22">
        <f t="shared" ref="AM52:AM53" si="118">AM51-AL52</f>
        <v>0</v>
      </c>
      <c r="AN52" s="113"/>
      <c r="AO52" s="113"/>
      <c r="AP52" s="113"/>
      <c r="AQ52" s="44"/>
      <c r="AR52" s="52"/>
      <c r="AS52" s="52"/>
      <c r="AT52" s="52"/>
      <c r="AU52" s="52"/>
    </row>
    <row r="53" spans="1:47" ht="84.75" customHeight="1">
      <c r="A53" s="114"/>
      <c r="B53" s="114"/>
      <c r="C53" s="117"/>
      <c r="D53" s="114"/>
      <c r="E53" s="153"/>
      <c r="F53" s="160"/>
      <c r="G53" s="160"/>
      <c r="H53" s="102"/>
      <c r="I53" s="102"/>
      <c r="J53" s="102"/>
      <c r="K53" s="102"/>
      <c r="L53" s="150"/>
      <c r="M53" s="102"/>
      <c r="N53" s="102"/>
      <c r="O53" s="114"/>
      <c r="P53" s="114"/>
      <c r="Q53" s="114"/>
      <c r="R53" s="114"/>
      <c r="S53" s="117"/>
      <c r="T53" s="114"/>
      <c r="U53" s="117"/>
      <c r="V53" s="114"/>
      <c r="W53" s="49"/>
      <c r="X53" s="22" t="str">
        <f t="shared" si="0"/>
        <v xml:space="preserve"> </v>
      </c>
      <c r="Y53" s="50"/>
      <c r="Z53" s="50"/>
      <c r="AA53" s="50"/>
      <c r="AB53" s="50"/>
      <c r="AC53" s="50"/>
      <c r="AD53" s="144"/>
      <c r="AE53" s="22">
        <f t="shared" si="1"/>
        <v>0</v>
      </c>
      <c r="AF53" s="22">
        <f t="shared" si="2"/>
        <v>0</v>
      </c>
      <c r="AG53" s="22">
        <f>($AH$52*((AE53+AF53))/100)</f>
        <v>0</v>
      </c>
      <c r="AH53" s="22">
        <f t="shared" si="117"/>
        <v>0</v>
      </c>
      <c r="AI53" s="144"/>
      <c r="AJ53" s="22">
        <f t="shared" si="3"/>
        <v>0</v>
      </c>
      <c r="AK53" s="22">
        <f t="shared" si="4"/>
        <v>0</v>
      </c>
      <c r="AL53" s="22">
        <f>($AM$52*((AJ53+AK53))/100)</f>
        <v>0</v>
      </c>
      <c r="AM53" s="22">
        <f t="shared" si="118"/>
        <v>0</v>
      </c>
      <c r="AN53" s="114"/>
      <c r="AO53" s="114"/>
      <c r="AP53" s="114"/>
      <c r="AQ53" s="44"/>
      <c r="AR53" s="52"/>
      <c r="AS53" s="52"/>
      <c r="AT53" s="52"/>
      <c r="AU53" s="52"/>
    </row>
    <row r="54" spans="1:47" ht="84.75" customHeight="1">
      <c r="A54" s="112"/>
      <c r="B54" s="112"/>
      <c r="C54" s="115" t="e">
        <f t="shared" ref="C54" si="119">LOOKUP(B54,E$109:E$146,F$109:F$146)</f>
        <v>#N/A</v>
      </c>
      <c r="D54" s="112"/>
      <c r="E54" s="151"/>
      <c r="F54" s="158"/>
      <c r="G54" s="158"/>
      <c r="H54" s="100"/>
      <c r="I54" s="100"/>
      <c r="J54" s="100"/>
      <c r="K54" s="100"/>
      <c r="L54" s="148" t="str">
        <f t="shared" ref="L54" si="120">IF(F54&lt;&gt;"",CONCATENATE(E54," ",F54),CONCATENATE(H54," ",I54," ",J54," ",K54))</f>
        <v xml:space="preserve">   </v>
      </c>
      <c r="M54" s="100"/>
      <c r="N54" s="100"/>
      <c r="O54" s="112"/>
      <c r="P54" s="112"/>
      <c r="Q54" s="112"/>
      <c r="R54" s="112"/>
      <c r="S54" s="115">
        <f t="shared" ref="S54" si="121">IF(R54="Muy alta",100,IF(R54="Alta",80,IF(R54="Media",60,IF(R54="Baja",40,IF(R54="Muy baja",20,IF(R54="Casi Seguro",100,IF(R54="Probable",80,IF(R54="Posible",60,IF(R54="Improbable",40,IF(R54="Rara vez",20,0))))))))))</f>
        <v>0</v>
      </c>
      <c r="T54" s="112"/>
      <c r="U54" s="115">
        <f t="shared" ref="U54" si="122">IF(T54="Catastrófico",100,IF(T54="Mayor",80,IF(T54="Moderado",60,IF(T54="Menor",40,IF(T54="Leve",20,0)))))</f>
        <v>0</v>
      </c>
      <c r="V54" s="112"/>
      <c r="W54" s="47"/>
      <c r="X54" s="22" t="str">
        <f t="shared" si="0"/>
        <v xml:space="preserve"> </v>
      </c>
      <c r="Y54" s="50"/>
      <c r="Z54" s="50"/>
      <c r="AA54" s="50"/>
      <c r="AB54" s="50"/>
      <c r="AC54" s="50"/>
      <c r="AD54" s="142">
        <f t="shared" ref="AD54" si="123">AH56</f>
        <v>0</v>
      </c>
      <c r="AE54" s="22">
        <f t="shared" si="1"/>
        <v>0</v>
      </c>
      <c r="AF54" s="22">
        <f t="shared" si="2"/>
        <v>0</v>
      </c>
      <c r="AG54" s="22">
        <f>($S$54*((AE54+AF54))/100)</f>
        <v>0</v>
      </c>
      <c r="AH54" s="22">
        <f t="shared" ref="AH54" si="124">S54-AG54</f>
        <v>0</v>
      </c>
      <c r="AI54" s="142">
        <f t="shared" ref="AI54" si="125">AM56</f>
        <v>0</v>
      </c>
      <c r="AJ54" s="22">
        <f t="shared" si="3"/>
        <v>0</v>
      </c>
      <c r="AK54" s="22">
        <f t="shared" si="4"/>
        <v>0</v>
      </c>
      <c r="AL54" s="22">
        <f>($U$54*((AJ54+AK54))/100)</f>
        <v>0</v>
      </c>
      <c r="AM54" s="22">
        <f t="shared" ref="AM54" si="126">U54-AL54</f>
        <v>0</v>
      </c>
      <c r="AN54" s="112"/>
      <c r="AO54" s="112"/>
      <c r="AP54" s="112"/>
      <c r="AQ54" s="44"/>
      <c r="AR54" s="52"/>
      <c r="AS54" s="52"/>
      <c r="AT54" s="52"/>
      <c r="AU54" s="52"/>
    </row>
    <row r="55" spans="1:47" ht="84.75" customHeight="1">
      <c r="A55" s="113"/>
      <c r="B55" s="113"/>
      <c r="C55" s="116"/>
      <c r="D55" s="113"/>
      <c r="E55" s="152"/>
      <c r="F55" s="159"/>
      <c r="G55" s="159"/>
      <c r="H55" s="101"/>
      <c r="I55" s="101"/>
      <c r="J55" s="101"/>
      <c r="K55" s="101"/>
      <c r="L55" s="149"/>
      <c r="M55" s="101"/>
      <c r="N55" s="101"/>
      <c r="O55" s="113"/>
      <c r="P55" s="113"/>
      <c r="Q55" s="113"/>
      <c r="R55" s="113"/>
      <c r="S55" s="116"/>
      <c r="T55" s="113"/>
      <c r="U55" s="116"/>
      <c r="V55" s="113"/>
      <c r="W55" s="48"/>
      <c r="X55" s="22" t="str">
        <f t="shared" si="0"/>
        <v xml:space="preserve"> </v>
      </c>
      <c r="Y55" s="50"/>
      <c r="Z55" s="50"/>
      <c r="AA55" s="50"/>
      <c r="AB55" s="50"/>
      <c r="AC55" s="50"/>
      <c r="AD55" s="143"/>
      <c r="AE55" s="22">
        <f t="shared" si="1"/>
        <v>0</v>
      </c>
      <c r="AF55" s="22">
        <f t="shared" si="2"/>
        <v>0</v>
      </c>
      <c r="AG55" s="22">
        <f>($AH$54*((AE55+AF55))/100)</f>
        <v>0</v>
      </c>
      <c r="AH55" s="22">
        <f t="shared" ref="AH55:AH56" si="127">AH54-AG55</f>
        <v>0</v>
      </c>
      <c r="AI55" s="143"/>
      <c r="AJ55" s="22">
        <f t="shared" si="3"/>
        <v>0</v>
      </c>
      <c r="AK55" s="22">
        <f t="shared" si="4"/>
        <v>0</v>
      </c>
      <c r="AL55" s="22">
        <f>($AM$54*((AJ55+AK55))/100)</f>
        <v>0</v>
      </c>
      <c r="AM55" s="22">
        <f t="shared" ref="AM55:AM56" si="128">AM54-AL55</f>
        <v>0</v>
      </c>
      <c r="AN55" s="113"/>
      <c r="AO55" s="113"/>
      <c r="AP55" s="113"/>
      <c r="AQ55" s="44"/>
      <c r="AR55" s="52"/>
      <c r="AS55" s="52"/>
      <c r="AT55" s="52"/>
      <c r="AU55" s="52"/>
    </row>
    <row r="56" spans="1:47" ht="84.75" customHeight="1">
      <c r="A56" s="114"/>
      <c r="B56" s="114"/>
      <c r="C56" s="117"/>
      <c r="D56" s="114"/>
      <c r="E56" s="153"/>
      <c r="F56" s="160"/>
      <c r="G56" s="160"/>
      <c r="H56" s="102"/>
      <c r="I56" s="102"/>
      <c r="J56" s="102"/>
      <c r="K56" s="102"/>
      <c r="L56" s="150"/>
      <c r="M56" s="102"/>
      <c r="N56" s="102"/>
      <c r="O56" s="114"/>
      <c r="P56" s="114"/>
      <c r="Q56" s="114"/>
      <c r="R56" s="114"/>
      <c r="S56" s="117"/>
      <c r="T56" s="114"/>
      <c r="U56" s="117"/>
      <c r="V56" s="114"/>
      <c r="W56" s="49"/>
      <c r="X56" s="22" t="str">
        <f t="shared" si="0"/>
        <v xml:space="preserve"> </v>
      </c>
      <c r="Y56" s="50"/>
      <c r="Z56" s="50"/>
      <c r="AA56" s="50"/>
      <c r="AB56" s="50"/>
      <c r="AC56" s="50"/>
      <c r="AD56" s="144"/>
      <c r="AE56" s="22">
        <f t="shared" si="1"/>
        <v>0</v>
      </c>
      <c r="AF56" s="22">
        <f t="shared" si="2"/>
        <v>0</v>
      </c>
      <c r="AG56" s="22">
        <f>($AH$55*((AE56+AF56))/100)</f>
        <v>0</v>
      </c>
      <c r="AH56" s="22">
        <f t="shared" si="127"/>
        <v>0</v>
      </c>
      <c r="AI56" s="144"/>
      <c r="AJ56" s="22">
        <f t="shared" si="3"/>
        <v>0</v>
      </c>
      <c r="AK56" s="22">
        <f t="shared" si="4"/>
        <v>0</v>
      </c>
      <c r="AL56" s="22">
        <f>($AM$55*((AJ56+AK56))/100)</f>
        <v>0</v>
      </c>
      <c r="AM56" s="22">
        <f t="shared" si="128"/>
        <v>0</v>
      </c>
      <c r="AN56" s="114"/>
      <c r="AO56" s="114"/>
      <c r="AP56" s="114"/>
      <c r="AQ56" s="44"/>
      <c r="AR56" s="52"/>
      <c r="AS56" s="52"/>
      <c r="AT56" s="52"/>
      <c r="AU56" s="52"/>
    </row>
    <row r="57" spans="1:47" ht="84.75" customHeight="1">
      <c r="A57" s="112"/>
      <c r="B57" s="112"/>
      <c r="C57" s="115" t="e">
        <f t="shared" ref="C57:C69" si="129">LOOKUP(B57,E$109:E$146,F$109:F$146)</f>
        <v>#N/A</v>
      </c>
      <c r="D57" s="112"/>
      <c r="E57" s="151"/>
      <c r="F57" s="158"/>
      <c r="G57" s="158"/>
      <c r="H57" s="100"/>
      <c r="I57" s="100"/>
      <c r="J57" s="100"/>
      <c r="K57" s="100"/>
      <c r="L57" s="148" t="str">
        <f t="shared" ref="L57" si="130">IF(F57&lt;&gt;"",CONCATENATE(E57," ",F57),CONCATENATE(H57," ",I57," ",J57," ",K57))</f>
        <v xml:space="preserve">   </v>
      </c>
      <c r="M57" s="100"/>
      <c r="N57" s="100"/>
      <c r="O57" s="112"/>
      <c r="P57" s="112"/>
      <c r="Q57" s="112"/>
      <c r="R57" s="112"/>
      <c r="S57" s="115">
        <f t="shared" ref="S57" si="131">IF(R57="Muy alta",100,IF(R57="Alta",80,IF(R57="Media",60,IF(R57="Baja",40,IF(R57="Muy baja",20,IF(R57="Casi Seguro",100,IF(R57="Probable",80,IF(R57="Posible",60,IF(R57="Improbable",40,IF(R57="Rara vez",20,0))))))))))</f>
        <v>0</v>
      </c>
      <c r="T57" s="112"/>
      <c r="U57" s="115">
        <f t="shared" ref="U57" si="132">IF(T57="Catastrófico",100,IF(T57="Mayor",80,IF(T57="Moderado",60,IF(T57="Menor",40,IF(T57="Leve",20,0)))))</f>
        <v>0</v>
      </c>
      <c r="V57" s="112"/>
      <c r="W57" s="44"/>
      <c r="X57" s="22" t="str">
        <f t="shared" si="0"/>
        <v xml:space="preserve"> </v>
      </c>
      <c r="Y57" s="50"/>
      <c r="Z57" s="50"/>
      <c r="AA57" s="50"/>
      <c r="AB57" s="50"/>
      <c r="AC57" s="50"/>
      <c r="AD57" s="142">
        <f t="shared" ref="AD57" si="133">AH59</f>
        <v>0</v>
      </c>
      <c r="AE57" s="22">
        <f t="shared" si="1"/>
        <v>0</v>
      </c>
      <c r="AF57" s="22">
        <f t="shared" si="2"/>
        <v>0</v>
      </c>
      <c r="AG57" s="22">
        <f>($S$57*((AE57+AF57))/100)</f>
        <v>0</v>
      </c>
      <c r="AH57" s="22">
        <f t="shared" ref="AH57" si="134">S57-AG57</f>
        <v>0</v>
      </c>
      <c r="AI57" s="142">
        <f t="shared" ref="AI57" si="135">AM59</f>
        <v>0</v>
      </c>
      <c r="AJ57" s="22">
        <f t="shared" si="3"/>
        <v>0</v>
      </c>
      <c r="AK57" s="22">
        <f t="shared" si="4"/>
        <v>0</v>
      </c>
      <c r="AL57" s="22">
        <f>($U$57*((AJ57+AK57))/100)</f>
        <v>0</v>
      </c>
      <c r="AM57" s="22">
        <f t="shared" ref="AM57" si="136">U57-AL57</f>
        <v>0</v>
      </c>
      <c r="AN57" s="112"/>
      <c r="AO57" s="112"/>
      <c r="AP57" s="112"/>
      <c r="AQ57" s="44"/>
      <c r="AR57" s="52"/>
      <c r="AS57" s="52"/>
      <c r="AT57" s="52"/>
      <c r="AU57" s="52"/>
    </row>
    <row r="58" spans="1:47" ht="84.75" customHeight="1">
      <c r="A58" s="113"/>
      <c r="B58" s="113"/>
      <c r="C58" s="116"/>
      <c r="D58" s="113"/>
      <c r="E58" s="152"/>
      <c r="F58" s="159"/>
      <c r="G58" s="159"/>
      <c r="H58" s="101"/>
      <c r="I58" s="101"/>
      <c r="J58" s="101"/>
      <c r="K58" s="101"/>
      <c r="L58" s="149"/>
      <c r="M58" s="101"/>
      <c r="N58" s="101"/>
      <c r="O58" s="113"/>
      <c r="P58" s="113"/>
      <c r="Q58" s="113"/>
      <c r="R58" s="113"/>
      <c r="S58" s="116"/>
      <c r="T58" s="113"/>
      <c r="U58" s="116"/>
      <c r="V58" s="113"/>
      <c r="W58" s="44"/>
      <c r="X58" s="22" t="str">
        <f t="shared" si="0"/>
        <v xml:space="preserve"> </v>
      </c>
      <c r="Y58" s="50"/>
      <c r="Z58" s="50"/>
      <c r="AA58" s="50"/>
      <c r="AB58" s="50"/>
      <c r="AC58" s="50"/>
      <c r="AD58" s="143"/>
      <c r="AE58" s="22">
        <f t="shared" si="1"/>
        <v>0</v>
      </c>
      <c r="AF58" s="22">
        <f t="shared" si="2"/>
        <v>0</v>
      </c>
      <c r="AG58" s="22">
        <f>($AH$57*((AE58+AF58))/100)</f>
        <v>0</v>
      </c>
      <c r="AH58" s="22">
        <f t="shared" ref="AH58:AH59" si="137">AH57-AG58</f>
        <v>0</v>
      </c>
      <c r="AI58" s="143"/>
      <c r="AJ58" s="22">
        <f t="shared" si="3"/>
        <v>0</v>
      </c>
      <c r="AK58" s="22">
        <f t="shared" si="4"/>
        <v>0</v>
      </c>
      <c r="AL58" s="22">
        <f>($AM$57*((AJ58+AK58))/100)</f>
        <v>0</v>
      </c>
      <c r="AM58" s="22">
        <f t="shared" ref="AM58:AM59" si="138">AM57-AL58</f>
        <v>0</v>
      </c>
      <c r="AN58" s="113"/>
      <c r="AO58" s="113"/>
      <c r="AP58" s="113"/>
      <c r="AQ58" s="44"/>
      <c r="AR58" s="52"/>
      <c r="AS58" s="52"/>
      <c r="AT58" s="52"/>
      <c r="AU58" s="52"/>
    </row>
    <row r="59" spans="1:47" ht="84.75" customHeight="1">
      <c r="A59" s="114"/>
      <c r="B59" s="114"/>
      <c r="C59" s="117"/>
      <c r="D59" s="114"/>
      <c r="E59" s="153"/>
      <c r="F59" s="160"/>
      <c r="G59" s="160"/>
      <c r="H59" s="102"/>
      <c r="I59" s="102"/>
      <c r="J59" s="102"/>
      <c r="K59" s="102"/>
      <c r="L59" s="150"/>
      <c r="M59" s="102"/>
      <c r="N59" s="102"/>
      <c r="O59" s="114"/>
      <c r="P59" s="114"/>
      <c r="Q59" s="114"/>
      <c r="R59" s="114"/>
      <c r="S59" s="117"/>
      <c r="T59" s="114"/>
      <c r="U59" s="117"/>
      <c r="V59" s="114"/>
      <c r="W59" s="44"/>
      <c r="X59" s="22" t="str">
        <f t="shared" si="0"/>
        <v xml:space="preserve"> </v>
      </c>
      <c r="Y59" s="50"/>
      <c r="Z59" s="50"/>
      <c r="AA59" s="50"/>
      <c r="AB59" s="50"/>
      <c r="AC59" s="50"/>
      <c r="AD59" s="144"/>
      <c r="AE59" s="22">
        <f t="shared" si="1"/>
        <v>0</v>
      </c>
      <c r="AF59" s="22">
        <f t="shared" si="2"/>
        <v>0</v>
      </c>
      <c r="AG59" s="22">
        <f>($AH$58*((AE59+AF59))/100)</f>
        <v>0</v>
      </c>
      <c r="AH59" s="22">
        <f t="shared" si="137"/>
        <v>0</v>
      </c>
      <c r="AI59" s="144"/>
      <c r="AJ59" s="22">
        <f t="shared" si="3"/>
        <v>0</v>
      </c>
      <c r="AK59" s="22">
        <f t="shared" si="4"/>
        <v>0</v>
      </c>
      <c r="AL59" s="22">
        <f>($AM$58*((AJ59+AK59))/100)</f>
        <v>0</v>
      </c>
      <c r="AM59" s="22">
        <f t="shared" si="138"/>
        <v>0</v>
      </c>
      <c r="AN59" s="114"/>
      <c r="AO59" s="114"/>
      <c r="AP59" s="114"/>
      <c r="AQ59" s="44"/>
      <c r="AR59" s="52"/>
      <c r="AS59" s="52"/>
      <c r="AT59" s="52"/>
      <c r="AU59" s="52"/>
    </row>
    <row r="60" spans="1:47" ht="84.75" customHeight="1">
      <c r="A60" s="112"/>
      <c r="B60" s="112"/>
      <c r="C60" s="115" t="e">
        <f t="shared" si="129"/>
        <v>#N/A</v>
      </c>
      <c r="D60" s="112"/>
      <c r="E60" s="151"/>
      <c r="F60" s="158"/>
      <c r="G60" s="158"/>
      <c r="H60" s="100"/>
      <c r="I60" s="100"/>
      <c r="J60" s="100"/>
      <c r="K60" s="100"/>
      <c r="L60" s="148" t="str">
        <f t="shared" ref="L60" si="139">IF(F60&lt;&gt;"",CONCATENATE(E60," ",F60),CONCATENATE(H60," ",I60," ",J60," ",K60))</f>
        <v xml:space="preserve">   </v>
      </c>
      <c r="M60" s="100"/>
      <c r="N60" s="100"/>
      <c r="O60" s="112"/>
      <c r="P60" s="112"/>
      <c r="Q60" s="112"/>
      <c r="R60" s="112"/>
      <c r="S60" s="115">
        <f t="shared" ref="S60" si="140">IF(R60="Muy alta",100,IF(R60="Alta",80,IF(R60="Media",60,IF(R60="Baja",40,IF(R60="Muy baja",20,IF(R60="Casi Seguro",100,IF(R60="Probable",80,IF(R60="Posible",60,IF(R60="Improbable",40,IF(R60="Rara vez",20,0))))))))))</f>
        <v>0</v>
      </c>
      <c r="T60" s="112"/>
      <c r="U60" s="115">
        <f t="shared" ref="U60" si="141">IF(T60="Catastrófico",100,IF(T60="Mayor",80,IF(T60="Moderado",60,IF(T60="Menor",40,IF(T60="Leve",20,0)))))</f>
        <v>0</v>
      </c>
      <c r="V60" s="112"/>
      <c r="W60" s="44"/>
      <c r="X60" s="22" t="str">
        <f t="shared" si="0"/>
        <v xml:space="preserve"> </v>
      </c>
      <c r="Y60" s="50"/>
      <c r="Z60" s="50"/>
      <c r="AA60" s="50"/>
      <c r="AB60" s="50"/>
      <c r="AC60" s="50"/>
      <c r="AD60" s="142">
        <f t="shared" ref="AD60" si="142">AH62</f>
        <v>0</v>
      </c>
      <c r="AE60" s="22">
        <f t="shared" si="1"/>
        <v>0</v>
      </c>
      <c r="AF60" s="22">
        <f t="shared" si="2"/>
        <v>0</v>
      </c>
      <c r="AG60" s="22">
        <f>($S$60*((AE60+AF60))/100)</f>
        <v>0</v>
      </c>
      <c r="AH60" s="22">
        <f t="shared" ref="AH60" si="143">S60-AG60</f>
        <v>0</v>
      </c>
      <c r="AI60" s="142">
        <f t="shared" ref="AI60" si="144">AM62</f>
        <v>0</v>
      </c>
      <c r="AJ60" s="22">
        <f t="shared" si="3"/>
        <v>0</v>
      </c>
      <c r="AK60" s="22">
        <f t="shared" si="4"/>
        <v>0</v>
      </c>
      <c r="AL60" s="22">
        <f>($U$60*((AJ60+AK60))/100)</f>
        <v>0</v>
      </c>
      <c r="AM60" s="22">
        <f t="shared" ref="AM60" si="145">U60-AL60</f>
        <v>0</v>
      </c>
      <c r="AN60" s="112"/>
      <c r="AO60" s="112"/>
      <c r="AP60" s="112"/>
      <c r="AQ60" s="44"/>
      <c r="AR60" s="52"/>
      <c r="AS60" s="52"/>
      <c r="AT60" s="52"/>
      <c r="AU60" s="52"/>
    </row>
    <row r="61" spans="1:47" ht="84.75" customHeight="1">
      <c r="A61" s="113"/>
      <c r="B61" s="113"/>
      <c r="C61" s="116"/>
      <c r="D61" s="113"/>
      <c r="E61" s="152"/>
      <c r="F61" s="159"/>
      <c r="G61" s="159"/>
      <c r="H61" s="101"/>
      <c r="I61" s="101"/>
      <c r="J61" s="101"/>
      <c r="K61" s="101"/>
      <c r="L61" s="149"/>
      <c r="M61" s="101"/>
      <c r="N61" s="101"/>
      <c r="O61" s="113"/>
      <c r="P61" s="113"/>
      <c r="Q61" s="113"/>
      <c r="R61" s="113"/>
      <c r="S61" s="116"/>
      <c r="T61" s="113"/>
      <c r="U61" s="116"/>
      <c r="V61" s="113"/>
      <c r="W61" s="44"/>
      <c r="X61" s="22" t="str">
        <f t="shared" si="0"/>
        <v xml:space="preserve"> </v>
      </c>
      <c r="Y61" s="50"/>
      <c r="Z61" s="50"/>
      <c r="AA61" s="50"/>
      <c r="AB61" s="50"/>
      <c r="AC61" s="50"/>
      <c r="AD61" s="143"/>
      <c r="AE61" s="22">
        <f t="shared" si="1"/>
        <v>0</v>
      </c>
      <c r="AF61" s="22">
        <f t="shared" si="2"/>
        <v>0</v>
      </c>
      <c r="AG61" s="22">
        <f>($AH$60*((AE61+AF61))/100)</f>
        <v>0</v>
      </c>
      <c r="AH61" s="22">
        <f t="shared" ref="AH61:AH62" si="146">AH60-AG61</f>
        <v>0</v>
      </c>
      <c r="AI61" s="143"/>
      <c r="AJ61" s="22">
        <f t="shared" si="3"/>
        <v>0</v>
      </c>
      <c r="AK61" s="22">
        <f t="shared" si="4"/>
        <v>0</v>
      </c>
      <c r="AL61" s="22">
        <f>($AM$60*((AJ61+AK61))/100)</f>
        <v>0</v>
      </c>
      <c r="AM61" s="22">
        <f t="shared" ref="AM61:AM62" si="147">AM60-AL61</f>
        <v>0</v>
      </c>
      <c r="AN61" s="113"/>
      <c r="AO61" s="113"/>
      <c r="AP61" s="113"/>
      <c r="AQ61" s="44"/>
      <c r="AR61" s="52"/>
      <c r="AS61" s="52"/>
      <c r="AT61" s="52"/>
      <c r="AU61" s="52"/>
    </row>
    <row r="62" spans="1:47" ht="84.75" customHeight="1">
      <c r="A62" s="114"/>
      <c r="B62" s="114"/>
      <c r="C62" s="117"/>
      <c r="D62" s="114"/>
      <c r="E62" s="153"/>
      <c r="F62" s="160"/>
      <c r="G62" s="160"/>
      <c r="H62" s="102"/>
      <c r="I62" s="102"/>
      <c r="J62" s="102"/>
      <c r="K62" s="102"/>
      <c r="L62" s="150"/>
      <c r="M62" s="102"/>
      <c r="N62" s="102"/>
      <c r="O62" s="114"/>
      <c r="P62" s="114"/>
      <c r="Q62" s="114"/>
      <c r="R62" s="114"/>
      <c r="S62" s="117"/>
      <c r="T62" s="114"/>
      <c r="U62" s="117"/>
      <c r="V62" s="114"/>
      <c r="W62" s="44"/>
      <c r="X62" s="22" t="str">
        <f t="shared" si="0"/>
        <v xml:space="preserve"> </v>
      </c>
      <c r="Y62" s="50"/>
      <c r="Z62" s="50"/>
      <c r="AA62" s="50"/>
      <c r="AB62" s="50"/>
      <c r="AC62" s="50"/>
      <c r="AD62" s="144"/>
      <c r="AE62" s="22">
        <f t="shared" si="1"/>
        <v>0</v>
      </c>
      <c r="AF62" s="22">
        <f t="shared" si="2"/>
        <v>0</v>
      </c>
      <c r="AG62" s="22">
        <f>($AH$61*((AE62+AF62))/100)</f>
        <v>0</v>
      </c>
      <c r="AH62" s="22">
        <f t="shared" si="146"/>
        <v>0</v>
      </c>
      <c r="AI62" s="144"/>
      <c r="AJ62" s="22">
        <f t="shared" si="3"/>
        <v>0</v>
      </c>
      <c r="AK62" s="22">
        <f t="shared" si="4"/>
        <v>0</v>
      </c>
      <c r="AL62" s="22">
        <f>($AM$61*((AJ62+AK62))/100)</f>
        <v>0</v>
      </c>
      <c r="AM62" s="22">
        <f t="shared" si="147"/>
        <v>0</v>
      </c>
      <c r="AN62" s="114"/>
      <c r="AO62" s="114"/>
      <c r="AP62" s="114"/>
      <c r="AQ62" s="44"/>
      <c r="AR62" s="52"/>
      <c r="AS62" s="52"/>
      <c r="AT62" s="52"/>
      <c r="AU62" s="52"/>
    </row>
    <row r="63" spans="1:47" ht="84.75" customHeight="1">
      <c r="A63" s="112"/>
      <c r="B63" s="112"/>
      <c r="C63" s="115" t="e">
        <f t="shared" si="129"/>
        <v>#N/A</v>
      </c>
      <c r="D63" s="112"/>
      <c r="E63" s="151"/>
      <c r="F63" s="158"/>
      <c r="G63" s="158"/>
      <c r="H63" s="100"/>
      <c r="I63" s="100"/>
      <c r="J63" s="100"/>
      <c r="K63" s="100"/>
      <c r="L63" s="148" t="str">
        <f t="shared" ref="L63" si="148">IF(F63&lt;&gt;"",CONCATENATE(E63," ",F63),CONCATENATE(H63," ",I63," ",J63," ",K63))</f>
        <v xml:space="preserve">   </v>
      </c>
      <c r="M63" s="100"/>
      <c r="N63" s="100"/>
      <c r="O63" s="112"/>
      <c r="P63" s="112"/>
      <c r="Q63" s="112"/>
      <c r="R63" s="112"/>
      <c r="S63" s="115">
        <f t="shared" ref="S63" si="149">IF(R63="Muy alta",100,IF(R63="Alta",80,IF(R63="Media",60,IF(R63="Baja",40,IF(R63="Muy baja",20,IF(R63="Casi Seguro",100,IF(R63="Probable",80,IF(R63="Posible",60,IF(R63="Improbable",40,IF(R63="Rara vez",20,0))))))))))</f>
        <v>0</v>
      </c>
      <c r="T63" s="112"/>
      <c r="U63" s="115">
        <f t="shared" ref="U63" si="150">IF(T63="Catastrófico",100,IF(T63="Mayor",80,IF(T63="Moderado",60,IF(T63="Menor",40,IF(T63="Leve",20,0)))))</f>
        <v>0</v>
      </c>
      <c r="V63" s="112"/>
      <c r="W63" s="44"/>
      <c r="X63" s="22" t="str">
        <f t="shared" si="0"/>
        <v xml:space="preserve"> </v>
      </c>
      <c r="Y63" s="50"/>
      <c r="Z63" s="50"/>
      <c r="AA63" s="50"/>
      <c r="AB63" s="50"/>
      <c r="AC63" s="50"/>
      <c r="AD63" s="142">
        <f t="shared" ref="AD63" si="151">AH65</f>
        <v>0</v>
      </c>
      <c r="AE63" s="22">
        <f t="shared" si="1"/>
        <v>0</v>
      </c>
      <c r="AF63" s="22">
        <f t="shared" si="2"/>
        <v>0</v>
      </c>
      <c r="AG63" s="22">
        <f>($S$63*((AE63+AF63))/100)</f>
        <v>0</v>
      </c>
      <c r="AH63" s="22">
        <f t="shared" ref="AH63" si="152">S63-AG63</f>
        <v>0</v>
      </c>
      <c r="AI63" s="142">
        <f t="shared" ref="AI63" si="153">AM65</f>
        <v>0</v>
      </c>
      <c r="AJ63" s="22">
        <f t="shared" si="3"/>
        <v>0</v>
      </c>
      <c r="AK63" s="22">
        <f t="shared" si="4"/>
        <v>0</v>
      </c>
      <c r="AL63" s="22">
        <f>($U$63*((AJ63+AK63))/100)</f>
        <v>0</v>
      </c>
      <c r="AM63" s="22">
        <f t="shared" ref="AM63" si="154">U63-AL63</f>
        <v>0</v>
      </c>
      <c r="AN63" s="112"/>
      <c r="AO63" s="112"/>
      <c r="AP63" s="112"/>
      <c r="AQ63" s="44"/>
      <c r="AR63" s="52"/>
      <c r="AS63" s="52"/>
      <c r="AT63" s="52"/>
      <c r="AU63" s="52"/>
    </row>
    <row r="64" spans="1:47" ht="84.75" customHeight="1">
      <c r="A64" s="113"/>
      <c r="B64" s="113"/>
      <c r="C64" s="116"/>
      <c r="D64" s="113"/>
      <c r="E64" s="152"/>
      <c r="F64" s="159"/>
      <c r="G64" s="159"/>
      <c r="H64" s="101"/>
      <c r="I64" s="101"/>
      <c r="J64" s="101"/>
      <c r="K64" s="101"/>
      <c r="L64" s="149"/>
      <c r="M64" s="101"/>
      <c r="N64" s="101"/>
      <c r="O64" s="113"/>
      <c r="P64" s="113"/>
      <c r="Q64" s="113"/>
      <c r="R64" s="113"/>
      <c r="S64" s="116"/>
      <c r="T64" s="113"/>
      <c r="U64" s="116"/>
      <c r="V64" s="113"/>
      <c r="W64" s="44"/>
      <c r="X64" s="22" t="str">
        <f t="shared" si="0"/>
        <v xml:space="preserve"> </v>
      </c>
      <c r="Y64" s="50"/>
      <c r="Z64" s="50"/>
      <c r="AA64" s="50"/>
      <c r="AB64" s="50"/>
      <c r="AC64" s="50"/>
      <c r="AD64" s="143"/>
      <c r="AE64" s="22">
        <f t="shared" si="1"/>
        <v>0</v>
      </c>
      <c r="AF64" s="22">
        <f t="shared" si="2"/>
        <v>0</v>
      </c>
      <c r="AG64" s="22">
        <f>($AH$63*((AE64+AF64))/100)</f>
        <v>0</v>
      </c>
      <c r="AH64" s="22">
        <f t="shared" ref="AH64:AH65" si="155">AH63-AG64</f>
        <v>0</v>
      </c>
      <c r="AI64" s="143"/>
      <c r="AJ64" s="22">
        <f t="shared" si="3"/>
        <v>0</v>
      </c>
      <c r="AK64" s="22">
        <f t="shared" si="4"/>
        <v>0</v>
      </c>
      <c r="AL64" s="22">
        <f>($AM$63*((AJ64+AK64))/100)</f>
        <v>0</v>
      </c>
      <c r="AM64" s="22">
        <f t="shared" ref="AM64:AM65" si="156">AM63-AL64</f>
        <v>0</v>
      </c>
      <c r="AN64" s="113"/>
      <c r="AO64" s="113"/>
      <c r="AP64" s="113"/>
      <c r="AQ64" s="44"/>
      <c r="AR64" s="52"/>
      <c r="AS64" s="52"/>
      <c r="AT64" s="52"/>
      <c r="AU64" s="52"/>
    </row>
    <row r="65" spans="1:47" ht="84.75" customHeight="1">
      <c r="A65" s="114"/>
      <c r="B65" s="114"/>
      <c r="C65" s="117"/>
      <c r="D65" s="114"/>
      <c r="E65" s="153"/>
      <c r="F65" s="160"/>
      <c r="G65" s="160"/>
      <c r="H65" s="102"/>
      <c r="I65" s="102"/>
      <c r="J65" s="102"/>
      <c r="K65" s="102"/>
      <c r="L65" s="150"/>
      <c r="M65" s="102"/>
      <c r="N65" s="102"/>
      <c r="O65" s="114"/>
      <c r="P65" s="114"/>
      <c r="Q65" s="114"/>
      <c r="R65" s="114"/>
      <c r="S65" s="117"/>
      <c r="T65" s="114"/>
      <c r="U65" s="117"/>
      <c r="V65" s="114"/>
      <c r="W65" s="44"/>
      <c r="X65" s="22" t="str">
        <f t="shared" si="0"/>
        <v xml:space="preserve"> </v>
      </c>
      <c r="Y65" s="50"/>
      <c r="Z65" s="50"/>
      <c r="AA65" s="50"/>
      <c r="AB65" s="50"/>
      <c r="AC65" s="50"/>
      <c r="AD65" s="144"/>
      <c r="AE65" s="22">
        <f t="shared" si="1"/>
        <v>0</v>
      </c>
      <c r="AF65" s="22">
        <f t="shared" si="2"/>
        <v>0</v>
      </c>
      <c r="AG65" s="22">
        <f>($AH$64*((AE65+AF65))/100)</f>
        <v>0</v>
      </c>
      <c r="AH65" s="22">
        <f t="shared" si="155"/>
        <v>0</v>
      </c>
      <c r="AI65" s="144"/>
      <c r="AJ65" s="22">
        <f t="shared" si="3"/>
        <v>0</v>
      </c>
      <c r="AK65" s="22">
        <f t="shared" si="4"/>
        <v>0</v>
      </c>
      <c r="AL65" s="22">
        <f>($AM$64*((AJ65+AK65))/100)</f>
        <v>0</v>
      </c>
      <c r="AM65" s="22">
        <f t="shared" si="156"/>
        <v>0</v>
      </c>
      <c r="AN65" s="114"/>
      <c r="AO65" s="114"/>
      <c r="AP65" s="114"/>
      <c r="AQ65" s="44"/>
      <c r="AR65" s="52"/>
      <c r="AS65" s="52"/>
      <c r="AT65" s="52"/>
      <c r="AU65" s="52"/>
    </row>
    <row r="66" spans="1:47" ht="84.75" customHeight="1">
      <c r="A66" s="112"/>
      <c r="B66" s="112"/>
      <c r="C66" s="115" t="e">
        <f t="shared" si="129"/>
        <v>#N/A</v>
      </c>
      <c r="D66" s="112"/>
      <c r="E66" s="151"/>
      <c r="F66" s="158"/>
      <c r="G66" s="158"/>
      <c r="H66" s="100"/>
      <c r="I66" s="100"/>
      <c r="J66" s="100"/>
      <c r="K66" s="100"/>
      <c r="L66" s="148" t="str">
        <f t="shared" ref="L66" si="157">IF(F66&lt;&gt;"",CONCATENATE(E66," ",F66),CONCATENATE(H66," ",I66," ",J66," ",K66))</f>
        <v xml:space="preserve">   </v>
      </c>
      <c r="M66" s="100"/>
      <c r="N66" s="100"/>
      <c r="O66" s="112"/>
      <c r="P66" s="112"/>
      <c r="Q66" s="112"/>
      <c r="R66" s="112"/>
      <c r="S66" s="115">
        <f t="shared" ref="S66" si="158">IF(R66="Muy alta",100,IF(R66="Alta",80,IF(R66="Media",60,IF(R66="Baja",40,IF(R66="Muy baja",20,IF(R66="Casi Seguro",100,IF(R66="Probable",80,IF(R66="Posible",60,IF(R66="Improbable",40,IF(R66="Rara vez",20,0))))))))))</f>
        <v>0</v>
      </c>
      <c r="T66" s="112"/>
      <c r="U66" s="115">
        <f t="shared" ref="U66" si="159">IF(T66="Catastrófico",100,IF(T66="Mayor",80,IF(T66="Moderado",60,IF(T66="Menor",40,IF(T66="Leve",20,0)))))</f>
        <v>0</v>
      </c>
      <c r="V66" s="112"/>
      <c r="W66" s="44"/>
      <c r="X66" s="22" t="str">
        <f t="shared" si="0"/>
        <v xml:space="preserve"> </v>
      </c>
      <c r="Y66" s="50"/>
      <c r="Z66" s="50"/>
      <c r="AA66" s="50"/>
      <c r="AB66" s="50"/>
      <c r="AC66" s="50"/>
      <c r="AD66" s="142">
        <f t="shared" ref="AD66" si="160">AH68</f>
        <v>0</v>
      </c>
      <c r="AE66" s="22">
        <f t="shared" si="1"/>
        <v>0</v>
      </c>
      <c r="AF66" s="22">
        <f t="shared" si="2"/>
        <v>0</v>
      </c>
      <c r="AG66" s="22">
        <f>($S$66*((AE66+AF66))/100)</f>
        <v>0</v>
      </c>
      <c r="AH66" s="22">
        <f t="shared" ref="AH66" si="161">S66-AG66</f>
        <v>0</v>
      </c>
      <c r="AI66" s="142">
        <f t="shared" ref="AI66" si="162">AM68</f>
        <v>0</v>
      </c>
      <c r="AJ66" s="22">
        <f t="shared" si="3"/>
        <v>0</v>
      </c>
      <c r="AK66" s="22">
        <f t="shared" si="4"/>
        <v>0</v>
      </c>
      <c r="AL66" s="22">
        <f>($U$66*((AJ66+AK66))/100)</f>
        <v>0</v>
      </c>
      <c r="AM66" s="22">
        <f t="shared" ref="AM66" si="163">U66-AL66</f>
        <v>0</v>
      </c>
      <c r="AN66" s="112"/>
      <c r="AO66" s="112"/>
      <c r="AP66" s="112"/>
      <c r="AQ66" s="44"/>
      <c r="AR66" s="52"/>
      <c r="AS66" s="52"/>
      <c r="AT66" s="52"/>
      <c r="AU66" s="52"/>
    </row>
    <row r="67" spans="1:47" ht="84.75" customHeight="1">
      <c r="A67" s="113"/>
      <c r="B67" s="113"/>
      <c r="C67" s="116"/>
      <c r="D67" s="113"/>
      <c r="E67" s="152"/>
      <c r="F67" s="159"/>
      <c r="G67" s="159"/>
      <c r="H67" s="101"/>
      <c r="I67" s="101"/>
      <c r="J67" s="101"/>
      <c r="K67" s="101"/>
      <c r="L67" s="149"/>
      <c r="M67" s="101"/>
      <c r="N67" s="101"/>
      <c r="O67" s="113"/>
      <c r="P67" s="113"/>
      <c r="Q67" s="113"/>
      <c r="R67" s="113"/>
      <c r="S67" s="116"/>
      <c r="T67" s="113"/>
      <c r="U67" s="116"/>
      <c r="V67" s="113"/>
      <c r="W67" s="44"/>
      <c r="X67" s="22" t="str">
        <f t="shared" si="0"/>
        <v xml:space="preserve"> </v>
      </c>
      <c r="Y67" s="50"/>
      <c r="Z67" s="50"/>
      <c r="AA67" s="50"/>
      <c r="AB67" s="50"/>
      <c r="AC67" s="50"/>
      <c r="AD67" s="143"/>
      <c r="AE67" s="22">
        <f t="shared" si="1"/>
        <v>0</v>
      </c>
      <c r="AF67" s="22">
        <f t="shared" si="2"/>
        <v>0</v>
      </c>
      <c r="AG67" s="22">
        <f>($AH$66*((AE67+AF67))/100)</f>
        <v>0</v>
      </c>
      <c r="AH67" s="22">
        <f t="shared" ref="AH67:AH68" si="164">AH66-AG67</f>
        <v>0</v>
      </c>
      <c r="AI67" s="143"/>
      <c r="AJ67" s="22">
        <f t="shared" si="3"/>
        <v>0</v>
      </c>
      <c r="AK67" s="22">
        <f t="shared" si="4"/>
        <v>0</v>
      </c>
      <c r="AL67" s="22">
        <f>($AM$66*((AJ67+AK67))/100)</f>
        <v>0</v>
      </c>
      <c r="AM67" s="22">
        <f t="shared" ref="AM67:AM68" si="165">AM66-AL67</f>
        <v>0</v>
      </c>
      <c r="AN67" s="113"/>
      <c r="AO67" s="113"/>
      <c r="AP67" s="113"/>
      <c r="AQ67" s="44"/>
      <c r="AR67" s="52"/>
      <c r="AS67" s="52"/>
      <c r="AT67" s="52"/>
      <c r="AU67" s="52"/>
    </row>
    <row r="68" spans="1:47" ht="84.75" customHeight="1">
      <c r="A68" s="114"/>
      <c r="B68" s="114"/>
      <c r="C68" s="117"/>
      <c r="D68" s="114"/>
      <c r="E68" s="153"/>
      <c r="F68" s="160"/>
      <c r="G68" s="160"/>
      <c r="H68" s="102"/>
      <c r="I68" s="102"/>
      <c r="J68" s="102"/>
      <c r="K68" s="102"/>
      <c r="L68" s="150"/>
      <c r="M68" s="102"/>
      <c r="N68" s="102"/>
      <c r="O68" s="114"/>
      <c r="P68" s="114"/>
      <c r="Q68" s="114"/>
      <c r="R68" s="114"/>
      <c r="S68" s="117"/>
      <c r="T68" s="114"/>
      <c r="U68" s="117"/>
      <c r="V68" s="114"/>
      <c r="W68" s="44"/>
      <c r="X68" s="22" t="str">
        <f t="shared" si="0"/>
        <v xml:space="preserve"> </v>
      </c>
      <c r="Y68" s="50"/>
      <c r="Z68" s="50"/>
      <c r="AA68" s="50"/>
      <c r="AB68" s="50"/>
      <c r="AC68" s="50"/>
      <c r="AD68" s="144"/>
      <c r="AE68" s="22">
        <f t="shared" si="1"/>
        <v>0</v>
      </c>
      <c r="AF68" s="22">
        <f t="shared" si="2"/>
        <v>0</v>
      </c>
      <c r="AG68" s="22">
        <f>($AH$67*((AE68+AF68))/100)</f>
        <v>0</v>
      </c>
      <c r="AH68" s="22">
        <f t="shared" si="164"/>
        <v>0</v>
      </c>
      <c r="AI68" s="144"/>
      <c r="AJ68" s="22">
        <f t="shared" si="3"/>
        <v>0</v>
      </c>
      <c r="AK68" s="22">
        <f t="shared" si="4"/>
        <v>0</v>
      </c>
      <c r="AL68" s="22">
        <f>($AM$67*((AJ68+AK68))/100)</f>
        <v>0</v>
      </c>
      <c r="AM68" s="22">
        <f t="shared" si="165"/>
        <v>0</v>
      </c>
      <c r="AN68" s="114"/>
      <c r="AO68" s="114"/>
      <c r="AP68" s="114"/>
      <c r="AQ68" s="44"/>
      <c r="AR68" s="52"/>
      <c r="AS68" s="52"/>
      <c r="AT68" s="52"/>
      <c r="AU68" s="52"/>
    </row>
    <row r="69" spans="1:47" ht="84.75" customHeight="1">
      <c r="A69" s="112"/>
      <c r="B69" s="112"/>
      <c r="C69" s="115" t="e">
        <f t="shared" si="129"/>
        <v>#N/A</v>
      </c>
      <c r="D69" s="112"/>
      <c r="E69" s="151"/>
      <c r="F69" s="158"/>
      <c r="G69" s="158"/>
      <c r="H69" s="100"/>
      <c r="I69" s="100"/>
      <c r="J69" s="100"/>
      <c r="K69" s="100"/>
      <c r="L69" s="148" t="str">
        <f t="shared" ref="L69" si="166">IF(F69&lt;&gt;"",CONCATENATE(E69," ",F69),CONCATENATE(H69," ",I69," ",J69," ",K69))</f>
        <v xml:space="preserve">   </v>
      </c>
      <c r="M69" s="100"/>
      <c r="N69" s="100"/>
      <c r="O69" s="112"/>
      <c r="P69" s="112"/>
      <c r="Q69" s="112"/>
      <c r="R69" s="112"/>
      <c r="S69" s="115">
        <f t="shared" ref="S69" si="167">IF(R69="Muy alta",100,IF(R69="Alta",80,IF(R69="Media",60,IF(R69="Baja",40,IF(R69="Muy baja",20,IF(R69="Casi Seguro",100,IF(R69="Probable",80,IF(R69="Posible",60,IF(R69="Improbable",40,IF(R69="Rara vez",20,0))))))))))</f>
        <v>0</v>
      </c>
      <c r="T69" s="112"/>
      <c r="U69" s="115">
        <f t="shared" ref="U69" si="168">IF(T69="Catastrófico",100,IF(T69="Mayor",80,IF(T69="Moderado",60,IF(T69="Menor",40,IF(T69="Leve",20,0)))))</f>
        <v>0</v>
      </c>
      <c r="V69" s="112"/>
      <c r="W69" s="44"/>
      <c r="X69" s="22" t="str">
        <f t="shared" si="0"/>
        <v xml:space="preserve"> </v>
      </c>
      <c r="Y69" s="50"/>
      <c r="Z69" s="50"/>
      <c r="AA69" s="50"/>
      <c r="AB69" s="50"/>
      <c r="AC69" s="50"/>
      <c r="AD69" s="142">
        <f t="shared" ref="AD69" si="169">AH71</f>
        <v>0</v>
      </c>
      <c r="AE69" s="22">
        <f t="shared" si="1"/>
        <v>0</v>
      </c>
      <c r="AF69" s="22">
        <f t="shared" si="2"/>
        <v>0</v>
      </c>
      <c r="AG69" s="22">
        <f>($S$69*((AE69+AF69))/100)</f>
        <v>0</v>
      </c>
      <c r="AH69" s="22">
        <f t="shared" ref="AH69" si="170">S69-AG69</f>
        <v>0</v>
      </c>
      <c r="AI69" s="142">
        <f t="shared" ref="AI69" si="171">AM71</f>
        <v>0</v>
      </c>
      <c r="AJ69" s="22">
        <f t="shared" si="3"/>
        <v>0</v>
      </c>
      <c r="AK69" s="22">
        <f t="shared" si="4"/>
        <v>0</v>
      </c>
      <c r="AL69" s="22">
        <f>($U$69*((AJ69+AK69))/100)</f>
        <v>0</v>
      </c>
      <c r="AM69" s="22">
        <f t="shared" ref="AM69" si="172">U69-AL69</f>
        <v>0</v>
      </c>
      <c r="AN69" s="112"/>
      <c r="AO69" s="112"/>
      <c r="AP69" s="112"/>
      <c r="AQ69" s="44"/>
      <c r="AR69" s="52"/>
      <c r="AS69" s="52"/>
      <c r="AT69" s="52"/>
      <c r="AU69" s="52"/>
    </row>
    <row r="70" spans="1:47" ht="84.75" customHeight="1">
      <c r="A70" s="113"/>
      <c r="B70" s="113"/>
      <c r="C70" s="116"/>
      <c r="D70" s="113"/>
      <c r="E70" s="152"/>
      <c r="F70" s="159"/>
      <c r="G70" s="159"/>
      <c r="H70" s="101"/>
      <c r="I70" s="101"/>
      <c r="J70" s="101"/>
      <c r="K70" s="101"/>
      <c r="L70" s="149"/>
      <c r="M70" s="101"/>
      <c r="N70" s="101"/>
      <c r="O70" s="113"/>
      <c r="P70" s="113"/>
      <c r="Q70" s="113"/>
      <c r="R70" s="113"/>
      <c r="S70" s="116"/>
      <c r="T70" s="113"/>
      <c r="U70" s="116"/>
      <c r="V70" s="113"/>
      <c r="W70" s="44"/>
      <c r="X70" s="22" t="str">
        <f t="shared" si="0"/>
        <v xml:space="preserve"> </v>
      </c>
      <c r="Y70" s="50"/>
      <c r="Z70" s="50"/>
      <c r="AA70" s="50"/>
      <c r="AB70" s="50"/>
      <c r="AC70" s="50"/>
      <c r="AD70" s="143"/>
      <c r="AE70" s="22">
        <f t="shared" si="1"/>
        <v>0</v>
      </c>
      <c r="AF70" s="22">
        <f t="shared" si="2"/>
        <v>0</v>
      </c>
      <c r="AG70" s="22">
        <f>($AH$69*((AE70+AF70))/100)</f>
        <v>0</v>
      </c>
      <c r="AH70" s="22">
        <f t="shared" ref="AH70:AH71" si="173">AH69-AG70</f>
        <v>0</v>
      </c>
      <c r="AI70" s="143"/>
      <c r="AJ70" s="22">
        <f t="shared" si="3"/>
        <v>0</v>
      </c>
      <c r="AK70" s="22">
        <f t="shared" si="4"/>
        <v>0</v>
      </c>
      <c r="AL70" s="22">
        <f>($AM$69*((AJ70+AK70))/100)</f>
        <v>0</v>
      </c>
      <c r="AM70" s="22">
        <f t="shared" ref="AM70:AM71" si="174">AM69-AL70</f>
        <v>0</v>
      </c>
      <c r="AN70" s="113"/>
      <c r="AO70" s="113"/>
      <c r="AP70" s="113"/>
      <c r="AQ70" s="44"/>
      <c r="AR70" s="52"/>
      <c r="AS70" s="52"/>
      <c r="AT70" s="52"/>
      <c r="AU70" s="52"/>
    </row>
    <row r="71" spans="1:47" ht="84.75" customHeight="1">
      <c r="A71" s="114"/>
      <c r="B71" s="114"/>
      <c r="C71" s="117"/>
      <c r="D71" s="114"/>
      <c r="E71" s="153"/>
      <c r="F71" s="160"/>
      <c r="G71" s="160"/>
      <c r="H71" s="102"/>
      <c r="I71" s="102"/>
      <c r="J71" s="102"/>
      <c r="K71" s="102"/>
      <c r="L71" s="150"/>
      <c r="M71" s="102"/>
      <c r="N71" s="102"/>
      <c r="O71" s="114"/>
      <c r="P71" s="114"/>
      <c r="Q71" s="114"/>
      <c r="R71" s="114"/>
      <c r="S71" s="117"/>
      <c r="T71" s="114"/>
      <c r="U71" s="117"/>
      <c r="V71" s="114"/>
      <c r="W71" s="44"/>
      <c r="X71" s="22" t="str">
        <f t="shared" si="0"/>
        <v xml:space="preserve"> </v>
      </c>
      <c r="Y71" s="50"/>
      <c r="Z71" s="50"/>
      <c r="AA71" s="50"/>
      <c r="AB71" s="50"/>
      <c r="AC71" s="50"/>
      <c r="AD71" s="144"/>
      <c r="AE71" s="22">
        <f t="shared" si="1"/>
        <v>0</v>
      </c>
      <c r="AF71" s="22">
        <f t="shared" si="2"/>
        <v>0</v>
      </c>
      <c r="AG71" s="22">
        <f>($AH$70*((AE71+AF71))/100)</f>
        <v>0</v>
      </c>
      <c r="AH71" s="22">
        <f t="shared" si="173"/>
        <v>0</v>
      </c>
      <c r="AI71" s="144"/>
      <c r="AJ71" s="22">
        <f t="shared" si="3"/>
        <v>0</v>
      </c>
      <c r="AK71" s="22">
        <f t="shared" si="4"/>
        <v>0</v>
      </c>
      <c r="AL71" s="22">
        <f>($AM$70*((AJ71+AK71))/100)</f>
        <v>0</v>
      </c>
      <c r="AM71" s="22">
        <f t="shared" si="174"/>
        <v>0</v>
      </c>
      <c r="AN71" s="114"/>
      <c r="AO71" s="114"/>
      <c r="AP71" s="114"/>
      <c r="AQ71" s="44"/>
      <c r="AR71" s="52"/>
      <c r="AS71" s="52"/>
      <c r="AT71" s="52"/>
      <c r="AU71" s="52"/>
    </row>
    <row r="72" spans="1:47" ht="84.75" customHeight="1">
      <c r="A72" s="112"/>
      <c r="B72" s="112"/>
      <c r="C72" s="115" t="e">
        <f t="shared" ref="C72" si="175">LOOKUP(B72,E$109:E$146,F$109:F$146)</f>
        <v>#N/A</v>
      </c>
      <c r="D72" s="112"/>
      <c r="E72" s="151"/>
      <c r="F72" s="158"/>
      <c r="G72" s="158"/>
      <c r="H72" s="100"/>
      <c r="I72" s="100"/>
      <c r="J72" s="100"/>
      <c r="K72" s="100"/>
      <c r="L72" s="148" t="str">
        <f t="shared" ref="L72" si="176">IF(F72&lt;&gt;"",CONCATENATE(E72," ",F72),CONCATENATE(H72," ",I72," ",J72," ",K72))</f>
        <v xml:space="preserve">   </v>
      </c>
      <c r="M72" s="100"/>
      <c r="N72" s="100"/>
      <c r="O72" s="112"/>
      <c r="P72" s="112"/>
      <c r="Q72" s="112"/>
      <c r="R72" s="112"/>
      <c r="S72" s="115">
        <f t="shared" ref="S72" si="177">IF(R72="Muy alta",100,IF(R72="Alta",80,IF(R72="Media",60,IF(R72="Baja",40,IF(R72="Muy baja",20,IF(R72="Casi Seguro",100,IF(R72="Probable",80,IF(R72="Posible",60,IF(R72="Improbable",40,IF(R72="Rara vez",20,0))))))))))</f>
        <v>0</v>
      </c>
      <c r="T72" s="112"/>
      <c r="U72" s="115">
        <f t="shared" ref="U72" si="178">IF(T72="Catastrófico",100,IF(T72="Mayor",80,IF(T72="Moderado",60,IF(T72="Menor",40,IF(T72="Leve",20,0)))))</f>
        <v>0</v>
      </c>
      <c r="V72" s="112"/>
      <c r="W72" s="44"/>
      <c r="X72" s="22" t="str">
        <f t="shared" si="0"/>
        <v xml:space="preserve"> </v>
      </c>
      <c r="Y72" s="50"/>
      <c r="Z72" s="50"/>
      <c r="AA72" s="50"/>
      <c r="AB72" s="50"/>
      <c r="AC72" s="50"/>
      <c r="AD72" s="142">
        <f t="shared" ref="AD72" si="179">AH74</f>
        <v>0</v>
      </c>
      <c r="AE72" s="22">
        <f t="shared" si="1"/>
        <v>0</v>
      </c>
      <c r="AF72" s="22">
        <f t="shared" si="2"/>
        <v>0</v>
      </c>
      <c r="AG72" s="22">
        <f>($S$72*((AE72+AF72))/100)</f>
        <v>0</v>
      </c>
      <c r="AH72" s="22">
        <f t="shared" ref="AH72" si="180">S72-AG72</f>
        <v>0</v>
      </c>
      <c r="AI72" s="142">
        <f t="shared" ref="AI72" si="181">AM74</f>
        <v>0</v>
      </c>
      <c r="AJ72" s="22">
        <f t="shared" si="3"/>
        <v>0</v>
      </c>
      <c r="AK72" s="22">
        <f t="shared" si="4"/>
        <v>0</v>
      </c>
      <c r="AL72" s="22">
        <f>($U$72*((AJ72+AK72))/100)</f>
        <v>0</v>
      </c>
      <c r="AM72" s="22">
        <f t="shared" ref="AM72" si="182">U72-AL72</f>
        <v>0</v>
      </c>
      <c r="AN72" s="112"/>
      <c r="AO72" s="112"/>
      <c r="AP72" s="112"/>
      <c r="AQ72" s="44"/>
      <c r="AR72" s="52"/>
      <c r="AS72" s="52"/>
      <c r="AT72" s="52"/>
      <c r="AU72" s="52"/>
    </row>
    <row r="73" spans="1:47" ht="84.75" customHeight="1">
      <c r="A73" s="113"/>
      <c r="B73" s="113"/>
      <c r="C73" s="116"/>
      <c r="D73" s="113"/>
      <c r="E73" s="152"/>
      <c r="F73" s="159"/>
      <c r="G73" s="159"/>
      <c r="H73" s="101"/>
      <c r="I73" s="101"/>
      <c r="J73" s="101"/>
      <c r="K73" s="101"/>
      <c r="L73" s="149"/>
      <c r="M73" s="101"/>
      <c r="N73" s="101"/>
      <c r="O73" s="113"/>
      <c r="P73" s="113"/>
      <c r="Q73" s="113"/>
      <c r="R73" s="113"/>
      <c r="S73" s="116"/>
      <c r="T73" s="113"/>
      <c r="U73" s="116"/>
      <c r="V73" s="113"/>
      <c r="W73" s="44"/>
      <c r="X73" s="22" t="str">
        <f t="shared" si="0"/>
        <v xml:space="preserve"> </v>
      </c>
      <c r="Y73" s="50"/>
      <c r="Z73" s="50"/>
      <c r="AA73" s="50"/>
      <c r="AB73" s="50"/>
      <c r="AC73" s="50"/>
      <c r="AD73" s="143"/>
      <c r="AE73" s="22">
        <f t="shared" si="1"/>
        <v>0</v>
      </c>
      <c r="AF73" s="22">
        <f t="shared" si="2"/>
        <v>0</v>
      </c>
      <c r="AG73" s="22">
        <f>($AH$72*((AE73+AF73))/100)</f>
        <v>0</v>
      </c>
      <c r="AH73" s="22">
        <f t="shared" ref="AH73:AH74" si="183">AH72-AG73</f>
        <v>0</v>
      </c>
      <c r="AI73" s="143"/>
      <c r="AJ73" s="22">
        <f t="shared" si="3"/>
        <v>0</v>
      </c>
      <c r="AK73" s="22">
        <f t="shared" si="4"/>
        <v>0</v>
      </c>
      <c r="AL73" s="22">
        <f>($AM$72*((AJ73+AK73))/100)</f>
        <v>0</v>
      </c>
      <c r="AM73" s="22">
        <f t="shared" ref="AM73:AM74" si="184">AM72-AL73</f>
        <v>0</v>
      </c>
      <c r="AN73" s="113"/>
      <c r="AO73" s="113"/>
      <c r="AP73" s="113"/>
      <c r="AQ73" s="44"/>
      <c r="AR73" s="52"/>
      <c r="AS73" s="52"/>
      <c r="AT73" s="52"/>
      <c r="AU73" s="52"/>
    </row>
    <row r="74" spans="1:47" ht="84.75" customHeight="1">
      <c r="A74" s="114"/>
      <c r="B74" s="114"/>
      <c r="C74" s="117"/>
      <c r="D74" s="114"/>
      <c r="E74" s="153"/>
      <c r="F74" s="160"/>
      <c r="G74" s="160"/>
      <c r="H74" s="102"/>
      <c r="I74" s="102"/>
      <c r="J74" s="102"/>
      <c r="K74" s="102"/>
      <c r="L74" s="150"/>
      <c r="M74" s="102"/>
      <c r="N74" s="102"/>
      <c r="O74" s="114"/>
      <c r="P74" s="114"/>
      <c r="Q74" s="114"/>
      <c r="R74" s="114"/>
      <c r="S74" s="117"/>
      <c r="T74" s="114"/>
      <c r="U74" s="117"/>
      <c r="V74" s="114"/>
      <c r="W74" s="44"/>
      <c r="X74" s="22" t="str">
        <f t="shared" ref="X74:X101" si="185">IF(OR(Y74="Preventivo",Y74="Detectivo"),"Probabilidad",IF(Y74="Correctivo","Impacto"," "))</f>
        <v xml:space="preserve"> </v>
      </c>
      <c r="Y74" s="50"/>
      <c r="Z74" s="50"/>
      <c r="AA74" s="50"/>
      <c r="AB74" s="50"/>
      <c r="AC74" s="50"/>
      <c r="AD74" s="144"/>
      <c r="AE74" s="22">
        <f t="shared" ref="AE74:AE101" si="186">IF(Y74="Preventivo",25,IF(Y74="Detectivo",15,0))</f>
        <v>0</v>
      </c>
      <c r="AF74" s="22">
        <f t="shared" ref="AF74:AF101" si="187">IF(Y74="Correctivo",0,IF(Z74="Automatizado",25,IF(Z74="Manual",15,0)))</f>
        <v>0</v>
      </c>
      <c r="AG74" s="22">
        <f>($AH$73*((AE74+AF74))/100)</f>
        <v>0</v>
      </c>
      <c r="AH74" s="22">
        <f t="shared" si="183"/>
        <v>0</v>
      </c>
      <c r="AI74" s="144"/>
      <c r="AJ74" s="22">
        <f t="shared" ref="AJ74:AJ101" si="188">IF(Y74="Correctivo",10,0)</f>
        <v>0</v>
      </c>
      <c r="AK74" s="22">
        <f t="shared" ref="AK74:AK101" si="189">IF(X74="Probabilidad",0,IF(Z74="Automatizado",25,IF(Z74="Manual",15,0)))</f>
        <v>0</v>
      </c>
      <c r="AL74" s="22">
        <f>($AM$73*((AJ74+AK74))/100)</f>
        <v>0</v>
      </c>
      <c r="AM74" s="22">
        <f t="shared" si="184"/>
        <v>0</v>
      </c>
      <c r="AN74" s="114"/>
      <c r="AO74" s="114"/>
      <c r="AP74" s="114"/>
      <c r="AQ74" s="44"/>
      <c r="AR74" s="52"/>
      <c r="AS74" s="52"/>
      <c r="AT74" s="52"/>
      <c r="AU74" s="52"/>
    </row>
    <row r="75" spans="1:47" ht="84.75" customHeight="1">
      <c r="A75" s="112"/>
      <c r="B75" s="112"/>
      <c r="C75" s="115" t="e">
        <f t="shared" ref="C75:C99" si="190">LOOKUP(B75,E$109:E$146,F$109:F$146)</f>
        <v>#N/A</v>
      </c>
      <c r="D75" s="112"/>
      <c r="E75" s="151"/>
      <c r="F75" s="158"/>
      <c r="G75" s="158"/>
      <c r="H75" s="100"/>
      <c r="I75" s="100"/>
      <c r="J75" s="100"/>
      <c r="K75" s="100"/>
      <c r="L75" s="148" t="str">
        <f t="shared" ref="L75" si="191">IF(F75&lt;&gt;"",CONCATENATE(E75," ",F75),CONCATENATE(H75," ",I75," ",J75," ",K75))</f>
        <v xml:space="preserve">   </v>
      </c>
      <c r="M75" s="100"/>
      <c r="N75" s="100"/>
      <c r="O75" s="112"/>
      <c r="P75" s="112"/>
      <c r="Q75" s="112"/>
      <c r="R75" s="112"/>
      <c r="S75" s="115">
        <f t="shared" ref="S75" si="192">IF(R75="Muy alta",100,IF(R75="Alta",80,IF(R75="Media",60,IF(R75="Baja",40,IF(R75="Muy baja",20,IF(R75="Casi Seguro",100,IF(R75="Probable",80,IF(R75="Posible",60,IF(R75="Improbable",40,IF(R75="Rara vez",20,0))))))))))</f>
        <v>0</v>
      </c>
      <c r="T75" s="112"/>
      <c r="U75" s="115">
        <f t="shared" ref="U75" si="193">IF(T75="Catastrófico",100,IF(T75="Mayor",80,IF(T75="Moderado",60,IF(T75="Menor",40,IF(T75="Leve",20,0)))))</f>
        <v>0</v>
      </c>
      <c r="V75" s="112"/>
      <c r="W75" s="44"/>
      <c r="X75" s="22" t="str">
        <f t="shared" si="185"/>
        <v xml:space="preserve"> </v>
      </c>
      <c r="Y75" s="50"/>
      <c r="Z75" s="50"/>
      <c r="AA75" s="50"/>
      <c r="AB75" s="50"/>
      <c r="AC75" s="50"/>
      <c r="AD75" s="142">
        <f t="shared" ref="AD75" si="194">AH77</f>
        <v>0</v>
      </c>
      <c r="AE75" s="22">
        <f t="shared" si="186"/>
        <v>0</v>
      </c>
      <c r="AF75" s="22">
        <f t="shared" si="187"/>
        <v>0</v>
      </c>
      <c r="AG75" s="22">
        <f>($S$75*((AE75+AF75))/100)</f>
        <v>0</v>
      </c>
      <c r="AH75" s="22">
        <f t="shared" ref="AH75" si="195">S75-AG75</f>
        <v>0</v>
      </c>
      <c r="AI75" s="142">
        <f t="shared" ref="AI75" si="196">AM77</f>
        <v>0</v>
      </c>
      <c r="AJ75" s="22">
        <f t="shared" si="188"/>
        <v>0</v>
      </c>
      <c r="AK75" s="22">
        <f t="shared" si="189"/>
        <v>0</v>
      </c>
      <c r="AL75" s="22">
        <f>($U$75*((AJ75+AK75))/100)</f>
        <v>0</v>
      </c>
      <c r="AM75" s="22">
        <f t="shared" ref="AM75" si="197">U75-AL75</f>
        <v>0</v>
      </c>
      <c r="AN75" s="112"/>
      <c r="AO75" s="112"/>
      <c r="AP75" s="112"/>
      <c r="AQ75" s="44"/>
      <c r="AR75" s="52"/>
      <c r="AS75" s="52"/>
      <c r="AT75" s="52"/>
      <c r="AU75" s="52"/>
    </row>
    <row r="76" spans="1:47" ht="84.75" customHeight="1">
      <c r="A76" s="113"/>
      <c r="B76" s="113"/>
      <c r="C76" s="116"/>
      <c r="D76" s="113"/>
      <c r="E76" s="152"/>
      <c r="F76" s="159"/>
      <c r="G76" s="159"/>
      <c r="H76" s="101"/>
      <c r="I76" s="101"/>
      <c r="J76" s="101"/>
      <c r="K76" s="101"/>
      <c r="L76" s="149"/>
      <c r="M76" s="101"/>
      <c r="N76" s="101"/>
      <c r="O76" s="113"/>
      <c r="P76" s="113"/>
      <c r="Q76" s="113"/>
      <c r="R76" s="113"/>
      <c r="S76" s="116"/>
      <c r="T76" s="113"/>
      <c r="U76" s="116"/>
      <c r="V76" s="113"/>
      <c r="W76" s="44"/>
      <c r="X76" s="22" t="str">
        <f t="shared" si="185"/>
        <v xml:space="preserve"> </v>
      </c>
      <c r="Y76" s="50"/>
      <c r="Z76" s="50"/>
      <c r="AA76" s="50"/>
      <c r="AB76" s="50"/>
      <c r="AC76" s="50"/>
      <c r="AD76" s="143"/>
      <c r="AE76" s="22">
        <f t="shared" si="186"/>
        <v>0</v>
      </c>
      <c r="AF76" s="22">
        <f t="shared" si="187"/>
        <v>0</v>
      </c>
      <c r="AG76" s="22">
        <f>($AH$75*((AE76+AF76))/100)</f>
        <v>0</v>
      </c>
      <c r="AH76" s="22">
        <f t="shared" ref="AH76:AH77" si="198">AH75-AG76</f>
        <v>0</v>
      </c>
      <c r="AI76" s="143"/>
      <c r="AJ76" s="22">
        <f t="shared" si="188"/>
        <v>0</v>
      </c>
      <c r="AK76" s="22">
        <f t="shared" si="189"/>
        <v>0</v>
      </c>
      <c r="AL76" s="22">
        <f>($AM$75*((AJ76+AK76))/100)</f>
        <v>0</v>
      </c>
      <c r="AM76" s="22">
        <f t="shared" ref="AM76:AM77" si="199">AM75-AL76</f>
        <v>0</v>
      </c>
      <c r="AN76" s="113"/>
      <c r="AO76" s="113"/>
      <c r="AP76" s="113"/>
      <c r="AQ76" s="44"/>
      <c r="AR76" s="52"/>
      <c r="AS76" s="52"/>
      <c r="AT76" s="52"/>
      <c r="AU76" s="52"/>
    </row>
    <row r="77" spans="1:47" ht="84.75" customHeight="1">
      <c r="A77" s="114"/>
      <c r="B77" s="114"/>
      <c r="C77" s="117"/>
      <c r="D77" s="114"/>
      <c r="E77" s="153"/>
      <c r="F77" s="160"/>
      <c r="G77" s="160"/>
      <c r="H77" s="102"/>
      <c r="I77" s="102"/>
      <c r="J77" s="102"/>
      <c r="K77" s="102"/>
      <c r="L77" s="150"/>
      <c r="M77" s="102"/>
      <c r="N77" s="102"/>
      <c r="O77" s="114"/>
      <c r="P77" s="114"/>
      <c r="Q77" s="114"/>
      <c r="R77" s="114"/>
      <c r="S77" s="117"/>
      <c r="T77" s="114"/>
      <c r="U77" s="117"/>
      <c r="V77" s="114"/>
      <c r="W77" s="44"/>
      <c r="X77" s="22" t="str">
        <f t="shared" si="185"/>
        <v xml:space="preserve"> </v>
      </c>
      <c r="Y77" s="50"/>
      <c r="Z77" s="50"/>
      <c r="AA77" s="50"/>
      <c r="AB77" s="50"/>
      <c r="AC77" s="50"/>
      <c r="AD77" s="144"/>
      <c r="AE77" s="22">
        <f t="shared" si="186"/>
        <v>0</v>
      </c>
      <c r="AF77" s="22">
        <f t="shared" si="187"/>
        <v>0</v>
      </c>
      <c r="AG77" s="22">
        <f>($AH$76*((AE77+AF77))/100)</f>
        <v>0</v>
      </c>
      <c r="AH77" s="22">
        <f t="shared" si="198"/>
        <v>0</v>
      </c>
      <c r="AI77" s="144"/>
      <c r="AJ77" s="22">
        <f t="shared" si="188"/>
        <v>0</v>
      </c>
      <c r="AK77" s="22">
        <f t="shared" si="189"/>
        <v>0</v>
      </c>
      <c r="AL77" s="22">
        <f>($AM$76*((AJ77+AK77))/100)</f>
        <v>0</v>
      </c>
      <c r="AM77" s="22">
        <f t="shared" si="199"/>
        <v>0</v>
      </c>
      <c r="AN77" s="114"/>
      <c r="AO77" s="114"/>
      <c r="AP77" s="114"/>
      <c r="AQ77" s="44"/>
      <c r="AR77" s="52"/>
      <c r="AS77" s="52"/>
      <c r="AT77" s="52"/>
      <c r="AU77" s="52"/>
    </row>
    <row r="78" spans="1:47" ht="84.75" customHeight="1">
      <c r="A78" s="112"/>
      <c r="B78" s="112"/>
      <c r="C78" s="115" t="e">
        <f t="shared" si="190"/>
        <v>#N/A</v>
      </c>
      <c r="D78" s="112"/>
      <c r="E78" s="151"/>
      <c r="F78" s="158"/>
      <c r="G78" s="158"/>
      <c r="H78" s="100"/>
      <c r="I78" s="100"/>
      <c r="J78" s="100"/>
      <c r="K78" s="100"/>
      <c r="L78" s="148" t="str">
        <f t="shared" ref="L78" si="200">IF(F78&lt;&gt;"",CONCATENATE(E78," ",F78),CONCATENATE(H78," ",I78," ",J78," ",K78))</f>
        <v xml:space="preserve">   </v>
      </c>
      <c r="M78" s="100"/>
      <c r="N78" s="100"/>
      <c r="O78" s="112"/>
      <c r="P78" s="112"/>
      <c r="Q78" s="112"/>
      <c r="R78" s="112"/>
      <c r="S78" s="115">
        <f t="shared" ref="S78" si="201">IF(R78="Muy alta",100,IF(R78="Alta",80,IF(R78="Media",60,IF(R78="Baja",40,IF(R78="Muy baja",20,IF(R78="Casi Seguro",100,IF(R78="Probable",80,IF(R78="Posible",60,IF(R78="Improbable",40,IF(R78="Rara vez",20,0))))))))))</f>
        <v>0</v>
      </c>
      <c r="T78" s="112"/>
      <c r="U78" s="115">
        <f t="shared" ref="U78" si="202">IF(T78="Catastrófico",100,IF(T78="Mayor",80,IF(T78="Moderado",60,IF(T78="Menor",40,IF(T78="Leve",20,0)))))</f>
        <v>0</v>
      </c>
      <c r="V78" s="112"/>
      <c r="W78" s="44"/>
      <c r="X78" s="22" t="str">
        <f t="shared" si="185"/>
        <v xml:space="preserve"> </v>
      </c>
      <c r="Y78" s="50"/>
      <c r="Z78" s="50"/>
      <c r="AA78" s="50"/>
      <c r="AB78" s="50"/>
      <c r="AC78" s="50"/>
      <c r="AD78" s="142">
        <f t="shared" ref="AD78" si="203">AH80</f>
        <v>0</v>
      </c>
      <c r="AE78" s="22">
        <f t="shared" si="186"/>
        <v>0</v>
      </c>
      <c r="AF78" s="22">
        <f t="shared" si="187"/>
        <v>0</v>
      </c>
      <c r="AG78" s="22">
        <f>($S$78*((AE78+AF78))/100)</f>
        <v>0</v>
      </c>
      <c r="AH78" s="22">
        <f t="shared" ref="AH78" si="204">S78-AG78</f>
        <v>0</v>
      </c>
      <c r="AI78" s="142">
        <f t="shared" ref="AI78" si="205">AM80</f>
        <v>0</v>
      </c>
      <c r="AJ78" s="22">
        <f t="shared" si="188"/>
        <v>0</v>
      </c>
      <c r="AK78" s="22">
        <f t="shared" si="189"/>
        <v>0</v>
      </c>
      <c r="AL78" s="22">
        <f>($U$78*((AJ78+AK78))/100)</f>
        <v>0</v>
      </c>
      <c r="AM78" s="22">
        <f t="shared" ref="AM78" si="206">U78-AL78</f>
        <v>0</v>
      </c>
      <c r="AN78" s="112"/>
      <c r="AO78" s="112"/>
      <c r="AP78" s="112"/>
      <c r="AQ78" s="44"/>
      <c r="AR78" s="52"/>
      <c r="AS78" s="52"/>
      <c r="AT78" s="52"/>
      <c r="AU78" s="52"/>
    </row>
    <row r="79" spans="1:47" ht="84.75" customHeight="1">
      <c r="A79" s="113"/>
      <c r="B79" s="113"/>
      <c r="C79" s="116"/>
      <c r="D79" s="113"/>
      <c r="E79" s="152"/>
      <c r="F79" s="159"/>
      <c r="G79" s="159"/>
      <c r="H79" s="101"/>
      <c r="I79" s="101"/>
      <c r="J79" s="101"/>
      <c r="K79" s="101"/>
      <c r="L79" s="149"/>
      <c r="M79" s="101"/>
      <c r="N79" s="101"/>
      <c r="O79" s="113"/>
      <c r="P79" s="113"/>
      <c r="Q79" s="113"/>
      <c r="R79" s="113"/>
      <c r="S79" s="116"/>
      <c r="T79" s="113"/>
      <c r="U79" s="116"/>
      <c r="V79" s="113"/>
      <c r="W79" s="44"/>
      <c r="X79" s="22" t="str">
        <f t="shared" si="185"/>
        <v xml:space="preserve"> </v>
      </c>
      <c r="Y79" s="50"/>
      <c r="Z79" s="50"/>
      <c r="AA79" s="50"/>
      <c r="AB79" s="50"/>
      <c r="AC79" s="50"/>
      <c r="AD79" s="143"/>
      <c r="AE79" s="22">
        <f t="shared" si="186"/>
        <v>0</v>
      </c>
      <c r="AF79" s="22">
        <f t="shared" si="187"/>
        <v>0</v>
      </c>
      <c r="AG79" s="22">
        <f>($AH$78*((AE79+AF79))/100)</f>
        <v>0</v>
      </c>
      <c r="AH79" s="22">
        <f t="shared" ref="AH79:AH80" si="207">AH78-AG79</f>
        <v>0</v>
      </c>
      <c r="AI79" s="143"/>
      <c r="AJ79" s="22">
        <f t="shared" si="188"/>
        <v>0</v>
      </c>
      <c r="AK79" s="22">
        <f t="shared" si="189"/>
        <v>0</v>
      </c>
      <c r="AL79" s="22">
        <f>($AM$78*((AJ79+AK79))/100)</f>
        <v>0</v>
      </c>
      <c r="AM79" s="22">
        <f t="shared" ref="AM79:AM80" si="208">AM78-AL79</f>
        <v>0</v>
      </c>
      <c r="AN79" s="113"/>
      <c r="AO79" s="113"/>
      <c r="AP79" s="113"/>
      <c r="AQ79" s="44"/>
      <c r="AR79" s="52"/>
      <c r="AS79" s="52"/>
      <c r="AT79" s="52"/>
      <c r="AU79" s="52"/>
    </row>
    <row r="80" spans="1:47" ht="84.75" customHeight="1">
      <c r="A80" s="114"/>
      <c r="B80" s="114"/>
      <c r="C80" s="117"/>
      <c r="D80" s="114"/>
      <c r="E80" s="153"/>
      <c r="F80" s="160"/>
      <c r="G80" s="160"/>
      <c r="H80" s="102"/>
      <c r="I80" s="102"/>
      <c r="J80" s="102"/>
      <c r="K80" s="102"/>
      <c r="L80" s="150"/>
      <c r="M80" s="102"/>
      <c r="N80" s="102"/>
      <c r="O80" s="114"/>
      <c r="P80" s="114"/>
      <c r="Q80" s="114"/>
      <c r="R80" s="114"/>
      <c r="S80" s="117"/>
      <c r="T80" s="114"/>
      <c r="U80" s="117"/>
      <c r="V80" s="114"/>
      <c r="W80" s="44"/>
      <c r="X80" s="22" t="str">
        <f t="shared" si="185"/>
        <v xml:space="preserve"> </v>
      </c>
      <c r="Y80" s="50"/>
      <c r="Z80" s="50"/>
      <c r="AA80" s="50"/>
      <c r="AB80" s="50"/>
      <c r="AC80" s="50"/>
      <c r="AD80" s="144"/>
      <c r="AE80" s="22">
        <f t="shared" si="186"/>
        <v>0</v>
      </c>
      <c r="AF80" s="22">
        <f t="shared" si="187"/>
        <v>0</v>
      </c>
      <c r="AG80" s="22">
        <f>($AH$79*((AE80+AF80))/100)</f>
        <v>0</v>
      </c>
      <c r="AH80" s="22">
        <f t="shared" si="207"/>
        <v>0</v>
      </c>
      <c r="AI80" s="144"/>
      <c r="AJ80" s="22">
        <f t="shared" si="188"/>
        <v>0</v>
      </c>
      <c r="AK80" s="22">
        <f t="shared" si="189"/>
        <v>0</v>
      </c>
      <c r="AL80" s="22">
        <f>($AM$79*((AJ80+AK80))/100)</f>
        <v>0</v>
      </c>
      <c r="AM80" s="22">
        <f t="shared" si="208"/>
        <v>0</v>
      </c>
      <c r="AN80" s="114"/>
      <c r="AO80" s="114"/>
      <c r="AP80" s="114"/>
      <c r="AQ80" s="44"/>
      <c r="AR80" s="52"/>
      <c r="AS80" s="52"/>
      <c r="AT80" s="52"/>
      <c r="AU80" s="52"/>
    </row>
    <row r="81" spans="1:47" ht="84.75" customHeight="1">
      <c r="A81" s="112"/>
      <c r="B81" s="112"/>
      <c r="C81" s="115" t="e">
        <f t="shared" si="190"/>
        <v>#N/A</v>
      </c>
      <c r="D81" s="112"/>
      <c r="E81" s="151"/>
      <c r="F81" s="158"/>
      <c r="G81" s="158"/>
      <c r="H81" s="100"/>
      <c r="I81" s="100"/>
      <c r="J81" s="100"/>
      <c r="K81" s="100"/>
      <c r="L81" s="148" t="str">
        <f t="shared" ref="L81" si="209">IF(F81&lt;&gt;"",CONCATENATE(E81," ",F81),CONCATENATE(H81," ",I81," ",J81," ",K81))</f>
        <v xml:space="preserve">   </v>
      </c>
      <c r="M81" s="100"/>
      <c r="N81" s="100"/>
      <c r="O81" s="112"/>
      <c r="P81" s="112"/>
      <c r="Q81" s="112"/>
      <c r="R81" s="112"/>
      <c r="S81" s="115">
        <f t="shared" ref="S81" si="210">IF(R81="Muy alta",100,IF(R81="Alta",80,IF(R81="Media",60,IF(R81="Baja",40,IF(R81="Muy baja",20,IF(R81="Casi Seguro",100,IF(R81="Probable",80,IF(R81="Posible",60,IF(R81="Improbable",40,IF(R81="Rara vez",20,0))))))))))</f>
        <v>0</v>
      </c>
      <c r="T81" s="112"/>
      <c r="U81" s="115">
        <f t="shared" ref="U81" si="211">IF(T81="Catastrófico",100,IF(T81="Mayor",80,IF(T81="Moderado",60,IF(T81="Menor",40,IF(T81="Leve",20,0)))))</f>
        <v>0</v>
      </c>
      <c r="V81" s="112"/>
      <c r="W81" s="44"/>
      <c r="X81" s="22" t="str">
        <f t="shared" si="185"/>
        <v xml:space="preserve"> </v>
      </c>
      <c r="Y81" s="50"/>
      <c r="Z81" s="50"/>
      <c r="AA81" s="50"/>
      <c r="AB81" s="50"/>
      <c r="AC81" s="50"/>
      <c r="AD81" s="142">
        <f t="shared" ref="AD81" si="212">AH83</f>
        <v>0</v>
      </c>
      <c r="AE81" s="22">
        <f t="shared" si="186"/>
        <v>0</v>
      </c>
      <c r="AF81" s="22">
        <f t="shared" si="187"/>
        <v>0</v>
      </c>
      <c r="AG81" s="22">
        <f>($S$81*((AE81+AF81))/100)</f>
        <v>0</v>
      </c>
      <c r="AH81" s="22">
        <f t="shared" ref="AH81" si="213">S81-AG81</f>
        <v>0</v>
      </c>
      <c r="AI81" s="142">
        <f t="shared" ref="AI81" si="214">AM83</f>
        <v>0</v>
      </c>
      <c r="AJ81" s="22">
        <f t="shared" si="188"/>
        <v>0</v>
      </c>
      <c r="AK81" s="22">
        <f t="shared" si="189"/>
        <v>0</v>
      </c>
      <c r="AL81" s="22">
        <f>($U$81*((AJ81+AK81))/100)</f>
        <v>0</v>
      </c>
      <c r="AM81" s="22">
        <f t="shared" ref="AM81" si="215">U81-AL81</f>
        <v>0</v>
      </c>
      <c r="AN81" s="112"/>
      <c r="AO81" s="112"/>
      <c r="AP81" s="112"/>
      <c r="AQ81" s="44"/>
      <c r="AR81" s="52"/>
      <c r="AS81" s="52"/>
      <c r="AT81" s="52"/>
      <c r="AU81" s="52"/>
    </row>
    <row r="82" spans="1:47" ht="84.75" customHeight="1">
      <c r="A82" s="113"/>
      <c r="B82" s="113"/>
      <c r="C82" s="116"/>
      <c r="D82" s="113"/>
      <c r="E82" s="152"/>
      <c r="F82" s="159"/>
      <c r="G82" s="159"/>
      <c r="H82" s="101"/>
      <c r="I82" s="101"/>
      <c r="J82" s="101"/>
      <c r="K82" s="101"/>
      <c r="L82" s="149"/>
      <c r="M82" s="101"/>
      <c r="N82" s="101"/>
      <c r="O82" s="113"/>
      <c r="P82" s="113"/>
      <c r="Q82" s="113"/>
      <c r="R82" s="113"/>
      <c r="S82" s="116"/>
      <c r="T82" s="113"/>
      <c r="U82" s="116"/>
      <c r="V82" s="113"/>
      <c r="W82" s="44"/>
      <c r="X82" s="22" t="str">
        <f t="shared" si="185"/>
        <v xml:space="preserve"> </v>
      </c>
      <c r="Y82" s="50"/>
      <c r="Z82" s="50"/>
      <c r="AA82" s="50"/>
      <c r="AB82" s="50"/>
      <c r="AC82" s="50"/>
      <c r="AD82" s="143"/>
      <c r="AE82" s="22">
        <f t="shared" si="186"/>
        <v>0</v>
      </c>
      <c r="AF82" s="22">
        <f t="shared" si="187"/>
        <v>0</v>
      </c>
      <c r="AG82" s="22">
        <f>($AH$81*((AE82+AF82))/100)</f>
        <v>0</v>
      </c>
      <c r="AH82" s="22">
        <f t="shared" ref="AH82:AH83" si="216">AH81-AG82</f>
        <v>0</v>
      </c>
      <c r="AI82" s="143"/>
      <c r="AJ82" s="22">
        <f t="shared" si="188"/>
        <v>0</v>
      </c>
      <c r="AK82" s="22">
        <f t="shared" si="189"/>
        <v>0</v>
      </c>
      <c r="AL82" s="22">
        <f>($AM$81*((AJ82+AK82))/100)</f>
        <v>0</v>
      </c>
      <c r="AM82" s="22">
        <f t="shared" ref="AM82:AM83" si="217">AM81-AL82</f>
        <v>0</v>
      </c>
      <c r="AN82" s="113"/>
      <c r="AO82" s="113"/>
      <c r="AP82" s="113"/>
      <c r="AQ82" s="44"/>
      <c r="AR82" s="52"/>
      <c r="AS82" s="52"/>
      <c r="AT82" s="52"/>
      <c r="AU82" s="52"/>
    </row>
    <row r="83" spans="1:47" ht="84.75" customHeight="1">
      <c r="A83" s="114"/>
      <c r="B83" s="114"/>
      <c r="C83" s="117"/>
      <c r="D83" s="114"/>
      <c r="E83" s="153"/>
      <c r="F83" s="160"/>
      <c r="G83" s="160"/>
      <c r="H83" s="102"/>
      <c r="I83" s="102"/>
      <c r="J83" s="102"/>
      <c r="K83" s="102"/>
      <c r="L83" s="150"/>
      <c r="M83" s="102"/>
      <c r="N83" s="102"/>
      <c r="O83" s="114"/>
      <c r="P83" s="114"/>
      <c r="Q83" s="114"/>
      <c r="R83" s="114"/>
      <c r="S83" s="117"/>
      <c r="T83" s="114"/>
      <c r="U83" s="117"/>
      <c r="V83" s="114"/>
      <c r="W83" s="44"/>
      <c r="X83" s="22" t="str">
        <f t="shared" si="185"/>
        <v xml:space="preserve"> </v>
      </c>
      <c r="Y83" s="50"/>
      <c r="Z83" s="50"/>
      <c r="AA83" s="50"/>
      <c r="AB83" s="50"/>
      <c r="AC83" s="50"/>
      <c r="AD83" s="144"/>
      <c r="AE83" s="22">
        <f t="shared" si="186"/>
        <v>0</v>
      </c>
      <c r="AF83" s="22">
        <f t="shared" si="187"/>
        <v>0</v>
      </c>
      <c r="AG83" s="22">
        <f>($AH$82*((AE83+AF83))/100)</f>
        <v>0</v>
      </c>
      <c r="AH83" s="22">
        <f t="shared" si="216"/>
        <v>0</v>
      </c>
      <c r="AI83" s="144"/>
      <c r="AJ83" s="22">
        <f t="shared" si="188"/>
        <v>0</v>
      </c>
      <c r="AK83" s="22">
        <f t="shared" si="189"/>
        <v>0</v>
      </c>
      <c r="AL83" s="22">
        <f>($AM$82*((AJ83+AK83))/100)</f>
        <v>0</v>
      </c>
      <c r="AM83" s="22">
        <f t="shared" si="217"/>
        <v>0</v>
      </c>
      <c r="AN83" s="114"/>
      <c r="AO83" s="114"/>
      <c r="AP83" s="114"/>
      <c r="AQ83" s="44"/>
      <c r="AR83" s="52"/>
      <c r="AS83" s="52"/>
      <c r="AT83" s="52"/>
      <c r="AU83" s="52"/>
    </row>
    <row r="84" spans="1:47" ht="84.75" customHeight="1">
      <c r="A84" s="112"/>
      <c r="B84" s="112"/>
      <c r="C84" s="115" t="e">
        <f t="shared" si="190"/>
        <v>#N/A</v>
      </c>
      <c r="D84" s="112"/>
      <c r="E84" s="151"/>
      <c r="F84" s="158"/>
      <c r="G84" s="158"/>
      <c r="H84" s="100"/>
      <c r="I84" s="100"/>
      <c r="J84" s="100"/>
      <c r="K84" s="100"/>
      <c r="L84" s="148" t="str">
        <f t="shared" ref="L84" si="218">IF(F84&lt;&gt;"",CONCATENATE(E84," ",F84),CONCATENATE(H84," ",I84," ",J84," ",K84))</f>
        <v xml:space="preserve">   </v>
      </c>
      <c r="M84" s="100"/>
      <c r="N84" s="100"/>
      <c r="O84" s="112"/>
      <c r="P84" s="112"/>
      <c r="Q84" s="112"/>
      <c r="R84" s="112"/>
      <c r="S84" s="115">
        <f t="shared" ref="S84" si="219">IF(R84="Muy alta",100,IF(R84="Alta",80,IF(R84="Media",60,IF(R84="Baja",40,IF(R84="Muy baja",20,IF(R84="Casi Seguro",100,IF(R84="Probable",80,IF(R84="Posible",60,IF(R84="Improbable",40,IF(R84="Rara vez",20,0))))))))))</f>
        <v>0</v>
      </c>
      <c r="T84" s="112"/>
      <c r="U84" s="115">
        <f t="shared" ref="U84" si="220">IF(T84="Catastrófico",100,IF(T84="Mayor",80,IF(T84="Moderado",60,IF(T84="Menor",40,IF(T84="Leve",20,0)))))</f>
        <v>0</v>
      </c>
      <c r="V84" s="112"/>
      <c r="W84" s="44"/>
      <c r="X84" s="22" t="str">
        <f t="shared" si="185"/>
        <v xml:space="preserve"> </v>
      </c>
      <c r="Y84" s="50"/>
      <c r="Z84" s="50"/>
      <c r="AA84" s="50"/>
      <c r="AB84" s="50"/>
      <c r="AC84" s="50"/>
      <c r="AD84" s="142">
        <f t="shared" ref="AD84" si="221">AH86</f>
        <v>0</v>
      </c>
      <c r="AE84" s="22">
        <f t="shared" si="186"/>
        <v>0</v>
      </c>
      <c r="AF84" s="22">
        <f t="shared" si="187"/>
        <v>0</v>
      </c>
      <c r="AG84" s="22">
        <f>($S$84*((AE84+AF84))/100)</f>
        <v>0</v>
      </c>
      <c r="AH84" s="22">
        <f t="shared" ref="AH84" si="222">S84-AG84</f>
        <v>0</v>
      </c>
      <c r="AI84" s="142">
        <f t="shared" ref="AI84" si="223">AM86</f>
        <v>0</v>
      </c>
      <c r="AJ84" s="22">
        <f t="shared" si="188"/>
        <v>0</v>
      </c>
      <c r="AK84" s="22">
        <f t="shared" si="189"/>
        <v>0</v>
      </c>
      <c r="AL84" s="22">
        <f>($U$84*((AJ84+AK84))/100)</f>
        <v>0</v>
      </c>
      <c r="AM84" s="22">
        <f t="shared" ref="AM84" si="224">U84-AL84</f>
        <v>0</v>
      </c>
      <c r="AN84" s="112"/>
      <c r="AO84" s="112"/>
      <c r="AP84" s="112"/>
      <c r="AQ84" s="44"/>
      <c r="AR84" s="52"/>
      <c r="AS84" s="52"/>
      <c r="AT84" s="52"/>
      <c r="AU84" s="52"/>
    </row>
    <row r="85" spans="1:47" ht="84.75" customHeight="1">
      <c r="A85" s="113"/>
      <c r="B85" s="113"/>
      <c r="C85" s="116"/>
      <c r="D85" s="113"/>
      <c r="E85" s="152"/>
      <c r="F85" s="159"/>
      <c r="G85" s="159"/>
      <c r="H85" s="101"/>
      <c r="I85" s="101"/>
      <c r="J85" s="101"/>
      <c r="K85" s="101"/>
      <c r="L85" s="149"/>
      <c r="M85" s="101"/>
      <c r="N85" s="101"/>
      <c r="O85" s="113"/>
      <c r="P85" s="113"/>
      <c r="Q85" s="113"/>
      <c r="R85" s="113"/>
      <c r="S85" s="116"/>
      <c r="T85" s="113"/>
      <c r="U85" s="116"/>
      <c r="V85" s="113"/>
      <c r="W85" s="44"/>
      <c r="X85" s="22" t="str">
        <f t="shared" si="185"/>
        <v xml:space="preserve"> </v>
      </c>
      <c r="Y85" s="50"/>
      <c r="Z85" s="50"/>
      <c r="AA85" s="50"/>
      <c r="AB85" s="50"/>
      <c r="AC85" s="50"/>
      <c r="AD85" s="143"/>
      <c r="AE85" s="22">
        <f t="shared" si="186"/>
        <v>0</v>
      </c>
      <c r="AF85" s="22">
        <f t="shared" si="187"/>
        <v>0</v>
      </c>
      <c r="AG85" s="22">
        <f>($AH$84*((AE85+AF85))/100)</f>
        <v>0</v>
      </c>
      <c r="AH85" s="22">
        <f t="shared" ref="AH85:AH86" si="225">AH84-AG85</f>
        <v>0</v>
      </c>
      <c r="AI85" s="143"/>
      <c r="AJ85" s="22">
        <f t="shared" si="188"/>
        <v>0</v>
      </c>
      <c r="AK85" s="22">
        <f t="shared" si="189"/>
        <v>0</v>
      </c>
      <c r="AL85" s="22">
        <f>($AM$84*((AJ85+AK85))/100)</f>
        <v>0</v>
      </c>
      <c r="AM85" s="22">
        <f t="shared" ref="AM85:AM86" si="226">AM84-AL85</f>
        <v>0</v>
      </c>
      <c r="AN85" s="113"/>
      <c r="AO85" s="113"/>
      <c r="AP85" s="113"/>
      <c r="AQ85" s="44"/>
      <c r="AR85" s="52"/>
      <c r="AS85" s="52"/>
      <c r="AT85" s="52"/>
      <c r="AU85" s="52"/>
    </row>
    <row r="86" spans="1:47" ht="84.75" customHeight="1">
      <c r="A86" s="114"/>
      <c r="B86" s="114"/>
      <c r="C86" s="117"/>
      <c r="D86" s="114"/>
      <c r="E86" s="153"/>
      <c r="F86" s="160"/>
      <c r="G86" s="160"/>
      <c r="H86" s="102"/>
      <c r="I86" s="102"/>
      <c r="J86" s="102"/>
      <c r="K86" s="102"/>
      <c r="L86" s="150"/>
      <c r="M86" s="102"/>
      <c r="N86" s="102"/>
      <c r="O86" s="114"/>
      <c r="P86" s="114"/>
      <c r="Q86" s="114"/>
      <c r="R86" s="114"/>
      <c r="S86" s="117"/>
      <c r="T86" s="114"/>
      <c r="U86" s="117"/>
      <c r="V86" s="114"/>
      <c r="W86" s="44"/>
      <c r="X86" s="22" t="str">
        <f t="shared" si="185"/>
        <v xml:space="preserve"> </v>
      </c>
      <c r="Y86" s="50"/>
      <c r="Z86" s="50"/>
      <c r="AA86" s="50"/>
      <c r="AB86" s="50"/>
      <c r="AC86" s="50"/>
      <c r="AD86" s="144"/>
      <c r="AE86" s="22">
        <f t="shared" si="186"/>
        <v>0</v>
      </c>
      <c r="AF86" s="22">
        <f t="shared" si="187"/>
        <v>0</v>
      </c>
      <c r="AG86" s="22">
        <f>($AH$85*((AE86+AF86))/100)</f>
        <v>0</v>
      </c>
      <c r="AH86" s="22">
        <f t="shared" si="225"/>
        <v>0</v>
      </c>
      <c r="AI86" s="144"/>
      <c r="AJ86" s="22">
        <f t="shared" si="188"/>
        <v>0</v>
      </c>
      <c r="AK86" s="22">
        <f t="shared" si="189"/>
        <v>0</v>
      </c>
      <c r="AL86" s="22">
        <f>($AM$85*((AJ86+AK86))/100)</f>
        <v>0</v>
      </c>
      <c r="AM86" s="22">
        <f t="shared" si="226"/>
        <v>0</v>
      </c>
      <c r="AN86" s="114"/>
      <c r="AO86" s="114"/>
      <c r="AP86" s="114"/>
      <c r="AQ86" s="44"/>
      <c r="AR86" s="52"/>
      <c r="AS86" s="52"/>
      <c r="AT86" s="52"/>
      <c r="AU86" s="52"/>
    </row>
    <row r="87" spans="1:47" ht="84.75" customHeight="1">
      <c r="A87" s="112"/>
      <c r="B87" s="112"/>
      <c r="C87" s="115" t="e">
        <f t="shared" si="190"/>
        <v>#N/A</v>
      </c>
      <c r="D87" s="112"/>
      <c r="E87" s="151"/>
      <c r="F87" s="158"/>
      <c r="G87" s="158"/>
      <c r="H87" s="100"/>
      <c r="I87" s="100"/>
      <c r="J87" s="100"/>
      <c r="K87" s="100"/>
      <c r="L87" s="148" t="str">
        <f t="shared" ref="L87" si="227">IF(F87&lt;&gt;"",CONCATENATE(E87," ",F87),CONCATENATE(H87," ",I87," ",J87," ",K87))</f>
        <v xml:space="preserve">   </v>
      </c>
      <c r="M87" s="100"/>
      <c r="N87" s="100"/>
      <c r="O87" s="112"/>
      <c r="P87" s="112"/>
      <c r="Q87" s="112"/>
      <c r="R87" s="112"/>
      <c r="S87" s="115">
        <f t="shared" ref="S87" si="228">IF(R87="Muy alta",100,IF(R87="Alta",80,IF(R87="Media",60,IF(R87="Baja",40,IF(R87="Muy baja",20,IF(R87="Casi Seguro",100,IF(R87="Probable",80,IF(R87="Posible",60,IF(R87="Improbable",40,IF(R87="Rara vez",20,0))))))))))</f>
        <v>0</v>
      </c>
      <c r="T87" s="112"/>
      <c r="U87" s="115">
        <f t="shared" ref="U87" si="229">IF(T87="Catastrófico",100,IF(T87="Mayor",80,IF(T87="Moderado",60,IF(T87="Menor",40,IF(T87="Leve",20,0)))))</f>
        <v>0</v>
      </c>
      <c r="V87" s="112"/>
      <c r="W87" s="44"/>
      <c r="X87" s="22" t="str">
        <f t="shared" si="185"/>
        <v xml:space="preserve"> </v>
      </c>
      <c r="Y87" s="50"/>
      <c r="Z87" s="50"/>
      <c r="AA87" s="50"/>
      <c r="AB87" s="50"/>
      <c r="AC87" s="50"/>
      <c r="AD87" s="142">
        <f t="shared" ref="AD87" si="230">AH89</f>
        <v>0</v>
      </c>
      <c r="AE87" s="22">
        <f t="shared" si="186"/>
        <v>0</v>
      </c>
      <c r="AF87" s="22">
        <f t="shared" si="187"/>
        <v>0</v>
      </c>
      <c r="AG87" s="22">
        <f>($S$87*((AE87+AF87))/100)</f>
        <v>0</v>
      </c>
      <c r="AH87" s="22">
        <f t="shared" ref="AH87" si="231">S87-AG87</f>
        <v>0</v>
      </c>
      <c r="AI87" s="142">
        <f t="shared" ref="AI87" si="232">AM89</f>
        <v>0</v>
      </c>
      <c r="AJ87" s="22">
        <f t="shared" si="188"/>
        <v>0</v>
      </c>
      <c r="AK87" s="22">
        <f t="shared" si="189"/>
        <v>0</v>
      </c>
      <c r="AL87" s="22">
        <f>($U$87*((AJ87+AK87))/100)</f>
        <v>0</v>
      </c>
      <c r="AM87" s="22">
        <f t="shared" ref="AM87" si="233">U87-AL87</f>
        <v>0</v>
      </c>
      <c r="AN87" s="112"/>
      <c r="AO87" s="112"/>
      <c r="AP87" s="112"/>
      <c r="AQ87" s="44"/>
      <c r="AR87" s="52"/>
      <c r="AS87" s="52"/>
      <c r="AT87" s="52"/>
      <c r="AU87" s="52"/>
    </row>
    <row r="88" spans="1:47" ht="84.75" customHeight="1">
      <c r="A88" s="113"/>
      <c r="B88" s="113"/>
      <c r="C88" s="116"/>
      <c r="D88" s="113"/>
      <c r="E88" s="152"/>
      <c r="F88" s="159"/>
      <c r="G88" s="159"/>
      <c r="H88" s="101"/>
      <c r="I88" s="101"/>
      <c r="J88" s="101"/>
      <c r="K88" s="101"/>
      <c r="L88" s="149"/>
      <c r="M88" s="101"/>
      <c r="N88" s="101"/>
      <c r="O88" s="113"/>
      <c r="P88" s="113"/>
      <c r="Q88" s="113"/>
      <c r="R88" s="113"/>
      <c r="S88" s="116"/>
      <c r="T88" s="113"/>
      <c r="U88" s="116"/>
      <c r="V88" s="113"/>
      <c r="W88" s="44"/>
      <c r="X88" s="22" t="str">
        <f t="shared" si="185"/>
        <v xml:space="preserve"> </v>
      </c>
      <c r="Y88" s="50"/>
      <c r="Z88" s="50"/>
      <c r="AA88" s="50"/>
      <c r="AB88" s="50"/>
      <c r="AC88" s="50"/>
      <c r="AD88" s="143"/>
      <c r="AE88" s="22">
        <f t="shared" si="186"/>
        <v>0</v>
      </c>
      <c r="AF88" s="22">
        <f t="shared" si="187"/>
        <v>0</v>
      </c>
      <c r="AG88" s="22">
        <f>($AH$87*((AE88+AF88))/100)</f>
        <v>0</v>
      </c>
      <c r="AH88" s="22">
        <f t="shared" ref="AH88:AH89" si="234">AH87-AG88</f>
        <v>0</v>
      </c>
      <c r="AI88" s="143"/>
      <c r="AJ88" s="22">
        <f t="shared" si="188"/>
        <v>0</v>
      </c>
      <c r="AK88" s="22">
        <f t="shared" si="189"/>
        <v>0</v>
      </c>
      <c r="AL88" s="22">
        <f>($AM$87*((AJ88+AK88))/100)</f>
        <v>0</v>
      </c>
      <c r="AM88" s="22">
        <f t="shared" ref="AM88:AM89" si="235">AM87-AL88</f>
        <v>0</v>
      </c>
      <c r="AN88" s="113"/>
      <c r="AO88" s="113"/>
      <c r="AP88" s="113"/>
      <c r="AQ88" s="44"/>
      <c r="AR88" s="52"/>
      <c r="AS88" s="52"/>
      <c r="AT88" s="52"/>
      <c r="AU88" s="52"/>
    </row>
    <row r="89" spans="1:47" ht="84.75" customHeight="1">
      <c r="A89" s="114"/>
      <c r="B89" s="114"/>
      <c r="C89" s="117"/>
      <c r="D89" s="114"/>
      <c r="E89" s="153"/>
      <c r="F89" s="160"/>
      <c r="G89" s="160"/>
      <c r="H89" s="102"/>
      <c r="I89" s="102"/>
      <c r="J89" s="102"/>
      <c r="K89" s="102"/>
      <c r="L89" s="150"/>
      <c r="M89" s="102"/>
      <c r="N89" s="102"/>
      <c r="O89" s="114"/>
      <c r="P89" s="114"/>
      <c r="Q89" s="114"/>
      <c r="R89" s="114"/>
      <c r="S89" s="117"/>
      <c r="T89" s="114"/>
      <c r="U89" s="117"/>
      <c r="V89" s="114"/>
      <c r="W89" s="44"/>
      <c r="X89" s="22" t="str">
        <f t="shared" si="185"/>
        <v xml:space="preserve"> </v>
      </c>
      <c r="Y89" s="50"/>
      <c r="Z89" s="50"/>
      <c r="AA89" s="50"/>
      <c r="AB89" s="50"/>
      <c r="AC89" s="50"/>
      <c r="AD89" s="144"/>
      <c r="AE89" s="22">
        <f t="shared" si="186"/>
        <v>0</v>
      </c>
      <c r="AF89" s="22">
        <f t="shared" si="187"/>
        <v>0</v>
      </c>
      <c r="AG89" s="22">
        <f>($AH$88*((AE89+AF89))/100)</f>
        <v>0</v>
      </c>
      <c r="AH89" s="22">
        <f t="shared" si="234"/>
        <v>0</v>
      </c>
      <c r="AI89" s="144"/>
      <c r="AJ89" s="22">
        <f t="shared" si="188"/>
        <v>0</v>
      </c>
      <c r="AK89" s="22">
        <f t="shared" si="189"/>
        <v>0</v>
      </c>
      <c r="AL89" s="22">
        <f>($AM$88*((AJ89+AK89))/100)</f>
        <v>0</v>
      </c>
      <c r="AM89" s="22">
        <f t="shared" si="235"/>
        <v>0</v>
      </c>
      <c r="AN89" s="114"/>
      <c r="AO89" s="114"/>
      <c r="AP89" s="114"/>
      <c r="AQ89" s="44"/>
      <c r="AR89" s="52"/>
      <c r="AS89" s="52"/>
      <c r="AT89" s="52"/>
      <c r="AU89" s="52"/>
    </row>
    <row r="90" spans="1:47" ht="84.75" customHeight="1">
      <c r="A90" s="112"/>
      <c r="B90" s="112"/>
      <c r="C90" s="115" t="e">
        <f t="shared" si="190"/>
        <v>#N/A</v>
      </c>
      <c r="D90" s="112"/>
      <c r="E90" s="151"/>
      <c r="F90" s="158"/>
      <c r="G90" s="158"/>
      <c r="H90" s="100"/>
      <c r="I90" s="100"/>
      <c r="J90" s="100"/>
      <c r="K90" s="100"/>
      <c r="L90" s="148" t="str">
        <f t="shared" ref="L90" si="236">IF(F90&lt;&gt;"",CONCATENATE(E90," ",F90),CONCATENATE(H90," ",I90," ",J90," ",K90))</f>
        <v xml:space="preserve">   </v>
      </c>
      <c r="M90" s="100"/>
      <c r="N90" s="100"/>
      <c r="O90" s="112"/>
      <c r="P90" s="112"/>
      <c r="Q90" s="112"/>
      <c r="R90" s="112"/>
      <c r="S90" s="115">
        <f t="shared" ref="S90" si="237">IF(R90="Muy alta",100,IF(R90="Alta",80,IF(R90="Media",60,IF(R90="Baja",40,IF(R90="Muy baja",20,IF(R90="Casi Seguro",100,IF(R90="Probable",80,IF(R90="Posible",60,IF(R90="Improbable",40,IF(R90="Rara vez",20,0))))))))))</f>
        <v>0</v>
      </c>
      <c r="T90" s="112"/>
      <c r="U90" s="115">
        <f t="shared" ref="U90" si="238">IF(T90="Catastrófico",100,IF(T90="Mayor",80,IF(T90="Moderado",60,IF(T90="Menor",40,IF(T90="Leve",20,0)))))</f>
        <v>0</v>
      </c>
      <c r="V90" s="112"/>
      <c r="W90" s="44"/>
      <c r="X90" s="22" t="str">
        <f t="shared" si="185"/>
        <v xml:space="preserve"> </v>
      </c>
      <c r="Y90" s="50"/>
      <c r="Z90" s="50"/>
      <c r="AA90" s="50"/>
      <c r="AB90" s="50"/>
      <c r="AC90" s="50"/>
      <c r="AD90" s="142">
        <f t="shared" ref="AD90" si="239">AH92</f>
        <v>0</v>
      </c>
      <c r="AE90" s="22">
        <f t="shared" si="186"/>
        <v>0</v>
      </c>
      <c r="AF90" s="22">
        <f t="shared" si="187"/>
        <v>0</v>
      </c>
      <c r="AG90" s="22">
        <f>($S$90*((AE90+AF90))/100)</f>
        <v>0</v>
      </c>
      <c r="AH90" s="22">
        <f t="shared" ref="AH90" si="240">S90-AG90</f>
        <v>0</v>
      </c>
      <c r="AI90" s="142">
        <f t="shared" ref="AI90" si="241">AM92</f>
        <v>0</v>
      </c>
      <c r="AJ90" s="22">
        <f t="shared" si="188"/>
        <v>0</v>
      </c>
      <c r="AK90" s="22">
        <f t="shared" si="189"/>
        <v>0</v>
      </c>
      <c r="AL90" s="22">
        <f>($U$90*((AJ90+AK90))/100)</f>
        <v>0</v>
      </c>
      <c r="AM90" s="22">
        <f t="shared" ref="AM90" si="242">U90-AL90</f>
        <v>0</v>
      </c>
      <c r="AN90" s="112"/>
      <c r="AO90" s="112"/>
      <c r="AP90" s="112"/>
      <c r="AQ90" s="44"/>
      <c r="AR90" s="52"/>
      <c r="AS90" s="52"/>
      <c r="AT90" s="52"/>
      <c r="AU90" s="52"/>
    </row>
    <row r="91" spans="1:47" ht="84.75" customHeight="1">
      <c r="A91" s="113"/>
      <c r="B91" s="113"/>
      <c r="C91" s="116"/>
      <c r="D91" s="113"/>
      <c r="E91" s="152"/>
      <c r="F91" s="159"/>
      <c r="G91" s="159"/>
      <c r="H91" s="101"/>
      <c r="I91" s="101"/>
      <c r="J91" s="101"/>
      <c r="K91" s="101"/>
      <c r="L91" s="149"/>
      <c r="M91" s="101"/>
      <c r="N91" s="101"/>
      <c r="O91" s="113"/>
      <c r="P91" s="113"/>
      <c r="Q91" s="113"/>
      <c r="R91" s="113"/>
      <c r="S91" s="116"/>
      <c r="T91" s="113"/>
      <c r="U91" s="116"/>
      <c r="V91" s="113"/>
      <c r="W91" s="44"/>
      <c r="X91" s="22" t="str">
        <f t="shared" si="185"/>
        <v xml:space="preserve"> </v>
      </c>
      <c r="Y91" s="50"/>
      <c r="Z91" s="50"/>
      <c r="AA91" s="50"/>
      <c r="AB91" s="50"/>
      <c r="AC91" s="50"/>
      <c r="AD91" s="143"/>
      <c r="AE91" s="22">
        <f t="shared" si="186"/>
        <v>0</v>
      </c>
      <c r="AF91" s="22">
        <f t="shared" si="187"/>
        <v>0</v>
      </c>
      <c r="AG91" s="22">
        <f>($AH$90*((AE91+AF91))/100)</f>
        <v>0</v>
      </c>
      <c r="AH91" s="22">
        <f t="shared" ref="AH91:AH92" si="243">AH90-AG91</f>
        <v>0</v>
      </c>
      <c r="AI91" s="143"/>
      <c r="AJ91" s="22">
        <f t="shared" si="188"/>
        <v>0</v>
      </c>
      <c r="AK91" s="22">
        <f t="shared" si="189"/>
        <v>0</v>
      </c>
      <c r="AL91" s="22">
        <f>($AM$90*((AJ91+AK91))/100)</f>
        <v>0</v>
      </c>
      <c r="AM91" s="22">
        <f t="shared" ref="AM91:AM92" si="244">AM90-AL91</f>
        <v>0</v>
      </c>
      <c r="AN91" s="113"/>
      <c r="AO91" s="113"/>
      <c r="AP91" s="113"/>
      <c r="AQ91" s="44"/>
      <c r="AR91" s="52"/>
      <c r="AS91" s="52"/>
      <c r="AT91" s="52"/>
      <c r="AU91" s="52"/>
    </row>
    <row r="92" spans="1:47" ht="84.75" customHeight="1">
      <c r="A92" s="114"/>
      <c r="B92" s="114"/>
      <c r="C92" s="117"/>
      <c r="D92" s="114"/>
      <c r="E92" s="153"/>
      <c r="F92" s="160"/>
      <c r="G92" s="160"/>
      <c r="H92" s="102"/>
      <c r="I92" s="102"/>
      <c r="J92" s="102"/>
      <c r="K92" s="102"/>
      <c r="L92" s="150"/>
      <c r="M92" s="102"/>
      <c r="N92" s="102"/>
      <c r="O92" s="114"/>
      <c r="P92" s="114"/>
      <c r="Q92" s="114"/>
      <c r="R92" s="114"/>
      <c r="S92" s="117"/>
      <c r="T92" s="114"/>
      <c r="U92" s="117"/>
      <c r="V92" s="114"/>
      <c r="W92" s="44"/>
      <c r="X92" s="22" t="str">
        <f t="shared" si="185"/>
        <v xml:space="preserve"> </v>
      </c>
      <c r="Y92" s="50"/>
      <c r="Z92" s="50"/>
      <c r="AA92" s="50"/>
      <c r="AB92" s="50"/>
      <c r="AC92" s="50"/>
      <c r="AD92" s="144"/>
      <c r="AE92" s="22">
        <f t="shared" si="186"/>
        <v>0</v>
      </c>
      <c r="AF92" s="22">
        <f t="shared" si="187"/>
        <v>0</v>
      </c>
      <c r="AG92" s="22">
        <f>($AH$91*((AE92+AF92))/100)</f>
        <v>0</v>
      </c>
      <c r="AH92" s="22">
        <f t="shared" si="243"/>
        <v>0</v>
      </c>
      <c r="AI92" s="144"/>
      <c r="AJ92" s="22">
        <f t="shared" si="188"/>
        <v>0</v>
      </c>
      <c r="AK92" s="22">
        <f t="shared" si="189"/>
        <v>0</v>
      </c>
      <c r="AL92" s="22">
        <f>($AM$91*((AJ92+AK92))/100)</f>
        <v>0</v>
      </c>
      <c r="AM92" s="22">
        <f t="shared" si="244"/>
        <v>0</v>
      </c>
      <c r="AN92" s="114"/>
      <c r="AO92" s="114"/>
      <c r="AP92" s="114"/>
      <c r="AQ92" s="44"/>
      <c r="AR92" s="52"/>
      <c r="AS92" s="52"/>
      <c r="AT92" s="52"/>
      <c r="AU92" s="52"/>
    </row>
    <row r="93" spans="1:47" ht="84.75" customHeight="1">
      <c r="A93" s="112"/>
      <c r="B93" s="112"/>
      <c r="C93" s="115" t="e">
        <f t="shared" si="190"/>
        <v>#N/A</v>
      </c>
      <c r="D93" s="112"/>
      <c r="E93" s="151"/>
      <c r="F93" s="158"/>
      <c r="G93" s="158"/>
      <c r="H93" s="100"/>
      <c r="I93" s="100"/>
      <c r="J93" s="100"/>
      <c r="K93" s="100"/>
      <c r="L93" s="148" t="str">
        <f t="shared" ref="L93" si="245">IF(F93&lt;&gt;"",CONCATENATE(E93," ",F93),CONCATENATE(H93," ",I93," ",J93," ",K93))</f>
        <v xml:space="preserve">   </v>
      </c>
      <c r="M93" s="100"/>
      <c r="N93" s="100"/>
      <c r="O93" s="112"/>
      <c r="P93" s="112"/>
      <c r="Q93" s="112"/>
      <c r="R93" s="112"/>
      <c r="S93" s="115">
        <f t="shared" ref="S93" si="246">IF(R93="Muy alta",100,IF(R93="Alta",80,IF(R93="Media",60,IF(R93="Baja",40,IF(R93="Muy baja",20,IF(R93="Casi Seguro",100,IF(R93="Probable",80,IF(R93="Posible",60,IF(R93="Improbable",40,IF(R93="Rara vez",20,0))))))))))</f>
        <v>0</v>
      </c>
      <c r="T93" s="112"/>
      <c r="U93" s="115">
        <f t="shared" ref="U93" si="247">IF(T93="Catastrófico",100,IF(T93="Mayor",80,IF(T93="Moderado",60,IF(T93="Menor",40,IF(T93="Leve",20,0)))))</f>
        <v>0</v>
      </c>
      <c r="V93" s="112"/>
      <c r="W93" s="44"/>
      <c r="X93" s="22" t="str">
        <f t="shared" si="185"/>
        <v xml:space="preserve"> </v>
      </c>
      <c r="Y93" s="50"/>
      <c r="Z93" s="50"/>
      <c r="AA93" s="50"/>
      <c r="AB93" s="50"/>
      <c r="AC93" s="50"/>
      <c r="AD93" s="142">
        <f t="shared" ref="AD93" si="248">AH95</f>
        <v>0</v>
      </c>
      <c r="AE93" s="22">
        <f t="shared" si="186"/>
        <v>0</v>
      </c>
      <c r="AF93" s="22">
        <f t="shared" si="187"/>
        <v>0</v>
      </c>
      <c r="AG93" s="22">
        <f>($S$93*((AE93+AF93))/100)</f>
        <v>0</v>
      </c>
      <c r="AH93" s="22">
        <f t="shared" ref="AH93" si="249">S93-AG93</f>
        <v>0</v>
      </c>
      <c r="AI93" s="142">
        <f t="shared" ref="AI93" si="250">AM95</f>
        <v>0</v>
      </c>
      <c r="AJ93" s="22">
        <f t="shared" si="188"/>
        <v>0</v>
      </c>
      <c r="AK93" s="22">
        <f t="shared" si="189"/>
        <v>0</v>
      </c>
      <c r="AL93" s="22">
        <f>($U$93*((AJ93+AK93))/100)</f>
        <v>0</v>
      </c>
      <c r="AM93" s="22">
        <f t="shared" ref="AM93" si="251">U93-AL93</f>
        <v>0</v>
      </c>
      <c r="AN93" s="112"/>
      <c r="AO93" s="112"/>
      <c r="AP93" s="112"/>
      <c r="AQ93" s="44"/>
      <c r="AR93" s="52"/>
      <c r="AS93" s="52"/>
      <c r="AT93" s="52"/>
      <c r="AU93" s="52"/>
    </row>
    <row r="94" spans="1:47" ht="84.75" customHeight="1">
      <c r="A94" s="113"/>
      <c r="B94" s="113"/>
      <c r="C94" s="116"/>
      <c r="D94" s="113"/>
      <c r="E94" s="152"/>
      <c r="F94" s="159"/>
      <c r="G94" s="159"/>
      <c r="H94" s="101"/>
      <c r="I94" s="101"/>
      <c r="J94" s="101"/>
      <c r="K94" s="101"/>
      <c r="L94" s="149"/>
      <c r="M94" s="101"/>
      <c r="N94" s="101"/>
      <c r="O94" s="113"/>
      <c r="P94" s="113"/>
      <c r="Q94" s="113"/>
      <c r="R94" s="113"/>
      <c r="S94" s="116"/>
      <c r="T94" s="113"/>
      <c r="U94" s="116"/>
      <c r="V94" s="113"/>
      <c r="W94" s="44"/>
      <c r="X94" s="22" t="str">
        <f t="shared" si="185"/>
        <v xml:space="preserve"> </v>
      </c>
      <c r="Y94" s="50"/>
      <c r="Z94" s="50"/>
      <c r="AA94" s="50"/>
      <c r="AB94" s="50"/>
      <c r="AC94" s="50"/>
      <c r="AD94" s="143"/>
      <c r="AE94" s="22">
        <f t="shared" si="186"/>
        <v>0</v>
      </c>
      <c r="AF94" s="22">
        <f t="shared" si="187"/>
        <v>0</v>
      </c>
      <c r="AG94" s="22">
        <f>($AH$93*((AE94+AF94))/100)</f>
        <v>0</v>
      </c>
      <c r="AH94" s="22">
        <f t="shared" ref="AH94:AH95" si="252">AH93-AG94</f>
        <v>0</v>
      </c>
      <c r="AI94" s="143"/>
      <c r="AJ94" s="22">
        <f t="shared" si="188"/>
        <v>0</v>
      </c>
      <c r="AK94" s="22">
        <f t="shared" si="189"/>
        <v>0</v>
      </c>
      <c r="AL94" s="22">
        <f>($AM$93*((AJ94+AK94))/100)</f>
        <v>0</v>
      </c>
      <c r="AM94" s="22">
        <f t="shared" ref="AM94:AM95" si="253">AM93-AL94</f>
        <v>0</v>
      </c>
      <c r="AN94" s="113"/>
      <c r="AO94" s="113"/>
      <c r="AP94" s="113"/>
      <c r="AQ94" s="44"/>
      <c r="AR94" s="52"/>
      <c r="AS94" s="52"/>
      <c r="AT94" s="52"/>
      <c r="AU94" s="52"/>
    </row>
    <row r="95" spans="1:47" ht="84.75" customHeight="1">
      <c r="A95" s="114"/>
      <c r="B95" s="114"/>
      <c r="C95" s="117"/>
      <c r="D95" s="114"/>
      <c r="E95" s="153"/>
      <c r="F95" s="160"/>
      <c r="G95" s="160"/>
      <c r="H95" s="102"/>
      <c r="I95" s="102"/>
      <c r="J95" s="102"/>
      <c r="K95" s="102"/>
      <c r="L95" s="150"/>
      <c r="M95" s="102"/>
      <c r="N95" s="102"/>
      <c r="O95" s="114"/>
      <c r="P95" s="114"/>
      <c r="Q95" s="114"/>
      <c r="R95" s="114"/>
      <c r="S95" s="117"/>
      <c r="T95" s="114"/>
      <c r="U95" s="117"/>
      <c r="V95" s="114"/>
      <c r="W95" s="44"/>
      <c r="X95" s="22" t="str">
        <f t="shared" si="185"/>
        <v xml:space="preserve"> </v>
      </c>
      <c r="Y95" s="50"/>
      <c r="Z95" s="50"/>
      <c r="AA95" s="50"/>
      <c r="AB95" s="50"/>
      <c r="AC95" s="50"/>
      <c r="AD95" s="144"/>
      <c r="AE95" s="22">
        <f t="shared" si="186"/>
        <v>0</v>
      </c>
      <c r="AF95" s="22">
        <f t="shared" si="187"/>
        <v>0</v>
      </c>
      <c r="AG95" s="22">
        <f>($AH$94*((AE95+AF95))/100)</f>
        <v>0</v>
      </c>
      <c r="AH95" s="22">
        <f t="shared" si="252"/>
        <v>0</v>
      </c>
      <c r="AI95" s="144"/>
      <c r="AJ95" s="22">
        <f t="shared" si="188"/>
        <v>0</v>
      </c>
      <c r="AK95" s="22">
        <f t="shared" si="189"/>
        <v>0</v>
      </c>
      <c r="AL95" s="22">
        <f>($AM$94*((AJ95+AK95))/100)</f>
        <v>0</v>
      </c>
      <c r="AM95" s="22">
        <f t="shared" si="253"/>
        <v>0</v>
      </c>
      <c r="AN95" s="114"/>
      <c r="AO95" s="114"/>
      <c r="AP95" s="114"/>
      <c r="AQ95" s="44"/>
      <c r="AR95" s="52"/>
      <c r="AS95" s="52"/>
      <c r="AT95" s="52"/>
      <c r="AU95" s="52"/>
    </row>
    <row r="96" spans="1:47" ht="84.75" customHeight="1">
      <c r="A96" s="112"/>
      <c r="B96" s="112"/>
      <c r="C96" s="115" t="e">
        <f t="shared" si="190"/>
        <v>#N/A</v>
      </c>
      <c r="D96" s="112"/>
      <c r="E96" s="151"/>
      <c r="F96" s="158"/>
      <c r="G96" s="158"/>
      <c r="H96" s="100"/>
      <c r="I96" s="100"/>
      <c r="J96" s="100"/>
      <c r="K96" s="100"/>
      <c r="L96" s="148" t="str">
        <f t="shared" ref="L96" si="254">IF(F96&lt;&gt;"",CONCATENATE(E96," ",F96),CONCATENATE(H96," ",I96," ",J96," ",K96))</f>
        <v xml:space="preserve">   </v>
      </c>
      <c r="M96" s="100"/>
      <c r="N96" s="100"/>
      <c r="O96" s="112"/>
      <c r="P96" s="112"/>
      <c r="Q96" s="112"/>
      <c r="R96" s="112"/>
      <c r="S96" s="115">
        <f t="shared" ref="S96" si="255">IF(R96="Muy alta",100,IF(R96="Alta",80,IF(R96="Media",60,IF(R96="Baja",40,IF(R96="Muy baja",20,IF(R96="Casi Seguro",100,IF(R96="Probable",80,IF(R96="Posible",60,IF(R96="Improbable",40,IF(R96="Rara vez",20,0))))))))))</f>
        <v>0</v>
      </c>
      <c r="T96" s="112"/>
      <c r="U96" s="115">
        <f t="shared" ref="U96" si="256">IF(T96="Catastrófico",100,IF(T96="Mayor",80,IF(T96="Moderado",60,IF(T96="Menor",40,IF(T96="Leve",20,0)))))</f>
        <v>0</v>
      </c>
      <c r="V96" s="112"/>
      <c r="W96" s="44"/>
      <c r="X96" s="22" t="str">
        <f t="shared" si="185"/>
        <v xml:space="preserve"> </v>
      </c>
      <c r="Y96" s="50"/>
      <c r="Z96" s="50"/>
      <c r="AA96" s="50"/>
      <c r="AB96" s="50"/>
      <c r="AC96" s="50"/>
      <c r="AD96" s="142">
        <f t="shared" ref="AD96" si="257">AH98</f>
        <v>0</v>
      </c>
      <c r="AE96" s="22">
        <f t="shared" si="186"/>
        <v>0</v>
      </c>
      <c r="AF96" s="22">
        <f t="shared" si="187"/>
        <v>0</v>
      </c>
      <c r="AG96" s="22">
        <f>($S$96*((AE96+AF96))/100)</f>
        <v>0</v>
      </c>
      <c r="AH96" s="22">
        <f t="shared" ref="AH96" si="258">S96-AG96</f>
        <v>0</v>
      </c>
      <c r="AI96" s="142">
        <f t="shared" ref="AI96" si="259">AM98</f>
        <v>0</v>
      </c>
      <c r="AJ96" s="22">
        <f t="shared" si="188"/>
        <v>0</v>
      </c>
      <c r="AK96" s="22">
        <f t="shared" si="189"/>
        <v>0</v>
      </c>
      <c r="AL96" s="22">
        <f>($U$96*((AJ96+AK96))/100)</f>
        <v>0</v>
      </c>
      <c r="AM96" s="22">
        <f t="shared" ref="AM96" si="260">U96-AL96</f>
        <v>0</v>
      </c>
      <c r="AN96" s="112"/>
      <c r="AO96" s="112"/>
      <c r="AP96" s="112"/>
      <c r="AQ96" s="44"/>
      <c r="AR96" s="52"/>
      <c r="AS96" s="52"/>
      <c r="AT96" s="52"/>
      <c r="AU96" s="52"/>
    </row>
    <row r="97" spans="1:47" ht="84.75" customHeight="1">
      <c r="A97" s="113"/>
      <c r="B97" s="113"/>
      <c r="C97" s="116"/>
      <c r="D97" s="113"/>
      <c r="E97" s="152"/>
      <c r="F97" s="159"/>
      <c r="G97" s="159"/>
      <c r="H97" s="101"/>
      <c r="I97" s="101"/>
      <c r="J97" s="101"/>
      <c r="K97" s="101"/>
      <c r="L97" s="149"/>
      <c r="M97" s="101"/>
      <c r="N97" s="101"/>
      <c r="O97" s="113"/>
      <c r="P97" s="113"/>
      <c r="Q97" s="113"/>
      <c r="R97" s="113"/>
      <c r="S97" s="116"/>
      <c r="T97" s="113"/>
      <c r="U97" s="116"/>
      <c r="V97" s="113"/>
      <c r="W97" s="44"/>
      <c r="X97" s="22" t="str">
        <f t="shared" si="185"/>
        <v xml:space="preserve"> </v>
      </c>
      <c r="Y97" s="50"/>
      <c r="Z97" s="50"/>
      <c r="AA97" s="50"/>
      <c r="AB97" s="50"/>
      <c r="AC97" s="50"/>
      <c r="AD97" s="143"/>
      <c r="AE97" s="22">
        <f t="shared" si="186"/>
        <v>0</v>
      </c>
      <c r="AF97" s="22">
        <f t="shared" si="187"/>
        <v>0</v>
      </c>
      <c r="AG97" s="22">
        <f>($AH$96*((AE97+AF97))/100)</f>
        <v>0</v>
      </c>
      <c r="AH97" s="22">
        <f t="shared" ref="AH97:AH98" si="261">AH96-AG97</f>
        <v>0</v>
      </c>
      <c r="AI97" s="143"/>
      <c r="AJ97" s="22">
        <f t="shared" si="188"/>
        <v>0</v>
      </c>
      <c r="AK97" s="22">
        <f t="shared" si="189"/>
        <v>0</v>
      </c>
      <c r="AL97" s="22">
        <f>($AM$96*((AJ97+AK97))/100)</f>
        <v>0</v>
      </c>
      <c r="AM97" s="22">
        <f t="shared" ref="AM97:AM98" si="262">AM96-AL97</f>
        <v>0</v>
      </c>
      <c r="AN97" s="113"/>
      <c r="AO97" s="113"/>
      <c r="AP97" s="113"/>
      <c r="AQ97" s="44"/>
      <c r="AR97" s="52"/>
      <c r="AS97" s="52"/>
      <c r="AT97" s="52"/>
      <c r="AU97" s="52"/>
    </row>
    <row r="98" spans="1:47" ht="84.75" customHeight="1">
      <c r="A98" s="114"/>
      <c r="B98" s="114"/>
      <c r="C98" s="117"/>
      <c r="D98" s="114"/>
      <c r="E98" s="153"/>
      <c r="F98" s="160"/>
      <c r="G98" s="160"/>
      <c r="H98" s="102"/>
      <c r="I98" s="102"/>
      <c r="J98" s="102"/>
      <c r="K98" s="102"/>
      <c r="L98" s="150"/>
      <c r="M98" s="102"/>
      <c r="N98" s="102"/>
      <c r="O98" s="114"/>
      <c r="P98" s="114"/>
      <c r="Q98" s="114"/>
      <c r="R98" s="114"/>
      <c r="S98" s="117"/>
      <c r="T98" s="114"/>
      <c r="U98" s="117"/>
      <c r="V98" s="114"/>
      <c r="W98" s="44"/>
      <c r="X98" s="22" t="str">
        <f t="shared" si="185"/>
        <v xml:space="preserve"> </v>
      </c>
      <c r="Y98" s="50"/>
      <c r="Z98" s="50"/>
      <c r="AA98" s="50"/>
      <c r="AB98" s="50"/>
      <c r="AC98" s="50"/>
      <c r="AD98" s="144"/>
      <c r="AE98" s="22">
        <f t="shared" si="186"/>
        <v>0</v>
      </c>
      <c r="AF98" s="22">
        <f t="shared" si="187"/>
        <v>0</v>
      </c>
      <c r="AG98" s="22">
        <f>($AH$97*((AE98+AF98))/100)</f>
        <v>0</v>
      </c>
      <c r="AH98" s="22">
        <f t="shared" si="261"/>
        <v>0</v>
      </c>
      <c r="AI98" s="144"/>
      <c r="AJ98" s="22">
        <f t="shared" si="188"/>
        <v>0</v>
      </c>
      <c r="AK98" s="22">
        <f t="shared" si="189"/>
        <v>0</v>
      </c>
      <c r="AL98" s="22">
        <f>($AM$97*((AJ98+AK98))/100)</f>
        <v>0</v>
      </c>
      <c r="AM98" s="22">
        <f t="shared" si="262"/>
        <v>0</v>
      </c>
      <c r="AN98" s="114"/>
      <c r="AO98" s="114"/>
      <c r="AP98" s="114"/>
      <c r="AQ98" s="44"/>
      <c r="AR98" s="52"/>
      <c r="AS98" s="52"/>
      <c r="AT98" s="52"/>
      <c r="AU98" s="52"/>
    </row>
    <row r="99" spans="1:47" ht="84.75" customHeight="1">
      <c r="A99" s="112"/>
      <c r="B99" s="112"/>
      <c r="C99" s="115" t="e">
        <f t="shared" si="190"/>
        <v>#N/A</v>
      </c>
      <c r="D99" s="112"/>
      <c r="E99" s="151"/>
      <c r="F99" s="158"/>
      <c r="G99" s="158"/>
      <c r="H99" s="100"/>
      <c r="I99" s="100"/>
      <c r="J99" s="100"/>
      <c r="K99" s="100"/>
      <c r="L99" s="148" t="str">
        <f t="shared" ref="L99" si="263">IF(F99&lt;&gt;"",CONCATENATE(E99," ",F99),CONCATENATE(H99," ",I99," ",J99," ",K99))</f>
        <v xml:space="preserve">   </v>
      </c>
      <c r="M99" s="100"/>
      <c r="N99" s="100"/>
      <c r="O99" s="112"/>
      <c r="P99" s="112"/>
      <c r="Q99" s="112"/>
      <c r="R99" s="112"/>
      <c r="S99" s="115">
        <f t="shared" ref="S99" si="264">IF(R99="Muy alta",100,IF(R99="Alta",80,IF(R99="Media",60,IF(R99="Baja",40,IF(R99="Muy baja",20,IF(R99="Casi Seguro",100,IF(R99="Probable",80,IF(R99="Posible",60,IF(R99="Improbable",40,IF(R99="Rara vez",20,0))))))))))</f>
        <v>0</v>
      </c>
      <c r="T99" s="112"/>
      <c r="U99" s="115">
        <f t="shared" ref="U99" si="265">IF(T99="Catastrófico",100,IF(T99="Mayor",80,IF(T99="Moderado",60,IF(T99="Menor",40,IF(T99="Leve",20,0)))))</f>
        <v>0</v>
      </c>
      <c r="V99" s="112"/>
      <c r="W99" s="44"/>
      <c r="X99" s="22" t="str">
        <f t="shared" si="185"/>
        <v xml:space="preserve"> </v>
      </c>
      <c r="Y99" s="50"/>
      <c r="Z99" s="50"/>
      <c r="AA99" s="50"/>
      <c r="AB99" s="50"/>
      <c r="AC99" s="50"/>
      <c r="AD99" s="142">
        <f t="shared" ref="AD99" si="266">AH101</f>
        <v>0</v>
      </c>
      <c r="AE99" s="22">
        <f t="shared" si="186"/>
        <v>0</v>
      </c>
      <c r="AF99" s="22">
        <f t="shared" si="187"/>
        <v>0</v>
      </c>
      <c r="AG99" s="22">
        <f>($S$99*((AE99+AF99))/100)</f>
        <v>0</v>
      </c>
      <c r="AH99" s="22">
        <f t="shared" ref="AH99" si="267">S99-AG99</f>
        <v>0</v>
      </c>
      <c r="AI99" s="142">
        <f t="shared" ref="AI99" si="268">AM101</f>
        <v>0</v>
      </c>
      <c r="AJ99" s="22">
        <f t="shared" si="188"/>
        <v>0</v>
      </c>
      <c r="AK99" s="22">
        <f t="shared" si="189"/>
        <v>0</v>
      </c>
      <c r="AL99" s="22">
        <f>($U$99*((AJ99+AK99))/100)</f>
        <v>0</v>
      </c>
      <c r="AM99" s="22">
        <f t="shared" ref="AM99" si="269">U99-AL99</f>
        <v>0</v>
      </c>
      <c r="AN99" s="112"/>
      <c r="AO99" s="112"/>
      <c r="AP99" s="112"/>
      <c r="AQ99" s="44"/>
      <c r="AR99" s="52"/>
      <c r="AS99" s="52"/>
      <c r="AT99" s="52"/>
      <c r="AU99" s="52"/>
    </row>
    <row r="100" spans="1:47" ht="84.75" customHeight="1">
      <c r="A100" s="113"/>
      <c r="B100" s="113"/>
      <c r="C100" s="116"/>
      <c r="D100" s="113"/>
      <c r="E100" s="152"/>
      <c r="F100" s="159"/>
      <c r="G100" s="159"/>
      <c r="H100" s="101"/>
      <c r="I100" s="101"/>
      <c r="J100" s="101"/>
      <c r="K100" s="101"/>
      <c r="L100" s="149"/>
      <c r="M100" s="101"/>
      <c r="N100" s="101"/>
      <c r="O100" s="113"/>
      <c r="P100" s="113"/>
      <c r="Q100" s="113"/>
      <c r="R100" s="113"/>
      <c r="S100" s="116"/>
      <c r="T100" s="113"/>
      <c r="U100" s="116"/>
      <c r="V100" s="113"/>
      <c r="W100" s="44"/>
      <c r="X100" s="22" t="str">
        <f t="shared" si="185"/>
        <v xml:space="preserve"> </v>
      </c>
      <c r="Y100" s="50"/>
      <c r="Z100" s="50"/>
      <c r="AA100" s="50"/>
      <c r="AB100" s="50"/>
      <c r="AC100" s="50"/>
      <c r="AD100" s="143"/>
      <c r="AE100" s="22">
        <f t="shared" si="186"/>
        <v>0</v>
      </c>
      <c r="AF100" s="22">
        <f t="shared" si="187"/>
        <v>0</v>
      </c>
      <c r="AG100" s="22">
        <f>($AH$99*((AE100+AF100))/100)</f>
        <v>0</v>
      </c>
      <c r="AH100" s="22">
        <f t="shared" ref="AH100:AH101" si="270">AH99-AG100</f>
        <v>0</v>
      </c>
      <c r="AI100" s="143"/>
      <c r="AJ100" s="22">
        <f t="shared" si="188"/>
        <v>0</v>
      </c>
      <c r="AK100" s="22">
        <f t="shared" si="189"/>
        <v>0</v>
      </c>
      <c r="AL100" s="22">
        <f>($AM$99*((AJ100+AK100))/100)</f>
        <v>0</v>
      </c>
      <c r="AM100" s="22">
        <f t="shared" ref="AM100:AM101" si="271">AM99-AL100</f>
        <v>0</v>
      </c>
      <c r="AN100" s="113"/>
      <c r="AO100" s="113"/>
      <c r="AP100" s="113"/>
      <c r="AQ100" s="44"/>
      <c r="AR100" s="52"/>
      <c r="AS100" s="52"/>
      <c r="AT100" s="52"/>
      <c r="AU100" s="52"/>
    </row>
    <row r="101" spans="1:47" ht="84.75" customHeight="1">
      <c r="A101" s="114"/>
      <c r="B101" s="114"/>
      <c r="C101" s="117"/>
      <c r="D101" s="114"/>
      <c r="E101" s="153"/>
      <c r="F101" s="160"/>
      <c r="G101" s="160"/>
      <c r="H101" s="102"/>
      <c r="I101" s="102"/>
      <c r="J101" s="102"/>
      <c r="K101" s="102"/>
      <c r="L101" s="150"/>
      <c r="M101" s="102"/>
      <c r="N101" s="102"/>
      <c r="O101" s="114"/>
      <c r="P101" s="114"/>
      <c r="Q101" s="114"/>
      <c r="R101" s="114"/>
      <c r="S101" s="117"/>
      <c r="T101" s="114"/>
      <c r="U101" s="117"/>
      <c r="V101" s="114"/>
      <c r="W101" s="44"/>
      <c r="X101" s="22" t="str">
        <f t="shared" si="185"/>
        <v xml:space="preserve"> </v>
      </c>
      <c r="Y101" s="50"/>
      <c r="Z101" s="50"/>
      <c r="AA101" s="50"/>
      <c r="AB101" s="50"/>
      <c r="AC101" s="50"/>
      <c r="AD101" s="144"/>
      <c r="AE101" s="22">
        <f t="shared" si="186"/>
        <v>0</v>
      </c>
      <c r="AF101" s="22">
        <f t="shared" si="187"/>
        <v>0</v>
      </c>
      <c r="AG101" s="22">
        <f>($AH$100*((AE101+AF101))/100)</f>
        <v>0</v>
      </c>
      <c r="AH101" s="22">
        <f t="shared" si="270"/>
        <v>0</v>
      </c>
      <c r="AI101" s="144"/>
      <c r="AJ101" s="22">
        <f t="shared" si="188"/>
        <v>0</v>
      </c>
      <c r="AK101" s="22">
        <f t="shared" si="189"/>
        <v>0</v>
      </c>
      <c r="AL101" s="22">
        <f>($AM$100*((AJ101+AK101))/100)</f>
        <v>0</v>
      </c>
      <c r="AM101" s="22">
        <f t="shared" si="271"/>
        <v>0</v>
      </c>
      <c r="AN101" s="114"/>
      <c r="AO101" s="114"/>
      <c r="AP101" s="114"/>
      <c r="AQ101" s="44"/>
      <c r="AR101" s="52"/>
      <c r="AS101" s="52"/>
      <c r="AT101" s="52"/>
      <c r="AU101" s="52"/>
    </row>
    <row r="102" spans="1:47" ht="45" hidden="1">
      <c r="A102" s="46"/>
      <c r="B102" s="46"/>
      <c r="C102" s="46"/>
      <c r="D102" s="46"/>
      <c r="M102" s="38" t="s">
        <v>55</v>
      </c>
      <c r="N102" s="38" t="s">
        <v>56</v>
      </c>
      <c r="AQ102" s="1"/>
    </row>
    <row r="103" spans="1:47" ht="60" hidden="1">
      <c r="A103" s="46"/>
      <c r="B103" s="46"/>
      <c r="C103" s="46"/>
      <c r="D103" s="46"/>
      <c r="M103" s="38" t="s">
        <v>57</v>
      </c>
      <c r="N103" s="38" t="s">
        <v>58</v>
      </c>
      <c r="AQ103" s="157"/>
    </row>
    <row r="104" spans="1:47" ht="45" hidden="1">
      <c r="A104" s="46"/>
      <c r="B104" s="46"/>
      <c r="C104" s="46"/>
      <c r="D104" s="46"/>
      <c r="M104" s="38" t="s">
        <v>59</v>
      </c>
      <c r="N104" s="38" t="s">
        <v>60</v>
      </c>
      <c r="AQ104" s="157"/>
    </row>
    <row r="105" spans="1:47" ht="30" hidden="1">
      <c r="A105" s="46"/>
      <c r="B105" s="46"/>
      <c r="C105" s="46"/>
      <c r="D105" s="46"/>
      <c r="M105" s="38" t="s">
        <v>61</v>
      </c>
      <c r="N105" s="38" t="s">
        <v>62</v>
      </c>
      <c r="AQ105" s="157"/>
    </row>
    <row r="106" spans="1:47" ht="30" hidden="1">
      <c r="M106" s="38" t="s">
        <v>63</v>
      </c>
      <c r="N106" s="38" t="s">
        <v>64</v>
      </c>
      <c r="AQ106" s="157"/>
    </row>
    <row r="107" spans="1:47" ht="30" hidden="1">
      <c r="E107" s="155" t="s">
        <v>65</v>
      </c>
      <c r="F107" s="155" t="s">
        <v>66</v>
      </c>
      <c r="M107" s="38" t="s">
        <v>67</v>
      </c>
      <c r="N107" s="38" t="s">
        <v>68</v>
      </c>
      <c r="AQ107" s="157"/>
    </row>
    <row r="108" spans="1:47" ht="30" hidden="1">
      <c r="E108" s="156"/>
      <c r="F108" s="156"/>
      <c r="M108" s="38" t="s">
        <v>69</v>
      </c>
      <c r="N108" s="38" t="s">
        <v>70</v>
      </c>
      <c r="AQ108" s="157"/>
    </row>
    <row r="109" spans="1:47" ht="225" hidden="1">
      <c r="E109" s="40" t="s">
        <v>71</v>
      </c>
      <c r="F109" s="53" t="s">
        <v>72</v>
      </c>
      <c r="L109" s="38" t="s">
        <v>73</v>
      </c>
      <c r="M109" s="38" t="s">
        <v>74</v>
      </c>
      <c r="N109" s="38" t="s">
        <v>75</v>
      </c>
      <c r="AQ109" s="1"/>
    </row>
    <row r="110" spans="1:47" ht="180" hidden="1">
      <c r="E110" s="41" t="s">
        <v>76</v>
      </c>
      <c r="F110" s="40" t="s">
        <v>77</v>
      </c>
      <c r="L110" s="38" t="s">
        <v>78</v>
      </c>
      <c r="N110" s="38" t="s">
        <v>79</v>
      </c>
      <c r="AQ110" s="1"/>
    </row>
    <row r="111" spans="1:47" hidden="1">
      <c r="E111" s="39" t="s">
        <v>80</v>
      </c>
      <c r="F111" s="39"/>
      <c r="L111" s="38" t="s">
        <v>81</v>
      </c>
      <c r="AQ111" s="1"/>
    </row>
    <row r="112" spans="1:47" ht="75" hidden="1" customHeight="1">
      <c r="E112" s="39" t="s">
        <v>82</v>
      </c>
      <c r="F112" s="40"/>
      <c r="L112" s="38" t="s">
        <v>83</v>
      </c>
      <c r="AQ112" s="1"/>
    </row>
    <row r="113" spans="5:43" ht="30" hidden="1">
      <c r="E113" s="39" t="s">
        <v>84</v>
      </c>
      <c r="F113" s="70"/>
      <c r="L113" s="38" t="s">
        <v>85</v>
      </c>
      <c r="AQ113" s="1"/>
    </row>
    <row r="114" spans="5:43" ht="31.5" hidden="1">
      <c r="E114" s="41" t="s">
        <v>86</v>
      </c>
      <c r="F114" s="53"/>
      <c r="L114" s="42" t="s">
        <v>87</v>
      </c>
      <c r="M114" s="42"/>
      <c r="N114" s="42"/>
      <c r="O114" s="3" t="s">
        <v>88</v>
      </c>
      <c r="P114" s="3"/>
      <c r="Q114" s="3"/>
      <c r="R114" s="9" t="s">
        <v>89</v>
      </c>
      <c r="S114" s="15"/>
      <c r="T114" s="14" t="s">
        <v>90</v>
      </c>
      <c r="U114" s="14"/>
      <c r="V114" s="15" t="s">
        <v>91</v>
      </c>
      <c r="W114" s="45" t="s">
        <v>92</v>
      </c>
      <c r="X114" s="27" t="s">
        <v>93</v>
      </c>
      <c r="AQ114" s="1"/>
    </row>
    <row r="115" spans="5:43" ht="47.25" hidden="1">
      <c r="E115" s="43" t="s">
        <v>94</v>
      </c>
      <c r="F115" s="53"/>
      <c r="L115" s="42" t="s">
        <v>95</v>
      </c>
      <c r="M115" s="42"/>
      <c r="N115" s="42"/>
      <c r="O115" s="3" t="s">
        <v>96</v>
      </c>
      <c r="P115" s="3"/>
      <c r="Q115" s="3"/>
      <c r="R115" s="9" t="s">
        <v>97</v>
      </c>
      <c r="S115" s="15"/>
      <c r="T115" s="14" t="s">
        <v>98</v>
      </c>
      <c r="U115" s="14"/>
      <c r="V115" s="15" t="s">
        <v>99</v>
      </c>
      <c r="W115" s="45" t="s">
        <v>100</v>
      </c>
      <c r="X115" s="28" t="s">
        <v>101</v>
      </c>
      <c r="AQ115" s="1"/>
    </row>
    <row r="116" spans="5:43" ht="63" hidden="1">
      <c r="E116" s="43" t="s">
        <v>102</v>
      </c>
      <c r="F116" s="53"/>
      <c r="L116" s="42" t="s">
        <v>103</v>
      </c>
      <c r="M116" s="42"/>
      <c r="N116" s="42"/>
      <c r="O116" s="3" t="s">
        <v>97</v>
      </c>
      <c r="P116" s="3"/>
      <c r="Q116" s="3"/>
      <c r="R116" s="9" t="s">
        <v>104</v>
      </c>
      <c r="S116" s="15"/>
      <c r="T116" s="14" t="s">
        <v>105</v>
      </c>
      <c r="U116" s="14"/>
      <c r="V116" s="15" t="s">
        <v>106</v>
      </c>
      <c r="W116" s="45"/>
      <c r="X116" s="27" t="s">
        <v>107</v>
      </c>
      <c r="AQ116" s="1"/>
    </row>
    <row r="117" spans="5:43" ht="31.5" hidden="1">
      <c r="E117" s="43" t="s">
        <v>108</v>
      </c>
      <c r="F117" s="71"/>
      <c r="L117" s="42" t="s">
        <v>109</v>
      </c>
      <c r="M117" s="42"/>
      <c r="N117" s="42"/>
      <c r="O117" s="3" t="s">
        <v>110</v>
      </c>
      <c r="P117" s="3"/>
      <c r="Q117" s="3"/>
      <c r="R117" s="9" t="s">
        <v>111</v>
      </c>
      <c r="S117" s="15"/>
      <c r="T117" s="15" t="s">
        <v>41</v>
      </c>
      <c r="U117" s="15"/>
      <c r="V117" s="15" t="s">
        <v>112</v>
      </c>
      <c r="X117" s="28" t="s">
        <v>113</v>
      </c>
      <c r="AQ117" s="1"/>
    </row>
    <row r="118" spans="5:43" ht="31.5" hidden="1">
      <c r="E118" s="39" t="s">
        <v>114</v>
      </c>
      <c r="F118" s="39"/>
      <c r="L118" s="42" t="s">
        <v>115</v>
      </c>
      <c r="M118" s="42"/>
      <c r="N118" s="42"/>
      <c r="O118" s="3" t="s">
        <v>116</v>
      </c>
      <c r="P118" s="3"/>
      <c r="Q118" s="3"/>
      <c r="R118" s="4"/>
      <c r="S118" s="21"/>
      <c r="T118" s="15" t="s">
        <v>117</v>
      </c>
      <c r="U118" s="15"/>
      <c r="W118" s="38" t="s">
        <v>118</v>
      </c>
      <c r="X118" s="27" t="s">
        <v>119</v>
      </c>
      <c r="AQ118" s="1"/>
    </row>
    <row r="119" spans="5:43" ht="31.5" hidden="1">
      <c r="E119" s="43" t="s">
        <v>120</v>
      </c>
      <c r="F119" s="39"/>
      <c r="L119" s="97" t="s">
        <v>121</v>
      </c>
      <c r="O119" s="15" t="s">
        <v>122</v>
      </c>
      <c r="P119" s="15"/>
      <c r="Q119" s="15"/>
      <c r="W119" s="38" t="s">
        <v>123</v>
      </c>
      <c r="X119" s="27" t="s">
        <v>124</v>
      </c>
      <c r="AQ119" s="1"/>
    </row>
    <row r="120" spans="5:43" ht="94.5" hidden="1">
      <c r="E120" s="39" t="s">
        <v>125</v>
      </c>
      <c r="F120" s="39"/>
      <c r="L120" s="97" t="s">
        <v>126</v>
      </c>
      <c r="O120" s="15" t="s">
        <v>127</v>
      </c>
      <c r="P120" s="15"/>
      <c r="Q120" s="15"/>
      <c r="X120" s="27" t="s">
        <v>128</v>
      </c>
    </row>
    <row r="121" spans="5:43" ht="31.5" hidden="1">
      <c r="E121" s="39" t="s">
        <v>129</v>
      </c>
      <c r="F121" s="40"/>
      <c r="L121" s="97" t="s">
        <v>130</v>
      </c>
      <c r="O121" s="15" t="s">
        <v>131</v>
      </c>
      <c r="P121" s="15"/>
      <c r="Q121" s="15"/>
      <c r="X121" s="27" t="s">
        <v>132</v>
      </c>
    </row>
    <row r="122" spans="5:43" ht="30" hidden="1">
      <c r="E122" s="39" t="s">
        <v>133</v>
      </c>
      <c r="F122" s="39"/>
      <c r="L122" s="97" t="s">
        <v>134</v>
      </c>
      <c r="O122" s="15" t="s">
        <v>135</v>
      </c>
      <c r="P122" s="15"/>
      <c r="Q122" s="15"/>
    </row>
    <row r="123" spans="5:43" ht="30" hidden="1">
      <c r="E123" s="39" t="s">
        <v>136</v>
      </c>
      <c r="F123" s="39"/>
      <c r="L123" s="97" t="s">
        <v>137</v>
      </c>
    </row>
    <row r="124" spans="5:43" ht="15.75" hidden="1">
      <c r="E124" s="39" t="s">
        <v>138</v>
      </c>
      <c r="F124" s="39"/>
      <c r="X124" s="27"/>
    </row>
    <row r="125" spans="5:43" ht="30" hidden="1">
      <c r="E125" s="39" t="s">
        <v>139</v>
      </c>
      <c r="F125" s="39"/>
      <c r="L125" s="98"/>
      <c r="X125" s="5"/>
    </row>
    <row r="126" spans="5:43" hidden="1">
      <c r="E126" s="39" t="s">
        <v>140</v>
      </c>
      <c r="F126" s="39"/>
      <c r="L126" s="99"/>
    </row>
    <row r="127" spans="5:43" hidden="1">
      <c r="E127" s="39" t="s">
        <v>141</v>
      </c>
      <c r="F127" s="39"/>
      <c r="L127" s="98"/>
    </row>
    <row r="128" spans="5:43" ht="15" hidden="1" customHeight="1">
      <c r="E128" s="39" t="s">
        <v>142</v>
      </c>
      <c r="F128" s="72"/>
    </row>
    <row r="129" spans="5:6" hidden="1">
      <c r="E129" s="39" t="s">
        <v>143</v>
      </c>
    </row>
    <row r="130" spans="5:6" hidden="1">
      <c r="E130" s="39" t="s">
        <v>144</v>
      </c>
    </row>
    <row r="131" spans="5:6" ht="405" hidden="1">
      <c r="E131" s="39" t="s">
        <v>145</v>
      </c>
      <c r="F131" s="71" t="s">
        <v>146</v>
      </c>
    </row>
    <row r="132" spans="5:6" ht="165" hidden="1">
      <c r="E132" s="39" t="s">
        <v>147</v>
      </c>
      <c r="F132" s="53" t="s">
        <v>148</v>
      </c>
    </row>
    <row r="133" spans="5:6" ht="285" hidden="1">
      <c r="E133" s="39" t="s">
        <v>149</v>
      </c>
      <c r="F133" s="53" t="s">
        <v>150</v>
      </c>
    </row>
    <row r="134" spans="5:6" ht="225" hidden="1">
      <c r="E134" s="39" t="s">
        <v>151</v>
      </c>
      <c r="F134" s="53" t="s">
        <v>152</v>
      </c>
    </row>
    <row r="135" spans="5:6" ht="409.5" hidden="1">
      <c r="E135" s="39" t="s">
        <v>153</v>
      </c>
      <c r="F135" s="53" t="s">
        <v>154</v>
      </c>
    </row>
    <row r="136" spans="5:6" ht="285" hidden="1">
      <c r="E136" s="39" t="s">
        <v>155</v>
      </c>
      <c r="F136" s="53" t="s">
        <v>156</v>
      </c>
    </row>
    <row r="137" spans="5:6" ht="409.5" hidden="1">
      <c r="E137" s="39" t="s">
        <v>157</v>
      </c>
      <c r="F137" s="53" t="s">
        <v>158</v>
      </c>
    </row>
    <row r="138" spans="5:6" ht="225" hidden="1">
      <c r="E138" s="39" t="s">
        <v>159</v>
      </c>
      <c r="F138" s="53" t="s">
        <v>160</v>
      </c>
    </row>
    <row r="139" spans="5:6" ht="285" hidden="1">
      <c r="E139" s="39" t="s">
        <v>161</v>
      </c>
      <c r="F139" s="53" t="s">
        <v>162</v>
      </c>
    </row>
    <row r="140" spans="5:6" ht="135" hidden="1">
      <c r="E140" s="39" t="s">
        <v>163</v>
      </c>
      <c r="F140" s="53" t="s">
        <v>164</v>
      </c>
    </row>
    <row r="141" spans="5:6" ht="210" hidden="1">
      <c r="E141" s="39" t="s">
        <v>165</v>
      </c>
      <c r="F141" s="53" t="s">
        <v>166</v>
      </c>
    </row>
    <row r="142" spans="5:6" ht="75" hidden="1">
      <c r="E142" s="39" t="s">
        <v>167</v>
      </c>
      <c r="F142" s="53" t="s">
        <v>168</v>
      </c>
    </row>
    <row r="143" spans="5:6" ht="409.5" hidden="1">
      <c r="E143" s="39" t="s">
        <v>169</v>
      </c>
      <c r="F143" s="53" t="s">
        <v>170</v>
      </c>
    </row>
    <row r="144" spans="5:6" ht="409.5" hidden="1">
      <c r="E144" s="39" t="s">
        <v>171</v>
      </c>
      <c r="F144" s="53" t="s">
        <v>172</v>
      </c>
    </row>
    <row r="145" spans="5:6" ht="285" hidden="1">
      <c r="E145" s="39" t="s">
        <v>173</v>
      </c>
      <c r="F145" s="53" t="s">
        <v>174</v>
      </c>
    </row>
    <row r="146" spans="5:6" ht="210" hidden="1">
      <c r="E146" s="39" t="s">
        <v>175</v>
      </c>
      <c r="F146" s="53" t="s">
        <v>176</v>
      </c>
    </row>
    <row r="147" spans="5:6" hidden="1"/>
    <row r="148" spans="5:6" hidden="1"/>
    <row r="149" spans="5:6" ht="30" hidden="1" customHeight="1"/>
  </sheetData>
  <sortState xmlns:xlrd2="http://schemas.microsoft.com/office/spreadsheetml/2017/richdata2" ref="N102:N110">
    <sortCondition ref="N102:N110"/>
  </sortState>
  <mergeCells count="887">
    <mergeCell ref="N48:N50"/>
    <mergeCell ref="N51:N53"/>
    <mergeCell ref="N54:N56"/>
    <mergeCell ref="N57:N59"/>
    <mergeCell ref="N60:N62"/>
    <mergeCell ref="N63:N65"/>
    <mergeCell ref="N66:N68"/>
    <mergeCell ref="N69:N71"/>
    <mergeCell ref="N72:N74"/>
    <mergeCell ref="N18:N20"/>
    <mergeCell ref="N21:N23"/>
    <mergeCell ref="N24:N26"/>
    <mergeCell ref="N27:N29"/>
    <mergeCell ref="N30:N32"/>
    <mergeCell ref="N33:N35"/>
    <mergeCell ref="N36:N38"/>
    <mergeCell ref="N39:N41"/>
    <mergeCell ref="N42:N44"/>
    <mergeCell ref="AP90:AP92"/>
    <mergeCell ref="AP93:AP95"/>
    <mergeCell ref="AP96:AP98"/>
    <mergeCell ref="AP99:AP101"/>
    <mergeCell ref="AP63:AP65"/>
    <mergeCell ref="AP66:AP68"/>
    <mergeCell ref="AP69:AP71"/>
    <mergeCell ref="AP72:AP74"/>
    <mergeCell ref="AP75:AP77"/>
    <mergeCell ref="AP78:AP80"/>
    <mergeCell ref="AP81:AP83"/>
    <mergeCell ref="AP84:AP86"/>
    <mergeCell ref="AP87:AP89"/>
    <mergeCell ref="AP36:AP38"/>
    <mergeCell ref="AP39:AP41"/>
    <mergeCell ref="AP42:AP44"/>
    <mergeCell ref="AP45:AP47"/>
    <mergeCell ref="AP48:AP50"/>
    <mergeCell ref="AP51:AP53"/>
    <mergeCell ref="AP54:AP56"/>
    <mergeCell ref="AP57:AP59"/>
    <mergeCell ref="AP60:AP62"/>
    <mergeCell ref="AP9:AP11"/>
    <mergeCell ref="AP12:AP14"/>
    <mergeCell ref="AP15:AP17"/>
    <mergeCell ref="AP18:AP20"/>
    <mergeCell ref="AP21:AP23"/>
    <mergeCell ref="AP24:AP26"/>
    <mergeCell ref="AP27:AP29"/>
    <mergeCell ref="AP30:AP32"/>
    <mergeCell ref="AP33:AP35"/>
    <mergeCell ref="V99:V101"/>
    <mergeCell ref="AD99:AD101"/>
    <mergeCell ref="AI99:AI101"/>
    <mergeCell ref="AN99:AN101"/>
    <mergeCell ref="AO99:AO101"/>
    <mergeCell ref="O99:O101"/>
    <mergeCell ref="R99:R101"/>
    <mergeCell ref="S99:S101"/>
    <mergeCell ref="T99:T101"/>
    <mergeCell ref="U99:U101"/>
    <mergeCell ref="Q99:Q101"/>
    <mergeCell ref="A96:A98"/>
    <mergeCell ref="E96:E98"/>
    <mergeCell ref="F96:F98"/>
    <mergeCell ref="G96:G98"/>
    <mergeCell ref="L96:L98"/>
    <mergeCell ref="P96:P98"/>
    <mergeCell ref="A99:A101"/>
    <mergeCell ref="E99:E101"/>
    <mergeCell ref="F99:F101"/>
    <mergeCell ref="G99:G101"/>
    <mergeCell ref="L99:L101"/>
    <mergeCell ref="P99:P101"/>
    <mergeCell ref="D96:D98"/>
    <mergeCell ref="D99:D101"/>
    <mergeCell ref="M96:M98"/>
    <mergeCell ref="M99:M101"/>
    <mergeCell ref="N96:N98"/>
    <mergeCell ref="N99:N101"/>
    <mergeCell ref="B96:B98"/>
    <mergeCell ref="C96:C98"/>
    <mergeCell ref="B99:B101"/>
    <mergeCell ref="C99:C101"/>
    <mergeCell ref="AO93:AO95"/>
    <mergeCell ref="O93:O95"/>
    <mergeCell ref="R93:R95"/>
    <mergeCell ref="S93:S95"/>
    <mergeCell ref="T93:T95"/>
    <mergeCell ref="U93:U95"/>
    <mergeCell ref="AO96:AO98"/>
    <mergeCell ref="O96:O98"/>
    <mergeCell ref="R96:R98"/>
    <mergeCell ref="S96:S98"/>
    <mergeCell ref="T96:T98"/>
    <mergeCell ref="U96:U98"/>
    <mergeCell ref="V96:V98"/>
    <mergeCell ref="AD96:AD98"/>
    <mergeCell ref="AI96:AI98"/>
    <mergeCell ref="AN96:AN98"/>
    <mergeCell ref="Q93:Q95"/>
    <mergeCell ref="Q96:Q98"/>
    <mergeCell ref="A93:A95"/>
    <mergeCell ref="E93:E95"/>
    <mergeCell ref="F93:F95"/>
    <mergeCell ref="G93:G95"/>
    <mergeCell ref="L93:L95"/>
    <mergeCell ref="V90:V92"/>
    <mergeCell ref="AD90:AD92"/>
    <mergeCell ref="AI90:AI92"/>
    <mergeCell ref="AN90:AN92"/>
    <mergeCell ref="P93:P95"/>
    <mergeCell ref="V93:V95"/>
    <mergeCell ref="AD93:AD95"/>
    <mergeCell ref="AI93:AI95"/>
    <mergeCell ref="AN93:AN95"/>
    <mergeCell ref="Q90:Q92"/>
    <mergeCell ref="D93:D95"/>
    <mergeCell ref="M93:M95"/>
    <mergeCell ref="N90:N92"/>
    <mergeCell ref="N93:N95"/>
    <mergeCell ref="B93:B95"/>
    <mergeCell ref="C93:C95"/>
    <mergeCell ref="H93:H95"/>
    <mergeCell ref="I93:I95"/>
    <mergeCell ref="J93:J95"/>
    <mergeCell ref="AO90:AO92"/>
    <mergeCell ref="O90:O92"/>
    <mergeCell ref="R90:R92"/>
    <mergeCell ref="S90:S92"/>
    <mergeCell ref="T90:T92"/>
    <mergeCell ref="U90:U92"/>
    <mergeCell ref="A90:A92"/>
    <mergeCell ref="E90:E92"/>
    <mergeCell ref="F90:F92"/>
    <mergeCell ref="G90:G92"/>
    <mergeCell ref="L90:L92"/>
    <mergeCell ref="P90:P92"/>
    <mergeCell ref="D90:D92"/>
    <mergeCell ref="M90:M92"/>
    <mergeCell ref="B90:B92"/>
    <mergeCell ref="C90:C92"/>
    <mergeCell ref="V87:V89"/>
    <mergeCell ref="AD87:AD89"/>
    <mergeCell ref="AI87:AI89"/>
    <mergeCell ref="AN87:AN89"/>
    <mergeCell ref="AO87:AO89"/>
    <mergeCell ref="O87:O89"/>
    <mergeCell ref="R87:R89"/>
    <mergeCell ref="S87:S89"/>
    <mergeCell ref="T87:T89"/>
    <mergeCell ref="U87:U89"/>
    <mergeCell ref="Q87:Q89"/>
    <mergeCell ref="A84:A86"/>
    <mergeCell ref="E84:E86"/>
    <mergeCell ref="F84:F86"/>
    <mergeCell ref="G84:G86"/>
    <mergeCell ref="L84:L86"/>
    <mergeCell ref="P84:P86"/>
    <mergeCell ref="A87:A89"/>
    <mergeCell ref="E87:E89"/>
    <mergeCell ref="F87:F89"/>
    <mergeCell ref="G87:G89"/>
    <mergeCell ref="L87:L89"/>
    <mergeCell ref="P87:P89"/>
    <mergeCell ref="D84:D86"/>
    <mergeCell ref="D87:D89"/>
    <mergeCell ref="M84:M86"/>
    <mergeCell ref="M87:M89"/>
    <mergeCell ref="N84:N86"/>
    <mergeCell ref="N87:N89"/>
    <mergeCell ref="B84:B86"/>
    <mergeCell ref="C84:C86"/>
    <mergeCell ref="B87:B89"/>
    <mergeCell ref="C87:C89"/>
    <mergeCell ref="H84:H86"/>
    <mergeCell ref="I84:I86"/>
    <mergeCell ref="AO81:AO83"/>
    <mergeCell ref="O81:O83"/>
    <mergeCell ref="R81:R83"/>
    <mergeCell ref="S81:S83"/>
    <mergeCell ref="T81:T83"/>
    <mergeCell ref="U81:U83"/>
    <mergeCell ref="AO84:AO86"/>
    <mergeCell ref="O84:O86"/>
    <mergeCell ref="R84:R86"/>
    <mergeCell ref="S84:S86"/>
    <mergeCell ref="T84:T86"/>
    <mergeCell ref="U84:U86"/>
    <mergeCell ref="V84:V86"/>
    <mergeCell ref="AD84:AD86"/>
    <mergeCell ref="AI84:AI86"/>
    <mergeCell ref="AN84:AN86"/>
    <mergeCell ref="Q81:Q83"/>
    <mergeCell ref="Q84:Q86"/>
    <mergeCell ref="A81:A83"/>
    <mergeCell ref="E81:E83"/>
    <mergeCell ref="F81:F83"/>
    <mergeCell ref="G81:G83"/>
    <mergeCell ref="L81:L83"/>
    <mergeCell ref="V78:V80"/>
    <mergeCell ref="AD78:AD80"/>
    <mergeCell ref="AI78:AI80"/>
    <mergeCell ref="AN78:AN80"/>
    <mergeCell ref="P81:P83"/>
    <mergeCell ref="V81:V83"/>
    <mergeCell ref="AD81:AD83"/>
    <mergeCell ref="AI81:AI83"/>
    <mergeCell ref="AN81:AN83"/>
    <mergeCell ref="Q78:Q80"/>
    <mergeCell ref="D81:D83"/>
    <mergeCell ref="M81:M83"/>
    <mergeCell ref="N78:N80"/>
    <mergeCell ref="N81:N83"/>
    <mergeCell ref="B81:B83"/>
    <mergeCell ref="C81:C83"/>
    <mergeCell ref="AO78:AO80"/>
    <mergeCell ref="O78:O80"/>
    <mergeCell ref="R78:R80"/>
    <mergeCell ref="S78:S80"/>
    <mergeCell ref="T78:T80"/>
    <mergeCell ref="U78:U80"/>
    <mergeCell ref="A78:A80"/>
    <mergeCell ref="E78:E80"/>
    <mergeCell ref="F78:F80"/>
    <mergeCell ref="G78:G80"/>
    <mergeCell ref="L78:L80"/>
    <mergeCell ref="P78:P80"/>
    <mergeCell ref="D78:D80"/>
    <mergeCell ref="M78:M80"/>
    <mergeCell ref="B78:B80"/>
    <mergeCell ref="C78:C80"/>
    <mergeCell ref="V75:V77"/>
    <mergeCell ref="AD75:AD77"/>
    <mergeCell ref="AI75:AI77"/>
    <mergeCell ref="AN75:AN77"/>
    <mergeCell ref="AO75:AO77"/>
    <mergeCell ref="O75:O77"/>
    <mergeCell ref="R75:R77"/>
    <mergeCell ref="S75:S77"/>
    <mergeCell ref="T75:T77"/>
    <mergeCell ref="U75:U77"/>
    <mergeCell ref="Q75:Q77"/>
    <mergeCell ref="A72:A74"/>
    <mergeCell ref="E72:E74"/>
    <mergeCell ref="F72:F74"/>
    <mergeCell ref="G72:G74"/>
    <mergeCell ref="L72:L74"/>
    <mergeCell ref="P72:P74"/>
    <mergeCell ref="A75:A77"/>
    <mergeCell ref="E75:E77"/>
    <mergeCell ref="F75:F77"/>
    <mergeCell ref="G75:G77"/>
    <mergeCell ref="L75:L77"/>
    <mergeCell ref="P75:P77"/>
    <mergeCell ref="D72:D74"/>
    <mergeCell ref="D75:D77"/>
    <mergeCell ref="M75:M77"/>
    <mergeCell ref="N75:N77"/>
    <mergeCell ref="B72:B74"/>
    <mergeCell ref="C72:C74"/>
    <mergeCell ref="B75:B77"/>
    <mergeCell ref="C75:C77"/>
    <mergeCell ref="H72:H74"/>
    <mergeCell ref="I72:I74"/>
    <mergeCell ref="J72:J74"/>
    <mergeCell ref="K72:K74"/>
    <mergeCell ref="AO69:AO71"/>
    <mergeCell ref="O69:O71"/>
    <mergeCell ref="R69:R71"/>
    <mergeCell ref="S69:S71"/>
    <mergeCell ref="T69:T71"/>
    <mergeCell ref="U69:U71"/>
    <mergeCell ref="AO72:AO74"/>
    <mergeCell ref="O72:O74"/>
    <mergeCell ref="R72:R74"/>
    <mergeCell ref="S72:S74"/>
    <mergeCell ref="T72:T74"/>
    <mergeCell ref="U72:U74"/>
    <mergeCell ref="V72:V74"/>
    <mergeCell ref="AD72:AD74"/>
    <mergeCell ref="AI72:AI74"/>
    <mergeCell ref="AN72:AN74"/>
    <mergeCell ref="Q72:Q74"/>
    <mergeCell ref="Q69:Q71"/>
    <mergeCell ref="A69:A71"/>
    <mergeCell ref="E69:E71"/>
    <mergeCell ref="F69:F71"/>
    <mergeCell ref="G69:G71"/>
    <mergeCell ref="L69:L71"/>
    <mergeCell ref="V66:V68"/>
    <mergeCell ref="AD66:AD68"/>
    <mergeCell ref="AI66:AI68"/>
    <mergeCell ref="AN66:AN68"/>
    <mergeCell ref="P69:P71"/>
    <mergeCell ref="V69:V71"/>
    <mergeCell ref="AD69:AD71"/>
    <mergeCell ref="AI69:AI71"/>
    <mergeCell ref="AN69:AN71"/>
    <mergeCell ref="Q66:Q68"/>
    <mergeCell ref="D69:D71"/>
    <mergeCell ref="B69:B71"/>
    <mergeCell ref="C69:C71"/>
    <mergeCell ref="AO66:AO68"/>
    <mergeCell ref="O66:O68"/>
    <mergeCell ref="R66:R68"/>
    <mergeCell ref="S66:S68"/>
    <mergeCell ref="T66:T68"/>
    <mergeCell ref="U66:U68"/>
    <mergeCell ref="A66:A68"/>
    <mergeCell ref="E66:E68"/>
    <mergeCell ref="F66:F68"/>
    <mergeCell ref="G66:G68"/>
    <mergeCell ref="L66:L68"/>
    <mergeCell ref="P66:P68"/>
    <mergeCell ref="D66:D68"/>
    <mergeCell ref="B66:B68"/>
    <mergeCell ref="C66:C68"/>
    <mergeCell ref="AD63:AD65"/>
    <mergeCell ref="AI63:AI65"/>
    <mergeCell ref="AN63:AN65"/>
    <mergeCell ref="AO63:AO65"/>
    <mergeCell ref="O63:O65"/>
    <mergeCell ref="R63:R65"/>
    <mergeCell ref="S63:S65"/>
    <mergeCell ref="T63:T65"/>
    <mergeCell ref="U63:U65"/>
    <mergeCell ref="Q63:Q65"/>
    <mergeCell ref="V63:V65"/>
    <mergeCell ref="A60:A62"/>
    <mergeCell ref="E60:E62"/>
    <mergeCell ref="F60:F62"/>
    <mergeCell ref="G60:G62"/>
    <mergeCell ref="L60:L62"/>
    <mergeCell ref="P60:P62"/>
    <mergeCell ref="A63:A65"/>
    <mergeCell ref="E63:E65"/>
    <mergeCell ref="F63:F65"/>
    <mergeCell ref="G63:G65"/>
    <mergeCell ref="L63:L65"/>
    <mergeCell ref="P63:P65"/>
    <mergeCell ref="D60:D62"/>
    <mergeCell ref="D63:D65"/>
    <mergeCell ref="B60:B62"/>
    <mergeCell ref="C60:C62"/>
    <mergeCell ref="B63:B65"/>
    <mergeCell ref="C63:C65"/>
    <mergeCell ref="H60:H62"/>
    <mergeCell ref="I60:I62"/>
    <mergeCell ref="J60:J62"/>
    <mergeCell ref="K60:K62"/>
    <mergeCell ref="H63:H65"/>
    <mergeCell ref="I63:I65"/>
    <mergeCell ref="AO57:AO59"/>
    <mergeCell ref="O57:O59"/>
    <mergeCell ref="R57:R59"/>
    <mergeCell ref="S57:S59"/>
    <mergeCell ref="T57:T59"/>
    <mergeCell ref="U57:U59"/>
    <mergeCell ref="AO60:AO62"/>
    <mergeCell ref="O60:O62"/>
    <mergeCell ref="R60:R62"/>
    <mergeCell ref="S60:S62"/>
    <mergeCell ref="T60:T62"/>
    <mergeCell ref="U60:U62"/>
    <mergeCell ref="V60:V62"/>
    <mergeCell ref="AD60:AD62"/>
    <mergeCell ref="AI60:AI62"/>
    <mergeCell ref="AN60:AN62"/>
    <mergeCell ref="Q57:Q59"/>
    <mergeCell ref="Q60:Q62"/>
    <mergeCell ref="A57:A59"/>
    <mergeCell ref="E57:E59"/>
    <mergeCell ref="F57:F59"/>
    <mergeCell ref="G57:G59"/>
    <mergeCell ref="L57:L59"/>
    <mergeCell ref="V54:V56"/>
    <mergeCell ref="AD54:AD56"/>
    <mergeCell ref="AI54:AI56"/>
    <mergeCell ref="AN54:AN56"/>
    <mergeCell ref="P57:P59"/>
    <mergeCell ref="V57:V59"/>
    <mergeCell ref="AD57:AD59"/>
    <mergeCell ref="AI57:AI59"/>
    <mergeCell ref="AN57:AN59"/>
    <mergeCell ref="Q54:Q56"/>
    <mergeCell ref="D57:D59"/>
    <mergeCell ref="B57:B59"/>
    <mergeCell ref="C57:C59"/>
    <mergeCell ref="H57:H59"/>
    <mergeCell ref="I57:I59"/>
    <mergeCell ref="J57:J59"/>
    <mergeCell ref="K57:K59"/>
    <mergeCell ref="AO54:AO56"/>
    <mergeCell ref="O54:O56"/>
    <mergeCell ref="R54:R56"/>
    <mergeCell ref="S54:S56"/>
    <mergeCell ref="T54:T56"/>
    <mergeCell ref="U54:U56"/>
    <mergeCell ref="A54:A56"/>
    <mergeCell ref="E54:E56"/>
    <mergeCell ref="F54:F56"/>
    <mergeCell ref="G54:G56"/>
    <mergeCell ref="L54:L56"/>
    <mergeCell ref="D54:D56"/>
    <mergeCell ref="B54:B56"/>
    <mergeCell ref="C54:C56"/>
    <mergeCell ref="H54:H56"/>
    <mergeCell ref="I54:I56"/>
    <mergeCell ref="J54:J56"/>
    <mergeCell ref="K54:K56"/>
    <mergeCell ref="AD51:AD53"/>
    <mergeCell ref="AI51:AI53"/>
    <mergeCell ref="AN51:AN53"/>
    <mergeCell ref="AO51:AO53"/>
    <mergeCell ref="O51:O53"/>
    <mergeCell ref="R51:R53"/>
    <mergeCell ref="S51:S53"/>
    <mergeCell ref="T51:T53"/>
    <mergeCell ref="U51:U53"/>
    <mergeCell ref="Q51:Q53"/>
    <mergeCell ref="V51:V53"/>
    <mergeCell ref="A48:A50"/>
    <mergeCell ref="E48:E50"/>
    <mergeCell ref="F48:F50"/>
    <mergeCell ref="G48:G50"/>
    <mergeCell ref="L48:L50"/>
    <mergeCell ref="A51:A53"/>
    <mergeCell ref="E51:E53"/>
    <mergeCell ref="F51:F53"/>
    <mergeCell ref="G51:G53"/>
    <mergeCell ref="L51:L53"/>
    <mergeCell ref="D48:D50"/>
    <mergeCell ref="D51:D53"/>
    <mergeCell ref="B48:B50"/>
    <mergeCell ref="C48:C50"/>
    <mergeCell ref="B51:B53"/>
    <mergeCell ref="C51:C53"/>
    <mergeCell ref="H48:H50"/>
    <mergeCell ref="I48:I50"/>
    <mergeCell ref="J48:J50"/>
    <mergeCell ref="K48:K50"/>
    <mergeCell ref="H51:H53"/>
    <mergeCell ref="I51:I53"/>
    <mergeCell ref="J51:J53"/>
    <mergeCell ref="K51:K53"/>
    <mergeCell ref="AO45:AO47"/>
    <mergeCell ref="O45:O47"/>
    <mergeCell ref="R45:R47"/>
    <mergeCell ref="S45:S47"/>
    <mergeCell ref="T45:T47"/>
    <mergeCell ref="U45:U47"/>
    <mergeCell ref="AO48:AO50"/>
    <mergeCell ref="O48:O50"/>
    <mergeCell ref="R48:R50"/>
    <mergeCell ref="S48:S50"/>
    <mergeCell ref="T48:T50"/>
    <mergeCell ref="U48:U50"/>
    <mergeCell ref="V48:V50"/>
    <mergeCell ref="AD48:AD50"/>
    <mergeCell ref="AI48:AI50"/>
    <mergeCell ref="AN48:AN50"/>
    <mergeCell ref="Q45:Q47"/>
    <mergeCell ref="Q48:Q50"/>
    <mergeCell ref="A45:A47"/>
    <mergeCell ref="E45:E47"/>
    <mergeCell ref="F45:F47"/>
    <mergeCell ref="G45:G47"/>
    <mergeCell ref="L45:L47"/>
    <mergeCell ref="V42:V44"/>
    <mergeCell ref="AD42:AD44"/>
    <mergeCell ref="AI42:AI44"/>
    <mergeCell ref="AN42:AN44"/>
    <mergeCell ref="V45:V47"/>
    <mergeCell ref="AD45:AD47"/>
    <mergeCell ref="AI45:AI47"/>
    <mergeCell ref="AN45:AN47"/>
    <mergeCell ref="Q42:Q44"/>
    <mergeCell ref="D45:D47"/>
    <mergeCell ref="M45:M47"/>
    <mergeCell ref="N45:N47"/>
    <mergeCell ref="B45:B47"/>
    <mergeCell ref="C45:C47"/>
    <mergeCell ref="H45:H47"/>
    <mergeCell ref="I45:I47"/>
    <mergeCell ref="J45:J47"/>
    <mergeCell ref="K45:K47"/>
    <mergeCell ref="AO42:AO44"/>
    <mergeCell ref="O42:O44"/>
    <mergeCell ref="R42:R44"/>
    <mergeCell ref="S42:S44"/>
    <mergeCell ref="T42:T44"/>
    <mergeCell ref="U42:U44"/>
    <mergeCell ref="A42:A44"/>
    <mergeCell ref="E42:E44"/>
    <mergeCell ref="F42:F44"/>
    <mergeCell ref="G42:G44"/>
    <mergeCell ref="L42:L44"/>
    <mergeCell ref="B42:B44"/>
    <mergeCell ref="C42:C44"/>
    <mergeCell ref="H42:H44"/>
    <mergeCell ref="I42:I44"/>
    <mergeCell ref="J42:J44"/>
    <mergeCell ref="K42:K44"/>
    <mergeCell ref="AD39:AD41"/>
    <mergeCell ref="AI39:AI41"/>
    <mergeCell ref="AN39:AN41"/>
    <mergeCell ref="AO39:AO41"/>
    <mergeCell ref="O39:O41"/>
    <mergeCell ref="R39:R41"/>
    <mergeCell ref="S39:S41"/>
    <mergeCell ref="T39:T41"/>
    <mergeCell ref="U39:U41"/>
    <mergeCell ref="Q39:Q41"/>
    <mergeCell ref="V39:V41"/>
    <mergeCell ref="A36:A38"/>
    <mergeCell ref="E36:E38"/>
    <mergeCell ref="F36:F38"/>
    <mergeCell ref="G36:G38"/>
    <mergeCell ref="L36:L38"/>
    <mergeCell ref="A39:A41"/>
    <mergeCell ref="E39:E41"/>
    <mergeCell ref="F39:F41"/>
    <mergeCell ref="G39:G41"/>
    <mergeCell ref="L39:L41"/>
    <mergeCell ref="B36:B38"/>
    <mergeCell ref="C36:C38"/>
    <mergeCell ref="B39:B41"/>
    <mergeCell ref="C39:C41"/>
    <mergeCell ref="H36:H38"/>
    <mergeCell ref="I36:I38"/>
    <mergeCell ref="J36:J38"/>
    <mergeCell ref="K36:K38"/>
    <mergeCell ref="H39:H41"/>
    <mergeCell ref="I39:I41"/>
    <mergeCell ref="J39:J41"/>
    <mergeCell ref="K39:K41"/>
    <mergeCell ref="AO33:AO35"/>
    <mergeCell ref="O33:O35"/>
    <mergeCell ref="R33:R35"/>
    <mergeCell ref="S33:S35"/>
    <mergeCell ref="T33:T35"/>
    <mergeCell ref="U33:U35"/>
    <mergeCell ref="AO36:AO38"/>
    <mergeCell ref="O36:O38"/>
    <mergeCell ref="R36:R38"/>
    <mergeCell ref="S36:S38"/>
    <mergeCell ref="T36:T38"/>
    <mergeCell ref="U36:U38"/>
    <mergeCell ref="V36:V38"/>
    <mergeCell ref="AD36:AD38"/>
    <mergeCell ref="AI36:AI38"/>
    <mergeCell ref="AN36:AN38"/>
    <mergeCell ref="Q36:Q38"/>
    <mergeCell ref="Q33:Q35"/>
    <mergeCell ref="A33:A35"/>
    <mergeCell ref="E33:E35"/>
    <mergeCell ref="F33:F35"/>
    <mergeCell ref="G33:G35"/>
    <mergeCell ref="L33:L35"/>
    <mergeCell ref="V30:V32"/>
    <mergeCell ref="AD30:AD32"/>
    <mergeCell ref="AI30:AI32"/>
    <mergeCell ref="AN30:AN32"/>
    <mergeCell ref="V33:V35"/>
    <mergeCell ref="AD33:AD35"/>
    <mergeCell ref="AI33:AI35"/>
    <mergeCell ref="AN33:AN35"/>
    <mergeCell ref="Q30:Q32"/>
    <mergeCell ref="B33:B35"/>
    <mergeCell ref="C33:C35"/>
    <mergeCell ref="H33:H35"/>
    <mergeCell ref="I33:I35"/>
    <mergeCell ref="J33:J35"/>
    <mergeCell ref="K33:K35"/>
    <mergeCell ref="AO30:AO32"/>
    <mergeCell ref="O30:O32"/>
    <mergeCell ref="R30:R32"/>
    <mergeCell ref="S30:S32"/>
    <mergeCell ref="T30:T32"/>
    <mergeCell ref="U30:U32"/>
    <mergeCell ref="A30:A32"/>
    <mergeCell ref="E30:E32"/>
    <mergeCell ref="F30:F32"/>
    <mergeCell ref="G30:G32"/>
    <mergeCell ref="L30:L32"/>
    <mergeCell ref="P30:P32"/>
    <mergeCell ref="H30:H32"/>
    <mergeCell ref="I30:I32"/>
    <mergeCell ref="J30:J32"/>
    <mergeCell ref="K30:K32"/>
    <mergeCell ref="AD27:AD29"/>
    <mergeCell ref="AI27:AI29"/>
    <mergeCell ref="AN27:AN29"/>
    <mergeCell ref="AO27:AO29"/>
    <mergeCell ref="O27:O29"/>
    <mergeCell ref="R27:R29"/>
    <mergeCell ref="S27:S29"/>
    <mergeCell ref="T27:T29"/>
    <mergeCell ref="U27:U29"/>
    <mergeCell ref="V27:V29"/>
    <mergeCell ref="P27:P29"/>
    <mergeCell ref="Q27:Q29"/>
    <mergeCell ref="A24:A26"/>
    <mergeCell ref="E24:E26"/>
    <mergeCell ref="F24:F26"/>
    <mergeCell ref="G24:G26"/>
    <mergeCell ref="L24:L26"/>
    <mergeCell ref="A27:A29"/>
    <mergeCell ref="E27:E29"/>
    <mergeCell ref="F27:F29"/>
    <mergeCell ref="G27:G29"/>
    <mergeCell ref="L27:L29"/>
    <mergeCell ref="AO21:AO23"/>
    <mergeCell ref="O21:O23"/>
    <mergeCell ref="R21:R23"/>
    <mergeCell ref="S21:S23"/>
    <mergeCell ref="T21:T23"/>
    <mergeCell ref="U21:U23"/>
    <mergeCell ref="AO24:AO26"/>
    <mergeCell ref="O24:O26"/>
    <mergeCell ref="R24:R26"/>
    <mergeCell ref="S24:S26"/>
    <mergeCell ref="T24:T26"/>
    <mergeCell ref="U24:U26"/>
    <mergeCell ref="V24:V26"/>
    <mergeCell ref="AD24:AD26"/>
    <mergeCell ref="AI24:AI26"/>
    <mergeCell ref="AN24:AN26"/>
    <mergeCell ref="Q21:Q23"/>
    <mergeCell ref="Q24:Q26"/>
    <mergeCell ref="A21:A23"/>
    <mergeCell ref="E21:E23"/>
    <mergeCell ref="F21:F23"/>
    <mergeCell ref="G21:G23"/>
    <mergeCell ref="L21:L23"/>
    <mergeCell ref="V18:V20"/>
    <mergeCell ref="AD18:AD20"/>
    <mergeCell ref="AI18:AI20"/>
    <mergeCell ref="AN18:AN20"/>
    <mergeCell ref="V21:V23"/>
    <mergeCell ref="AD21:AD23"/>
    <mergeCell ref="AI21:AI23"/>
    <mergeCell ref="AN21:AN23"/>
    <mergeCell ref="O18:O20"/>
    <mergeCell ref="R18:R20"/>
    <mergeCell ref="S18:S20"/>
    <mergeCell ref="T18:T20"/>
    <mergeCell ref="U18:U20"/>
    <mergeCell ref="A18:A20"/>
    <mergeCell ref="E18:E20"/>
    <mergeCell ref="F18:F20"/>
    <mergeCell ref="G18:G20"/>
    <mergeCell ref="L18:L20"/>
    <mergeCell ref="Q18:Q20"/>
    <mergeCell ref="E107:E108"/>
    <mergeCell ref="F107:F108"/>
    <mergeCell ref="AQ106:AQ108"/>
    <mergeCell ref="AQ103:AQ105"/>
    <mergeCell ref="E9:E11"/>
    <mergeCell ref="F9:F11"/>
    <mergeCell ref="G9:G11"/>
    <mergeCell ref="L9:L11"/>
    <mergeCell ref="O9:O11"/>
    <mergeCell ref="R9:R11"/>
    <mergeCell ref="S9:S11"/>
    <mergeCell ref="T9:T11"/>
    <mergeCell ref="P33:P35"/>
    <mergeCell ref="P36:P38"/>
    <mergeCell ref="P39:P41"/>
    <mergeCell ref="P42:P44"/>
    <mergeCell ref="P45:P47"/>
    <mergeCell ref="P48:P50"/>
    <mergeCell ref="P51:P53"/>
    <mergeCell ref="P54:P56"/>
    <mergeCell ref="T12:T14"/>
    <mergeCell ref="U12:U14"/>
    <mergeCell ref="E12:E14"/>
    <mergeCell ref="F12:F14"/>
    <mergeCell ref="B15:B17"/>
    <mergeCell ref="C15:C17"/>
    <mergeCell ref="E6:AO6"/>
    <mergeCell ref="A9:A11"/>
    <mergeCell ref="U9:U11"/>
    <mergeCell ref="V9:V11"/>
    <mergeCell ref="AD9:AD11"/>
    <mergeCell ref="AI9:AI11"/>
    <mergeCell ref="AN9:AN11"/>
    <mergeCell ref="AO9:AO11"/>
    <mergeCell ref="Q9:Q11"/>
    <mergeCell ref="D9:D11"/>
    <mergeCell ref="M9:M11"/>
    <mergeCell ref="N9:N11"/>
    <mergeCell ref="B9:B11"/>
    <mergeCell ref="C9:C11"/>
    <mergeCell ref="AO15:AO17"/>
    <mergeCell ref="U15:U17"/>
    <mergeCell ref="V12:V14"/>
    <mergeCell ref="AD12:AD14"/>
    <mergeCell ref="AI12:AI14"/>
    <mergeCell ref="AN12:AN14"/>
    <mergeCell ref="V15:V17"/>
    <mergeCell ref="AD15:AD17"/>
    <mergeCell ref="AO18:AO20"/>
    <mergeCell ref="AO12:AO14"/>
    <mergeCell ref="O12:O14"/>
    <mergeCell ref="R12:R14"/>
    <mergeCell ref="S12:S14"/>
    <mergeCell ref="A12:A14"/>
    <mergeCell ref="G12:G14"/>
    <mergeCell ref="L12:L14"/>
    <mergeCell ref="A15:A17"/>
    <mergeCell ref="E15:E17"/>
    <mergeCell ref="F15:F17"/>
    <mergeCell ref="G15:G17"/>
    <mergeCell ref="L15:L17"/>
    <mergeCell ref="Q12:Q14"/>
    <mergeCell ref="Q15:Q17"/>
    <mergeCell ref="D12:D14"/>
    <mergeCell ref="D15:D17"/>
    <mergeCell ref="M12:M14"/>
    <mergeCell ref="M15:M17"/>
    <mergeCell ref="N12:N14"/>
    <mergeCell ref="N15:N17"/>
    <mergeCell ref="B12:B14"/>
    <mergeCell ref="C12:C14"/>
    <mergeCell ref="T15:T17"/>
    <mergeCell ref="AI15:AI17"/>
    <mergeCell ref="AN15:AN17"/>
    <mergeCell ref="P9:P11"/>
    <mergeCell ref="P12:P14"/>
    <mergeCell ref="P15:P17"/>
    <mergeCell ref="P18:P20"/>
    <mergeCell ref="P21:P23"/>
    <mergeCell ref="P24:P26"/>
    <mergeCell ref="O15:O17"/>
    <mergeCell ref="R15:R17"/>
    <mergeCell ref="S15:S17"/>
    <mergeCell ref="D18:D20"/>
    <mergeCell ref="D21:D23"/>
    <mergeCell ref="D24:D26"/>
    <mergeCell ref="D27:D29"/>
    <mergeCell ref="D30:D32"/>
    <mergeCell ref="D33:D35"/>
    <mergeCell ref="D36:D38"/>
    <mergeCell ref="D39:D41"/>
    <mergeCell ref="D42:D44"/>
    <mergeCell ref="M18:M20"/>
    <mergeCell ref="M21:M23"/>
    <mergeCell ref="M24:M26"/>
    <mergeCell ref="M27:M29"/>
    <mergeCell ref="M30:M32"/>
    <mergeCell ref="M33:M35"/>
    <mergeCell ref="M36:M38"/>
    <mergeCell ref="M39:M41"/>
    <mergeCell ref="M42:M44"/>
    <mergeCell ref="M48:M50"/>
    <mergeCell ref="M51:M53"/>
    <mergeCell ref="M54:M56"/>
    <mergeCell ref="M57:M59"/>
    <mergeCell ref="M60:M62"/>
    <mergeCell ref="M63:M65"/>
    <mergeCell ref="M66:M68"/>
    <mergeCell ref="M69:M71"/>
    <mergeCell ref="M72:M74"/>
    <mergeCell ref="AR6:AS6"/>
    <mergeCell ref="A1:C4"/>
    <mergeCell ref="D1:AQ1"/>
    <mergeCell ref="D2:AQ2"/>
    <mergeCell ref="D3:AQ3"/>
    <mergeCell ref="AR1:AU1"/>
    <mergeCell ref="AR2:AU2"/>
    <mergeCell ref="AR3:AU3"/>
    <mergeCell ref="A5:C5"/>
    <mergeCell ref="AR4:AU5"/>
    <mergeCell ref="B18:B20"/>
    <mergeCell ref="C18:C20"/>
    <mergeCell ref="B21:B23"/>
    <mergeCell ref="C21:C23"/>
    <mergeCell ref="B24:B26"/>
    <mergeCell ref="C24:C26"/>
    <mergeCell ref="B27:B29"/>
    <mergeCell ref="C27:C29"/>
    <mergeCell ref="B30:B32"/>
    <mergeCell ref="C30:C32"/>
    <mergeCell ref="R7:R8"/>
    <mergeCell ref="S7:S8"/>
    <mergeCell ref="T7:T8"/>
    <mergeCell ref="U7:U8"/>
    <mergeCell ref="V7:V8"/>
    <mergeCell ref="W7:W8"/>
    <mergeCell ref="A7:A8"/>
    <mergeCell ref="B7:B8"/>
    <mergeCell ref="C7:C8"/>
    <mergeCell ref="D7:D8"/>
    <mergeCell ref="E7:G7"/>
    <mergeCell ref="H7:K7"/>
    <mergeCell ref="L7:L8"/>
    <mergeCell ref="M7:M8"/>
    <mergeCell ref="N7:N8"/>
    <mergeCell ref="AN7:AN8"/>
    <mergeCell ref="AO7:AO8"/>
    <mergeCell ref="AP7:AP8"/>
    <mergeCell ref="AQ7:AQ8"/>
    <mergeCell ref="AR7:AR8"/>
    <mergeCell ref="AS7:AS8"/>
    <mergeCell ref="AT7:AT8"/>
    <mergeCell ref="AU7:AU8"/>
    <mergeCell ref="H9:H11"/>
    <mergeCell ref="I9:I11"/>
    <mergeCell ref="J9:J11"/>
    <mergeCell ref="K9:K11"/>
    <mergeCell ref="X7:X8"/>
    <mergeCell ref="Y7:Y8"/>
    <mergeCell ref="Z7:Z8"/>
    <mergeCell ref="AA7:AA8"/>
    <mergeCell ref="AB7:AB8"/>
    <mergeCell ref="AC7:AC8"/>
    <mergeCell ref="AD7:AD8"/>
    <mergeCell ref="AE7:AE8"/>
    <mergeCell ref="AI7:AI8"/>
    <mergeCell ref="O7:O8"/>
    <mergeCell ref="P7:P8"/>
    <mergeCell ref="Q7:Q8"/>
    <mergeCell ref="H12:H14"/>
    <mergeCell ref="I12:I14"/>
    <mergeCell ref="J12:J14"/>
    <mergeCell ref="K12:K14"/>
    <mergeCell ref="H15:H17"/>
    <mergeCell ref="I15:I17"/>
    <mergeCell ref="J15:J17"/>
    <mergeCell ref="K15:K17"/>
    <mergeCell ref="H18:H20"/>
    <mergeCell ref="I18:I20"/>
    <mergeCell ref="J18:J20"/>
    <mergeCell ref="K18:K20"/>
    <mergeCell ref="H21:H23"/>
    <mergeCell ref="I21:I23"/>
    <mergeCell ref="J21:J23"/>
    <mergeCell ref="K21:K23"/>
    <mergeCell ref="H24:H26"/>
    <mergeCell ref="I24:I26"/>
    <mergeCell ref="J24:J26"/>
    <mergeCell ref="K24:K26"/>
    <mergeCell ref="H27:H29"/>
    <mergeCell ref="I27:I29"/>
    <mergeCell ref="J27:J29"/>
    <mergeCell ref="K27:K29"/>
    <mergeCell ref="J63:J65"/>
    <mergeCell ref="K63:K65"/>
    <mergeCell ref="H66:H68"/>
    <mergeCell ref="I66:I68"/>
    <mergeCell ref="J66:J68"/>
    <mergeCell ref="K66:K68"/>
    <mergeCell ref="H69:H71"/>
    <mergeCell ref="I69:I71"/>
    <mergeCell ref="J69:J71"/>
    <mergeCell ref="K69:K71"/>
    <mergeCell ref="H75:H77"/>
    <mergeCell ref="I75:I77"/>
    <mergeCell ref="J75:J77"/>
    <mergeCell ref="K75:K77"/>
    <mergeCell ref="H78:H80"/>
    <mergeCell ref="I78:I80"/>
    <mergeCell ref="J78:J80"/>
    <mergeCell ref="K78:K80"/>
    <mergeCell ref="H81:H83"/>
    <mergeCell ref="I81:I83"/>
    <mergeCell ref="J81:J83"/>
    <mergeCell ref="K81:K83"/>
    <mergeCell ref="J84:J86"/>
    <mergeCell ref="K84:K86"/>
    <mergeCell ref="H87:H89"/>
    <mergeCell ref="I87:I89"/>
    <mergeCell ref="J87:J89"/>
    <mergeCell ref="K87:K89"/>
    <mergeCell ref="H90:H92"/>
    <mergeCell ref="I90:I92"/>
    <mergeCell ref="J90:J92"/>
    <mergeCell ref="K90:K92"/>
    <mergeCell ref="K93:K95"/>
    <mergeCell ref="H96:H98"/>
    <mergeCell ref="I96:I98"/>
    <mergeCell ref="J96:J98"/>
    <mergeCell ref="K96:K98"/>
    <mergeCell ref="H99:H101"/>
    <mergeCell ref="I99:I101"/>
    <mergeCell ref="J99:J101"/>
    <mergeCell ref="K99:K101"/>
  </mergeCells>
  <conditionalFormatting sqref="G48">
    <cfRule type="containsText" dxfId="19" priority="9" operator="containsText" text="Bajo">
      <formula>NOT(ISERROR(SEARCH("Bajo",G48)))</formula>
    </cfRule>
    <cfRule type="containsText" dxfId="18" priority="10" operator="containsText" text="Moderado">
      <formula>NOT(ISERROR(SEARCH("Moderado",G48)))</formula>
    </cfRule>
    <cfRule type="containsText" dxfId="17" priority="11" operator="containsText" text="Alto">
      <formula>NOT(ISERROR(SEARCH("Alto",G48)))</formula>
    </cfRule>
    <cfRule type="containsText" dxfId="16" priority="12" operator="containsText" text="Extremo">
      <formula>NOT(ISERROR(SEARCH("Extremo",G48)))</formula>
    </cfRule>
  </conditionalFormatting>
  <conditionalFormatting sqref="G51">
    <cfRule type="containsText" dxfId="15" priority="5" operator="containsText" text="Bajo">
      <formula>NOT(ISERROR(SEARCH("Bajo",G51)))</formula>
    </cfRule>
    <cfRule type="containsText" dxfId="14" priority="6" operator="containsText" text="Moderado">
      <formula>NOT(ISERROR(SEARCH("Moderado",G51)))</formula>
    </cfRule>
    <cfRule type="containsText" dxfId="13" priority="7" operator="containsText" text="Alto">
      <formula>NOT(ISERROR(SEARCH("Alto",G51)))</formula>
    </cfRule>
    <cfRule type="containsText" dxfId="12" priority="8" operator="containsText" text="Extremo">
      <formula>NOT(ISERROR(SEARCH("Extremo",G51)))</formula>
    </cfRule>
  </conditionalFormatting>
  <conditionalFormatting sqref="G54">
    <cfRule type="containsText" dxfId="11" priority="1" operator="containsText" text="Bajo">
      <formula>NOT(ISERROR(SEARCH("Bajo",G54)))</formula>
    </cfRule>
    <cfRule type="containsText" dxfId="10" priority="2" operator="containsText" text="Moderado">
      <formula>NOT(ISERROR(SEARCH("Moderado",G54)))</formula>
    </cfRule>
    <cfRule type="containsText" dxfId="9" priority="3" operator="containsText" text="Alto">
      <formula>NOT(ISERROR(SEARCH("Alto",G54)))</formula>
    </cfRule>
    <cfRule type="containsText" dxfId="8" priority="4" operator="containsText" text="Extremo">
      <formula>NOT(ISERROR(SEARCH("Extremo",G54)))</formula>
    </cfRule>
  </conditionalFormatting>
  <conditionalFormatting sqref="V9 V12 V15 V18 V21 V24 V27 V30 V33 V36 V39 V42 V45 V48 V51 V54 V57 V60 V63 V66 V69 V72 V75 V78 V81 V84 V87 V90 V93 V96 V99">
    <cfRule type="containsText" dxfId="7" priority="17" operator="containsText" text="Bajo">
      <formula>NOT(ISERROR(SEARCH("Bajo",V9)))</formula>
    </cfRule>
    <cfRule type="containsText" dxfId="6" priority="18" operator="containsText" text="Moderado">
      <formula>NOT(ISERROR(SEARCH("Moderado",V9)))</formula>
    </cfRule>
    <cfRule type="containsText" dxfId="5" priority="19" operator="containsText" text="Alto">
      <formula>NOT(ISERROR(SEARCH("Alto",V9)))</formula>
    </cfRule>
    <cfRule type="containsText" dxfId="4" priority="20" operator="containsText" text="Extremo">
      <formula>NOT(ISERROR(SEARCH("Extremo",V9)))</formula>
    </cfRule>
  </conditionalFormatting>
  <conditionalFormatting sqref="AN9 AN12 AN15 AN18 AN21 AN24 AN27 AN30 AN33 AN36 AN39 AN42 AN45 AN48 AN51 AN54 AN57 AN60 AN63 AN66 AN69 AN72 AN75 AN78 AN81 AN84 AN87 AN90 AN93 AN96 AN99">
    <cfRule type="containsText" dxfId="3" priority="13" operator="containsText" text="Bajo">
      <formula>NOT(ISERROR(SEARCH("Bajo",AN9)))</formula>
    </cfRule>
    <cfRule type="containsText" dxfId="2" priority="14" operator="containsText" text="Moderado">
      <formula>NOT(ISERROR(SEARCH("Moderado",AN9)))</formula>
    </cfRule>
    <cfRule type="containsText" dxfId="1" priority="15" operator="containsText" text="Alto">
      <formula>NOT(ISERROR(SEARCH("Alto",AN9)))</formula>
    </cfRule>
    <cfRule type="containsText" dxfId="0" priority="16" operator="containsText" text="Extremo">
      <formula>NOT(ISERROR(SEARCH("Extremo",AN9)))</formula>
    </cfRule>
  </conditionalFormatting>
  <dataValidations disablePrompts="1" count="14">
    <dataValidation type="list" allowBlank="1" showInputMessage="1" showErrorMessage="1" sqref="O36 O27 O33 O24 O30 O21 O18 O15 O12 O45 O42 O39 O54 O51 O48 O63 O60 O57 O72 O69 O66 O81 O78 O75 O90 O87 O84 O99 O96 O9 O93" xr:uid="{00000000-0002-0000-0000-000000000000}">
      <formula1>$L$109:$L$113</formula1>
    </dataValidation>
    <dataValidation type="list" allowBlank="1" showInputMessage="1" showErrorMessage="1" sqref="T9 T36 T27 T33 T24 T30 T21 T18 T15 T12 T45 T42 T39 T54 T51 T48 T63 T60 T57 T72 T69 T66 T81 T78 T75 T90 T87 T84 T99 T96 T93" xr:uid="{00000000-0002-0000-0000-000002000000}">
      <formula1>$O$114:$O$118</formula1>
    </dataValidation>
    <dataValidation type="list" allowBlank="1" showInputMessage="1" showErrorMessage="1" sqref="V9 AN36 AN27 V36 V27 AN33 AN24 V33 V24 AN30 AN21 V30 V21 AN18 V18 AN15 V15 AN12 V12 AN9 AN45 V45 AN42 V42 AN39 V39 AN54 V54 AN51 V51 AN48 V48 AN63 V63 AN60 V60 AN57 V57 AN72 V72 AN69 V69 AN66 V66 AN81 V81 AN78 V78 AN75 V75 AN90 V90 AN87 V87 AN84 V84 AN99 V99 AN96 V96 AN93 V93" xr:uid="{00000000-0002-0000-0000-000003000000}">
      <formula1>$R$114:$R$117</formula1>
    </dataValidation>
    <dataValidation type="list" allowBlank="1" showInputMessage="1" showErrorMessage="1" sqref="Y9:Y101" xr:uid="{00000000-0002-0000-0000-000004000000}">
      <formula1>$T$114:$T$116</formula1>
    </dataValidation>
    <dataValidation type="list" allowBlank="1" showInputMessage="1" showErrorMessage="1" sqref="Z9:Z101" xr:uid="{00000000-0002-0000-0000-000006000000}">
      <formula1>$V$114:$V$115</formula1>
    </dataValidation>
    <dataValidation type="list" allowBlank="1" showInputMessage="1" showErrorMessage="1" sqref="AA9:AA101" xr:uid="{00000000-0002-0000-0000-000007000000}">
      <formula1>$V$116:$V$117</formula1>
    </dataValidation>
    <dataValidation type="list" allowBlank="1" showInputMessage="1" showErrorMessage="1" sqref="AC9:AC101" xr:uid="{00000000-0002-0000-0000-000008000000}">
      <formula1>$W$118:$W$119</formula1>
    </dataValidation>
    <dataValidation type="list" allowBlank="1" showInputMessage="1" showErrorMessage="1" sqref="AO36 AO27 AO33 AO24 AO30 AO21 AO18 AO15 AO12 AO45 AO42 AO39 AO54 AO51 AO48 AO63 AO60 AO57 AO72 AO69 AO66 AO81 AO78 AO75 AO90 AO87 AO84 AO99 AO96 AO9 AO93" xr:uid="{00000000-0002-0000-0000-000009000000}">
      <formula1>$O$119:$O$122</formula1>
    </dataValidation>
    <dataValidation type="list" allowBlank="1" showInputMessage="1" showErrorMessage="1" sqref="AB9:AB101" xr:uid="{00000000-0002-0000-0000-00000C000000}">
      <formula1>$W$114:$W$115</formula1>
    </dataValidation>
    <dataValidation type="list" allowBlank="1" showInputMessage="1" showErrorMessage="1" sqref="P9:P101" xr:uid="{0108D111-60DC-4332-85D9-18E53FF54371}">
      <formula1>$X$114:$X$121</formula1>
    </dataValidation>
    <dataValidation type="list" allowBlank="1" showInputMessage="1" showErrorMessage="1" sqref="B9:B101" xr:uid="{BC8B7508-23C3-444E-B82C-9F9FA1BBD51B}">
      <formula1>$E$109:$E$146</formula1>
    </dataValidation>
    <dataValidation type="list" allowBlank="1" showInputMessage="1" showErrorMessage="1" sqref="M9:M101" xr:uid="{1F0A28A5-8C64-43AB-8393-F0ACD5B04C45}">
      <formula1>$M$102:$M$109</formula1>
    </dataValidation>
    <dataValidation type="list" allowBlank="1" showInputMessage="1" showErrorMessage="1" sqref="E9:E101" xr:uid="{749AF15F-15FA-4DFB-A29B-480449F0441B}">
      <formula1>$N$102:$N$110</formula1>
    </dataValidation>
    <dataValidation type="list" allowBlank="1" showInputMessage="1" showErrorMessage="1" sqref="R9:R101" xr:uid="{036934B2-4ECB-4393-BB3E-0D57C5DEF084}">
      <formula1>$L$114:$L$123</formula1>
    </dataValidation>
  </dataValidations>
  <hyperlinks>
    <hyperlink ref="L7" location="Hoja5!A1" display="Redacción del riesgo " xr:uid="{00000000-0004-0000-0000-000000000000}"/>
    <hyperlink ref="V7" location="Hoja4!A1" display="Nivel de Severidad Riesgo Inherente" xr:uid="{00000000-0004-0000-0000-000001000000}"/>
    <hyperlink ref="AD7" location="Hoja6!A1" display="Probabilidad Residual " xr:uid="{00000000-0004-0000-0000-000002000000}"/>
    <hyperlink ref="AI7" location="Hoja6!A1" display="Impacto Resdual" xr:uid="{00000000-0004-0000-0000-000003000000}"/>
    <hyperlink ref="AN7" location="Hoja4!A1" display="Nivel de Severidad Riesgo Residual" xr:uid="{00000000-0004-0000-0000-000004000000}"/>
    <hyperlink ref="P7" location="'Hoja 7'!A1" display="'Hoja 7'!A1" xr:uid="{00000000-0004-0000-0000-000005000000}"/>
    <hyperlink ref="R7" location="Hoja2!A1" display="Probabilidad Inherente " xr:uid="{00000000-0004-0000-0000-000006000000}"/>
    <hyperlink ref="T7" location="Hoja3!A1" display="Impacto Inherente" xr:uid="{00000000-0004-0000-0000-000007000000}"/>
    <hyperlink ref="Y7" location="Hoja8!A1" display="Tipo de Control" xr:uid="{3BD0F506-2896-4F5E-A25A-A57213FDFE23}"/>
  </hyperlink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F11AC-166C-4DD8-A922-210296FB7DCE}">
  <dimension ref="A1:C14"/>
  <sheetViews>
    <sheetView workbookViewId="0">
      <selection activeCell="B12" sqref="B12"/>
    </sheetView>
  </sheetViews>
  <sheetFormatPr baseColWidth="10" defaultColWidth="11.42578125" defaultRowHeight="15"/>
  <cols>
    <col min="2" max="2" width="17.42578125" bestFit="1" customWidth="1"/>
    <col min="3" max="3" width="122.42578125" bestFit="1" customWidth="1"/>
  </cols>
  <sheetData>
    <row r="1" spans="1:3">
      <c r="A1" s="164" t="s">
        <v>177</v>
      </c>
      <c r="B1" s="164" t="s">
        <v>178</v>
      </c>
      <c r="C1" s="164" t="s">
        <v>179</v>
      </c>
    </row>
    <row r="2" spans="1:3" ht="15.75" thickBot="1">
      <c r="A2" s="165"/>
      <c r="B2" s="165"/>
      <c r="C2" s="165"/>
    </row>
    <row r="3" spans="1:3">
      <c r="A3" s="77" t="s">
        <v>180</v>
      </c>
      <c r="B3" s="79">
        <v>41578</v>
      </c>
      <c r="C3" s="75" t="s">
        <v>181</v>
      </c>
    </row>
    <row r="4" spans="1:3">
      <c r="A4" s="78" t="s">
        <v>182</v>
      </c>
      <c r="B4" s="80">
        <v>42100</v>
      </c>
      <c r="C4" s="76" t="s">
        <v>183</v>
      </c>
    </row>
    <row r="5" spans="1:3">
      <c r="A5" s="78" t="s">
        <v>184</v>
      </c>
      <c r="B5" s="80">
        <v>42271</v>
      </c>
      <c r="C5" s="76" t="s">
        <v>183</v>
      </c>
    </row>
    <row r="6" spans="1:3">
      <c r="A6" s="78" t="s">
        <v>185</v>
      </c>
      <c r="B6" s="80">
        <v>42486</v>
      </c>
      <c r="C6" s="76" t="s">
        <v>183</v>
      </c>
    </row>
    <row r="7" spans="1:3">
      <c r="A7" s="78" t="s">
        <v>186</v>
      </c>
      <c r="B7" s="80">
        <v>42800</v>
      </c>
      <c r="C7" s="76" t="s">
        <v>187</v>
      </c>
    </row>
    <row r="8" spans="1:3">
      <c r="A8" s="78" t="s">
        <v>188</v>
      </c>
      <c r="B8" s="80">
        <v>43165</v>
      </c>
      <c r="C8" s="76" t="s">
        <v>189</v>
      </c>
    </row>
    <row r="9" spans="1:3">
      <c r="A9" s="78" t="s">
        <v>190</v>
      </c>
      <c r="B9" s="80">
        <v>43615</v>
      </c>
      <c r="C9" s="76" t="s">
        <v>191</v>
      </c>
    </row>
    <row r="10" spans="1:3" ht="27.75" customHeight="1">
      <c r="A10" s="78" t="s">
        <v>192</v>
      </c>
      <c r="B10" s="80">
        <v>44455</v>
      </c>
      <c r="C10" s="88" t="s">
        <v>193</v>
      </c>
    </row>
    <row r="11" spans="1:3" ht="22.5" customHeight="1">
      <c r="A11" s="87" t="s">
        <v>194</v>
      </c>
      <c r="B11" s="80">
        <v>44523</v>
      </c>
      <c r="C11" s="89" t="s">
        <v>195</v>
      </c>
    </row>
    <row r="12" spans="1:3" ht="36" thickBot="1">
      <c r="A12" s="91" t="s">
        <v>196</v>
      </c>
      <c r="B12" s="192">
        <v>45264</v>
      </c>
      <c r="C12" s="90" t="s">
        <v>197</v>
      </c>
    </row>
    <row r="13" spans="1:3">
      <c r="A13" s="73"/>
      <c r="B13" s="73"/>
      <c r="C13" s="73"/>
    </row>
    <row r="14" spans="1:3">
      <c r="A14" s="74" t="s">
        <v>198</v>
      </c>
      <c r="B14" s="73"/>
      <c r="C14" s="73"/>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workbookViewId="0">
      <selection activeCell="B11" sqref="B11:B20"/>
    </sheetView>
  </sheetViews>
  <sheetFormatPr baseColWidth="10" defaultColWidth="11.42578125" defaultRowHeight="15"/>
  <cols>
    <col min="1" max="1" width="18.5703125" style="2" customWidth="1"/>
    <col min="2" max="2" width="17.85546875" style="2" customWidth="1"/>
    <col min="3" max="3" width="35.85546875" style="2" customWidth="1"/>
    <col min="4" max="4" width="26.5703125" style="2" customWidth="1"/>
    <col min="5" max="16384" width="11.42578125" style="2"/>
  </cols>
  <sheetData>
    <row r="1" spans="1:4" ht="18.75" customHeight="1">
      <c r="A1" s="174" t="s">
        <v>199</v>
      </c>
      <c r="B1" s="174"/>
      <c r="C1" s="174"/>
    </row>
    <row r="2" spans="1:4" ht="18.75">
      <c r="A2" s="23" t="s">
        <v>200</v>
      </c>
      <c r="B2" s="16" t="s">
        <v>117</v>
      </c>
      <c r="C2" s="23" t="s">
        <v>201</v>
      </c>
    </row>
    <row r="3" spans="1:4" ht="36">
      <c r="A3" s="17">
        <v>1</v>
      </c>
      <c r="B3" s="18" t="s">
        <v>87</v>
      </c>
      <c r="C3" s="19" t="s">
        <v>202</v>
      </c>
    </row>
    <row r="4" spans="1:4" ht="36">
      <c r="A4" s="17">
        <v>0.8</v>
      </c>
      <c r="B4" s="20" t="s">
        <v>95</v>
      </c>
      <c r="C4" s="19" t="s">
        <v>203</v>
      </c>
    </row>
    <row r="5" spans="1:4" ht="36">
      <c r="A5" s="29">
        <v>0.6</v>
      </c>
      <c r="B5" s="30" t="s">
        <v>103</v>
      </c>
      <c r="C5" s="31" t="s">
        <v>204</v>
      </c>
    </row>
    <row r="6" spans="1:4" ht="36">
      <c r="A6" s="17">
        <v>0.4</v>
      </c>
      <c r="B6" s="32" t="s">
        <v>109</v>
      </c>
      <c r="C6" s="31" t="s">
        <v>205</v>
      </c>
    </row>
    <row r="7" spans="1:4" ht="36">
      <c r="A7" s="17">
        <v>0.2</v>
      </c>
      <c r="B7" s="33" t="s">
        <v>206</v>
      </c>
      <c r="C7" s="31" t="s">
        <v>207</v>
      </c>
    </row>
    <row r="9" spans="1:4">
      <c r="A9" s="175" t="s">
        <v>208</v>
      </c>
      <c r="B9" s="175"/>
      <c r="C9" s="175"/>
      <c r="D9" s="175"/>
    </row>
    <row r="10" spans="1:4">
      <c r="A10" s="96" t="s">
        <v>200</v>
      </c>
      <c r="B10" s="96" t="s">
        <v>117</v>
      </c>
      <c r="C10" s="96" t="s">
        <v>201</v>
      </c>
      <c r="D10" s="96" t="s">
        <v>29</v>
      </c>
    </row>
    <row r="11" spans="1:4">
      <c r="A11" s="168">
        <v>1</v>
      </c>
      <c r="B11" s="176" t="s">
        <v>121</v>
      </c>
      <c r="C11" s="170" t="s">
        <v>209</v>
      </c>
      <c r="D11" s="166" t="s">
        <v>210</v>
      </c>
    </row>
    <row r="12" spans="1:4">
      <c r="A12" s="168"/>
      <c r="B12" s="176"/>
      <c r="C12" s="170"/>
      <c r="D12" s="167"/>
    </row>
    <row r="13" spans="1:4">
      <c r="A13" s="168">
        <v>0.8</v>
      </c>
      <c r="B13" s="172" t="s">
        <v>126</v>
      </c>
      <c r="C13" s="170" t="s">
        <v>211</v>
      </c>
      <c r="D13" s="166" t="s">
        <v>212</v>
      </c>
    </row>
    <row r="14" spans="1:4">
      <c r="A14" s="168"/>
      <c r="B14" s="172"/>
      <c r="C14" s="170"/>
      <c r="D14" s="167"/>
    </row>
    <row r="15" spans="1:4">
      <c r="A15" s="168">
        <v>0.6</v>
      </c>
      <c r="B15" s="173" t="s">
        <v>130</v>
      </c>
      <c r="C15" s="170" t="s">
        <v>213</v>
      </c>
      <c r="D15" s="166" t="s">
        <v>214</v>
      </c>
    </row>
    <row r="16" spans="1:4">
      <c r="A16" s="168"/>
      <c r="B16" s="173"/>
      <c r="C16" s="170"/>
      <c r="D16" s="167"/>
    </row>
    <row r="17" spans="1:4">
      <c r="A17" s="168">
        <v>0.4</v>
      </c>
      <c r="B17" s="169" t="s">
        <v>134</v>
      </c>
      <c r="C17" s="170" t="s">
        <v>213</v>
      </c>
      <c r="D17" s="166" t="s">
        <v>215</v>
      </c>
    </row>
    <row r="18" spans="1:4">
      <c r="A18" s="168"/>
      <c r="B18" s="169"/>
      <c r="C18" s="170"/>
      <c r="D18" s="167"/>
    </row>
    <row r="19" spans="1:4">
      <c r="A19" s="168">
        <v>0.2</v>
      </c>
      <c r="B19" s="171" t="s">
        <v>137</v>
      </c>
      <c r="C19" s="170" t="s">
        <v>216</v>
      </c>
      <c r="D19" s="166" t="s">
        <v>217</v>
      </c>
    </row>
    <row r="20" spans="1:4" ht="18.75" customHeight="1">
      <c r="A20" s="168"/>
      <c r="B20" s="171"/>
      <c r="C20" s="170"/>
      <c r="D20" s="167"/>
    </row>
  </sheetData>
  <mergeCells count="22">
    <mergeCell ref="A1:C1"/>
    <mergeCell ref="A9:D9"/>
    <mergeCell ref="A11:A12"/>
    <mergeCell ref="B11:B12"/>
    <mergeCell ref="C11:C12"/>
    <mergeCell ref="D11:D12"/>
    <mergeCell ref="D13:D14"/>
    <mergeCell ref="D15:D16"/>
    <mergeCell ref="D17:D18"/>
    <mergeCell ref="D19:D20"/>
    <mergeCell ref="A17:A18"/>
    <mergeCell ref="B17:B18"/>
    <mergeCell ref="C17:C18"/>
    <mergeCell ref="A19:A20"/>
    <mergeCell ref="B19:B20"/>
    <mergeCell ref="C19:C20"/>
    <mergeCell ref="A13:A14"/>
    <mergeCell ref="B13:B14"/>
    <mergeCell ref="C13:C14"/>
    <mergeCell ref="A15:A16"/>
    <mergeCell ref="B15:B16"/>
    <mergeCell ref="C15:C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workbookViewId="0">
      <selection activeCell="G5" sqref="G5"/>
    </sheetView>
  </sheetViews>
  <sheetFormatPr baseColWidth="10" defaultColWidth="11.42578125" defaultRowHeight="15"/>
  <cols>
    <col min="1" max="1" width="12.5703125" style="2" customWidth="1"/>
    <col min="2" max="2" width="19.7109375" style="2" customWidth="1"/>
    <col min="3" max="3" width="41.7109375" style="2" customWidth="1"/>
    <col min="4" max="4" width="44" style="2" customWidth="1"/>
    <col min="5" max="6" width="11.42578125" style="2"/>
    <col min="7" max="7" width="32.5703125" style="2" customWidth="1"/>
    <col min="8" max="8" width="8.7109375" style="2" customWidth="1"/>
    <col min="9" max="9" width="9.42578125" style="2" customWidth="1"/>
    <col min="10" max="11" width="11.42578125" style="2"/>
    <col min="12" max="12" width="34" style="2" customWidth="1"/>
    <col min="13" max="14" width="7.140625" style="2" customWidth="1"/>
    <col min="15" max="16384" width="11.42578125" style="2"/>
  </cols>
  <sheetData>
    <row r="1" spans="1:14" ht="18.75">
      <c r="A1" s="174" t="s">
        <v>218</v>
      </c>
      <c r="B1" s="174"/>
      <c r="C1" s="174"/>
      <c r="D1" s="174"/>
    </row>
    <row r="2" spans="1:14" ht="37.5">
      <c r="A2" s="23" t="s">
        <v>200</v>
      </c>
      <c r="B2" s="23" t="s">
        <v>41</v>
      </c>
      <c r="C2" s="23" t="s">
        <v>219</v>
      </c>
      <c r="D2" s="23" t="s">
        <v>220</v>
      </c>
    </row>
    <row r="3" spans="1:14" ht="54">
      <c r="A3" s="34">
        <v>1</v>
      </c>
      <c r="B3" s="35" t="s">
        <v>88</v>
      </c>
      <c r="C3" s="31" t="s">
        <v>221</v>
      </c>
      <c r="D3" s="31" t="s">
        <v>222</v>
      </c>
    </row>
    <row r="4" spans="1:14" ht="54">
      <c r="A4" s="34">
        <v>0.8</v>
      </c>
      <c r="B4" s="36" t="s">
        <v>96</v>
      </c>
      <c r="C4" s="31" t="s">
        <v>223</v>
      </c>
      <c r="D4" s="31" t="s">
        <v>224</v>
      </c>
    </row>
    <row r="5" spans="1:14" ht="54">
      <c r="A5" s="34">
        <v>0.6</v>
      </c>
      <c r="B5" s="37" t="s">
        <v>97</v>
      </c>
      <c r="C5" s="31" t="s">
        <v>225</v>
      </c>
      <c r="D5" s="31" t="s">
        <v>226</v>
      </c>
    </row>
    <row r="6" spans="1:14" ht="54.75" customHeight="1">
      <c r="A6" s="34">
        <v>0.4</v>
      </c>
      <c r="B6" s="32" t="s">
        <v>110</v>
      </c>
      <c r="C6" s="31" t="s">
        <v>227</v>
      </c>
      <c r="D6" s="31" t="s">
        <v>228</v>
      </c>
    </row>
    <row r="7" spans="1:14" ht="44.25" customHeight="1">
      <c r="A7" s="34">
        <v>0.2</v>
      </c>
      <c r="B7" s="33" t="s">
        <v>116</v>
      </c>
      <c r="C7" s="31" t="s">
        <v>229</v>
      </c>
      <c r="D7" s="31" t="s">
        <v>230</v>
      </c>
    </row>
    <row r="10" spans="1:14">
      <c r="A10" s="179"/>
      <c r="B10" s="180"/>
      <c r="C10" s="180"/>
      <c r="D10" s="181"/>
      <c r="F10" s="179"/>
      <c r="G10" s="180"/>
      <c r="H10" s="180"/>
      <c r="I10" s="181"/>
      <c r="K10" s="179"/>
      <c r="L10" s="180"/>
      <c r="M10" s="180"/>
      <c r="N10" s="181"/>
    </row>
    <row r="11" spans="1:14">
      <c r="A11" s="177" t="s">
        <v>231</v>
      </c>
      <c r="B11" s="177" t="s">
        <v>232</v>
      </c>
      <c r="C11" s="177" t="s">
        <v>233</v>
      </c>
      <c r="D11" s="177"/>
      <c r="F11" s="177" t="s">
        <v>231</v>
      </c>
      <c r="G11" s="177" t="s">
        <v>232</v>
      </c>
      <c r="H11" s="177" t="s">
        <v>233</v>
      </c>
      <c r="I11" s="177"/>
      <c r="K11" s="177" t="s">
        <v>231</v>
      </c>
      <c r="L11" s="177" t="s">
        <v>232</v>
      </c>
      <c r="M11" s="177" t="s">
        <v>233</v>
      </c>
      <c r="N11" s="177"/>
    </row>
    <row r="12" spans="1:14" ht="31.5" customHeight="1">
      <c r="A12" s="178"/>
      <c r="B12" s="178"/>
      <c r="C12" s="55" t="s">
        <v>234</v>
      </c>
      <c r="D12" s="55" t="s">
        <v>235</v>
      </c>
      <c r="F12" s="178"/>
      <c r="G12" s="178"/>
      <c r="H12" s="55" t="s">
        <v>234</v>
      </c>
      <c r="I12" s="55" t="s">
        <v>235</v>
      </c>
      <c r="K12" s="178"/>
      <c r="L12" s="178"/>
      <c r="M12" s="55" t="s">
        <v>234</v>
      </c>
      <c r="N12" s="55" t="s">
        <v>235</v>
      </c>
    </row>
    <row r="13" spans="1:14" ht="38.25">
      <c r="A13" s="56">
        <v>1</v>
      </c>
      <c r="B13" s="67" t="s">
        <v>236</v>
      </c>
      <c r="C13" s="58"/>
      <c r="D13" s="58"/>
      <c r="F13" s="56">
        <v>1</v>
      </c>
      <c r="G13" s="57" t="s">
        <v>236</v>
      </c>
      <c r="H13" s="58"/>
      <c r="I13" s="58"/>
      <c r="K13" s="56">
        <v>1</v>
      </c>
      <c r="L13" s="57" t="s">
        <v>236</v>
      </c>
      <c r="M13" s="58"/>
      <c r="N13" s="58"/>
    </row>
    <row r="14" spans="1:14" ht="51">
      <c r="A14" s="59">
        <v>2</v>
      </c>
      <c r="B14" s="68" t="s">
        <v>237</v>
      </c>
      <c r="C14" s="61"/>
      <c r="D14" s="61"/>
      <c r="F14" s="59">
        <v>2</v>
      </c>
      <c r="G14" s="60" t="s">
        <v>237</v>
      </c>
      <c r="H14" s="61"/>
      <c r="I14" s="61"/>
      <c r="K14" s="59">
        <v>2</v>
      </c>
      <c r="L14" s="60" t="s">
        <v>237</v>
      </c>
      <c r="M14" s="61"/>
      <c r="N14" s="61"/>
    </row>
    <row r="15" spans="1:14" ht="38.25">
      <c r="A15" s="56">
        <v>3</v>
      </c>
      <c r="B15" s="67" t="s">
        <v>238</v>
      </c>
      <c r="C15" s="58"/>
      <c r="D15" s="58"/>
      <c r="F15" s="56">
        <v>3</v>
      </c>
      <c r="G15" s="57" t="s">
        <v>238</v>
      </c>
      <c r="H15" s="58"/>
      <c r="I15" s="58"/>
      <c r="K15" s="56">
        <v>3</v>
      </c>
      <c r="L15" s="57" t="s">
        <v>238</v>
      </c>
      <c r="M15" s="58"/>
      <c r="N15" s="58"/>
    </row>
    <row r="16" spans="1:14" ht="63.75">
      <c r="A16" s="59">
        <v>4</v>
      </c>
      <c r="B16" s="68" t="s">
        <v>239</v>
      </c>
      <c r="C16" s="61"/>
      <c r="D16" s="61"/>
      <c r="F16" s="59">
        <v>4</v>
      </c>
      <c r="G16" s="60" t="s">
        <v>239</v>
      </c>
      <c r="H16" s="61"/>
      <c r="I16" s="61"/>
      <c r="K16" s="59">
        <v>4</v>
      </c>
      <c r="L16" s="60" t="s">
        <v>239</v>
      </c>
      <c r="M16" s="61"/>
      <c r="N16" s="61"/>
    </row>
    <row r="17" spans="1:14" ht="51">
      <c r="A17" s="56">
        <v>5</v>
      </c>
      <c r="B17" s="67" t="s">
        <v>240</v>
      </c>
      <c r="C17" s="58"/>
      <c r="D17" s="58"/>
      <c r="F17" s="56">
        <v>5</v>
      </c>
      <c r="G17" s="57" t="s">
        <v>240</v>
      </c>
      <c r="H17" s="58"/>
      <c r="I17" s="58"/>
      <c r="K17" s="56">
        <v>5</v>
      </c>
      <c r="L17" s="57" t="s">
        <v>240</v>
      </c>
      <c r="M17" s="58"/>
      <c r="N17" s="58"/>
    </row>
    <row r="18" spans="1:14" ht="25.5">
      <c r="A18" s="59">
        <v>6</v>
      </c>
      <c r="B18" s="66" t="s">
        <v>241</v>
      </c>
      <c r="C18" s="61"/>
      <c r="D18" s="61"/>
      <c r="F18" s="59">
        <v>6</v>
      </c>
      <c r="G18" s="60" t="s">
        <v>241</v>
      </c>
      <c r="H18" s="61"/>
      <c r="I18" s="61"/>
      <c r="K18" s="59">
        <v>6</v>
      </c>
      <c r="L18" s="60" t="s">
        <v>241</v>
      </c>
      <c r="M18" s="61"/>
      <c r="N18" s="61"/>
    </row>
    <row r="19" spans="1:14" ht="51">
      <c r="A19" s="56">
        <v>7</v>
      </c>
      <c r="B19" s="67" t="s">
        <v>242</v>
      </c>
      <c r="C19" s="58"/>
      <c r="D19" s="58"/>
      <c r="F19" s="56">
        <v>7</v>
      </c>
      <c r="G19" s="57" t="s">
        <v>242</v>
      </c>
      <c r="H19" s="58"/>
      <c r="I19" s="58"/>
      <c r="K19" s="56">
        <v>7</v>
      </c>
      <c r="L19" s="57" t="s">
        <v>242</v>
      </c>
      <c r="M19" s="58"/>
      <c r="N19" s="58"/>
    </row>
    <row r="20" spans="1:14" ht="89.25">
      <c r="A20" s="59">
        <v>8</v>
      </c>
      <c r="B20" s="66" t="s">
        <v>243</v>
      </c>
      <c r="C20" s="61"/>
      <c r="D20" s="61"/>
      <c r="F20" s="59">
        <v>8</v>
      </c>
      <c r="G20" s="60" t="s">
        <v>243</v>
      </c>
      <c r="H20" s="61"/>
      <c r="I20" s="61"/>
      <c r="K20" s="59">
        <v>8</v>
      </c>
      <c r="L20" s="60" t="s">
        <v>243</v>
      </c>
      <c r="M20" s="61"/>
      <c r="N20" s="61"/>
    </row>
    <row r="21" spans="1:14" ht="38.25">
      <c r="A21" s="56">
        <v>9</v>
      </c>
      <c r="B21" s="65" t="s">
        <v>244</v>
      </c>
      <c r="C21" s="58"/>
      <c r="D21" s="58"/>
      <c r="F21" s="56">
        <v>9</v>
      </c>
      <c r="G21" s="57" t="s">
        <v>244</v>
      </c>
      <c r="H21" s="58"/>
      <c r="I21" s="58"/>
      <c r="K21" s="56">
        <v>9</v>
      </c>
      <c r="L21" s="57" t="s">
        <v>244</v>
      </c>
      <c r="M21" s="58"/>
      <c r="N21" s="58"/>
    </row>
    <row r="22" spans="1:14" ht="51">
      <c r="A22" s="59">
        <v>10</v>
      </c>
      <c r="B22" s="66" t="s">
        <v>245</v>
      </c>
      <c r="C22" s="61"/>
      <c r="D22" s="61"/>
      <c r="F22" s="59">
        <v>10</v>
      </c>
      <c r="G22" s="60" t="s">
        <v>245</v>
      </c>
      <c r="H22" s="61"/>
      <c r="I22" s="61"/>
      <c r="K22" s="59">
        <v>10</v>
      </c>
      <c r="L22" s="60" t="s">
        <v>245</v>
      </c>
      <c r="M22" s="61"/>
      <c r="N22" s="61"/>
    </row>
    <row r="23" spans="1:14" ht="25.5">
      <c r="A23" s="56">
        <v>11</v>
      </c>
      <c r="B23" s="65" t="s">
        <v>246</v>
      </c>
      <c r="C23" s="58"/>
      <c r="D23" s="58"/>
      <c r="F23" s="56">
        <v>11</v>
      </c>
      <c r="G23" s="57" t="s">
        <v>246</v>
      </c>
      <c r="H23" s="58"/>
      <c r="I23" s="58"/>
      <c r="K23" s="56">
        <v>11</v>
      </c>
      <c r="L23" s="57" t="s">
        <v>246</v>
      </c>
      <c r="M23" s="58"/>
      <c r="N23" s="58"/>
    </row>
    <row r="24" spans="1:14" ht="25.5">
      <c r="A24" s="59">
        <v>12</v>
      </c>
      <c r="B24" s="66" t="s">
        <v>247</v>
      </c>
      <c r="C24" s="61"/>
      <c r="D24" s="61"/>
      <c r="F24" s="59">
        <v>12</v>
      </c>
      <c r="G24" s="60" t="s">
        <v>247</v>
      </c>
      <c r="H24" s="61"/>
      <c r="I24" s="61"/>
      <c r="K24" s="59">
        <v>12</v>
      </c>
      <c r="L24" s="60" t="s">
        <v>247</v>
      </c>
      <c r="M24" s="61"/>
      <c r="N24" s="61"/>
    </row>
    <row r="25" spans="1:14" ht="25.5">
      <c r="A25" s="56">
        <v>13</v>
      </c>
      <c r="B25" s="65" t="s">
        <v>248</v>
      </c>
      <c r="C25" s="58"/>
      <c r="D25" s="58"/>
      <c r="F25" s="56">
        <v>13</v>
      </c>
      <c r="G25" s="57" t="s">
        <v>248</v>
      </c>
      <c r="H25" s="58"/>
      <c r="I25" s="58"/>
      <c r="K25" s="56">
        <v>13</v>
      </c>
      <c r="L25" s="57" t="s">
        <v>248</v>
      </c>
      <c r="M25" s="58"/>
      <c r="N25" s="58"/>
    </row>
    <row r="26" spans="1:14" ht="25.5">
      <c r="A26" s="59">
        <v>14</v>
      </c>
      <c r="B26" s="66" t="s">
        <v>249</v>
      </c>
      <c r="C26" s="61"/>
      <c r="D26" s="61"/>
      <c r="F26" s="59">
        <v>14</v>
      </c>
      <c r="G26" s="60" t="s">
        <v>249</v>
      </c>
      <c r="H26" s="61"/>
      <c r="I26" s="61"/>
      <c r="K26" s="59">
        <v>14</v>
      </c>
      <c r="L26" s="60" t="s">
        <v>249</v>
      </c>
      <c r="M26" s="61"/>
      <c r="N26" s="61"/>
    </row>
    <row r="27" spans="1:14" ht="38.25">
      <c r="A27" s="56">
        <v>15</v>
      </c>
      <c r="B27" s="65" t="s">
        <v>250</v>
      </c>
      <c r="C27" s="58"/>
      <c r="D27" s="58"/>
      <c r="F27" s="56">
        <v>15</v>
      </c>
      <c r="G27" s="57" t="s">
        <v>250</v>
      </c>
      <c r="H27" s="58"/>
      <c r="I27" s="58"/>
      <c r="K27" s="56">
        <v>15</v>
      </c>
      <c r="L27" s="57" t="s">
        <v>250</v>
      </c>
      <c r="M27" s="58"/>
      <c r="N27" s="58"/>
    </row>
    <row r="28" spans="1:14" ht="42.75" customHeight="1">
      <c r="A28" s="59">
        <v>16</v>
      </c>
      <c r="B28" s="66" t="s">
        <v>251</v>
      </c>
      <c r="C28" s="61"/>
      <c r="D28" s="61"/>
      <c r="F28" s="59">
        <v>16</v>
      </c>
      <c r="G28" s="60" t="s">
        <v>251</v>
      </c>
      <c r="H28" s="61"/>
      <c r="I28" s="61"/>
      <c r="K28" s="59">
        <v>16</v>
      </c>
      <c r="L28" s="60" t="s">
        <v>251</v>
      </c>
      <c r="M28" s="61"/>
      <c r="N28" s="61"/>
    </row>
    <row r="29" spans="1:14" ht="25.5">
      <c r="A29" s="56">
        <v>17</v>
      </c>
      <c r="B29" s="67" t="s">
        <v>252</v>
      </c>
      <c r="C29" s="58"/>
      <c r="D29" s="58"/>
      <c r="F29" s="56">
        <v>17</v>
      </c>
      <c r="G29" s="57" t="s">
        <v>252</v>
      </c>
      <c r="H29" s="58"/>
      <c r="I29" s="58"/>
      <c r="K29" s="56">
        <v>17</v>
      </c>
      <c r="L29" s="57" t="s">
        <v>252</v>
      </c>
      <c r="M29" s="58"/>
      <c r="N29" s="58"/>
    </row>
    <row r="30" spans="1:14" ht="25.5">
      <c r="A30" s="59">
        <v>18</v>
      </c>
      <c r="B30" s="68" t="s">
        <v>253</v>
      </c>
      <c r="C30" s="61"/>
      <c r="D30" s="61"/>
      <c r="F30" s="59">
        <v>18</v>
      </c>
      <c r="G30" s="60" t="s">
        <v>253</v>
      </c>
      <c r="H30" s="61"/>
      <c r="I30" s="61"/>
      <c r="K30" s="59">
        <v>18</v>
      </c>
      <c r="L30" s="60" t="s">
        <v>253</v>
      </c>
      <c r="M30" s="61"/>
      <c r="N30" s="61"/>
    </row>
    <row r="31" spans="1:14" ht="25.5">
      <c r="A31" s="56">
        <v>19</v>
      </c>
      <c r="B31" s="67" t="s">
        <v>254</v>
      </c>
      <c r="C31" s="58"/>
      <c r="D31" s="58"/>
      <c r="F31" s="56">
        <v>19</v>
      </c>
      <c r="G31" s="57" t="s">
        <v>254</v>
      </c>
      <c r="H31" s="58"/>
      <c r="I31" s="58"/>
      <c r="K31" s="56">
        <v>19</v>
      </c>
      <c r="L31" s="57" t="s">
        <v>254</v>
      </c>
      <c r="M31" s="58"/>
      <c r="N31" s="58"/>
    </row>
    <row r="34" spans="1:4" ht="25.5">
      <c r="A34" s="62" t="s">
        <v>200</v>
      </c>
      <c r="B34" s="63" t="s">
        <v>255</v>
      </c>
      <c r="C34" s="63" t="s">
        <v>41</v>
      </c>
      <c r="D34" s="63" t="s">
        <v>201</v>
      </c>
    </row>
    <row r="35" spans="1:4" ht="25.5">
      <c r="A35" s="182">
        <v>0.6</v>
      </c>
      <c r="B35" s="183" t="s">
        <v>256</v>
      </c>
      <c r="C35" s="184" t="s">
        <v>97</v>
      </c>
      <c r="D35" s="64" t="s">
        <v>257</v>
      </c>
    </row>
    <row r="36" spans="1:4" ht="25.5">
      <c r="A36" s="182"/>
      <c r="B36" s="183"/>
      <c r="C36" s="184"/>
      <c r="D36" s="64" t="s">
        <v>258</v>
      </c>
    </row>
    <row r="37" spans="1:4">
      <c r="A37" s="182">
        <v>0.8</v>
      </c>
      <c r="B37" s="186" t="s">
        <v>259</v>
      </c>
      <c r="C37" s="185" t="s">
        <v>96</v>
      </c>
      <c r="D37" s="64" t="s">
        <v>260</v>
      </c>
    </row>
    <row r="38" spans="1:4" ht="25.5">
      <c r="A38" s="182"/>
      <c r="B38" s="186"/>
      <c r="C38" s="185"/>
      <c r="D38" s="64" t="s">
        <v>261</v>
      </c>
    </row>
    <row r="39" spans="1:4">
      <c r="A39" s="182">
        <v>1</v>
      </c>
      <c r="B39" s="183" t="s">
        <v>262</v>
      </c>
      <c r="C39" s="187" t="s">
        <v>88</v>
      </c>
      <c r="D39" s="64" t="s">
        <v>263</v>
      </c>
    </row>
    <row r="40" spans="1:4" ht="25.5">
      <c r="A40" s="182"/>
      <c r="B40" s="183"/>
      <c r="C40" s="187"/>
      <c r="D40" s="64" t="s">
        <v>264</v>
      </c>
    </row>
  </sheetData>
  <mergeCells count="22">
    <mergeCell ref="K10:N10"/>
    <mergeCell ref="K11:K12"/>
    <mergeCell ref="L11:L12"/>
    <mergeCell ref="M11:N11"/>
    <mergeCell ref="C39:C40"/>
    <mergeCell ref="A39:A40"/>
    <mergeCell ref="B39:B40"/>
    <mergeCell ref="F10:I10"/>
    <mergeCell ref="F11:F12"/>
    <mergeCell ref="G11:G12"/>
    <mergeCell ref="H11:I11"/>
    <mergeCell ref="C35:C36"/>
    <mergeCell ref="A35:A36"/>
    <mergeCell ref="B35:B36"/>
    <mergeCell ref="C37:C38"/>
    <mergeCell ref="A37:A38"/>
    <mergeCell ref="B37:B38"/>
    <mergeCell ref="A1:D1"/>
    <mergeCell ref="A11:A12"/>
    <mergeCell ref="B11:B12"/>
    <mergeCell ref="C11:D11"/>
    <mergeCell ref="A10:D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6"/>
  <sheetViews>
    <sheetView zoomScale="78" zoomScaleNormal="78" workbookViewId="0"/>
  </sheetViews>
  <sheetFormatPr baseColWidth="10" defaultColWidth="11.42578125" defaultRowHeight="15"/>
  <cols>
    <col min="1" max="1" width="11.42578125" style="2"/>
    <col min="2" max="2" width="13.42578125" style="2" customWidth="1"/>
    <col min="3" max="3" width="16.7109375" style="2" customWidth="1"/>
    <col min="4" max="6" width="11.42578125" style="2"/>
    <col min="7" max="7" width="14.28515625" style="2" customWidth="1"/>
    <col min="8" max="10" width="11.42578125" style="2"/>
    <col min="11" max="11" width="13.28515625" style="2" customWidth="1"/>
    <col min="12" max="15" width="13.85546875" style="2" customWidth="1"/>
    <col min="16" max="16384" width="11.42578125" style="2"/>
  </cols>
  <sheetData>
    <row r="2" spans="2:18" ht="58.5" customHeight="1">
      <c r="B2" s="5" t="s">
        <v>265</v>
      </c>
      <c r="C2" s="6"/>
      <c r="D2" s="6"/>
      <c r="E2" s="6"/>
      <c r="F2" s="6"/>
      <c r="G2" s="7"/>
      <c r="J2" s="54"/>
    </row>
    <row r="3" spans="2:18" ht="65.25" customHeight="1">
      <c r="B3" s="5" t="s">
        <v>266</v>
      </c>
      <c r="C3" s="8"/>
      <c r="D3" s="8"/>
      <c r="E3" s="6"/>
      <c r="F3" s="6"/>
      <c r="G3" s="7"/>
      <c r="K3" s="15"/>
      <c r="L3" s="188"/>
      <c r="M3" s="188"/>
      <c r="N3" s="188"/>
      <c r="O3" s="188"/>
      <c r="P3" s="188"/>
      <c r="Q3" s="188"/>
      <c r="R3" s="188"/>
    </row>
    <row r="4" spans="2:18" ht="65.25" customHeight="1">
      <c r="B4" s="5" t="s">
        <v>267</v>
      </c>
      <c r="C4" s="8"/>
      <c r="D4" s="8"/>
      <c r="E4" s="8"/>
      <c r="F4" s="6"/>
      <c r="G4" s="7"/>
      <c r="K4" s="15"/>
      <c r="L4" s="188"/>
      <c r="M4" s="188"/>
      <c r="N4" s="188"/>
      <c r="O4" s="188"/>
      <c r="P4" s="188"/>
      <c r="Q4" s="188"/>
      <c r="R4" s="188"/>
    </row>
    <row r="5" spans="2:18" ht="65.25" customHeight="1">
      <c r="B5" s="5" t="s">
        <v>268</v>
      </c>
      <c r="C5" s="10"/>
      <c r="D5" s="8"/>
      <c r="E5" s="8"/>
      <c r="F5" s="6"/>
      <c r="G5" s="7"/>
      <c r="K5" s="15"/>
      <c r="L5" s="188"/>
      <c r="M5" s="188"/>
      <c r="N5" s="188"/>
      <c r="O5" s="188"/>
      <c r="P5" s="188"/>
      <c r="Q5" s="188"/>
      <c r="R5" s="188"/>
    </row>
    <row r="6" spans="2:18" ht="65.25" customHeight="1">
      <c r="B6" s="5" t="s">
        <v>269</v>
      </c>
      <c r="C6" s="10"/>
      <c r="D6" s="10"/>
      <c r="E6" s="8"/>
      <c r="F6" s="6"/>
      <c r="G6" s="7"/>
      <c r="K6" s="15"/>
      <c r="L6" s="188"/>
      <c r="M6" s="188"/>
      <c r="N6" s="188"/>
      <c r="O6" s="188"/>
      <c r="P6" s="188"/>
      <c r="Q6" s="188"/>
      <c r="R6" s="188"/>
    </row>
    <row r="8" spans="2:18" ht="30">
      <c r="C8" s="5" t="s">
        <v>270</v>
      </c>
      <c r="D8" s="5" t="s">
        <v>271</v>
      </c>
      <c r="E8" s="5" t="s">
        <v>272</v>
      </c>
      <c r="F8" s="5" t="s">
        <v>273</v>
      </c>
      <c r="G8" s="5" t="s">
        <v>274</v>
      </c>
    </row>
    <row r="13" spans="2:18" ht="56.25" customHeight="1"/>
    <row r="14" spans="2:18" ht="56.25" customHeight="1"/>
    <row r="15" spans="2:18" ht="56.25" customHeight="1"/>
    <row r="16" spans="2:18" ht="56.25" customHeight="1"/>
  </sheetData>
  <mergeCells count="4">
    <mergeCell ref="L3:R3"/>
    <mergeCell ref="L4:R4"/>
    <mergeCell ref="L5:R5"/>
    <mergeCell ref="L6:R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42578125" defaultRowHeight="15"/>
  <cols>
    <col min="1" max="16384" width="11.42578125" style="69"/>
  </cols>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68" zoomScaleNormal="68" workbookViewId="0"/>
  </sheetViews>
  <sheetFormatPr baseColWidth="10" defaultColWidth="11.42578125" defaultRowHeight="15"/>
  <cols>
    <col min="1" max="16384" width="11.42578125" style="2"/>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workbookViewId="0">
      <selection sqref="A1:A3"/>
    </sheetView>
  </sheetViews>
  <sheetFormatPr baseColWidth="10" defaultColWidth="11.42578125" defaultRowHeight="15"/>
  <cols>
    <col min="1" max="1" width="30.7109375" style="11" customWidth="1"/>
    <col min="2" max="2" width="54" style="11" customWidth="1"/>
    <col min="3" max="16384" width="11.42578125" style="11"/>
  </cols>
  <sheetData>
    <row r="1" spans="1:2" ht="15" customHeight="1">
      <c r="A1" s="189" t="s">
        <v>275</v>
      </c>
      <c r="B1" s="189" t="s">
        <v>276</v>
      </c>
    </row>
    <row r="2" spans="1:2" ht="15" customHeight="1">
      <c r="A2" s="189"/>
      <c r="B2" s="189"/>
    </row>
    <row r="3" spans="1:2" ht="15" customHeight="1">
      <c r="A3" s="189"/>
      <c r="B3" s="189"/>
    </row>
    <row r="4" spans="1:2" ht="38.25">
      <c r="A4" s="24" t="s">
        <v>93</v>
      </c>
      <c r="B4" s="26" t="s">
        <v>277</v>
      </c>
    </row>
    <row r="5" spans="1:2" ht="30.75" customHeight="1">
      <c r="A5" s="25" t="s">
        <v>101</v>
      </c>
      <c r="B5" s="26" t="s">
        <v>278</v>
      </c>
    </row>
    <row r="6" spans="1:2" ht="31.5">
      <c r="A6" s="24" t="s">
        <v>107</v>
      </c>
      <c r="B6" s="26" t="s">
        <v>279</v>
      </c>
    </row>
    <row r="7" spans="1:2" ht="31.5" customHeight="1">
      <c r="A7" s="25" t="s">
        <v>113</v>
      </c>
      <c r="B7" s="26" t="s">
        <v>280</v>
      </c>
    </row>
    <row r="8" spans="1:2" ht="30" customHeight="1">
      <c r="A8" s="24" t="s">
        <v>119</v>
      </c>
      <c r="B8" s="26" t="s">
        <v>281</v>
      </c>
    </row>
    <row r="9" spans="1:2" ht="51">
      <c r="A9" s="24" t="s">
        <v>124</v>
      </c>
      <c r="B9" s="26" t="s">
        <v>282</v>
      </c>
    </row>
    <row r="10" spans="1:2" ht="47.25">
      <c r="A10" s="24" t="s">
        <v>128</v>
      </c>
      <c r="B10" s="26" t="s">
        <v>283</v>
      </c>
    </row>
    <row r="11" spans="1:2" ht="45.75" customHeight="1">
      <c r="A11" s="24" t="s">
        <v>132</v>
      </c>
      <c r="B11" s="26" t="s">
        <v>284</v>
      </c>
    </row>
  </sheetData>
  <mergeCells count="2">
    <mergeCell ref="A1:A3"/>
    <mergeCell ref="B1:B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12B0-AE01-4BD0-BE98-7F9D85330FDA}">
  <dimension ref="A1"/>
  <sheetViews>
    <sheetView workbookViewId="0"/>
  </sheetViews>
  <sheetFormatPr baseColWidth="10" defaultColWidth="11.42578125" defaultRowHeight="15"/>
  <cols>
    <col min="1" max="16384" width="11.425781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Mapa de Riesgos</vt:lpstr>
      <vt:lpstr>Control de Cambios</vt:lpstr>
      <vt:lpstr>Hoja2</vt:lpstr>
      <vt:lpstr>Hoja3</vt:lpstr>
      <vt:lpstr>Hoja4</vt:lpstr>
      <vt:lpstr>Hoja5</vt:lpstr>
      <vt:lpstr>Hoja6</vt:lpstr>
      <vt:lpstr>Hoja 7</vt:lpstr>
      <vt:lpstr>Hoja8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Hernandez Zorro</dc:creator>
  <cp:keywords/>
  <dc:description/>
  <cp:lastModifiedBy>Cecilia Caro</cp:lastModifiedBy>
  <cp:revision/>
  <dcterms:created xsi:type="dcterms:W3CDTF">2020-08-21T21:53:20Z</dcterms:created>
  <dcterms:modified xsi:type="dcterms:W3CDTF">2023-12-04T21:10:50Z</dcterms:modified>
  <cp:category/>
  <cp:contentStatus/>
</cp:coreProperties>
</file>