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GÉLICA PULIDO MARTÍNEZ\2017\Entregables\12. Diciembre\Publicaciones\"/>
    </mc:Choice>
  </mc:AlternateContent>
  <bookViews>
    <workbookView xWindow="0" yWindow="0" windowWidth="20400" windowHeight="7680"/>
  </bookViews>
  <sheets>
    <sheet name="PM AGN 2016" sheetId="2" r:id="rId1"/>
    <sheet name="PM AGN 2016 (2)" sheetId="3" r:id="rId2"/>
    <sheet name="porcentajes                    " sheetId="4" r:id="rId3"/>
  </sheets>
  <definedNames>
    <definedName name="_xlnm.Print_Area" localSheetId="0">'PM AGN 2016'!$A$1:$T$51</definedName>
    <definedName name="_xlnm.Print_Area" localSheetId="1">'PM AGN 2016 (2)'!$A$1:$X$32</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2" i="2" l="1"/>
  <c r="J21" i="4" l="1"/>
  <c r="L31" i="2"/>
  <c r="G10" i="4" l="1"/>
  <c r="I21" i="4"/>
  <c r="I19" i="4"/>
  <c r="I18" i="4"/>
  <c r="I17" i="4"/>
  <c r="I16" i="4"/>
  <c r="I15" i="4"/>
  <c r="I14" i="4"/>
  <c r="H21" i="4"/>
  <c r="H18" i="4"/>
  <c r="H16" i="4"/>
  <c r="H14" i="4"/>
  <c r="H13" i="4"/>
  <c r="H12" i="4"/>
  <c r="G3" i="4"/>
  <c r="I3" i="4" s="1"/>
  <c r="G5" i="4"/>
  <c r="G12" i="4"/>
  <c r="I13" i="4" s="1"/>
  <c r="G14" i="4"/>
  <c r="G20" i="4"/>
  <c r="H9" i="4"/>
  <c r="H5" i="4"/>
  <c r="I4" i="4" l="1"/>
  <c r="I5" i="4"/>
  <c r="I6" i="4"/>
  <c r="H7" i="4"/>
  <c r="I12" i="4"/>
  <c r="K31" i="3"/>
  <c r="K30" i="3"/>
  <c r="K29" i="3"/>
  <c r="K28" i="3"/>
  <c r="K27" i="3"/>
  <c r="K26" i="3"/>
  <c r="K25" i="3"/>
  <c r="K24" i="3"/>
  <c r="K23" i="3"/>
  <c r="K22" i="3"/>
  <c r="K21" i="3"/>
  <c r="K20" i="3"/>
  <c r="J20" i="3"/>
  <c r="J31" i="3"/>
  <c r="K19" i="3"/>
  <c r="K18" i="3"/>
  <c r="K17" i="3"/>
  <c r="K16" i="3"/>
  <c r="K15" i="3"/>
  <c r="J30" i="3"/>
  <c r="J28" i="3"/>
  <c r="J26" i="3"/>
  <c r="J24" i="3"/>
  <c r="J23" i="3"/>
  <c r="J22" i="3"/>
  <c r="J21" i="3"/>
  <c r="J19" i="3"/>
  <c r="J17" i="3"/>
  <c r="J15" i="3"/>
  <c r="J13" i="3"/>
  <c r="J12" i="3"/>
  <c r="D31" i="3"/>
  <c r="O30" i="3"/>
  <c r="O28" i="3"/>
  <c r="O26" i="3"/>
  <c r="O25" i="3"/>
  <c r="O24" i="3"/>
  <c r="O22" i="3"/>
  <c r="O20" i="3"/>
  <c r="O19" i="3"/>
  <c r="O17" i="3"/>
  <c r="O14" i="3"/>
  <c r="O13" i="3"/>
  <c r="I8" i="4" l="1"/>
  <c r="I7" i="4"/>
  <c r="K26" i="2"/>
  <c r="K25" i="2"/>
  <c r="K24" i="2"/>
  <c r="K13" i="2"/>
  <c r="K14" i="2" l="1"/>
  <c r="K30" i="2" l="1"/>
  <c r="K28" i="2"/>
  <c r="K22" i="2"/>
  <c r="K20" i="2"/>
  <c r="K19" i="2"/>
  <c r="K17" i="2"/>
</calcChain>
</file>

<file path=xl/comments1.xml><?xml version="1.0" encoding="utf-8"?>
<comments xmlns="http://schemas.openxmlformats.org/spreadsheetml/2006/main">
  <authors>
    <author>UNIDAD VICTIMAS</author>
  </authors>
  <commentList>
    <comment ref="N10" authorId="0" shapeId="0">
      <text>
        <r>
          <rPr>
            <b/>
            <sz val="9"/>
            <color indexed="81"/>
            <rFont val="Tahoma"/>
            <family val="2"/>
          </rPr>
          <t>UNIDAD VICTIMAS:</t>
        </r>
        <r>
          <rPr>
            <sz val="9"/>
            <color indexed="81"/>
            <rFont val="Tahoma"/>
            <family val="2"/>
          </rPr>
          <t xml:space="preserve">
Asignar responsables, igual para cada acción
</t>
        </r>
      </text>
    </comment>
  </commentList>
</comments>
</file>

<file path=xl/comments2.xml><?xml version="1.0" encoding="utf-8"?>
<comments xmlns="http://schemas.openxmlformats.org/spreadsheetml/2006/main">
  <authors>
    <author>UNIDAD VICTIMAS</author>
  </authors>
  <commentList>
    <comment ref="R10" authorId="0" shapeId="0">
      <text>
        <r>
          <rPr>
            <b/>
            <sz val="9"/>
            <color indexed="81"/>
            <rFont val="Tahoma"/>
            <family val="2"/>
          </rPr>
          <t>UNIDAD VICTIMAS:</t>
        </r>
        <r>
          <rPr>
            <sz val="9"/>
            <color indexed="81"/>
            <rFont val="Tahoma"/>
            <family val="2"/>
          </rPr>
          <t xml:space="preserve">
Asignar responsables, igual para cada acción
</t>
        </r>
      </text>
    </comment>
  </commentList>
</comments>
</file>

<file path=xl/sharedStrings.xml><?xml version="1.0" encoding="utf-8"?>
<sst xmlns="http://schemas.openxmlformats.org/spreadsheetml/2006/main" count="447" uniqueCount="198">
  <si>
    <t>PLAN DE MEJORAMIENTO ARCHIVÌSTICO</t>
  </si>
  <si>
    <t>Entidad:</t>
  </si>
  <si>
    <t xml:space="preserve">UNIDAD PARA LA ATENCIÓN Y REPARACIÒN INTEGRAL A LAS VICTIMAS </t>
  </si>
  <si>
    <t>NIT:</t>
  </si>
  <si>
    <t>900490473-6</t>
  </si>
  <si>
    <t>Representante Legal:</t>
  </si>
  <si>
    <t>ALAN JARA URZOLA</t>
  </si>
  <si>
    <t>Fecha de iniciación:</t>
  </si>
  <si>
    <t>Responsable del proceso:</t>
  </si>
  <si>
    <t>YUDY JEANNE ZAMBRANO</t>
  </si>
  <si>
    <t>Fecha de finalización:</t>
  </si>
  <si>
    <t>Cargo:</t>
  </si>
  <si>
    <t>COORDINADORA  GRUPO GESTIÓN ADMINISTRATIVA Y DE GESTION DOCUMENTAL</t>
  </si>
  <si>
    <t>Fecha y numero de Acta de aprobación del PMA</t>
  </si>
  <si>
    <t>PLAN DE MEJORAMIENTO</t>
  </si>
  <si>
    <t>SEGUIMIENTO CONTROL INTERNO</t>
  </si>
  <si>
    <t>SEGUIMIENTO AGN</t>
  </si>
  <si>
    <t>ITEM</t>
  </si>
  <si>
    <t>HALLAZGO</t>
  </si>
  <si>
    <t>No. DE ACCION</t>
  </si>
  <si>
    <t>OBJETIVOS</t>
  </si>
  <si>
    <t>No. DE META</t>
  </si>
  <si>
    <t xml:space="preserve">DESCRIPCION DE LAS TAREAS </t>
  </si>
  <si>
    <t xml:space="preserve">EJECUCION DE LAS TAREAS INICIO      </t>
  </si>
  <si>
    <t>PLAZOS EN SEMANAS</t>
  </si>
  <si>
    <t>PROCENTAJE DE AVANCE DE LAS TAREAS</t>
  </si>
  <si>
    <t>PRODUCTOS</t>
  </si>
  <si>
    <t>AVANCE DE CUMPLIMIENTO DEL OBJETIVO</t>
  </si>
  <si>
    <t>DESCRIPCION DE LOS AVANCES</t>
  </si>
  <si>
    <t>AREAS Y PERSONAS RESPONSABLES</t>
  </si>
  <si>
    <t>EVIDENCIAS</t>
  </si>
  <si>
    <t>OBSERVACIONES OFICINA DE CONTROL INTERNO</t>
  </si>
  <si>
    <t>No. DE INFORME DE SEGUIMIENTO Y FECHA</t>
  </si>
  <si>
    <t>FECHA CIERRE HALLAZGO</t>
  </si>
  <si>
    <t>No. DE RADICADO</t>
  </si>
  <si>
    <t>OBSERVACIONES</t>
  </si>
  <si>
    <t>INICIO</t>
  </si>
  <si>
    <t>FINALIZACION</t>
  </si>
  <si>
    <r>
      <rPr>
        <b/>
        <u/>
        <sz val="10"/>
        <rFont val="Arial"/>
        <family val="2"/>
      </rPr>
      <t>Instancia Asesora en Materia Archivística</t>
    </r>
    <r>
      <rPr>
        <b/>
        <sz val="10"/>
        <rFont val="Arial"/>
        <family val="2"/>
      </rPr>
      <t>:</t>
    </r>
    <r>
      <rPr>
        <sz val="10"/>
        <rFont val="Arial"/>
        <family val="2"/>
      </rPr>
      <t xml:space="preserve"> La Entidad no cuenta con el Comité Institucional de Desarrollo Administrativo debidamente establecido</t>
    </r>
  </si>
  <si>
    <t>ACCION No. 1</t>
  </si>
  <si>
    <t>Enviar Resolución de creación de comité al AGN</t>
  </si>
  <si>
    <t>Instrumentos Archivísticos:</t>
  </si>
  <si>
    <t>ACCION No. 2.1</t>
  </si>
  <si>
    <t>2.1</t>
  </si>
  <si>
    <t>2.2</t>
  </si>
  <si>
    <r>
      <rPr>
        <b/>
        <u/>
        <sz val="10"/>
        <rFont val="Arial"/>
        <family val="2"/>
      </rPr>
      <t>Programa de Gestión Documental -PGD-:</t>
    </r>
    <r>
      <rPr>
        <b/>
        <sz val="10"/>
        <rFont val="Arial"/>
        <family val="2"/>
      </rPr>
      <t xml:space="preserve"> </t>
    </r>
    <r>
      <rPr>
        <sz val="10"/>
        <rFont val="Arial"/>
        <family val="2"/>
      </rPr>
      <t>La Entidad no ha elaborado y adoptado el Programa de Gestión Documental</t>
    </r>
  </si>
  <si>
    <t>ACCION No. 2.2</t>
  </si>
  <si>
    <t>2.3</t>
  </si>
  <si>
    <r>
      <rPr>
        <b/>
        <u/>
        <sz val="10"/>
        <rFont val="Arial"/>
        <family val="2"/>
      </rPr>
      <t>Formato de Inventario Único Documental - FUID</t>
    </r>
    <r>
      <rPr>
        <b/>
        <sz val="10"/>
        <rFont val="Arial"/>
        <family val="2"/>
      </rPr>
      <t xml:space="preserve">: </t>
    </r>
    <r>
      <rPr>
        <sz val="10"/>
        <rFont val="Arial"/>
        <family val="2"/>
      </rPr>
      <t>La Entidad no cuenta con los inventarios documentales de los documentos producidos en los archivos de gestión, ni los administrados en sus depósitos de archivo.</t>
    </r>
  </si>
  <si>
    <t>ACCION No. 2.3</t>
  </si>
  <si>
    <r>
      <t xml:space="preserve">Capacitación del Personal de Archivo: </t>
    </r>
    <r>
      <rPr>
        <sz val="10"/>
        <rFont val="Arial"/>
        <family val="2"/>
      </rPr>
      <t>La Entidad no ha realizado capacitación en materia archivística a los funcionarios de archivo.</t>
    </r>
  </si>
  <si>
    <t>ACCION No. 3</t>
  </si>
  <si>
    <r>
      <rPr>
        <b/>
        <sz val="10"/>
        <rFont val="Arial"/>
        <family val="2"/>
      </rPr>
      <t xml:space="preserve">Unidad de Correspondencia: </t>
    </r>
    <r>
      <rPr>
        <sz val="10"/>
        <rFont val="Arial"/>
        <family val="2"/>
      </rPr>
      <t>La Entidad no cuenta con la unidad de correspondencia de conformidad con la norma, que permitan controlar sus Comunicaciones Oficiales.</t>
    </r>
  </si>
  <si>
    <t>ACCION No. 4</t>
  </si>
  <si>
    <r>
      <rPr>
        <b/>
        <u/>
        <sz val="10"/>
        <rFont val="Arial"/>
        <family val="2"/>
      </rPr>
      <t>Conformación de Archivos públicos</t>
    </r>
    <r>
      <rPr>
        <b/>
        <sz val="10"/>
        <rFont val="Arial"/>
        <family val="2"/>
      </rPr>
      <t xml:space="preserve">: </t>
    </r>
    <r>
      <rPr>
        <sz val="10"/>
        <rFont val="Arial"/>
        <family val="2"/>
      </rPr>
      <t>La Entidad no ha elaborado las tablas de Valoracion Documental, para la organización del fondo documental acumulado.</t>
    </r>
  </si>
  <si>
    <t>ACCION No. 5</t>
  </si>
  <si>
    <t>Definir la existencia de fondo documental acumulado.</t>
  </si>
  <si>
    <t>5.1</t>
  </si>
  <si>
    <r>
      <rPr>
        <b/>
        <u/>
        <sz val="10"/>
        <rFont val="Arial"/>
        <family val="2"/>
      </rPr>
      <t>Organización de los Archivos de Gestión</t>
    </r>
    <r>
      <rPr>
        <b/>
        <sz val="10"/>
        <rFont val="Arial"/>
        <family val="2"/>
      </rPr>
      <t>:</t>
    </r>
    <r>
      <rPr>
        <sz val="10"/>
        <rFont val="Arial"/>
        <family val="2"/>
      </rPr>
      <t xml:space="preserve"> La Entidad no esta aplicando los criterios de organización de los archivos de gestión, según la normatividad relacionada: organización, foliación, hoja de control, control de prestamos documentos, numeración de actos administrativos e integridad física de los documentos.</t>
    </r>
  </si>
  <si>
    <t>ACCION No. 5.1</t>
  </si>
  <si>
    <t>Organizar archivo de gestión.</t>
  </si>
  <si>
    <t>5.2</t>
  </si>
  <si>
    <r>
      <rPr>
        <b/>
        <u/>
        <sz val="10"/>
        <rFont val="Arial"/>
        <family val="2"/>
      </rPr>
      <t>Organización de Historia Laborales:</t>
    </r>
    <r>
      <rPr>
        <sz val="10"/>
        <rFont val="Arial"/>
        <family val="2"/>
      </rPr>
      <t xml:space="preserve"> La Entidad no ha aplicado los criterios de organización control de la Serie Documental Historias Laborales.</t>
    </r>
  </si>
  <si>
    <t>ACCION No. 5.2</t>
  </si>
  <si>
    <t>Definir criterios para la organización de las historias laborales</t>
  </si>
  <si>
    <t>ACCION No. 6</t>
  </si>
  <si>
    <t xml:space="preserve">Diseñar Sistema Integrado de Conservación </t>
  </si>
  <si>
    <t>AVANCE DEL PLAN DE CUMPLIMIENTO ACCIONES</t>
  </si>
  <si>
    <t>Acción 1</t>
  </si>
  <si>
    <t>Acción 2</t>
  </si>
  <si>
    <t>Acción 3</t>
  </si>
  <si>
    <t>Acción 4</t>
  </si>
  <si>
    <t>Acción 5</t>
  </si>
  <si>
    <t>Acción 6</t>
  </si>
  <si>
    <t>CUMPLIMIENTO DEL PLAN DE MEJORAMIENTO</t>
  </si>
  <si>
    <t>sobre 100%</t>
  </si>
  <si>
    <r>
      <rPr>
        <b/>
        <u/>
        <sz val="10"/>
        <rFont val="Arial"/>
        <family val="2"/>
      </rPr>
      <t>Tabla de Retención Documental y Cuadros de Clasificación Documental</t>
    </r>
    <r>
      <rPr>
        <b/>
        <sz val="10"/>
        <rFont val="Arial"/>
        <family val="2"/>
      </rPr>
      <t xml:space="preserve">: </t>
    </r>
    <r>
      <rPr>
        <sz val="10"/>
        <rFont val="Arial"/>
        <family val="2"/>
      </rPr>
      <t>La Entidad no cuenta con las Tablas de Retención Documental (TRD) debidamente aprobadas, convalidadas e implementadas. Así como tampoco con Cuadros de Clasificación Documental.</t>
    </r>
  </si>
  <si>
    <t>Evidenciar la elaboración y adopción del Programa de gestión documental</t>
  </si>
  <si>
    <t xml:space="preserve">Adelantar la realización de los inventarios documentales en los procesos de la Entidad </t>
  </si>
  <si>
    <t>Actualizar los procedimientos de Comunicaciones de recepción, radicación y trámite de correspondencia interna y externa</t>
  </si>
  <si>
    <t xml:space="preserve">Evidenciar con la Resolución que la entidad cuenta con el comité Institucional de desarrollo administrativo
</t>
  </si>
  <si>
    <t>Actualizar resolución del comité institucional de desarrollo administrativo</t>
  </si>
  <si>
    <t>Actualizar Resolución de creación de comité al AGN</t>
  </si>
  <si>
    <t>Convalidar la aprobación de las Tablas de Retención Documental con la AGN</t>
  </si>
  <si>
    <t>Enviar actas de aprobación de tablas de retención documental  por el comité interinstitucional de desarrollo administrativo.</t>
  </si>
  <si>
    <t>Adelantar las actividades para convalidacion por la AGN de la tablas de retención documental  y los cuadros de clasificación documental.</t>
  </si>
  <si>
    <t>Elaborar, adoptar por el CIDA y enviar Programa de gestión documental al AGN</t>
  </si>
  <si>
    <t>Actualizar los procedimientos y lineamientos para el cumplimiento del PGD</t>
  </si>
  <si>
    <t>Definir lineamientos, procedimientos y demas documentos para la organización del archivo de gestión.</t>
  </si>
  <si>
    <t>10 DE MARZO DE 2017</t>
  </si>
  <si>
    <t xml:space="preserve"> 31 DICIEMBRE DE 2020</t>
  </si>
  <si>
    <t>Una (1) Resolución</t>
  </si>
  <si>
    <t>Un (1) Programa de gestión documental</t>
  </si>
  <si>
    <t>Un (1) Formato Unico de inventario</t>
  </si>
  <si>
    <t>7,129 metros lineales organizados</t>
  </si>
  <si>
    <t>Realizar capacitaciones en gestión documental</t>
  </si>
  <si>
    <t xml:space="preserve">Un (1) Plan de capacitaciones </t>
  </si>
  <si>
    <t>Establecer y documentar el Plan de capacitaciones de GD 2017</t>
  </si>
  <si>
    <t>Dar cumplimiento al plan de capacitaciones programadas</t>
  </si>
  <si>
    <t xml:space="preserve">Un (1) Procedimiento </t>
  </si>
  <si>
    <t>Un (1) Documento de analisis de información</t>
  </si>
  <si>
    <t>Un (1) Documento sistema integrado de conservación</t>
  </si>
  <si>
    <t>Una (1) Resolución de creación</t>
  </si>
  <si>
    <t>3 Actas o según el numero de reuniones</t>
  </si>
  <si>
    <t>Organizar 7,129 ml de documentos de archivo (dependencias misionales y de apoyo, direcciones territoriales)</t>
  </si>
  <si>
    <t>Actualizar el procedimiento del FUID                                   para el levantamiento del los inventarios las areas, con base al resultado de la organzacion de 7,129 ml.</t>
  </si>
  <si>
    <t>Definir herramientas a traves del procedimiento, para la radicación manual cuando el sistema presente fallas.</t>
  </si>
  <si>
    <t>Realizar análisis de la información existente, lo cual es un producto del proceso de organización del archivo rezagado.</t>
  </si>
  <si>
    <t>Realizar seguimiento a la organización del archivo de gestión, lo cual es un producto del proceso de organización de los archivo de la dependencias de la Unidad.</t>
  </si>
  <si>
    <t>Diseñar el documento del sistema Integrado de Conservación, lo cual es un producto del proceso de organización del archivo rezagado.</t>
  </si>
  <si>
    <t>Realizar seguimiento a la organización del 80% de las historias laborales, lo cual es un producto del proceso de organización de los archivo de la dependencias de la Unidad.</t>
  </si>
  <si>
    <t>Ajustar el  procedimientos de correspondencia, incluyendo la estandarizaciòn de los minimos para el correcto funcionamiento de los puntos de radicaciòn de la unidad.</t>
  </si>
  <si>
    <t>8 de Marzo de 2017  con Numero de acta 1</t>
  </si>
  <si>
    <r>
      <rPr>
        <b/>
        <u/>
        <sz val="10"/>
        <rFont val="Arial"/>
        <family val="2"/>
      </rPr>
      <t>Sistema Integrado de Conservación- SIC</t>
    </r>
    <r>
      <rPr>
        <b/>
        <sz val="10"/>
        <rFont val="Arial"/>
        <family val="2"/>
      </rPr>
      <t>:</t>
    </r>
    <r>
      <rPr>
        <sz val="10"/>
        <rFont val="Arial"/>
        <family val="2"/>
      </rPr>
      <t xml:space="preserve"> La Entidad no cuenta con un SIC para la preservación de los documentos de archivo desde su producción hasta su disposición final.</t>
    </r>
  </si>
  <si>
    <t xml:space="preserve">GRUPO DE GESTIÒN ADMINISTRATIVA Y DOCUMENTAL </t>
  </si>
  <si>
    <t>No es claro cual es el proceso de actualizacionde la resolucion que se encuentra pendiente, teniendo en cuenta que conforme a la evidencia aportada "Resolucion Nº 01017 del 23 de septiembre  de 2016" "por la cual se modifica los articulos relacionados con los miembros que integran el comite asi como las reuniones del mismo", se da por superado el hallazgo. Por lo anterior, se solicita aclarar para validar si el hallazgo queda superado.</t>
  </si>
  <si>
    <t>En atencion a que la fecha propuesta para actualizar las TRD vence el 31 de diciembre del presente año, se solicita a la entidad tomar las acciones administrativas que permitan cumplir con la fecha pactada, teniendo en cuenta que para la clasificacion y organizacion de los archivos de gestion es de vital importancia contar con la TRD debidamente actualizada. Es de precisar que la TRD  es dinamica lo que conlleva  a una constante actualizacion. para lo cual se debe tener en cuenta el articulo 14  del Acuerdo 04 de 2013 con relacion al proceso de actualizacion de TRD.</t>
  </si>
  <si>
    <t>Si bien la entidad elaboro un documento PGD, es importante precisar que su contenido debe ser conforme a los procesos, , en concordancia con los procedimientos internos de la entidad y con las metas establecidas a corto, mediano y largo plazo para el desarrollo sistematico de la gestion documental, toda vez que los procedimientos a la fecha no han sido actualizados segun lo reportado, motivo por el cual se solicita a la Oficina de Control Interno  el seguimiento para el cumplimiento en el menor tiempo posible de esta actividad.</t>
  </si>
  <si>
    <t xml:space="preserve">Las actividades tendientes a superar el hallazgo se encuentran vencidas, la entidad debe tomar las acciones inmediatas a lugar. Para garantizar el cumplimiento de la normatividad.  Tener en cuenta que las actividades y procedimientos a implementar con relación a la Unidad de Correspondencia, permitan definir e identificar:
• Funciones autorizadas para firmar la documentación.
• Registros de calidad para el control de radicación de comunicaciones oficiales recibidas y enviadas.
• Control de las comunicaciones oficiales vía fax,  correo electrónico u otros medios.
• Conformación de consecutivo de las comunicaciones oficiales.
• Registro de calidad para la distribución y control de las comunicaciones oficiales. 
• Publicación de los horarios de atención. 
</t>
  </si>
  <si>
    <t xml:space="preserve">Según lo informado a la fecha no se han incluido en los Programas de Capacitación de la entidad, capacitaciones en gestión documental. La fecha propuesta para desarrollar esta actividad se encuentra vencida, se solicita que se realicen las gestiones administrativas y seguimiento con las áreas involucradas de la entidad, para el cumplimiento de la norma. Por lo anterior la entidad se encuentra incumpliendo, la normatividad frente al artículo 2, 8, 2, 5, 14 del decreto 1080 de 2015 el cual cita el " Plan de capacitación de las entidades públicas y privadas que cumplan funciones públicas, deberán incluir en sus planes  anuales de capacitación los recursos necesarios para capacitar en el alcance y desarrollo del PGD, a los funcionarios de los diferentes niveles de la entidad " lo anterior con el objetivo de crear una cultura archivística en cada uno de sus funcionarios de la entidad. </t>
  </si>
  <si>
    <t xml:space="preserve">Frente al hallazgo preocupa el tiempo que resta para la ejecución de la actividad, sin que se evidencie acciones para el cumplimiento de las tareas propuestas para superar este hallazgo, toda vez que la entidad debe elaborar, convalidar e implementar las TRD para intervenir física y técnicamente en el fondo documental acomulado. </t>
  </si>
  <si>
    <t xml:space="preserve">No se reporta avance en las actividades tendientes a la organización de archivo de gestión. En atención a que la fecha propuesta para superar el hallazgo vence el 29 de diciembre de 2017, se reitera que las acciones a desarrollar para realizar los procesos de organización de los archivos de gestión, deben contemplar actividades tales como:
• Ordenación de los expedientes, conforme a los principios archivísticos: retiro del material abrasivo, foliación, identificación de unidades documentales, y diligenciamiento del FUID, conforme a la norma.
• Tener en cuenta que a partir de la expedición del acuerdo 05 de 2013, es obligatorio el diligenciamiento de la hoja de control para todos los expedientes de la entidad de las series complejas como por ejemplo: historias laborales, contratos, procesos, entre otros.
• Generar un procedimiento ……………………………………………………………………………………………………………………………………………………………………………………………………..
• Identificar gavetas, estantería,  y demás muebles dispuestos para el almacenamiento de los archivos de gestión, con el código y nombre de la serie documental.
Las actividades se deben ejecutar en todas las dependencias, por lo cual se recomienda tener en cuenta el número de oficinas productoras, según organigrama, para realizar el seguimiento y control de los procesos de organización documental.
Para cumplir a cabalidad con este objetivo la entidad debe tener las TRD debidamente actualizadas, aprobadas y convalidadas, toda vez que este se constituye como un instrumento requerido para la organización de los archivos de gestión, el cual tiene como fecha propuesta por la entidad para contar con la TRD actualizada 31 de diciembre de 2017.
</t>
  </si>
  <si>
    <t>No se reporta avance en las actividades tendientes a la organización de historias laborales. En atención a que la fecha propuesta para superar el hallazgo respecto a organizar el 80% del total de  expedientes vence el 29 de diciembre de 2017, la entidad debe tomar acciones a lugar para garantizar el cumplimiento de la normatividad.</t>
  </si>
  <si>
    <t xml:space="preserve"> No se reporta avance en las actividades tendientes a la elaboración e implementación del SIC. En atención a que la fecha propuesta para superar el hallazgo respecto a diseñar el documento vence el 29 de diciembre de 2017, se recomienda tal como se ha venido informando que se revise y se ajuste la fecha de finalización, teniendo en cuenta que para el desarrollo efectivo de esta actividad la entidad debe formular los planes y programas establecidos en el acuerdo 06 de 2014 y soportar lo siguiente:
• Diagnóstico integral de archivo
• Plan de conservación documental el cual contiene los siguientes programas:
• Programa de conservación preventiva 
• Programa de capacitación y sensibilización
• Programa de inspección y mantenimiento de instalaciones 
• Programa de control de condiciones ambientales 
• Programa de saneamiento ambiental, desinfección, desratización y desinsectación.
• Programa de almacenamiento y re almacenamiento.
• Programa de prevención y desastres.
• Plan de preservación digital a largo plazo. 
• Acto administrativo de aprobación del sistema integrado de conservación.
• Formatos, planillas y demás instrumentos de seguimiento, y control para la implementación del SIC, conforme a los planes y programas formulados por la entidad.
• Evidenciarse que las actividades a desarrollarse en el corto, mediano y largo plazo, para la implementación del SIC, estén contempladas en el plan estratégico o PINAR  de la entidad.
Se espera el próximo reporte de seguimiento al PMA, registrando el porcentaje (%) total ejecutado y acumulado  de las actividades programadas. 
</t>
  </si>
  <si>
    <t xml:space="preserve">RLE 01
25/07/2017 
</t>
  </si>
  <si>
    <t>Memorando y acta de reunion  Resolucion 01017 del 2016</t>
  </si>
  <si>
    <t>Memorando . Resolucion 0547 y la resolucion 01017 de 2016</t>
  </si>
  <si>
    <t>Memorando. Acta del 8 de marzo 2017 y Resolucion 01017 de 2016</t>
  </si>
  <si>
    <t>Memorando. Cronograma de las territoriales y las dependencias.</t>
  </si>
  <si>
    <t>Se evidencia Resolucion 1017 de 2016 sobre integrantes del comité institucional de desarrollo administrativo, la cual modifica la Resolucion 05 de 2013, que a su vez modifica la Resolucion 1627 de 2017, enviada mediante memorando 20171011762651 sobre avance del plan de mejoramiento archivistico al AGN  del 21 de abril de 2017</t>
  </si>
  <si>
    <t xml:space="preserve"> se evidencia acta del comité institucional de desarrollo administrativo del 8 de marzo aprobando las TRD y el cuadro de clasificacion documental enciado al AGN mediante memorando 20171011762651 sobre avance del plan de mejoramiento archivisticoal AGN del 21 de abril de 2017.</t>
  </si>
  <si>
    <t>Se evidencia correos electronicos con los borradores del procedimiento, sin embargo esta actividad se da como incumplida al haberse vencido el plazo de ejecucion y no contar con el procedimiento aprobado</t>
  </si>
  <si>
    <t xml:space="preserve">No se evidencia plan especifico de capacitacion en materia archivistica a los funcionarios de archivo, la OCI alerta sobre cumplimiento de esta actividad </t>
  </si>
  <si>
    <t xml:space="preserve">Al no evidenciar plan de capacitacion no se puede constatar la ejecucion del cronograma, accion en terminos para su cumplimiento, la OCI recomienda realizar acciones que conlleven al cumplimiento </t>
  </si>
  <si>
    <t>no se evidencia avance aunque la fecha de la actividad vence el 29 de diciembre de 2017, la OCI recomiendo iniciar acciones para el cumplimiento de las actividades.</t>
  </si>
  <si>
    <t>Actividad en terminos para su cumplimiento, no se evidencia avance en el desarrollo de esta actividad</t>
  </si>
  <si>
    <t>A la fecha se tiene actualizado la guía banco terminológico y la caracterización del proceso de gestión documental,</t>
  </si>
  <si>
    <t>A la fecha se está espera de la aprobación final procedimiento control de registros, en este procedimiento está el asociado el FUID</t>
  </si>
  <si>
    <t xml:space="preserve">A la fecha se llevan 20 socializaciones de 23 programadas para las direcciones territoriales y para las capacitaciones de las dependencias se lleva 5 de 32 programadas, las cuales se adjuntan las evidencias </t>
  </si>
  <si>
    <t>A la fecha se espera la aprobación final del procedimiento de recepción, radicación y trámite de correspondencia interna y externa.</t>
  </si>
  <si>
    <t>Se realizo seguimiento a los volumenes de documentos de archivo pendientes por organizar,donde se identifico el total de los volumenes pendientes por organzar de archivos de gestiòn el cual est a reflejado en el informo anexo al presente reporte</t>
  </si>
  <si>
    <t>A la fecha se está espera de la aprobación final procedimiento control de registros.</t>
  </si>
  <si>
    <t xml:space="preserve">Las actividades tendientes a superar el hallazgo respecto a la aprobacion del procedimiento y elaboracion de los inventarios en el formato FUID, se encuentran vencidas. Teniendo en cuenta que para superar el hallazgo la entidad debe aplicar lo establecido por los acuerdos  042 de 2002 y 038 de 2002, respecta a diligenciar los respectivos inventarios de la totalidad de documentos en los archivos de gestion y archivo central. Se solicita a la entidad adelantar de forma inmediata acciones administrativas y tecnicas que permitan iniciar dicho proceso y culminarlo en el menor tiempo posible, mas aun cuando la fecha propuesta para su culminacion ya vencio. la entidad debe tener en cuenta que los inventarios documentales, representan para la entidad un instrumento de recuperacion de informacion que describe de manera exacta y precisa las series o asuntos para la gestion y consulta de un fondo documental. por lo anterior, es pertinente que se elabore un plan de trabajo a corto plazo donde se establezca el numero de oficinas productoras de la entidad (segun organigrama) con el objeto de identificar el cumplimiento en el proceso de implementacion del FUID. la implementacion del formato unico de inventario documental, debe hacerse en medios que permitan su disponibilidad inmediata, seguridad, respaldo de la informacion, integridad, y control. Por ultimo se solicita a la Oficina de Control Interno, para el proximo informe de seguimiento, remitir al AGN evidencias del cumplimiento como copia de dichos inventarios. </t>
  </si>
  <si>
    <t>No se evidencia avance , la OCI recomienda documentar avance de esta actividad ya que la fecha de cump`limiento de esta activiidad es el 31/12/2017</t>
  </si>
  <si>
    <r>
      <t xml:space="preserve">No se evidencia avance del seguimiento a eta actividad, la actividad tiene como fecha plazo 04 agosto 2017. L </t>
    </r>
    <r>
      <rPr>
        <sz val="10"/>
        <color rgb="FFFF0000"/>
        <rFont val="Arial"/>
        <family val="2"/>
      </rPr>
      <t>OCI alerta sobre el cumplimiento de esta actividad, /actividad incumplida y vencida en terminos</t>
    </r>
  </si>
  <si>
    <r>
      <t>Se evidencia correos electronicos con los borradores del procedimiento, sin embargo esta actividad se da como incumplida al haberse vencido el plazo de ejecucion y no contar con el procedimiento aprobado.</t>
    </r>
    <r>
      <rPr>
        <sz val="10"/>
        <color rgb="FFFF0000"/>
        <rFont val="Arial"/>
        <family val="2"/>
      </rPr>
      <t xml:space="preserve"> Se evidencia guia de banco terminoñlogico y caracterizacion del proceso  sin emabrago  no se evidencia con las actualizacion de los procedimientos y lineamentos para el cumplimineto dcel PGD</t>
    </r>
  </si>
  <si>
    <r>
      <t xml:space="preserve"> se evidencia acta del comité institucional de desarrollo administrativo del 8 de marzo </t>
    </r>
    <r>
      <rPr>
        <sz val="10"/>
        <color rgb="FFFF0000"/>
        <rFont val="Arial"/>
        <family val="2"/>
      </rPr>
      <t>aprobando las PGD enviado al AGN con radicado 20177100342171  del 5 de  mayo de 2017.</t>
    </r>
  </si>
  <si>
    <r>
      <t xml:space="preserve">Se evidencia correos electronicos con los borradores del procedimiento, sin embargo esta actividad se da como incumplida al haberse vencido el plazo de ejecucion y no contar con el procedimiento aprobado. </t>
    </r>
    <r>
      <rPr>
        <sz val="10"/>
        <color rgb="FFFF0000"/>
        <rFont val="Arial"/>
        <family val="2"/>
      </rPr>
      <t xml:space="preserve">Se evidencia el procedimiento de control de Registros version 3 pero no para el levantamiento de inventarios documentales </t>
    </r>
  </si>
  <si>
    <t>Inc</t>
  </si>
  <si>
    <t>Cum</t>
  </si>
  <si>
    <t xml:space="preserve">Total </t>
  </si>
  <si>
    <t>Cumplida</t>
  </si>
  <si>
    <t>1.2</t>
  </si>
  <si>
    <t>En términos para ejecución</t>
  </si>
  <si>
    <t>2,1,1</t>
  </si>
  <si>
    <t>2,1,2</t>
  </si>
  <si>
    <t>2,2, 1</t>
  </si>
  <si>
    <t>2,2,2</t>
  </si>
  <si>
    <t>Incumplida</t>
  </si>
  <si>
    <t>2,3,1</t>
  </si>
  <si>
    <t>5,0,1</t>
  </si>
  <si>
    <t>5,0,2</t>
  </si>
  <si>
    <t>5,1,1</t>
  </si>
  <si>
    <t>5,1,2</t>
  </si>
  <si>
    <t>5,2,1</t>
  </si>
  <si>
    <t>5,2,2</t>
  </si>
  <si>
    <t>16.66</t>
  </si>
  <si>
    <t xml:space="preserve">seg Julio </t>
  </si>
  <si>
    <t>seg octubre</t>
  </si>
  <si>
    <t xml:space="preserve"> </t>
  </si>
  <si>
    <t>fecha venc</t>
  </si>
  <si>
    <t>cumplida</t>
  </si>
  <si>
    <t>vencida</t>
  </si>
  <si>
    <t xml:space="preserve">RLE 05
28/10/2017 
</t>
  </si>
  <si>
    <t xml:space="preserve">RLE 05
28/10/2017 </t>
  </si>
  <si>
    <t xml:space="preserve">RRLE 05
28/10/2017 </t>
  </si>
  <si>
    <t xml:space="preserve">cumplida </t>
  </si>
  <si>
    <t xml:space="preserve">en termninos </t>
  </si>
  <si>
    <t xml:space="preserve">en termninos  </t>
  </si>
  <si>
    <t>incumplida</t>
  </si>
  <si>
    <t xml:space="preserve">Acción 1                        </t>
  </si>
  <si>
    <r>
      <t xml:space="preserve"> </t>
    </r>
    <r>
      <rPr>
        <b/>
        <sz val="10"/>
        <rFont val="Arial"/>
        <family val="2"/>
      </rPr>
      <t>Tarea cumplida</t>
    </r>
    <r>
      <rPr>
        <sz val="10"/>
        <rFont val="Arial"/>
        <family val="2"/>
      </rPr>
      <t xml:space="preserve">: Se evidencia Resolucion 1017 de 2016 sobre integrantes del comité institucional de desarrollo administrativo, la cual modifica la Resolucion 05 de 2013, que a su vez modifica la Resolucion 1627 de 2017, enviada mediante memorando 20171011762651 sobre avance del plan de mejoramiento archivistico al AGN  del 21 de abril de 2017.  Tarea cumplida  sin embargo  se recomienda que de acuerdo con observación del AGN se contextualice el procedimiento de </t>
    </r>
  </si>
  <si>
    <r>
      <rPr>
        <b/>
        <sz val="10"/>
        <rFont val="Arial"/>
        <family val="2"/>
      </rPr>
      <t>Tarea cumplida.</t>
    </r>
    <r>
      <rPr>
        <sz val="10"/>
        <rFont val="Arial"/>
        <family val="2"/>
      </rPr>
      <t xml:space="preserve">  Se evidencia acta del Comité institucional de desarrollo administrativo del 8 de marzo aprobando las TRD y el cuadro de clasificacion documental enciado al AGN mediante memorando 20171011762651 sobre avance del plan de mejoramiento archivisticoal AGN del 21 de abril de 2017. Tarea cumplida y reportada en seguimiento del 28/07/2017</t>
    </r>
  </si>
  <si>
    <r>
      <rPr>
        <b/>
        <sz val="10"/>
        <rFont val="Arial"/>
        <family val="2"/>
      </rPr>
      <t xml:space="preserve">Tarea cumplida. </t>
    </r>
    <r>
      <rPr>
        <sz val="10"/>
        <rFont val="Arial"/>
        <family val="2"/>
      </rPr>
      <t>Se evidencia acta del comité institucional de desarrollo administrativo del 8 de marzo aprobando las PGD enviado al AGN con radicado 20177100342171  del 5 de abril de 2017.</t>
    </r>
  </si>
  <si>
    <r>
      <rPr>
        <b/>
        <sz val="10"/>
        <rFont val="Arial"/>
        <family val="2"/>
      </rPr>
      <t>Tarea cumplida.</t>
    </r>
    <r>
      <rPr>
        <sz val="10"/>
        <rFont val="Arial"/>
        <family val="2"/>
      </rPr>
      <t xml:space="preserve">. El grupo de Gestión Administrativa y Documental ha planteado y ejecutado un cronograma de capacitaciones (enviado al Archivo General de la Nación)  y se ha capacitado tanto a nivel Central como con la Direcciones Territoriales y aunque fuera del plazo establecido se ha ejecutado esta actividad se reporta como actividad en ejecución. </t>
    </r>
  </si>
  <si>
    <r>
      <rPr>
        <b/>
        <sz val="10"/>
        <rFont val="Arial"/>
        <family val="2"/>
      </rPr>
      <t>Tarea cumplida</t>
    </r>
    <r>
      <rPr>
        <sz val="10"/>
        <rFont val="Arial"/>
        <family val="2"/>
      </rPr>
      <t>.Se evidencia documento Diagnostico informe seguimiento documentos pendientes  por organizar del julio 2017. Tarea cumplida</t>
    </r>
  </si>
  <si>
    <r>
      <rPr>
        <b/>
        <sz val="10"/>
        <rFont val="Arial"/>
        <family val="2"/>
      </rPr>
      <t>Tarea incumplida</t>
    </r>
    <r>
      <rPr>
        <sz val="10"/>
        <rFont val="Arial"/>
        <family val="2"/>
      </rPr>
      <t>. No se evidencia avance del seguimiento a eta actividad, la actividad  tenia como plazo 04 agosto 2017. L OCI alerta sobre el incumplimiento de esta actividad,</t>
    </r>
  </si>
  <si>
    <r>
      <rPr>
        <b/>
        <sz val="10"/>
        <rFont val="Arial"/>
        <family val="2"/>
      </rPr>
      <t>Tarea incumplida.</t>
    </r>
    <r>
      <rPr>
        <sz val="10"/>
        <rFont val="Arial"/>
        <family val="2"/>
      </rPr>
      <t xml:space="preserve"> Se evidencia correos electronicos con los borradores del procedimiento, sin embargo esta actividad se da como incumplida al haberse vencido el plazo de ejecucion y no contar con el procedimiento aprobado</t>
    </r>
  </si>
  <si>
    <r>
      <rPr>
        <b/>
        <sz val="10"/>
        <rFont val="Arial"/>
        <family val="2"/>
      </rPr>
      <t>Tarea incumplida.</t>
    </r>
    <r>
      <rPr>
        <sz val="10"/>
        <rFont val="Arial"/>
        <family val="2"/>
      </rPr>
      <t xml:space="preserve"> El provceso de    Gestion Adminitrativa y Documental envió  documentos  sin embargo no se evidencia aprobación de la actualización de los mismos por lo que esta actividad se da como incumplida. al haberse vencido el plazo para su ejecución.</t>
    </r>
  </si>
  <si>
    <r>
      <t>Tarea incumplida.</t>
    </r>
    <r>
      <rPr>
        <sz val="11"/>
        <color theme="1"/>
        <rFont val="Calibri"/>
        <family val="2"/>
        <scheme val="minor"/>
      </rPr>
      <t xml:space="preserve"> No se evidencia aprobación del procedimiento donde se definan las herramientas para la radicación manual cuando el sistema presente fallas, esta actividad se presenta como incumplida al haberse vencido el plazo de ejecución y no contar con el procedimiento aprobado.</t>
    </r>
  </si>
  <si>
    <r>
      <t xml:space="preserve">Tarea en ejecución. </t>
    </r>
    <r>
      <rPr>
        <sz val="10"/>
        <rFont val="Arial"/>
        <family val="2"/>
      </rPr>
      <t>En memorando 20177100092323 del 14 de Nov de 2017 el Proceso de Gestión Administrativa y Documental relaciona dos cronogramas de capacitaciones uno para los procesos a nivel nacional y el otro de las territoriales y aunque  se vienen desarrollando dichas capacitaciones, se evidencia reporte de 5 capitaciones a nivel nacional y 20 territoriales.</t>
    </r>
  </si>
  <si>
    <r>
      <rPr>
        <b/>
        <sz val="10"/>
        <rFont val="Arial"/>
        <family val="2"/>
      </rPr>
      <t xml:space="preserve">Tarea en ejecución. </t>
    </r>
    <r>
      <rPr>
        <sz val="10"/>
        <rFont val="Arial"/>
        <family val="2"/>
      </rPr>
      <t xml:space="preserve">Actividad en términos para su cumplimiento, no se evidencia aprobación del procedimiento correspondiente. Se evidencia avance en la construcción de documentos. </t>
    </r>
  </si>
  <si>
    <r>
      <rPr>
        <b/>
        <sz val="10"/>
        <rFont val="Arial"/>
        <family val="2"/>
      </rPr>
      <t xml:space="preserve">Tarea en ejecución. </t>
    </r>
    <r>
      <rPr>
        <sz val="10"/>
        <rFont val="Arial"/>
        <family val="2"/>
      </rPr>
      <t>Actividad en ejecución, teniendo en cuenta que ya se levantó el diagnóstico es importante realizar el seguimiento correspondiente para el cumplimiento de esta actividad.</t>
    </r>
  </si>
  <si>
    <r>
      <rPr>
        <b/>
        <sz val="10"/>
        <rFont val="Arial"/>
        <family val="2"/>
      </rPr>
      <t>Tarea en términos para ejecución</t>
    </r>
    <r>
      <rPr>
        <sz val="10"/>
        <rFont val="Arial"/>
        <family val="2"/>
      </rPr>
      <t xml:space="preserve"> no se evidencia avance , la OCI recomienda documentar avance de esta actividad.</t>
    </r>
  </si>
  <si>
    <r>
      <rPr>
        <b/>
        <sz val="10"/>
        <rFont val="Arial"/>
        <family val="2"/>
      </rPr>
      <t>Tarea en ejecución</t>
    </r>
    <r>
      <rPr>
        <sz val="10"/>
        <rFont val="Arial"/>
        <family val="2"/>
      </rPr>
      <t xml:space="preserve"> Actividad en terminos para su cumplimiento, no se evidencia avance en el desarrollo de esta actividad</t>
    </r>
  </si>
  <si>
    <r>
      <rPr>
        <b/>
        <sz val="11"/>
        <color theme="1"/>
        <rFont val="Calibri"/>
        <family val="2"/>
        <scheme val="minor"/>
      </rPr>
      <t>Tarea en términos para ejecución</t>
    </r>
    <r>
      <rPr>
        <sz val="11"/>
        <color theme="1"/>
        <rFont val="Calibri"/>
        <family val="2"/>
        <scheme val="minor"/>
      </rPr>
      <t>. No se evidencia avance de la organización de los 7,129ml  aunque la fecha de la actividad vence el 29 de diciembre de 2017, la OCI recomiendo inplementar  acciones para el cumplimiento de las actividades.</t>
    </r>
  </si>
  <si>
    <r>
      <rPr>
        <b/>
        <sz val="10"/>
        <rFont val="Arial"/>
        <family val="2"/>
      </rPr>
      <t>Actividad en terminos para su cumplimiento,</t>
    </r>
    <r>
      <rPr>
        <sz val="10"/>
        <rFont val="Arial"/>
        <family val="2"/>
      </rPr>
      <t xml:space="preserve"> no se evidencia avance en el desarrollo de esta actividad</t>
    </r>
  </si>
  <si>
    <r>
      <rPr>
        <b/>
        <sz val="10"/>
        <rFont val="Arial"/>
        <family val="2"/>
      </rPr>
      <t>Tarea en términos para  jecución.</t>
    </r>
    <r>
      <rPr>
        <sz val="10"/>
        <rFont val="Arial"/>
        <family val="2"/>
      </rPr>
      <t>Actividad en terminos para su cumplimiento, no se evidencia avance en el desarrollo de esta actividad</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</si>
</sst>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0"/>
      <name val="Arial"/>
      <family val="2"/>
    </font>
    <font>
      <b/>
      <u/>
      <sz val="10"/>
      <name val="Arial"/>
      <family val="2"/>
    </font>
    <font>
      <sz val="9"/>
      <color indexed="81"/>
      <name val="Tahoma"/>
      <family val="2"/>
    </font>
    <font>
      <b/>
      <sz val="9"/>
      <color indexed="81"/>
      <name val="Tahoma"/>
      <family val="2"/>
    </font>
    <font>
      <sz val="11"/>
      <color theme="1"/>
      <name val="Calibri"/>
      <family val="2"/>
      <scheme val="minor"/>
    </font>
    <font>
      <b/>
      <sz val="11"/>
      <color theme="1"/>
      <name val="Calibri"/>
      <family val="2"/>
      <scheme val="minor"/>
    </font>
    <font>
      <sz val="10"/>
      <color rgb="FFFF0000"/>
      <name val="Arial"/>
      <family val="2"/>
    </font>
    <font>
      <b/>
      <sz val="10"/>
      <color theme="0"/>
      <name val="Arial"/>
      <family val="2"/>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4" tint="0.39997558519241921"/>
        <bgColor indexed="64"/>
      </patternFill>
    </fill>
    <fill>
      <patternFill patternType="solid">
        <fgColor rgb="FF66FF33"/>
        <bgColor indexed="64"/>
      </patternFill>
    </fill>
    <fill>
      <patternFill patternType="solid">
        <fgColor theme="8" tint="0.399975585192419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6" fillId="0" borderId="0" applyFont="0" applyFill="0" applyBorder="0" applyAlignment="0" applyProtection="0"/>
  </cellStyleXfs>
  <cellXfs count="217">
    <xf numFmtId="0" fontId="0" fillId="0" borderId="0" xfId="0"/>
    <xf numFmtId="0" fontId="1" fillId="0" borderId="0" xfId="0" applyFont="1"/>
    <xf numFmtId="0" fontId="2" fillId="0" borderId="2" xfId="0" applyFont="1" applyBorder="1" applyAlignment="1">
      <alignment wrapText="1"/>
    </xf>
    <xf numFmtId="0" fontId="2" fillId="0" borderId="2" xfId="0" applyFont="1" applyBorder="1"/>
    <xf numFmtId="0" fontId="2" fillId="0" borderId="2" xfId="0" applyFont="1" applyBorder="1" applyAlignment="1">
      <alignment vertical="top"/>
    </xf>
    <xf numFmtId="0" fontId="2" fillId="0" borderId="2" xfId="0" applyFont="1" applyBorder="1" applyAlignment="1">
      <alignment horizontal="left" vertical="top" wrapText="1"/>
    </xf>
    <xf numFmtId="0" fontId="2" fillId="2"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xf numFmtId="9" fontId="2" fillId="0" borderId="2" xfId="0" applyNumberFormat="1"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xf numFmtId="0" fontId="1" fillId="2" borderId="0" xfId="0" applyFont="1" applyFill="1" applyBorder="1"/>
    <xf numFmtId="9" fontId="2" fillId="0" borderId="0"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xf numFmtId="0" fontId="1" fillId="0" borderId="0" xfId="0" applyFont="1" applyAlignment="1">
      <alignment horizontal="left" vertical="top" wrapText="1"/>
    </xf>
    <xf numFmtId="0" fontId="1" fillId="2" borderId="0" xfId="0" applyFont="1" applyFill="1"/>
    <xf numFmtId="9" fontId="2" fillId="0" borderId="0" xfId="0" applyNumberFormat="1" applyFont="1" applyAlignment="1">
      <alignment horizontal="center" vertical="center" wrapText="1"/>
    </xf>
    <xf numFmtId="0" fontId="3" fillId="0" borderId="2" xfId="0" applyFont="1" applyBorder="1" applyAlignment="1"/>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wrapText="1"/>
    </xf>
    <xf numFmtId="0" fontId="1" fillId="0" borderId="0" xfId="0" applyFont="1" applyAlignment="1">
      <alignment horizontal="center" vertical="center"/>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xf>
    <xf numFmtId="9" fontId="2" fillId="0" borderId="6" xfId="0" applyNumberFormat="1"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xf>
    <xf numFmtId="9" fontId="2" fillId="0" borderId="2" xfId="0" applyNumberFormat="1" applyFont="1" applyBorder="1" applyAlignment="1">
      <alignment horizontal="center" vertical="center" wrapText="1"/>
    </xf>
    <xf numFmtId="0" fontId="1" fillId="0" borderId="8" xfId="0" applyFont="1" applyBorder="1" applyAlignment="1">
      <alignment horizontal="center" vertical="center"/>
    </xf>
    <xf numFmtId="9" fontId="2" fillId="0" borderId="8" xfId="0" applyNumberFormat="1" applyFont="1" applyBorder="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2" xfId="0" applyFont="1" applyFill="1" applyBorder="1" applyAlignment="1">
      <alignment horizontal="center" vertical="center"/>
    </xf>
    <xf numFmtId="9" fontId="1" fillId="0" borderId="2" xfId="0" applyNumberFormat="1"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0" fontId="1" fillId="0" borderId="6" xfId="0" applyFont="1" applyBorder="1" applyAlignment="1">
      <alignment vertical="center" wrapText="1"/>
    </xf>
    <xf numFmtId="9" fontId="1" fillId="0" borderId="2" xfId="1" applyFont="1" applyBorder="1" applyAlignment="1">
      <alignment horizontal="center" vertical="center"/>
    </xf>
    <xf numFmtId="9" fontId="1" fillId="0" borderId="2" xfId="1" applyFont="1" applyBorder="1"/>
    <xf numFmtId="9" fontId="1" fillId="0" borderId="2" xfId="1"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center" vertical="center" wrapText="1"/>
    </xf>
    <xf numFmtId="0" fontId="1" fillId="0" borderId="8" xfId="0" applyFont="1" applyBorder="1" applyAlignment="1">
      <alignment horizontal="center" vertical="center" wrapText="1"/>
    </xf>
    <xf numFmtId="14" fontId="1" fillId="0" borderId="6" xfId="0" applyNumberFormat="1" applyFont="1" applyBorder="1" applyAlignment="1">
      <alignment horizontal="center" vertical="center"/>
    </xf>
    <xf numFmtId="14" fontId="1" fillId="2" borderId="6" xfId="0" applyNumberFormat="1" applyFont="1" applyFill="1" applyBorder="1" applyAlignment="1">
      <alignment horizontal="center" vertical="center"/>
    </xf>
    <xf numFmtId="9" fontId="2" fillId="0" borderId="6" xfId="0" applyNumberFormat="1" applyFont="1" applyBorder="1" applyAlignment="1">
      <alignment horizontal="center" vertical="center"/>
    </xf>
    <xf numFmtId="0" fontId="2" fillId="0" borderId="2" xfId="0" applyFont="1" applyBorder="1" applyAlignment="1">
      <alignment horizontal="center" vertical="center"/>
    </xf>
    <xf numFmtId="0" fontId="1" fillId="0" borderId="8" xfId="0" applyFont="1" applyBorder="1" applyAlignment="1">
      <alignment horizontal="center" vertical="center"/>
    </xf>
    <xf numFmtId="0" fontId="2" fillId="3" borderId="6" xfId="0" applyFont="1" applyFill="1" applyBorder="1" applyAlignment="1">
      <alignment horizontal="center" vertical="center" textRotation="180" wrapText="1"/>
    </xf>
    <xf numFmtId="0" fontId="2" fillId="3" borderId="7" xfId="0" applyFont="1" applyFill="1" applyBorder="1" applyAlignment="1">
      <alignment horizontal="center" vertical="center" textRotation="180" wrapText="1"/>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1"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NumberFormat="1" applyFont="1" applyFill="1" applyBorder="1" applyAlignment="1">
      <alignment horizontal="center" vertical="center"/>
    </xf>
    <xf numFmtId="0" fontId="2" fillId="3" borderId="2" xfId="0" applyNumberFormat="1"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6" xfId="0" applyNumberFormat="1" applyFont="1" applyFill="1" applyBorder="1" applyAlignment="1">
      <alignment horizontal="center" vertical="center"/>
    </xf>
    <xf numFmtId="0" fontId="2" fillId="4" borderId="2" xfId="0" applyNumberFormat="1" applyFont="1" applyFill="1" applyBorder="1" applyAlignment="1">
      <alignment horizontal="center" vertical="center"/>
    </xf>
    <xf numFmtId="14" fontId="1" fillId="4" borderId="6" xfId="0" applyNumberFormat="1" applyFont="1" applyFill="1" applyBorder="1" applyAlignment="1">
      <alignment horizontal="center" vertical="center"/>
    </xf>
    <xf numFmtId="0" fontId="1" fillId="4" borderId="7" xfId="0" applyFont="1" applyFill="1" applyBorder="1" applyAlignment="1">
      <alignment horizontal="center" vertical="center"/>
    </xf>
    <xf numFmtId="0" fontId="2" fillId="5" borderId="6" xfId="0" applyNumberFormat="1" applyFont="1" applyFill="1" applyBorder="1" applyAlignment="1">
      <alignment horizontal="center" vertical="center"/>
    </xf>
    <xf numFmtId="14" fontId="1" fillId="5" borderId="6" xfId="0" applyNumberFormat="1" applyFont="1" applyFill="1" applyBorder="1" applyAlignment="1">
      <alignment horizontal="center" vertical="center"/>
    </xf>
    <xf numFmtId="0" fontId="2" fillId="3" borderId="2" xfId="0" applyNumberFormat="1" applyFont="1" applyFill="1" applyBorder="1" applyAlignment="1">
      <alignment horizontal="center" vertical="center" wrapText="1"/>
    </xf>
    <xf numFmtId="0" fontId="2" fillId="3" borderId="6" xfId="0" applyNumberFormat="1" applyFont="1" applyFill="1" applyBorder="1" applyAlignment="1">
      <alignment horizontal="center" vertical="center" wrapText="1"/>
    </xf>
    <xf numFmtId="0" fontId="2" fillId="3" borderId="7" xfId="0" applyNumberFormat="1" applyFont="1" applyFill="1" applyBorder="1" applyAlignment="1">
      <alignment horizontal="center" vertical="center" wrapText="1"/>
    </xf>
    <xf numFmtId="0" fontId="2" fillId="2" borderId="0" xfId="0" applyNumberFormat="1" applyFont="1" applyFill="1" applyBorder="1"/>
    <xf numFmtId="0" fontId="2" fillId="2" borderId="0" xfId="0" applyNumberFormat="1" applyFont="1" applyFill="1"/>
    <xf numFmtId="0" fontId="2" fillId="5" borderId="7" xfId="0" applyFont="1" applyFill="1" applyBorder="1" applyAlignment="1">
      <alignment horizontal="center" vertical="center"/>
    </xf>
    <xf numFmtId="0" fontId="2" fillId="4" borderId="7" xfId="0" applyFont="1" applyFill="1" applyBorder="1" applyAlignment="1">
      <alignment horizontal="center" vertical="center"/>
    </xf>
    <xf numFmtId="0" fontId="2" fillId="2" borderId="0" xfId="0" applyFont="1" applyFill="1" applyBorder="1"/>
    <xf numFmtId="0" fontId="1" fillId="6" borderId="2" xfId="0" applyFont="1" applyFill="1" applyBorder="1" applyAlignment="1">
      <alignment horizontal="center" vertical="center" wrapText="1"/>
    </xf>
    <xf numFmtId="0" fontId="8" fillId="7" borderId="2" xfId="0" applyFont="1" applyFill="1" applyBorder="1" applyAlignment="1">
      <alignment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2" xfId="0" applyFill="1" applyBorder="1" applyAlignment="1">
      <alignment horizontal="left"/>
    </xf>
    <xf numFmtId="0" fontId="0" fillId="0" borderId="2" xfId="0" applyFill="1" applyBorder="1"/>
    <xf numFmtId="0" fontId="0" fillId="0" borderId="2" xfId="0" applyFill="1" applyBorder="1" applyAlignment="1">
      <alignment horizontal="center" vertical="center"/>
    </xf>
    <xf numFmtId="0" fontId="0" fillId="0" borderId="2" xfId="0" applyFill="1" applyBorder="1" applyAlignment="1">
      <alignment horizontal="center"/>
    </xf>
    <xf numFmtId="0" fontId="0" fillId="0" borderId="6" xfId="0" applyBorder="1" applyAlignment="1">
      <alignment horizontal="center" vertical="center"/>
    </xf>
    <xf numFmtId="0" fontId="0" fillId="0" borderId="6" xfId="0" applyFill="1" applyBorder="1" applyAlignment="1">
      <alignment horizontal="center"/>
    </xf>
    <xf numFmtId="14" fontId="0" fillId="0" borderId="2" xfId="0" applyNumberFormat="1" applyFill="1" applyBorder="1"/>
    <xf numFmtId="0" fontId="0" fillId="3" borderId="2" xfId="0" applyFill="1" applyBorder="1" applyAlignment="1">
      <alignment horizontal="center" vertical="center"/>
    </xf>
    <xf numFmtId="0" fontId="0" fillId="3" borderId="2" xfId="0" applyFill="1" applyBorder="1" applyAlignment="1">
      <alignment horizontal="center"/>
    </xf>
    <xf numFmtId="0" fontId="2" fillId="0" borderId="0" xfId="0" applyFont="1" applyAlignment="1">
      <alignment horizontal="center" vertical="center"/>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Alignment="1">
      <alignment horizontal="center" vertical="center"/>
    </xf>
    <xf numFmtId="0" fontId="2"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0" xfId="0" applyFont="1" applyFill="1" applyBorder="1" applyAlignment="1">
      <alignment horizontal="left" vertical="top" wrapText="1"/>
    </xf>
    <xf numFmtId="14" fontId="0" fillId="8" borderId="2" xfId="0" applyNumberFormat="1" applyFill="1" applyBorder="1"/>
    <xf numFmtId="0" fontId="0" fillId="8" borderId="2" xfId="0" applyFill="1" applyBorder="1"/>
    <xf numFmtId="0" fontId="0" fillId="5" borderId="2" xfId="0" applyFill="1" applyBorder="1"/>
    <xf numFmtId="14" fontId="1" fillId="0" borderId="6" xfId="0" applyNumberFormat="1" applyFont="1" applyFill="1" applyBorder="1" applyAlignment="1">
      <alignment horizontal="center" vertical="center"/>
    </xf>
    <xf numFmtId="9" fontId="1" fillId="0" borderId="2" xfId="1" applyFont="1" applyFill="1" applyBorder="1" applyAlignment="1">
      <alignment horizontal="center" vertical="center"/>
    </xf>
    <xf numFmtId="9" fontId="2" fillId="0" borderId="2" xfId="0" applyNumberFormat="1" applyFont="1" applyFill="1" applyBorder="1" applyAlignment="1">
      <alignment horizontal="center" vertical="center"/>
    </xf>
    <xf numFmtId="9" fontId="1" fillId="0" borderId="2"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xf>
    <xf numFmtId="9" fontId="2" fillId="0" borderId="8" xfId="0" applyNumberFormat="1" applyFont="1" applyFill="1" applyBorder="1" applyAlignment="1">
      <alignment horizontal="center" vertical="center"/>
    </xf>
    <xf numFmtId="0" fontId="1" fillId="0" borderId="2" xfId="0" applyFont="1" applyFill="1" applyBorder="1"/>
    <xf numFmtId="9" fontId="2" fillId="0" borderId="0" xfId="0" applyNumberFormat="1" applyFont="1" applyAlignment="1">
      <alignment horizontal="center"/>
    </xf>
    <xf numFmtId="9" fontId="2" fillId="0" borderId="6" xfId="0" applyNumberFormat="1" applyFont="1" applyFill="1" applyBorder="1" applyAlignment="1">
      <alignment horizontal="center" vertical="center"/>
    </xf>
    <xf numFmtId="0" fontId="1" fillId="0" borderId="2"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0" fillId="0" borderId="7" xfId="0" applyBorder="1" applyAlignment="1">
      <alignment horizontal="left" vertical="top" wrapText="1"/>
    </xf>
    <xf numFmtId="0" fontId="1" fillId="0" borderId="0" xfId="0" applyFont="1" applyBorder="1" applyAlignment="1">
      <alignment horizontal="left" vertical="top"/>
    </xf>
    <xf numFmtId="0" fontId="1" fillId="0" borderId="0" xfId="0" applyFont="1" applyAlignment="1">
      <alignment horizontal="left" vertical="top"/>
    </xf>
    <xf numFmtId="0" fontId="7" fillId="0" borderId="7" xfId="0" applyFont="1" applyBorder="1" applyAlignment="1">
      <alignment horizontal="left" vertical="top" wrapText="1"/>
    </xf>
    <xf numFmtId="9" fontId="9" fillId="2" borderId="0" xfId="0" applyNumberFormat="1" applyFont="1" applyFill="1" applyBorder="1" applyAlignment="1">
      <alignment horizontal="center" vertical="center"/>
    </xf>
    <xf numFmtId="9" fontId="9" fillId="0" borderId="0" xfId="0" applyNumberFormat="1" applyFont="1" applyBorder="1" applyAlignment="1">
      <alignment horizontal="center" vertical="center"/>
    </xf>
    <xf numFmtId="9" fontId="2" fillId="0" borderId="6"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7" xfId="0" applyFont="1" applyBorder="1" applyAlignment="1">
      <alignment horizontal="left"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center"/>
    </xf>
    <xf numFmtId="0" fontId="1" fillId="0" borderId="2" xfId="0" applyFont="1" applyBorder="1" applyAlignment="1">
      <alignment horizontal="left" vertical="top"/>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2" xfId="0" applyFont="1" applyFill="1" applyBorder="1" applyAlignment="1">
      <alignment horizontal="left" vertical="top"/>
    </xf>
    <xf numFmtId="0" fontId="2" fillId="0" borderId="2" xfId="0" applyFont="1" applyBorder="1" applyAlignment="1">
      <alignment horizont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textRotation="180" wrapText="1"/>
    </xf>
    <xf numFmtId="0" fontId="2" fillId="0" borderId="7" xfId="0" applyFont="1" applyBorder="1" applyAlignment="1">
      <alignment horizontal="center" vertical="center" textRotation="180" wrapText="1"/>
    </xf>
    <xf numFmtId="0" fontId="2" fillId="0" borderId="2" xfId="0" applyFont="1" applyBorder="1" applyAlignment="1">
      <alignment horizontal="center" vertical="center"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center" vertical="center" wrapText="1"/>
    </xf>
    <xf numFmtId="14" fontId="1" fillId="0" borderId="6" xfId="0" applyNumberFormat="1" applyFont="1" applyFill="1" applyBorder="1" applyAlignment="1">
      <alignment horizontal="center" vertical="center"/>
    </xf>
    <xf numFmtId="14" fontId="1" fillId="0" borderId="7"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6" xfId="0" applyFont="1" applyFill="1" applyBorder="1" applyAlignment="1">
      <alignment horizontal="center" vertical="center"/>
    </xf>
    <xf numFmtId="9" fontId="1" fillId="0" borderId="6" xfId="1" applyFont="1" applyFill="1" applyBorder="1" applyAlignment="1">
      <alignment horizontal="center" vertical="center"/>
    </xf>
    <xf numFmtId="9" fontId="1" fillId="0" borderId="7" xfId="1" applyFont="1" applyFill="1" applyBorder="1" applyAlignment="1">
      <alignment horizontal="center" vertical="center"/>
    </xf>
    <xf numFmtId="9" fontId="2" fillId="0" borderId="6" xfId="0" applyNumberFormat="1" applyFont="1" applyFill="1" applyBorder="1" applyAlignment="1">
      <alignment horizontal="center" vertical="center"/>
    </xf>
    <xf numFmtId="9" fontId="2" fillId="0" borderId="7" xfId="0" applyNumberFormat="1" applyFont="1" applyFill="1" applyBorder="1" applyAlignment="1">
      <alignment horizontal="center" vertical="center"/>
    </xf>
    <xf numFmtId="9" fontId="1" fillId="0" borderId="6" xfId="0" applyNumberFormat="1" applyFont="1" applyFill="1" applyBorder="1" applyAlignment="1">
      <alignment horizontal="center" vertical="center" wrapText="1"/>
    </xf>
    <xf numFmtId="9" fontId="1" fillId="0" borderId="7" xfId="0" applyNumberFormat="1"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 fillId="0" borderId="0" xfId="0" applyFont="1" applyAlignment="1">
      <alignment horizont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1" fillId="0" borderId="8" xfId="0" applyFont="1" applyBorder="1" applyAlignment="1">
      <alignment horizontal="center" vertical="center" wrapText="1"/>
    </xf>
    <xf numFmtId="0" fontId="2" fillId="0" borderId="8" xfId="0" applyFont="1" applyFill="1" applyBorder="1" applyAlignment="1">
      <alignment horizontal="center" vertical="center"/>
    </xf>
    <xf numFmtId="0" fontId="1" fillId="0"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8" xfId="0" applyNumberFormat="1" applyFont="1" applyFill="1" applyBorder="1" applyAlignment="1">
      <alignment horizontal="center" vertical="center"/>
    </xf>
    <xf numFmtId="0" fontId="7" fillId="0" borderId="7" xfId="0" applyNumberFormat="1" applyFont="1" applyBorder="1" applyAlignment="1">
      <alignment horizontal="center" vertical="center"/>
    </xf>
    <xf numFmtId="0" fontId="2" fillId="3" borderId="6" xfId="0" applyNumberFormat="1" applyFont="1" applyFill="1" applyBorder="1" applyAlignment="1">
      <alignment horizontal="center" vertical="center"/>
    </xf>
    <xf numFmtId="0" fontId="0" fillId="0" borderId="7" xfId="0"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0" fillId="0" borderId="8" xfId="0" applyBorder="1" applyAlignment="1">
      <alignment horizontal="center" vertical="center"/>
    </xf>
    <xf numFmtId="14" fontId="1" fillId="0" borderId="6" xfId="0" applyNumberFormat="1" applyFont="1" applyBorder="1" applyAlignment="1">
      <alignment horizontal="center" vertical="center"/>
    </xf>
    <xf numFmtId="14" fontId="1" fillId="0" borderId="7" xfId="0" applyNumberFormat="1" applyFont="1" applyBorder="1" applyAlignment="1">
      <alignment horizontal="center" vertical="center"/>
    </xf>
    <xf numFmtId="14" fontId="1" fillId="2" borderId="6"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6" borderId="6"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9" fontId="1" fillId="0" borderId="6" xfId="1" applyFont="1" applyBorder="1" applyAlignment="1">
      <alignment horizontal="center" vertical="center"/>
    </xf>
    <xf numFmtId="9" fontId="1" fillId="0" borderId="7" xfId="1" applyFont="1" applyBorder="1" applyAlignment="1">
      <alignment horizontal="center" vertical="center"/>
    </xf>
    <xf numFmtId="9" fontId="2" fillId="0" borderId="6" xfId="0" applyNumberFormat="1" applyFont="1" applyBorder="1" applyAlignment="1">
      <alignment horizontal="center" vertical="center"/>
    </xf>
    <xf numFmtId="9" fontId="2" fillId="0" borderId="7" xfId="0" applyNumberFormat="1" applyFont="1" applyBorder="1" applyAlignment="1">
      <alignment horizontal="center" vertical="center"/>
    </xf>
    <xf numFmtId="9" fontId="1" fillId="0" borderId="6" xfId="0" applyNumberFormat="1" applyFont="1" applyBorder="1" applyAlignment="1">
      <alignment horizontal="center" vertical="center" wrapText="1"/>
    </xf>
    <xf numFmtId="9" fontId="1" fillId="0" borderId="7" xfId="0" applyNumberFormat="1" applyFont="1" applyBorder="1" applyAlignment="1">
      <alignment horizontal="center" vertical="center" wrapText="1"/>
    </xf>
    <xf numFmtId="0" fontId="0" fillId="0" borderId="6" xfId="0" applyBorder="1" applyAlignment="1">
      <alignment horizontal="center" vertical="center"/>
    </xf>
    <xf numFmtId="0" fontId="0" fillId="0" borderId="6" xfId="0" applyFill="1" applyBorder="1" applyAlignment="1">
      <alignment horizontal="center" vertical="center"/>
    </xf>
    <xf numFmtId="0" fontId="0" fillId="0" borderId="2"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3" fillId="0" borderId="2" xfId="0" applyFont="1" applyBorder="1" applyAlignment="1">
      <alignment vertical="center"/>
    </xf>
  </cellXfs>
  <cellStyles count="2">
    <cellStyle name="Normal" xfId="0" builtinId="0"/>
    <cellStyle name="Porcentaje" xfId="1"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9"/>
  <sheetViews>
    <sheetView tabSelected="1" view="pageBreakPreview" zoomScale="60" zoomScaleNormal="80" workbookViewId="0">
      <selection activeCell="A12" sqref="A12:A13"/>
    </sheetView>
  </sheetViews>
  <sheetFormatPr baseColWidth="10" defaultColWidth="11.42578125" defaultRowHeight="12.75" x14ac:dyDescent="0.2"/>
  <cols>
    <col min="1" max="1" width="32.7109375" style="1" customWidth="1"/>
    <col min="2" max="2" width="47.140625" style="1" customWidth="1"/>
    <col min="3" max="3" width="19.85546875" style="24" customWidth="1"/>
    <col min="4" max="4" width="36" style="1" customWidth="1"/>
    <col min="5" max="5" width="15.7109375" style="24" customWidth="1"/>
    <col min="6" max="6" width="35.140625" style="17" customWidth="1"/>
    <col min="7" max="7" width="14.28515625" style="1" customWidth="1"/>
    <col min="8" max="8" width="15.42578125" style="18" customWidth="1"/>
    <col min="9" max="9" width="11.42578125" style="1"/>
    <col min="10" max="10" width="20.140625" style="1" bestFit="1" customWidth="1"/>
    <col min="11" max="11" width="13.28515625" style="1" customWidth="1"/>
    <col min="12" max="12" width="14.5703125" style="1" customWidth="1"/>
    <col min="13" max="13" width="50" style="1" customWidth="1"/>
    <col min="14" max="14" width="24.5703125" style="1" customWidth="1"/>
    <col min="15" max="15" width="14.140625" style="1" bestFit="1" customWidth="1"/>
    <col min="16" max="16" width="29.42578125" style="126" customWidth="1"/>
    <col min="17" max="17" width="18.7109375" style="1" customWidth="1"/>
    <col min="18" max="18" width="11.42578125" style="1"/>
    <col min="19" max="19" width="14.42578125" style="1" bestFit="1" customWidth="1"/>
    <col min="20" max="20" width="71.28515625" style="1" customWidth="1"/>
    <col min="21" max="16384" width="11.42578125" style="1"/>
  </cols>
  <sheetData>
    <row r="1" spans="1:20" x14ac:dyDescent="0.2">
      <c r="A1" s="142" t="s">
        <v>0</v>
      </c>
      <c r="B1" s="143"/>
      <c r="C1" s="143"/>
      <c r="D1" s="143"/>
      <c r="E1" s="143"/>
      <c r="F1" s="143"/>
      <c r="G1" s="143"/>
      <c r="H1" s="143"/>
      <c r="I1" s="143"/>
      <c r="J1" s="143"/>
      <c r="K1" s="143"/>
      <c r="L1" s="143"/>
      <c r="M1" s="143"/>
      <c r="N1" s="143"/>
      <c r="O1" s="143"/>
      <c r="P1" s="143"/>
      <c r="Q1" s="143"/>
      <c r="R1" s="143"/>
      <c r="S1" s="143"/>
      <c r="T1" s="143"/>
    </row>
    <row r="2" spans="1:20" x14ac:dyDescent="0.2">
      <c r="A2" s="143"/>
      <c r="B2" s="143"/>
      <c r="C2" s="143"/>
      <c r="D2" s="143"/>
      <c r="E2" s="143"/>
      <c r="F2" s="143"/>
      <c r="G2" s="143"/>
      <c r="H2" s="143"/>
      <c r="I2" s="143"/>
      <c r="J2" s="143"/>
      <c r="K2" s="143"/>
      <c r="L2" s="143"/>
      <c r="M2" s="143"/>
      <c r="N2" s="143"/>
      <c r="O2" s="143"/>
      <c r="P2" s="143"/>
      <c r="Q2" s="143"/>
      <c r="R2" s="143"/>
      <c r="S2" s="143"/>
      <c r="T2" s="143"/>
    </row>
    <row r="3" spans="1:20" x14ac:dyDescent="0.2">
      <c r="A3" s="144"/>
      <c r="B3" s="144"/>
      <c r="C3" s="144"/>
      <c r="D3" s="144"/>
      <c r="E3" s="144"/>
      <c r="F3" s="144"/>
      <c r="G3" s="144"/>
      <c r="H3" s="144"/>
      <c r="I3" s="144"/>
      <c r="J3" s="144"/>
      <c r="K3" s="144"/>
      <c r="L3" s="144"/>
      <c r="M3" s="144"/>
      <c r="N3" s="144"/>
      <c r="O3" s="144"/>
      <c r="P3" s="144"/>
      <c r="Q3" s="144"/>
      <c r="R3" s="144"/>
      <c r="S3" s="144"/>
      <c r="T3" s="144"/>
    </row>
    <row r="4" spans="1:20" x14ac:dyDescent="0.2">
      <c r="A4" s="2" t="s">
        <v>1</v>
      </c>
      <c r="B4" s="145" t="s">
        <v>2</v>
      </c>
      <c r="C4" s="145"/>
      <c r="D4" s="145"/>
      <c r="E4" s="145"/>
      <c r="F4" s="145"/>
      <c r="G4" s="145"/>
      <c r="H4" s="145"/>
      <c r="I4" s="145"/>
      <c r="J4" s="3" t="s">
        <v>3</v>
      </c>
      <c r="K4" s="146" t="s">
        <v>4</v>
      </c>
      <c r="L4" s="146"/>
      <c r="M4" s="146"/>
      <c r="N4" s="146"/>
      <c r="O4" s="146"/>
      <c r="P4" s="146"/>
      <c r="Q4" s="146"/>
      <c r="R4" s="146"/>
      <c r="S4" s="146"/>
      <c r="T4" s="146"/>
    </row>
    <row r="5" spans="1:20" x14ac:dyDescent="0.2">
      <c r="A5" s="4" t="s">
        <v>5</v>
      </c>
      <c r="B5" s="147" t="s">
        <v>6</v>
      </c>
      <c r="C5" s="147"/>
      <c r="D5" s="147"/>
      <c r="E5" s="147"/>
      <c r="F5" s="147"/>
      <c r="G5" s="147"/>
      <c r="H5" s="147"/>
      <c r="I5" s="147"/>
      <c r="J5" s="3" t="s">
        <v>7</v>
      </c>
      <c r="K5" s="146" t="s">
        <v>89</v>
      </c>
      <c r="L5" s="146"/>
      <c r="M5" s="146"/>
      <c r="N5" s="146"/>
      <c r="O5" s="146"/>
      <c r="P5" s="146"/>
      <c r="Q5" s="146"/>
      <c r="R5" s="146"/>
      <c r="S5" s="146"/>
      <c r="T5" s="146"/>
    </row>
    <row r="6" spans="1:20" x14ac:dyDescent="0.2">
      <c r="A6" s="4" t="s">
        <v>8</v>
      </c>
      <c r="B6" s="147" t="s">
        <v>9</v>
      </c>
      <c r="C6" s="147"/>
      <c r="D6" s="147"/>
      <c r="E6" s="147"/>
      <c r="F6" s="147"/>
      <c r="G6" s="147"/>
      <c r="H6" s="147"/>
      <c r="I6" s="147"/>
      <c r="J6" s="3" t="s">
        <v>10</v>
      </c>
      <c r="K6" s="146" t="s">
        <v>90</v>
      </c>
      <c r="L6" s="146"/>
      <c r="M6" s="146"/>
      <c r="N6" s="146"/>
      <c r="O6" s="146"/>
      <c r="P6" s="146"/>
      <c r="Q6" s="146"/>
      <c r="R6" s="146"/>
      <c r="S6" s="146"/>
      <c r="T6" s="146"/>
    </row>
    <row r="7" spans="1:20" x14ac:dyDescent="0.2">
      <c r="A7" s="4" t="s">
        <v>11</v>
      </c>
      <c r="B7" s="152" t="s">
        <v>12</v>
      </c>
      <c r="C7" s="153"/>
      <c r="D7" s="153"/>
      <c r="E7" s="153"/>
      <c r="F7" s="153"/>
      <c r="G7" s="153"/>
      <c r="H7" s="153"/>
      <c r="I7" s="153"/>
      <c r="J7" s="153"/>
      <c r="K7" s="153"/>
      <c r="L7" s="153"/>
      <c r="M7" s="153"/>
      <c r="N7" s="153"/>
      <c r="O7" s="153"/>
      <c r="P7" s="153"/>
      <c r="Q7" s="153"/>
      <c r="R7" s="153"/>
      <c r="S7" s="153"/>
      <c r="T7" s="154"/>
    </row>
    <row r="8" spans="1:20" ht="25.5" x14ac:dyDescent="0.2">
      <c r="A8" s="5" t="s">
        <v>13</v>
      </c>
      <c r="B8" s="155" t="s">
        <v>112</v>
      </c>
      <c r="C8" s="155"/>
      <c r="D8" s="155"/>
      <c r="E8" s="155"/>
      <c r="F8" s="155"/>
      <c r="G8" s="155"/>
      <c r="H8" s="155"/>
      <c r="I8" s="155"/>
      <c r="J8" s="155"/>
      <c r="K8" s="155"/>
      <c r="L8" s="155"/>
      <c r="M8" s="155"/>
      <c r="N8" s="155"/>
      <c r="O8" s="155"/>
      <c r="P8" s="155"/>
      <c r="Q8" s="155"/>
      <c r="R8" s="155"/>
      <c r="S8" s="155"/>
      <c r="T8" s="155"/>
    </row>
    <row r="9" spans="1:20" x14ac:dyDescent="0.2">
      <c r="A9" s="156" t="s">
        <v>14</v>
      </c>
      <c r="B9" s="156"/>
      <c r="C9" s="156"/>
      <c r="D9" s="156"/>
      <c r="E9" s="156"/>
      <c r="F9" s="156"/>
      <c r="G9" s="156"/>
      <c r="H9" s="156"/>
      <c r="I9" s="156"/>
      <c r="J9" s="156"/>
      <c r="K9" s="156"/>
      <c r="L9" s="156"/>
      <c r="M9" s="156"/>
      <c r="N9" s="156"/>
      <c r="O9" s="156"/>
      <c r="P9" s="156" t="s">
        <v>15</v>
      </c>
      <c r="Q9" s="156"/>
      <c r="R9" s="156" t="s">
        <v>16</v>
      </c>
      <c r="S9" s="156"/>
      <c r="T9" s="156"/>
    </row>
    <row r="10" spans="1:20" ht="38.25" customHeight="1" x14ac:dyDescent="0.2">
      <c r="A10" s="157" t="s">
        <v>17</v>
      </c>
      <c r="B10" s="148" t="s">
        <v>18</v>
      </c>
      <c r="C10" s="159" t="s">
        <v>19</v>
      </c>
      <c r="D10" s="148" t="s">
        <v>20</v>
      </c>
      <c r="E10" s="148" t="s">
        <v>21</v>
      </c>
      <c r="F10" s="150" t="s">
        <v>22</v>
      </c>
      <c r="G10" s="161" t="s">
        <v>23</v>
      </c>
      <c r="H10" s="161"/>
      <c r="I10" s="148" t="s">
        <v>24</v>
      </c>
      <c r="J10" s="148" t="s">
        <v>25</v>
      </c>
      <c r="K10" s="148" t="s">
        <v>26</v>
      </c>
      <c r="L10" s="148" t="s">
        <v>27</v>
      </c>
      <c r="M10" s="148" t="s">
        <v>28</v>
      </c>
      <c r="N10" s="148" t="s">
        <v>29</v>
      </c>
      <c r="O10" s="148" t="s">
        <v>30</v>
      </c>
      <c r="P10" s="150" t="s">
        <v>31</v>
      </c>
      <c r="Q10" s="148" t="s">
        <v>32</v>
      </c>
      <c r="R10" s="148" t="s">
        <v>33</v>
      </c>
      <c r="S10" s="148" t="s">
        <v>34</v>
      </c>
      <c r="T10" s="148" t="s">
        <v>35</v>
      </c>
    </row>
    <row r="11" spans="1:20" x14ac:dyDescent="0.2">
      <c r="A11" s="158"/>
      <c r="B11" s="149"/>
      <c r="C11" s="160"/>
      <c r="D11" s="149"/>
      <c r="E11" s="149"/>
      <c r="F11" s="151"/>
      <c r="G11" s="25" t="s">
        <v>36</v>
      </c>
      <c r="H11" s="6" t="s">
        <v>37</v>
      </c>
      <c r="I11" s="149"/>
      <c r="J11" s="149"/>
      <c r="K11" s="149"/>
      <c r="L11" s="149"/>
      <c r="M11" s="149"/>
      <c r="N11" s="149"/>
      <c r="O11" s="149"/>
      <c r="P11" s="151"/>
      <c r="Q11" s="149"/>
      <c r="R11" s="149"/>
      <c r="S11" s="149"/>
      <c r="T11" s="149"/>
    </row>
    <row r="12" spans="1:20" s="24" customFormat="1" ht="213" customHeight="1" x14ac:dyDescent="0.25">
      <c r="A12" s="186">
        <v>1</v>
      </c>
      <c r="B12" s="140" t="s">
        <v>38</v>
      </c>
      <c r="C12" s="178" t="s">
        <v>39</v>
      </c>
      <c r="D12" s="102" t="s">
        <v>80</v>
      </c>
      <c r="E12" s="36" t="s">
        <v>102</v>
      </c>
      <c r="F12" s="102" t="s">
        <v>40</v>
      </c>
      <c r="G12" s="111">
        <v>42807</v>
      </c>
      <c r="H12" s="111">
        <v>42846</v>
      </c>
      <c r="I12" s="38">
        <v>6</v>
      </c>
      <c r="J12" s="112">
        <v>1</v>
      </c>
      <c r="K12" s="102" t="s">
        <v>102</v>
      </c>
      <c r="L12" s="113">
        <v>1</v>
      </c>
      <c r="M12" s="114"/>
      <c r="N12" s="38" t="s">
        <v>114</v>
      </c>
      <c r="O12" s="38" t="s">
        <v>125</v>
      </c>
      <c r="P12" s="120" t="s">
        <v>181</v>
      </c>
      <c r="Q12" s="38" t="s">
        <v>173</v>
      </c>
      <c r="R12" s="37"/>
      <c r="S12" s="37"/>
      <c r="T12" s="132" t="s">
        <v>115</v>
      </c>
    </row>
    <row r="13" spans="1:20" s="35" customFormat="1" ht="76.5" x14ac:dyDescent="0.25">
      <c r="A13" s="187"/>
      <c r="B13" s="141"/>
      <c r="C13" s="179"/>
      <c r="D13" s="38" t="s">
        <v>81</v>
      </c>
      <c r="E13" s="26" t="s">
        <v>91</v>
      </c>
      <c r="F13" s="38" t="s">
        <v>82</v>
      </c>
      <c r="G13" s="115">
        <v>42807</v>
      </c>
      <c r="H13" s="115">
        <v>42951</v>
      </c>
      <c r="I13" s="39">
        <v>21</v>
      </c>
      <c r="J13" s="112">
        <v>0</v>
      </c>
      <c r="K13" s="38" t="str">
        <f>E13</f>
        <v>Una (1) Resolución</v>
      </c>
      <c r="L13" s="116">
        <v>0</v>
      </c>
      <c r="M13" s="103"/>
      <c r="N13" s="38" t="s">
        <v>114</v>
      </c>
      <c r="O13" s="39"/>
      <c r="P13" s="121" t="s">
        <v>186</v>
      </c>
      <c r="Q13" s="38" t="s">
        <v>173</v>
      </c>
      <c r="R13" s="33"/>
      <c r="S13" s="33"/>
      <c r="T13" s="133"/>
    </row>
    <row r="14" spans="1:20" ht="38.25" customHeight="1" x14ac:dyDescent="0.2">
      <c r="A14" s="22">
        <v>2</v>
      </c>
      <c r="B14" s="216" t="s">
        <v>41</v>
      </c>
      <c r="C14" s="178" t="s">
        <v>42</v>
      </c>
      <c r="D14" s="135" t="s">
        <v>83</v>
      </c>
      <c r="E14" s="168" t="s">
        <v>103</v>
      </c>
      <c r="F14" s="135" t="s">
        <v>84</v>
      </c>
      <c r="G14" s="165">
        <v>42807</v>
      </c>
      <c r="H14" s="165">
        <v>42846</v>
      </c>
      <c r="I14" s="171">
        <v>6</v>
      </c>
      <c r="J14" s="172">
        <v>1</v>
      </c>
      <c r="K14" s="135" t="str">
        <f>E14</f>
        <v>3 Actas o según el numero de reuniones</v>
      </c>
      <c r="L14" s="174">
        <v>1</v>
      </c>
      <c r="M14" s="176"/>
      <c r="N14" s="135" t="s">
        <v>114</v>
      </c>
      <c r="O14" s="135" t="s">
        <v>126</v>
      </c>
      <c r="P14" s="162" t="s">
        <v>182</v>
      </c>
      <c r="Q14" s="135" t="s">
        <v>173</v>
      </c>
      <c r="R14" s="137"/>
      <c r="S14" s="137"/>
      <c r="T14" s="132" t="s">
        <v>116</v>
      </c>
    </row>
    <row r="15" spans="1:20" ht="111.75" customHeight="1" x14ac:dyDescent="0.2">
      <c r="A15" s="157" t="s">
        <v>43</v>
      </c>
      <c r="B15" s="148" t="s">
        <v>76</v>
      </c>
      <c r="C15" s="184"/>
      <c r="D15" s="164"/>
      <c r="E15" s="169"/>
      <c r="F15" s="136"/>
      <c r="G15" s="166"/>
      <c r="H15" s="167"/>
      <c r="I15" s="167"/>
      <c r="J15" s="173"/>
      <c r="K15" s="164"/>
      <c r="L15" s="175"/>
      <c r="M15" s="177"/>
      <c r="N15" s="136"/>
      <c r="O15" s="136"/>
      <c r="P15" s="163"/>
      <c r="Q15" s="136"/>
      <c r="R15" s="138"/>
      <c r="S15" s="138"/>
      <c r="T15" s="139"/>
    </row>
    <row r="16" spans="1:20" ht="74.25" customHeight="1" x14ac:dyDescent="0.2">
      <c r="A16" s="158"/>
      <c r="B16" s="149"/>
      <c r="C16" s="179"/>
      <c r="D16" s="136"/>
      <c r="E16" s="170"/>
      <c r="F16" s="38" t="s">
        <v>85</v>
      </c>
      <c r="G16" s="115">
        <v>42807</v>
      </c>
      <c r="H16" s="111">
        <v>43100</v>
      </c>
      <c r="I16" s="40">
        <v>42</v>
      </c>
      <c r="J16" s="112"/>
      <c r="K16" s="136"/>
      <c r="L16" s="113"/>
      <c r="M16" s="114"/>
      <c r="N16" s="38" t="s">
        <v>114</v>
      </c>
      <c r="O16" s="117"/>
      <c r="P16" s="120" t="s">
        <v>193</v>
      </c>
      <c r="Q16" s="38" t="s">
        <v>173</v>
      </c>
      <c r="R16" s="8"/>
      <c r="S16" s="8"/>
      <c r="T16" s="133"/>
    </row>
    <row r="17" spans="1:20" ht="100.5" customHeight="1" x14ac:dyDescent="0.2">
      <c r="A17" s="157" t="s">
        <v>44</v>
      </c>
      <c r="B17" s="148" t="s">
        <v>45</v>
      </c>
      <c r="C17" s="178" t="s">
        <v>46</v>
      </c>
      <c r="D17" s="135" t="s">
        <v>77</v>
      </c>
      <c r="E17" s="140" t="s">
        <v>92</v>
      </c>
      <c r="F17" s="38" t="s">
        <v>86</v>
      </c>
      <c r="G17" s="27">
        <v>42807</v>
      </c>
      <c r="H17" s="30">
        <v>42874</v>
      </c>
      <c r="I17" s="38">
        <v>10</v>
      </c>
      <c r="J17" s="47">
        <v>1</v>
      </c>
      <c r="K17" s="135" t="str">
        <f t="shared" ref="K17:K30" si="0">E17</f>
        <v>Un (1) Programa de gestión documental</v>
      </c>
      <c r="L17" s="130">
        <v>1</v>
      </c>
      <c r="M17" s="26"/>
      <c r="N17" s="26" t="s">
        <v>114</v>
      </c>
      <c r="O17" s="26" t="s">
        <v>127</v>
      </c>
      <c r="P17" s="122" t="s">
        <v>183</v>
      </c>
      <c r="Q17" s="26" t="s">
        <v>173</v>
      </c>
      <c r="R17" s="26"/>
      <c r="S17" s="26"/>
      <c r="T17" s="132" t="s">
        <v>117</v>
      </c>
    </row>
    <row r="18" spans="1:20" ht="115.5" customHeight="1" x14ac:dyDescent="0.2">
      <c r="A18" s="158"/>
      <c r="B18" s="149"/>
      <c r="C18" s="179"/>
      <c r="D18" s="136"/>
      <c r="E18" s="141"/>
      <c r="F18" s="38" t="s">
        <v>87</v>
      </c>
      <c r="G18" s="27">
        <v>42807</v>
      </c>
      <c r="H18" s="31">
        <v>42923</v>
      </c>
      <c r="I18" s="38">
        <v>17</v>
      </c>
      <c r="J18" s="47">
        <v>0</v>
      </c>
      <c r="K18" s="136"/>
      <c r="L18" s="130">
        <v>0</v>
      </c>
      <c r="M18" s="26" t="s">
        <v>136</v>
      </c>
      <c r="N18" s="26" t="s">
        <v>114</v>
      </c>
      <c r="O18" s="26"/>
      <c r="P18" s="123" t="s">
        <v>187</v>
      </c>
      <c r="Q18" s="26" t="s">
        <v>173</v>
      </c>
      <c r="R18" s="26"/>
      <c r="S18" s="26"/>
      <c r="T18" s="133"/>
    </row>
    <row r="19" spans="1:20" ht="255" x14ac:dyDescent="0.2">
      <c r="A19" s="21" t="s">
        <v>47</v>
      </c>
      <c r="B19" s="23" t="s">
        <v>48</v>
      </c>
      <c r="C19" s="105" t="s">
        <v>49</v>
      </c>
      <c r="D19" s="38" t="s">
        <v>78</v>
      </c>
      <c r="E19" s="26" t="s">
        <v>93</v>
      </c>
      <c r="F19" s="38" t="s">
        <v>105</v>
      </c>
      <c r="G19" s="27">
        <v>42807</v>
      </c>
      <c r="H19" s="31">
        <v>42923</v>
      </c>
      <c r="I19" s="40">
        <v>17</v>
      </c>
      <c r="J19" s="45">
        <v>0</v>
      </c>
      <c r="K19" s="26" t="str">
        <f t="shared" si="0"/>
        <v>Un (1) Formato Unico de inventario</v>
      </c>
      <c r="L19" s="119">
        <v>0</v>
      </c>
      <c r="M19" s="26" t="s">
        <v>137</v>
      </c>
      <c r="N19" s="26" t="s">
        <v>114</v>
      </c>
      <c r="O19" s="7"/>
      <c r="P19" s="123" t="s">
        <v>187</v>
      </c>
      <c r="Q19" s="26" t="s">
        <v>174</v>
      </c>
      <c r="R19" s="7"/>
      <c r="S19" s="7"/>
      <c r="T19" s="43" t="s">
        <v>142</v>
      </c>
    </row>
    <row r="20" spans="1:20" ht="160.5" customHeight="1" x14ac:dyDescent="0.2">
      <c r="A20" s="157">
        <v>3</v>
      </c>
      <c r="B20" s="148" t="s">
        <v>50</v>
      </c>
      <c r="C20" s="178" t="s">
        <v>51</v>
      </c>
      <c r="D20" s="135" t="s">
        <v>95</v>
      </c>
      <c r="E20" s="140" t="s">
        <v>96</v>
      </c>
      <c r="F20" s="38" t="s">
        <v>97</v>
      </c>
      <c r="G20" s="27">
        <v>42807</v>
      </c>
      <c r="H20" s="30">
        <v>42853</v>
      </c>
      <c r="I20" s="38">
        <v>7</v>
      </c>
      <c r="J20" s="47">
        <v>1</v>
      </c>
      <c r="K20" s="140" t="str">
        <f t="shared" si="0"/>
        <v xml:space="preserve">Un (1) Plan de capacitaciones </v>
      </c>
      <c r="L20" s="130">
        <v>1</v>
      </c>
      <c r="M20" s="26"/>
      <c r="N20" s="26" t="s">
        <v>114</v>
      </c>
      <c r="O20" s="26" t="s">
        <v>128</v>
      </c>
      <c r="P20" s="123" t="s">
        <v>184</v>
      </c>
      <c r="Q20" s="26" t="s">
        <v>175</v>
      </c>
      <c r="R20" s="26"/>
      <c r="S20" s="26"/>
      <c r="T20" s="132" t="s">
        <v>119</v>
      </c>
    </row>
    <row r="21" spans="1:20" ht="179.25" customHeight="1" x14ac:dyDescent="0.2">
      <c r="A21" s="158"/>
      <c r="B21" s="149"/>
      <c r="C21" s="179"/>
      <c r="D21" s="164"/>
      <c r="E21" s="141"/>
      <c r="F21" s="38" t="s">
        <v>98</v>
      </c>
      <c r="G21" s="27">
        <v>42807</v>
      </c>
      <c r="H21" s="30">
        <v>43098</v>
      </c>
      <c r="I21" s="38">
        <v>42</v>
      </c>
      <c r="J21" s="47">
        <v>0.5</v>
      </c>
      <c r="K21" s="141"/>
      <c r="L21" s="131">
        <v>0.5</v>
      </c>
      <c r="M21" s="26" t="s">
        <v>138</v>
      </c>
      <c r="N21" s="26" t="s">
        <v>114</v>
      </c>
      <c r="O21" s="26"/>
      <c r="P21" s="5" t="s">
        <v>190</v>
      </c>
      <c r="Q21" s="26" t="s">
        <v>173</v>
      </c>
      <c r="R21" s="26"/>
      <c r="S21" s="26"/>
      <c r="T21" s="133"/>
    </row>
    <row r="22" spans="1:20" ht="121.5" customHeight="1" x14ac:dyDescent="0.2">
      <c r="A22" s="157">
        <v>4</v>
      </c>
      <c r="B22" s="140" t="s">
        <v>52</v>
      </c>
      <c r="C22" s="178" t="s">
        <v>53</v>
      </c>
      <c r="D22" s="135" t="s">
        <v>79</v>
      </c>
      <c r="E22" s="140" t="s">
        <v>99</v>
      </c>
      <c r="F22" s="38" t="s">
        <v>111</v>
      </c>
      <c r="G22" s="27">
        <v>42807</v>
      </c>
      <c r="H22" s="31">
        <v>42930</v>
      </c>
      <c r="I22" s="40">
        <v>18</v>
      </c>
      <c r="J22" s="45">
        <v>0</v>
      </c>
      <c r="K22" s="140" t="str">
        <f t="shared" si="0"/>
        <v xml:space="preserve">Un (1) Procedimiento </v>
      </c>
      <c r="L22" s="113">
        <v>0</v>
      </c>
      <c r="M22" s="26" t="s">
        <v>139</v>
      </c>
      <c r="N22" s="26" t="s">
        <v>114</v>
      </c>
      <c r="O22" s="8"/>
      <c r="P22" s="123" t="s">
        <v>188</v>
      </c>
      <c r="Q22" s="26" t="s">
        <v>173</v>
      </c>
      <c r="R22" s="8"/>
      <c r="S22" s="8"/>
      <c r="T22" s="132" t="s">
        <v>118</v>
      </c>
    </row>
    <row r="23" spans="1:20" ht="167.25" customHeight="1" x14ac:dyDescent="0.2">
      <c r="A23" s="158"/>
      <c r="B23" s="141"/>
      <c r="C23" s="179"/>
      <c r="D23" s="136"/>
      <c r="E23" s="141"/>
      <c r="F23" s="38" t="s">
        <v>106</v>
      </c>
      <c r="G23" s="27">
        <v>42807</v>
      </c>
      <c r="H23" s="31">
        <v>42930</v>
      </c>
      <c r="I23" s="40">
        <v>18</v>
      </c>
      <c r="J23" s="45">
        <v>0</v>
      </c>
      <c r="K23" s="141"/>
      <c r="L23" s="119">
        <v>0</v>
      </c>
      <c r="M23" s="26"/>
      <c r="N23" s="26" t="s">
        <v>114</v>
      </c>
      <c r="O23" s="8"/>
      <c r="P23" s="127" t="s">
        <v>189</v>
      </c>
      <c r="Q23" s="26" t="s">
        <v>173</v>
      </c>
      <c r="R23" s="8"/>
      <c r="S23" s="8"/>
      <c r="T23" s="133"/>
    </row>
    <row r="24" spans="1:20" ht="99" customHeight="1" x14ac:dyDescent="0.2">
      <c r="A24" s="181">
        <v>5</v>
      </c>
      <c r="B24" s="148" t="s">
        <v>54</v>
      </c>
      <c r="C24" s="178" t="s">
        <v>55</v>
      </c>
      <c r="D24" s="135" t="s">
        <v>56</v>
      </c>
      <c r="E24" s="26" t="s">
        <v>100</v>
      </c>
      <c r="F24" s="38" t="s">
        <v>107</v>
      </c>
      <c r="G24" s="27">
        <v>42849</v>
      </c>
      <c r="H24" s="31">
        <v>43098</v>
      </c>
      <c r="I24" s="40">
        <v>36</v>
      </c>
      <c r="J24" s="45">
        <v>1</v>
      </c>
      <c r="K24" s="26" t="str">
        <f>E24</f>
        <v>Un (1) Documento de analisis de información</v>
      </c>
      <c r="L24" s="119">
        <v>1</v>
      </c>
      <c r="M24" s="26"/>
      <c r="N24" s="26" t="s">
        <v>114</v>
      </c>
      <c r="O24" s="8"/>
      <c r="P24" s="123" t="s">
        <v>185</v>
      </c>
      <c r="Q24" s="26" t="s">
        <v>173</v>
      </c>
      <c r="R24" s="8"/>
      <c r="S24" s="8"/>
      <c r="T24" s="132" t="s">
        <v>120</v>
      </c>
    </row>
    <row r="25" spans="1:20" ht="129" customHeight="1" x14ac:dyDescent="0.2">
      <c r="A25" s="181"/>
      <c r="B25" s="149"/>
      <c r="C25" s="179"/>
      <c r="D25" s="136"/>
      <c r="E25" s="26" t="s">
        <v>94</v>
      </c>
      <c r="F25" s="38" t="s">
        <v>104</v>
      </c>
      <c r="G25" s="27">
        <v>42849</v>
      </c>
      <c r="H25" s="31">
        <v>43098</v>
      </c>
      <c r="I25" s="40"/>
      <c r="J25" s="45"/>
      <c r="K25" s="26" t="str">
        <f>E25</f>
        <v>7,129 metros lineales organizados</v>
      </c>
      <c r="L25" s="113"/>
      <c r="M25" s="26"/>
      <c r="N25" s="26" t="s">
        <v>114</v>
      </c>
      <c r="O25" s="8"/>
      <c r="P25" s="124" t="s">
        <v>195</v>
      </c>
      <c r="Q25" s="26" t="s">
        <v>173</v>
      </c>
      <c r="R25" s="8"/>
      <c r="S25" s="8"/>
      <c r="T25" s="133"/>
    </row>
    <row r="26" spans="1:20" ht="206.25" customHeight="1" x14ac:dyDescent="0.2">
      <c r="A26" s="182" t="s">
        <v>57</v>
      </c>
      <c r="B26" s="183" t="s">
        <v>58</v>
      </c>
      <c r="C26" s="184" t="s">
        <v>59</v>
      </c>
      <c r="D26" s="185" t="s">
        <v>60</v>
      </c>
      <c r="E26" s="140" t="s">
        <v>99</v>
      </c>
      <c r="F26" s="38" t="s">
        <v>88</v>
      </c>
      <c r="G26" s="27">
        <v>42871</v>
      </c>
      <c r="H26" s="31">
        <v>43098</v>
      </c>
      <c r="I26" s="40">
        <v>33</v>
      </c>
      <c r="J26" s="45">
        <v>0.5</v>
      </c>
      <c r="K26" s="140" t="str">
        <f>E26</f>
        <v xml:space="preserve">Un (1) Procedimiento </v>
      </c>
      <c r="L26" s="113">
        <v>0.5</v>
      </c>
      <c r="M26" s="26" t="s">
        <v>137</v>
      </c>
      <c r="N26" s="26" t="s">
        <v>114</v>
      </c>
      <c r="O26" s="7"/>
      <c r="P26" s="123" t="s">
        <v>191</v>
      </c>
      <c r="Q26" s="26" t="s">
        <v>173</v>
      </c>
      <c r="R26" s="7"/>
      <c r="S26" s="7"/>
      <c r="T26" s="132" t="s">
        <v>121</v>
      </c>
    </row>
    <row r="27" spans="1:20" ht="180" customHeight="1" x14ac:dyDescent="0.2">
      <c r="A27" s="158"/>
      <c r="B27" s="141"/>
      <c r="C27" s="179"/>
      <c r="D27" s="167"/>
      <c r="E27" s="141"/>
      <c r="F27" s="38" t="s">
        <v>108</v>
      </c>
      <c r="G27" s="27">
        <v>42871</v>
      </c>
      <c r="H27" s="31">
        <v>43098</v>
      </c>
      <c r="I27" s="40">
        <v>33</v>
      </c>
      <c r="J27" s="45">
        <v>0.5</v>
      </c>
      <c r="K27" s="141"/>
      <c r="L27" s="113">
        <v>0.5</v>
      </c>
      <c r="M27" s="26" t="s">
        <v>140</v>
      </c>
      <c r="N27" s="26" t="s">
        <v>114</v>
      </c>
      <c r="O27" s="8"/>
      <c r="P27" s="123" t="s">
        <v>192</v>
      </c>
      <c r="Q27" s="26" t="s">
        <v>173</v>
      </c>
      <c r="R27" s="8"/>
      <c r="S27" s="8"/>
      <c r="T27" s="134"/>
    </row>
    <row r="28" spans="1:20" ht="63.75" x14ac:dyDescent="0.2">
      <c r="A28" s="157" t="s">
        <v>61</v>
      </c>
      <c r="B28" s="140" t="s">
        <v>62</v>
      </c>
      <c r="C28" s="178" t="s">
        <v>63</v>
      </c>
      <c r="D28" s="135" t="s">
        <v>64</v>
      </c>
      <c r="E28" s="140" t="s">
        <v>99</v>
      </c>
      <c r="F28" s="38" t="s">
        <v>88</v>
      </c>
      <c r="G28" s="29">
        <v>42871</v>
      </c>
      <c r="H28" s="31">
        <v>43098</v>
      </c>
      <c r="I28" s="40">
        <v>50</v>
      </c>
      <c r="J28" s="45"/>
      <c r="K28" s="140" t="str">
        <f t="shared" si="0"/>
        <v xml:space="preserve">Un (1) Procedimiento </v>
      </c>
      <c r="L28" s="113"/>
      <c r="M28" s="26" t="s">
        <v>141</v>
      </c>
      <c r="N28" s="26" t="s">
        <v>114</v>
      </c>
      <c r="O28" s="7"/>
      <c r="P28" s="123" t="s">
        <v>197</v>
      </c>
      <c r="Q28" s="26" t="s">
        <v>173</v>
      </c>
      <c r="R28" s="7"/>
      <c r="S28" s="7"/>
      <c r="T28" s="132" t="s">
        <v>122</v>
      </c>
    </row>
    <row r="29" spans="1:20" ht="63.75" x14ac:dyDescent="0.2">
      <c r="A29" s="158"/>
      <c r="B29" s="141"/>
      <c r="C29" s="179"/>
      <c r="D29" s="136"/>
      <c r="E29" s="141"/>
      <c r="F29" s="38" t="s">
        <v>110</v>
      </c>
      <c r="G29" s="27">
        <v>42871</v>
      </c>
      <c r="H29" s="31">
        <v>43098</v>
      </c>
      <c r="I29" s="40">
        <v>50</v>
      </c>
      <c r="J29" s="45">
        <v>1</v>
      </c>
      <c r="K29" s="141"/>
      <c r="L29" s="113">
        <v>0.5</v>
      </c>
      <c r="M29" s="26" t="s">
        <v>140</v>
      </c>
      <c r="N29" s="26" t="s">
        <v>114</v>
      </c>
      <c r="O29" s="7"/>
      <c r="P29" s="123" t="s">
        <v>194</v>
      </c>
      <c r="Q29" s="26" t="s">
        <v>173</v>
      </c>
      <c r="R29" s="7"/>
      <c r="S29" s="7"/>
      <c r="T29" s="133"/>
    </row>
    <row r="30" spans="1:20" ht="357" x14ac:dyDescent="0.2">
      <c r="A30" s="22">
        <v>6</v>
      </c>
      <c r="B30" s="26" t="s">
        <v>113</v>
      </c>
      <c r="C30" s="106" t="s">
        <v>65</v>
      </c>
      <c r="D30" s="38" t="s">
        <v>66</v>
      </c>
      <c r="E30" s="26" t="s">
        <v>101</v>
      </c>
      <c r="F30" s="38" t="s">
        <v>109</v>
      </c>
      <c r="G30" s="27">
        <v>42871</v>
      </c>
      <c r="H30" s="31">
        <v>43098</v>
      </c>
      <c r="I30" s="40">
        <v>33</v>
      </c>
      <c r="J30" s="45">
        <v>0</v>
      </c>
      <c r="K30" s="26" t="str">
        <f t="shared" si="0"/>
        <v>Un (1) Documento sistema integrado de conservación</v>
      </c>
      <c r="L30" s="117"/>
      <c r="M30" s="26"/>
      <c r="N30" s="26" t="s">
        <v>114</v>
      </c>
      <c r="O30" s="7"/>
      <c r="P30" s="123" t="s">
        <v>196</v>
      </c>
      <c r="Q30" s="26" t="s">
        <v>173</v>
      </c>
      <c r="R30" s="7"/>
      <c r="S30" s="7"/>
      <c r="T30" s="43" t="s">
        <v>123</v>
      </c>
    </row>
    <row r="31" spans="1:20" x14ac:dyDescent="0.2">
      <c r="A31" s="10"/>
      <c r="B31" s="11"/>
      <c r="C31" s="10"/>
      <c r="D31" s="107"/>
      <c r="E31" s="10"/>
      <c r="F31" s="11"/>
      <c r="G31" s="12"/>
      <c r="H31" s="13"/>
      <c r="I31" s="12"/>
      <c r="J31" s="12"/>
      <c r="K31" s="12"/>
      <c r="L31" s="128">
        <f>SUM(L12:L30)</f>
        <v>7</v>
      </c>
      <c r="M31" s="12"/>
      <c r="N31" s="12"/>
      <c r="O31" s="12"/>
      <c r="P31" s="125"/>
      <c r="Q31" s="12"/>
      <c r="R31" s="12"/>
      <c r="S31" s="12"/>
      <c r="T31" s="12"/>
    </row>
    <row r="32" spans="1:20" ht="25.5" x14ac:dyDescent="0.2">
      <c r="A32" s="15" t="s">
        <v>67</v>
      </c>
      <c r="B32" s="16" t="s">
        <v>180</v>
      </c>
      <c r="C32" s="24">
        <v>50</v>
      </c>
      <c r="L32" s="129">
        <f>L31/18</f>
        <v>0.3888888888888889</v>
      </c>
    </row>
    <row r="33" spans="1:5" x14ac:dyDescent="0.2">
      <c r="A33" s="180"/>
      <c r="B33" s="16" t="s">
        <v>69</v>
      </c>
      <c r="C33" s="24">
        <v>40</v>
      </c>
    </row>
    <row r="34" spans="1:5" x14ac:dyDescent="0.2">
      <c r="A34" s="180"/>
      <c r="B34" s="16" t="s">
        <v>70</v>
      </c>
      <c r="C34" s="24">
        <v>75</v>
      </c>
      <c r="E34" s="104"/>
    </row>
    <row r="35" spans="1:5" x14ac:dyDescent="0.2">
      <c r="A35" s="180"/>
      <c r="B35" s="16" t="s">
        <v>71</v>
      </c>
      <c r="C35" s="24">
        <v>0</v>
      </c>
      <c r="E35" s="104"/>
    </row>
    <row r="36" spans="1:5" x14ac:dyDescent="0.2">
      <c r="A36" s="180"/>
      <c r="B36" s="16" t="s">
        <v>72</v>
      </c>
      <c r="C36" s="24">
        <v>16</v>
      </c>
      <c r="E36" s="104"/>
    </row>
    <row r="37" spans="1:5" x14ac:dyDescent="0.2">
      <c r="A37" s="180"/>
      <c r="B37" s="16" t="s">
        <v>73</v>
      </c>
      <c r="C37" s="24">
        <v>50</v>
      </c>
      <c r="E37" s="104"/>
    </row>
    <row r="38" spans="1:5" ht="25.5" x14ac:dyDescent="0.2">
      <c r="A38" s="15" t="s">
        <v>74</v>
      </c>
      <c r="B38" s="19"/>
      <c r="C38" s="15">
        <v>39</v>
      </c>
    </row>
    <row r="39" spans="1:5" x14ac:dyDescent="0.2">
      <c r="B39" s="118">
        <v>1</v>
      </c>
      <c r="C39" s="101" t="s">
        <v>75</v>
      </c>
    </row>
  </sheetData>
  <mergeCells count="96">
    <mergeCell ref="A12:A13"/>
    <mergeCell ref="B12:B13"/>
    <mergeCell ref="C12:C13"/>
    <mergeCell ref="A28:A29"/>
    <mergeCell ref="B28:B29"/>
    <mergeCell ref="C28:C29"/>
    <mergeCell ref="A20:A21"/>
    <mergeCell ref="B20:B21"/>
    <mergeCell ref="C20:C21"/>
    <mergeCell ref="A15:A16"/>
    <mergeCell ref="B15:B16"/>
    <mergeCell ref="A17:A18"/>
    <mergeCell ref="B17:B18"/>
    <mergeCell ref="C17:C18"/>
    <mergeCell ref="C14:C16"/>
    <mergeCell ref="D28:D29"/>
    <mergeCell ref="A33:A37"/>
    <mergeCell ref="A24:A25"/>
    <mergeCell ref="B24:B25"/>
    <mergeCell ref="C24:C25"/>
    <mergeCell ref="D24:D25"/>
    <mergeCell ref="A26:A27"/>
    <mergeCell ref="B26:B27"/>
    <mergeCell ref="C26:C27"/>
    <mergeCell ref="D26:D27"/>
    <mergeCell ref="D20:D21"/>
    <mergeCell ref="A22:A23"/>
    <mergeCell ref="B22:B23"/>
    <mergeCell ref="C22:C23"/>
    <mergeCell ref="D22:D23"/>
    <mergeCell ref="D17:D18"/>
    <mergeCell ref="E17:E18"/>
    <mergeCell ref="O14:O15"/>
    <mergeCell ref="P14:P15"/>
    <mergeCell ref="D14:D16"/>
    <mergeCell ref="F14:F15"/>
    <mergeCell ref="G14:G15"/>
    <mergeCell ref="H14:H15"/>
    <mergeCell ref="K17:K18"/>
    <mergeCell ref="E14:E16"/>
    <mergeCell ref="K14:K16"/>
    <mergeCell ref="I14:I15"/>
    <mergeCell ref="J14:J15"/>
    <mergeCell ref="L14:L15"/>
    <mergeCell ref="M14:M15"/>
    <mergeCell ref="N14:N15"/>
    <mergeCell ref="L10:L11"/>
    <mergeCell ref="F10:F11"/>
    <mergeCell ref="G10:H10"/>
    <mergeCell ref="I10:I11"/>
    <mergeCell ref="J10:J11"/>
    <mergeCell ref="K10:K11"/>
    <mergeCell ref="A10:A11"/>
    <mergeCell ref="B10:B11"/>
    <mergeCell ref="C10:C11"/>
    <mergeCell ref="D10:D11"/>
    <mergeCell ref="E10:E11"/>
    <mergeCell ref="B6:I6"/>
    <mergeCell ref="K6:T6"/>
    <mergeCell ref="B7:T7"/>
    <mergeCell ref="B8:T8"/>
    <mergeCell ref="A9:O9"/>
    <mergeCell ref="P9:Q9"/>
    <mergeCell ref="R9:T9"/>
    <mergeCell ref="S10:S11"/>
    <mergeCell ref="T10:T11"/>
    <mergeCell ref="M10:M11"/>
    <mergeCell ref="N10:N11"/>
    <mergeCell ref="O10:O11"/>
    <mergeCell ref="P10:P11"/>
    <mergeCell ref="Q10:Q11"/>
    <mergeCell ref="R10:R11"/>
    <mergeCell ref="A1:T3"/>
    <mergeCell ref="B4:I4"/>
    <mergeCell ref="K4:T4"/>
    <mergeCell ref="B5:I5"/>
    <mergeCell ref="K5:T5"/>
    <mergeCell ref="E20:E21"/>
    <mergeCell ref="E28:E29"/>
    <mergeCell ref="E26:E27"/>
    <mergeCell ref="E22:E23"/>
    <mergeCell ref="K20:K21"/>
    <mergeCell ref="K22:K23"/>
    <mergeCell ref="K26:K27"/>
    <mergeCell ref="K28:K29"/>
    <mergeCell ref="T12:T13"/>
    <mergeCell ref="T14:T16"/>
    <mergeCell ref="T17:T18"/>
    <mergeCell ref="T20:T21"/>
    <mergeCell ref="T22:T23"/>
    <mergeCell ref="T24:T25"/>
    <mergeCell ref="T26:T27"/>
    <mergeCell ref="T28:T29"/>
    <mergeCell ref="Q14:Q15"/>
    <mergeCell ref="R14:R15"/>
    <mergeCell ref="S14:S15"/>
  </mergeCells>
  <pageMargins left="0.70866141732283472" right="0.70866141732283472" top="0.74803149606299213" bottom="0.74803149606299213" header="0.31496062992125984" footer="0.31496062992125984"/>
  <pageSetup scale="23" fitToHeight="0" orientation="landscape" r:id="rId1"/>
  <rowBreaks count="1" manualBreakCount="1">
    <brk id="41" max="1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9"/>
  <sheetViews>
    <sheetView view="pageBreakPreview" topLeftCell="A20" zoomScale="80" zoomScaleNormal="80" zoomScaleSheetLayoutView="80" workbookViewId="0">
      <selection activeCell="G21" sqref="G21"/>
    </sheetView>
  </sheetViews>
  <sheetFormatPr baseColWidth="10" defaultColWidth="11.42578125" defaultRowHeight="12.75" x14ac:dyDescent="0.2"/>
  <cols>
    <col min="1" max="1" width="32.7109375" style="1" customWidth="1"/>
    <col min="2" max="2" width="47.140625" style="1" customWidth="1"/>
    <col min="3" max="3" width="19.85546875" style="49" customWidth="1"/>
    <col min="4" max="4" width="19.85546875" style="64" customWidth="1"/>
    <col min="5" max="5" width="36" style="1" customWidth="1"/>
    <col min="6" max="6" width="15.7109375" style="49" customWidth="1"/>
    <col min="7" max="7" width="35.140625" style="17" customWidth="1"/>
    <col min="8" max="8" width="14.28515625" style="1" customWidth="1"/>
    <col min="9" max="9" width="15.42578125" style="18" customWidth="1"/>
    <col min="10" max="10" width="15.42578125" style="82" customWidth="1"/>
    <col min="11" max="12" width="15.42578125" style="18" customWidth="1"/>
    <col min="13" max="13" width="11.42578125" style="1"/>
    <col min="14" max="14" width="20.140625" style="1" bestFit="1" customWidth="1"/>
    <col min="15" max="15" width="13.28515625" style="1" customWidth="1"/>
    <col min="16" max="16" width="14.5703125" style="1" customWidth="1"/>
    <col min="17" max="17" width="50" style="1" customWidth="1"/>
    <col min="18" max="18" width="24.5703125" style="1" customWidth="1"/>
    <col min="19" max="19" width="14.140625" style="1" bestFit="1" customWidth="1"/>
    <col min="20" max="20" width="29.42578125" style="1" customWidth="1"/>
    <col min="21" max="21" width="18.7109375" style="1" customWidth="1"/>
    <col min="22" max="22" width="11.42578125" style="1"/>
    <col min="23" max="23" width="14.42578125" style="1" bestFit="1" customWidth="1"/>
    <col min="24" max="24" width="71.28515625" style="1" customWidth="1"/>
    <col min="25" max="16384" width="11.42578125" style="1"/>
  </cols>
  <sheetData>
    <row r="1" spans="1:24" x14ac:dyDescent="0.2">
      <c r="A1" s="142" t="s">
        <v>0</v>
      </c>
      <c r="B1" s="143"/>
      <c r="C1" s="143"/>
      <c r="D1" s="143"/>
      <c r="E1" s="143"/>
      <c r="F1" s="143"/>
      <c r="G1" s="143"/>
      <c r="H1" s="143"/>
      <c r="I1" s="143"/>
      <c r="J1" s="143"/>
      <c r="K1" s="143"/>
      <c r="L1" s="143"/>
      <c r="M1" s="143"/>
      <c r="N1" s="143"/>
      <c r="O1" s="143"/>
      <c r="P1" s="143"/>
      <c r="Q1" s="143"/>
      <c r="R1" s="143"/>
      <c r="S1" s="143"/>
      <c r="T1" s="143"/>
      <c r="U1" s="143"/>
      <c r="V1" s="143"/>
      <c r="W1" s="143"/>
      <c r="X1" s="143"/>
    </row>
    <row r="2" spans="1:24" x14ac:dyDescent="0.2">
      <c r="A2" s="143"/>
      <c r="B2" s="143"/>
      <c r="C2" s="143"/>
      <c r="D2" s="143"/>
      <c r="E2" s="143"/>
      <c r="F2" s="143"/>
      <c r="G2" s="143"/>
      <c r="H2" s="143"/>
      <c r="I2" s="143"/>
      <c r="J2" s="143"/>
      <c r="K2" s="143"/>
      <c r="L2" s="143"/>
      <c r="M2" s="143"/>
      <c r="N2" s="143"/>
      <c r="O2" s="143"/>
      <c r="P2" s="143"/>
      <c r="Q2" s="143"/>
      <c r="R2" s="143"/>
      <c r="S2" s="143"/>
      <c r="T2" s="143"/>
      <c r="U2" s="143"/>
      <c r="V2" s="143"/>
      <c r="W2" s="143"/>
      <c r="X2" s="143"/>
    </row>
    <row r="3" spans="1:24" x14ac:dyDescent="0.2">
      <c r="A3" s="144"/>
      <c r="B3" s="144"/>
      <c r="C3" s="144"/>
      <c r="D3" s="144"/>
      <c r="E3" s="144"/>
      <c r="F3" s="144"/>
      <c r="G3" s="144"/>
      <c r="H3" s="144"/>
      <c r="I3" s="144"/>
      <c r="J3" s="144"/>
      <c r="K3" s="144"/>
      <c r="L3" s="144"/>
      <c r="M3" s="144"/>
      <c r="N3" s="144"/>
      <c r="O3" s="144"/>
      <c r="P3" s="144"/>
      <c r="Q3" s="144"/>
      <c r="R3" s="144"/>
      <c r="S3" s="144"/>
      <c r="T3" s="144"/>
      <c r="U3" s="144"/>
      <c r="V3" s="144"/>
      <c r="W3" s="144"/>
      <c r="X3" s="144"/>
    </row>
    <row r="4" spans="1:24" x14ac:dyDescent="0.2">
      <c r="A4" s="2" t="s">
        <v>1</v>
      </c>
      <c r="B4" s="145" t="s">
        <v>2</v>
      </c>
      <c r="C4" s="145"/>
      <c r="D4" s="145"/>
      <c r="E4" s="145"/>
      <c r="F4" s="145"/>
      <c r="G4" s="145"/>
      <c r="H4" s="145"/>
      <c r="I4" s="145"/>
      <c r="J4" s="145"/>
      <c r="K4" s="145"/>
      <c r="L4" s="145"/>
      <c r="M4" s="145"/>
      <c r="N4" s="3" t="s">
        <v>3</v>
      </c>
      <c r="O4" s="146" t="s">
        <v>4</v>
      </c>
      <c r="P4" s="146"/>
      <c r="Q4" s="146"/>
      <c r="R4" s="146"/>
      <c r="S4" s="146"/>
      <c r="T4" s="146"/>
      <c r="U4" s="146"/>
      <c r="V4" s="146"/>
      <c r="W4" s="146"/>
      <c r="X4" s="146"/>
    </row>
    <row r="5" spans="1:24" x14ac:dyDescent="0.2">
      <c r="A5" s="4" t="s">
        <v>5</v>
      </c>
      <c r="B5" s="147" t="s">
        <v>6</v>
      </c>
      <c r="C5" s="147"/>
      <c r="D5" s="147"/>
      <c r="E5" s="147"/>
      <c r="F5" s="147"/>
      <c r="G5" s="147"/>
      <c r="H5" s="147"/>
      <c r="I5" s="147"/>
      <c r="J5" s="147"/>
      <c r="K5" s="147"/>
      <c r="L5" s="147"/>
      <c r="M5" s="147"/>
      <c r="N5" s="3" t="s">
        <v>7</v>
      </c>
      <c r="O5" s="146" t="s">
        <v>89</v>
      </c>
      <c r="P5" s="146"/>
      <c r="Q5" s="146"/>
      <c r="R5" s="146"/>
      <c r="S5" s="146"/>
      <c r="T5" s="146"/>
      <c r="U5" s="146"/>
      <c r="V5" s="146"/>
      <c r="W5" s="146"/>
      <c r="X5" s="146"/>
    </row>
    <row r="6" spans="1:24" x14ac:dyDescent="0.2">
      <c r="A6" s="4" t="s">
        <v>8</v>
      </c>
      <c r="B6" s="147" t="s">
        <v>9</v>
      </c>
      <c r="C6" s="147"/>
      <c r="D6" s="147"/>
      <c r="E6" s="147"/>
      <c r="F6" s="147"/>
      <c r="G6" s="147"/>
      <c r="H6" s="147"/>
      <c r="I6" s="147"/>
      <c r="J6" s="147"/>
      <c r="K6" s="147"/>
      <c r="L6" s="147"/>
      <c r="M6" s="147"/>
      <c r="N6" s="3" t="s">
        <v>10</v>
      </c>
      <c r="O6" s="146" t="s">
        <v>90</v>
      </c>
      <c r="P6" s="146"/>
      <c r="Q6" s="146"/>
      <c r="R6" s="146"/>
      <c r="S6" s="146"/>
      <c r="T6" s="146"/>
      <c r="U6" s="146"/>
      <c r="V6" s="146"/>
      <c r="W6" s="146"/>
      <c r="X6" s="146"/>
    </row>
    <row r="7" spans="1:24" x14ac:dyDescent="0.2">
      <c r="A7" s="4" t="s">
        <v>11</v>
      </c>
      <c r="B7" s="152" t="s">
        <v>12</v>
      </c>
      <c r="C7" s="153"/>
      <c r="D7" s="153"/>
      <c r="E7" s="153"/>
      <c r="F7" s="153"/>
      <c r="G7" s="153"/>
      <c r="H7" s="153"/>
      <c r="I7" s="153"/>
      <c r="J7" s="153"/>
      <c r="K7" s="153"/>
      <c r="L7" s="153"/>
      <c r="M7" s="153"/>
      <c r="N7" s="153"/>
      <c r="O7" s="153"/>
      <c r="P7" s="153"/>
      <c r="Q7" s="153"/>
      <c r="R7" s="153"/>
      <c r="S7" s="153"/>
      <c r="T7" s="153"/>
      <c r="U7" s="153"/>
      <c r="V7" s="153"/>
      <c r="W7" s="153"/>
      <c r="X7" s="154"/>
    </row>
    <row r="8" spans="1:24" ht="25.5" x14ac:dyDescent="0.2">
      <c r="A8" s="5" t="s">
        <v>13</v>
      </c>
      <c r="B8" s="155" t="s">
        <v>112</v>
      </c>
      <c r="C8" s="155"/>
      <c r="D8" s="155"/>
      <c r="E8" s="155"/>
      <c r="F8" s="155"/>
      <c r="G8" s="155"/>
      <c r="H8" s="155"/>
      <c r="I8" s="155"/>
      <c r="J8" s="155"/>
      <c r="K8" s="155"/>
      <c r="L8" s="155"/>
      <c r="M8" s="155"/>
      <c r="N8" s="155"/>
      <c r="O8" s="155"/>
      <c r="P8" s="155"/>
      <c r="Q8" s="155"/>
      <c r="R8" s="155"/>
      <c r="S8" s="155"/>
      <c r="T8" s="155"/>
      <c r="U8" s="155"/>
      <c r="V8" s="155"/>
      <c r="W8" s="155"/>
      <c r="X8" s="155"/>
    </row>
    <row r="9" spans="1:24" x14ac:dyDescent="0.2">
      <c r="A9" s="156" t="s">
        <v>14</v>
      </c>
      <c r="B9" s="156"/>
      <c r="C9" s="156"/>
      <c r="D9" s="156"/>
      <c r="E9" s="156"/>
      <c r="F9" s="156"/>
      <c r="G9" s="156"/>
      <c r="H9" s="156"/>
      <c r="I9" s="156"/>
      <c r="J9" s="156"/>
      <c r="K9" s="156"/>
      <c r="L9" s="156"/>
      <c r="M9" s="156"/>
      <c r="N9" s="156"/>
      <c r="O9" s="156"/>
      <c r="P9" s="156"/>
      <c r="Q9" s="156"/>
      <c r="R9" s="156"/>
      <c r="S9" s="156"/>
      <c r="T9" s="156" t="s">
        <v>15</v>
      </c>
      <c r="U9" s="156"/>
      <c r="V9" s="156" t="s">
        <v>16</v>
      </c>
      <c r="W9" s="156"/>
      <c r="X9" s="156"/>
    </row>
    <row r="10" spans="1:24" ht="38.25" customHeight="1" x14ac:dyDescent="0.2">
      <c r="A10" s="157" t="s">
        <v>17</v>
      </c>
      <c r="B10" s="148" t="s">
        <v>18</v>
      </c>
      <c r="C10" s="159" t="s">
        <v>19</v>
      </c>
      <c r="D10" s="59"/>
      <c r="E10" s="148" t="s">
        <v>20</v>
      </c>
      <c r="F10" s="148" t="s">
        <v>21</v>
      </c>
      <c r="G10" s="150" t="s">
        <v>22</v>
      </c>
      <c r="H10" s="161" t="s">
        <v>23</v>
      </c>
      <c r="I10" s="161"/>
      <c r="J10" s="79"/>
      <c r="K10" s="66"/>
      <c r="L10" s="70"/>
      <c r="M10" s="148" t="s">
        <v>24</v>
      </c>
      <c r="N10" s="148" t="s">
        <v>25</v>
      </c>
      <c r="O10" s="148" t="s">
        <v>26</v>
      </c>
      <c r="P10" s="148" t="s">
        <v>27</v>
      </c>
      <c r="Q10" s="148" t="s">
        <v>28</v>
      </c>
      <c r="R10" s="148" t="s">
        <v>29</v>
      </c>
      <c r="S10" s="148" t="s">
        <v>30</v>
      </c>
      <c r="T10" s="148" t="s">
        <v>31</v>
      </c>
      <c r="U10" s="148" t="s">
        <v>32</v>
      </c>
      <c r="V10" s="148" t="s">
        <v>33</v>
      </c>
      <c r="W10" s="148" t="s">
        <v>34</v>
      </c>
      <c r="X10" s="148" t="s">
        <v>35</v>
      </c>
    </row>
    <row r="11" spans="1:24" x14ac:dyDescent="0.2">
      <c r="A11" s="158"/>
      <c r="B11" s="149"/>
      <c r="C11" s="160"/>
      <c r="D11" s="60"/>
      <c r="E11" s="149"/>
      <c r="F11" s="149"/>
      <c r="G11" s="151"/>
      <c r="H11" s="52" t="s">
        <v>36</v>
      </c>
      <c r="I11" s="6" t="s">
        <v>37</v>
      </c>
      <c r="J11" s="80"/>
      <c r="K11" s="67"/>
      <c r="L11" s="71"/>
      <c r="M11" s="149"/>
      <c r="N11" s="149"/>
      <c r="O11" s="149"/>
      <c r="P11" s="149"/>
      <c r="Q11" s="149"/>
      <c r="R11" s="149"/>
      <c r="S11" s="149"/>
      <c r="T11" s="149"/>
      <c r="U11" s="149"/>
      <c r="V11" s="149"/>
      <c r="W11" s="149"/>
      <c r="X11" s="149"/>
    </row>
    <row r="12" spans="1:24" s="49" customFormat="1" ht="171" customHeight="1" x14ac:dyDescent="0.25">
      <c r="A12" s="186">
        <v>1</v>
      </c>
      <c r="B12" s="140" t="s">
        <v>38</v>
      </c>
      <c r="C12" s="157" t="s">
        <v>39</v>
      </c>
      <c r="D12" s="192">
        <v>16.66</v>
      </c>
      <c r="E12" s="48" t="s">
        <v>80</v>
      </c>
      <c r="F12" s="48" t="s">
        <v>102</v>
      </c>
      <c r="G12" s="48" t="s">
        <v>40</v>
      </c>
      <c r="H12" s="54">
        <v>42807</v>
      </c>
      <c r="I12" s="55">
        <v>42846</v>
      </c>
      <c r="J12" s="68">
        <f>D12/2</f>
        <v>8.33</v>
      </c>
      <c r="K12" s="76">
        <v>8.33</v>
      </c>
      <c r="L12" s="72"/>
      <c r="M12" s="38">
        <v>6</v>
      </c>
      <c r="N12" s="45">
        <v>1</v>
      </c>
      <c r="O12" s="48" t="s">
        <v>102</v>
      </c>
      <c r="P12" s="9">
        <v>1</v>
      </c>
      <c r="Q12" s="41"/>
      <c r="R12" s="26" t="s">
        <v>114</v>
      </c>
      <c r="S12" s="26" t="s">
        <v>125</v>
      </c>
      <c r="T12" s="26" t="s">
        <v>129</v>
      </c>
      <c r="U12" s="26" t="s">
        <v>124</v>
      </c>
      <c r="V12" s="37"/>
      <c r="W12" s="37"/>
      <c r="X12" s="132" t="s">
        <v>115</v>
      </c>
    </row>
    <row r="13" spans="1:24" s="49" customFormat="1" ht="89.25" x14ac:dyDescent="0.25">
      <c r="A13" s="187"/>
      <c r="B13" s="141"/>
      <c r="C13" s="158"/>
      <c r="D13" s="191"/>
      <c r="E13" s="26" t="s">
        <v>81</v>
      </c>
      <c r="F13" s="26" t="s">
        <v>91</v>
      </c>
      <c r="G13" s="26" t="s">
        <v>82</v>
      </c>
      <c r="H13" s="27">
        <v>42807</v>
      </c>
      <c r="I13" s="27">
        <v>42951</v>
      </c>
      <c r="J13" s="68">
        <f>D12/2</f>
        <v>8.33</v>
      </c>
      <c r="K13" s="76">
        <v>8.33</v>
      </c>
      <c r="L13" s="73"/>
      <c r="M13" s="39">
        <v>21</v>
      </c>
      <c r="N13" s="45"/>
      <c r="O13" s="38" t="str">
        <f>F13</f>
        <v>Una (1) Resolución</v>
      </c>
      <c r="P13" s="34"/>
      <c r="Q13" s="53"/>
      <c r="R13" s="26" t="s">
        <v>114</v>
      </c>
      <c r="S13" s="58"/>
      <c r="T13" s="88" t="s">
        <v>144</v>
      </c>
      <c r="U13" s="26" t="s">
        <v>124</v>
      </c>
      <c r="V13" s="58"/>
      <c r="W13" s="58"/>
      <c r="X13" s="133"/>
    </row>
    <row r="14" spans="1:24" ht="18" customHeight="1" x14ac:dyDescent="0.2">
      <c r="A14" s="57">
        <v>2</v>
      </c>
      <c r="B14" s="20" t="s">
        <v>41</v>
      </c>
      <c r="C14" s="157" t="s">
        <v>42</v>
      </c>
      <c r="D14" s="61"/>
      <c r="E14" s="140" t="s">
        <v>83</v>
      </c>
      <c r="F14" s="168" t="s">
        <v>103</v>
      </c>
      <c r="G14" s="140" t="s">
        <v>84</v>
      </c>
      <c r="H14" s="195">
        <v>42807</v>
      </c>
      <c r="I14" s="197">
        <v>42846</v>
      </c>
      <c r="J14" s="68"/>
      <c r="K14" s="77"/>
      <c r="L14" s="74"/>
      <c r="M14" s="171">
        <v>6</v>
      </c>
      <c r="N14" s="205">
        <v>1</v>
      </c>
      <c r="O14" s="135" t="str">
        <f>F14</f>
        <v>3 Actas o según el numero de reuniones</v>
      </c>
      <c r="P14" s="207">
        <v>1</v>
      </c>
      <c r="Q14" s="209"/>
      <c r="R14" s="140" t="s">
        <v>114</v>
      </c>
      <c r="S14" s="140" t="s">
        <v>126</v>
      </c>
      <c r="T14" s="203" t="s">
        <v>130</v>
      </c>
      <c r="U14" s="140" t="s">
        <v>124</v>
      </c>
      <c r="V14" s="137"/>
      <c r="W14" s="137"/>
      <c r="X14" s="132" t="s">
        <v>116</v>
      </c>
    </row>
    <row r="15" spans="1:24" ht="111.75" customHeight="1" x14ac:dyDescent="0.2">
      <c r="A15" s="157" t="s">
        <v>43</v>
      </c>
      <c r="B15" s="148" t="s">
        <v>76</v>
      </c>
      <c r="C15" s="182"/>
      <c r="D15" s="193">
        <v>16.66</v>
      </c>
      <c r="E15" s="183"/>
      <c r="F15" s="169"/>
      <c r="G15" s="141"/>
      <c r="H15" s="196"/>
      <c r="I15" s="198"/>
      <c r="J15" s="188">
        <f>D15/3</f>
        <v>5.5533333333333337</v>
      </c>
      <c r="K15" s="83">
        <f>J15/2</f>
        <v>2.7766666666666668</v>
      </c>
      <c r="L15" s="84"/>
      <c r="M15" s="167"/>
      <c r="N15" s="206"/>
      <c r="O15" s="164"/>
      <c r="P15" s="208"/>
      <c r="Q15" s="210"/>
      <c r="R15" s="141"/>
      <c r="S15" s="141"/>
      <c r="T15" s="204"/>
      <c r="U15" s="141"/>
      <c r="V15" s="138"/>
      <c r="W15" s="138"/>
      <c r="X15" s="139"/>
    </row>
    <row r="16" spans="1:24" ht="74.25" customHeight="1" x14ac:dyDescent="0.2">
      <c r="A16" s="158"/>
      <c r="B16" s="149"/>
      <c r="C16" s="158"/>
      <c r="D16" s="194"/>
      <c r="E16" s="141"/>
      <c r="F16" s="170"/>
      <c r="G16" s="26" t="s">
        <v>85</v>
      </c>
      <c r="H16" s="27">
        <v>42807</v>
      </c>
      <c r="I16" s="55">
        <v>43100</v>
      </c>
      <c r="J16" s="189"/>
      <c r="K16" s="83">
        <f>J15/2</f>
        <v>2.7766666666666668</v>
      </c>
      <c r="L16" s="84"/>
      <c r="M16" s="40">
        <v>42</v>
      </c>
      <c r="N16" s="46"/>
      <c r="O16" s="136"/>
      <c r="P16" s="9">
        <v>0</v>
      </c>
      <c r="Q16" s="41"/>
      <c r="R16" s="26" t="s">
        <v>114</v>
      </c>
      <c r="S16" s="8"/>
      <c r="T16" s="87" t="s">
        <v>143</v>
      </c>
      <c r="U16" s="26" t="s">
        <v>124</v>
      </c>
      <c r="V16" s="8"/>
      <c r="W16" s="8"/>
      <c r="X16" s="133"/>
    </row>
    <row r="17" spans="1:24" ht="100.5" customHeight="1" x14ac:dyDescent="0.2">
      <c r="A17" s="157" t="s">
        <v>44</v>
      </c>
      <c r="B17" s="148" t="s">
        <v>45</v>
      </c>
      <c r="C17" s="157" t="s">
        <v>46</v>
      </c>
      <c r="D17" s="194"/>
      <c r="E17" s="140" t="s">
        <v>77</v>
      </c>
      <c r="F17" s="140" t="s">
        <v>92</v>
      </c>
      <c r="G17" s="89" t="s">
        <v>86</v>
      </c>
      <c r="H17" s="27">
        <v>42807</v>
      </c>
      <c r="I17" s="30">
        <v>42874</v>
      </c>
      <c r="J17" s="188">
        <f>D15/3</f>
        <v>5.5533333333333337</v>
      </c>
      <c r="K17" s="83">
        <f>J17/2</f>
        <v>2.7766666666666668</v>
      </c>
      <c r="L17" s="75"/>
      <c r="M17" s="38">
        <v>10</v>
      </c>
      <c r="N17" s="47"/>
      <c r="O17" s="135" t="str">
        <f t="shared" ref="O17:O30" si="0">F17</f>
        <v>Un (1) Programa de gestión documental</v>
      </c>
      <c r="P17" s="28">
        <v>0</v>
      </c>
      <c r="Q17" s="26"/>
      <c r="R17" s="26" t="s">
        <v>114</v>
      </c>
      <c r="S17" s="26" t="s">
        <v>127</v>
      </c>
      <c r="T17" s="44" t="s">
        <v>146</v>
      </c>
      <c r="U17" s="26" t="s">
        <v>124</v>
      </c>
      <c r="V17" s="26"/>
      <c r="W17" s="26"/>
      <c r="X17" s="132" t="s">
        <v>117</v>
      </c>
    </row>
    <row r="18" spans="1:24" ht="160.5" customHeight="1" x14ac:dyDescent="0.2">
      <c r="A18" s="158"/>
      <c r="B18" s="149"/>
      <c r="C18" s="158"/>
      <c r="D18" s="194"/>
      <c r="E18" s="141"/>
      <c r="F18" s="141"/>
      <c r="G18" s="86" t="s">
        <v>87</v>
      </c>
      <c r="H18" s="27">
        <v>42807</v>
      </c>
      <c r="I18" s="31">
        <v>42923</v>
      </c>
      <c r="J18" s="189"/>
      <c r="K18" s="83">
        <f>J17/2</f>
        <v>2.7766666666666668</v>
      </c>
      <c r="L18" s="75"/>
      <c r="M18" s="38">
        <v>17</v>
      </c>
      <c r="N18" s="47">
        <v>0.3</v>
      </c>
      <c r="O18" s="136"/>
      <c r="P18" s="28">
        <v>0.3</v>
      </c>
      <c r="Q18" s="26" t="s">
        <v>136</v>
      </c>
      <c r="R18" s="26" t="s">
        <v>114</v>
      </c>
      <c r="S18" s="26"/>
      <c r="T18" s="42" t="s">
        <v>145</v>
      </c>
      <c r="U18" s="26" t="s">
        <v>124</v>
      </c>
      <c r="V18" s="26"/>
      <c r="W18" s="26"/>
      <c r="X18" s="133"/>
    </row>
    <row r="19" spans="1:24" ht="255" x14ac:dyDescent="0.2">
      <c r="A19" s="51" t="s">
        <v>47</v>
      </c>
      <c r="B19" s="50" t="s">
        <v>48</v>
      </c>
      <c r="C19" s="51" t="s">
        <v>49</v>
      </c>
      <c r="D19" s="191"/>
      <c r="E19" s="26" t="s">
        <v>78</v>
      </c>
      <c r="F19" s="26" t="s">
        <v>93</v>
      </c>
      <c r="G19" s="86" t="s">
        <v>105</v>
      </c>
      <c r="H19" s="27">
        <v>42807</v>
      </c>
      <c r="I19" s="31">
        <v>42923</v>
      </c>
      <c r="J19" s="69">
        <f>D15/3</f>
        <v>5.5533333333333337</v>
      </c>
      <c r="K19" s="83">
        <f>J19</f>
        <v>5.5533333333333337</v>
      </c>
      <c r="L19" s="75"/>
      <c r="M19" s="40">
        <v>17</v>
      </c>
      <c r="N19" s="45">
        <v>0.3</v>
      </c>
      <c r="O19" s="26" t="str">
        <f t="shared" si="0"/>
        <v>Un (1) Formato Unico de inventario</v>
      </c>
      <c r="P19" s="56">
        <v>0.3</v>
      </c>
      <c r="Q19" s="26" t="s">
        <v>137</v>
      </c>
      <c r="R19" s="26" t="s">
        <v>114</v>
      </c>
      <c r="S19" s="37"/>
      <c r="T19" s="42" t="s">
        <v>147</v>
      </c>
      <c r="U19" s="26" t="s">
        <v>124</v>
      </c>
      <c r="V19" s="37"/>
      <c r="W19" s="37"/>
      <c r="X19" s="43" t="s">
        <v>142</v>
      </c>
    </row>
    <row r="20" spans="1:24" ht="80.25" customHeight="1" x14ac:dyDescent="0.2">
      <c r="A20" s="157">
        <v>3</v>
      </c>
      <c r="B20" s="148" t="s">
        <v>50</v>
      </c>
      <c r="C20" s="157" t="s">
        <v>51</v>
      </c>
      <c r="D20" s="192">
        <v>16.66</v>
      </c>
      <c r="E20" s="201" t="s">
        <v>95</v>
      </c>
      <c r="F20" s="140" t="s">
        <v>96</v>
      </c>
      <c r="G20" s="26" t="s">
        <v>97</v>
      </c>
      <c r="H20" s="27">
        <v>42807</v>
      </c>
      <c r="I20" s="30">
        <v>42853</v>
      </c>
      <c r="J20" s="78">
        <f>D20/2</f>
        <v>8.33</v>
      </c>
      <c r="K20" s="83">
        <f>J20</f>
        <v>8.33</v>
      </c>
      <c r="L20" s="75"/>
      <c r="M20" s="38">
        <v>7</v>
      </c>
      <c r="N20" s="47">
        <v>1</v>
      </c>
      <c r="O20" s="140" t="str">
        <f t="shared" si="0"/>
        <v xml:space="preserve">Un (1) Plan de capacitaciones </v>
      </c>
      <c r="P20" s="28">
        <v>1</v>
      </c>
      <c r="Q20" s="26"/>
      <c r="R20" s="26" t="s">
        <v>114</v>
      </c>
      <c r="S20" s="26" t="s">
        <v>128</v>
      </c>
      <c r="T20" s="26" t="s">
        <v>132</v>
      </c>
      <c r="U20" s="26" t="s">
        <v>124</v>
      </c>
      <c r="V20" s="26"/>
      <c r="W20" s="26"/>
      <c r="X20" s="132" t="s">
        <v>119</v>
      </c>
    </row>
    <row r="21" spans="1:24" ht="98.25" customHeight="1" x14ac:dyDescent="0.2">
      <c r="A21" s="158"/>
      <c r="B21" s="149"/>
      <c r="C21" s="158"/>
      <c r="D21" s="191"/>
      <c r="E21" s="202"/>
      <c r="F21" s="141"/>
      <c r="G21" s="26" t="s">
        <v>98</v>
      </c>
      <c r="H21" s="27">
        <v>42807</v>
      </c>
      <c r="I21" s="30">
        <v>43098</v>
      </c>
      <c r="J21" s="78">
        <f>D20/2</f>
        <v>8.33</v>
      </c>
      <c r="K21" s="83">
        <f>J21</f>
        <v>8.33</v>
      </c>
      <c r="L21" s="75"/>
      <c r="M21" s="38">
        <v>42</v>
      </c>
      <c r="N21" s="47">
        <v>0.5</v>
      </c>
      <c r="O21" s="141"/>
      <c r="P21" s="32">
        <v>0.5</v>
      </c>
      <c r="Q21" s="26" t="s">
        <v>138</v>
      </c>
      <c r="R21" s="26" t="s">
        <v>114</v>
      </c>
      <c r="S21" s="26"/>
      <c r="T21" s="26" t="s">
        <v>133</v>
      </c>
      <c r="U21" s="26" t="s">
        <v>124</v>
      </c>
      <c r="V21" s="26"/>
      <c r="W21" s="26"/>
      <c r="X21" s="133"/>
    </row>
    <row r="22" spans="1:24" ht="94.5" customHeight="1" x14ac:dyDescent="0.2">
      <c r="A22" s="157">
        <v>4</v>
      </c>
      <c r="B22" s="140" t="s">
        <v>52</v>
      </c>
      <c r="C22" s="157" t="s">
        <v>53</v>
      </c>
      <c r="D22" s="192">
        <v>16.66</v>
      </c>
      <c r="E22" s="140" t="s">
        <v>79</v>
      </c>
      <c r="F22" s="140" t="s">
        <v>99</v>
      </c>
      <c r="G22" s="86" t="s">
        <v>111</v>
      </c>
      <c r="H22" s="27">
        <v>42807</v>
      </c>
      <c r="I22" s="31">
        <v>42930</v>
      </c>
      <c r="J22" s="69">
        <f>D22/2</f>
        <v>8.33</v>
      </c>
      <c r="K22" s="83">
        <f>J22</f>
        <v>8.33</v>
      </c>
      <c r="L22" s="75"/>
      <c r="M22" s="40">
        <v>18</v>
      </c>
      <c r="N22" s="45">
        <v>0.15</v>
      </c>
      <c r="O22" s="140" t="str">
        <f t="shared" si="0"/>
        <v xml:space="preserve">Un (1) Procedimiento </v>
      </c>
      <c r="P22" s="9">
        <v>0.15</v>
      </c>
      <c r="Q22" s="26" t="s">
        <v>139</v>
      </c>
      <c r="R22" s="26" t="s">
        <v>114</v>
      </c>
      <c r="S22" s="8"/>
      <c r="T22" s="42" t="s">
        <v>131</v>
      </c>
      <c r="U22" s="26" t="s">
        <v>124</v>
      </c>
      <c r="V22" s="8"/>
      <c r="W22" s="8"/>
      <c r="X22" s="132" t="s">
        <v>118</v>
      </c>
    </row>
    <row r="23" spans="1:24" ht="96.75" customHeight="1" x14ac:dyDescent="0.2">
      <c r="A23" s="158"/>
      <c r="B23" s="141"/>
      <c r="C23" s="158"/>
      <c r="D23" s="191"/>
      <c r="E23" s="141"/>
      <c r="F23" s="141"/>
      <c r="G23" s="26" t="s">
        <v>106</v>
      </c>
      <c r="H23" s="27">
        <v>42807</v>
      </c>
      <c r="I23" s="31">
        <v>42930</v>
      </c>
      <c r="J23" s="69">
        <f>D22/2</f>
        <v>8.33</v>
      </c>
      <c r="K23" s="83">
        <f>J23</f>
        <v>8.33</v>
      </c>
      <c r="L23" s="75"/>
      <c r="M23" s="40">
        <v>18</v>
      </c>
      <c r="N23" s="45">
        <v>0.15</v>
      </c>
      <c r="O23" s="141"/>
      <c r="P23" s="56">
        <v>0.15</v>
      </c>
      <c r="Q23" s="26"/>
      <c r="R23" s="26" t="s">
        <v>114</v>
      </c>
      <c r="S23" s="8"/>
      <c r="T23" s="42" t="s">
        <v>131</v>
      </c>
      <c r="U23" s="26" t="s">
        <v>124</v>
      </c>
      <c r="V23" s="8"/>
      <c r="W23" s="8"/>
      <c r="X23" s="133"/>
    </row>
    <row r="24" spans="1:24" ht="78.75" customHeight="1" x14ac:dyDescent="0.2">
      <c r="A24" s="181">
        <v>5</v>
      </c>
      <c r="B24" s="148" t="s">
        <v>54</v>
      </c>
      <c r="C24" s="157" t="s">
        <v>55</v>
      </c>
      <c r="D24" s="192">
        <v>16.66</v>
      </c>
      <c r="E24" s="140" t="s">
        <v>56</v>
      </c>
      <c r="F24" s="26" t="s">
        <v>100</v>
      </c>
      <c r="G24" s="26" t="s">
        <v>107</v>
      </c>
      <c r="H24" s="27">
        <v>42849</v>
      </c>
      <c r="I24" s="31">
        <v>43098</v>
      </c>
      <c r="J24" s="190">
        <f>D24/3</f>
        <v>5.5533333333333337</v>
      </c>
      <c r="K24" s="83">
        <f>J24/2</f>
        <v>2.7766666666666668</v>
      </c>
      <c r="L24" s="75"/>
      <c r="M24" s="40">
        <v>36</v>
      </c>
      <c r="N24" s="45">
        <v>0</v>
      </c>
      <c r="O24" s="26" t="str">
        <f>F24</f>
        <v>Un (1) Documento de analisis de información</v>
      </c>
      <c r="P24" s="56">
        <v>0</v>
      </c>
      <c r="Q24" s="26"/>
      <c r="R24" s="26" t="s">
        <v>114</v>
      </c>
      <c r="S24" s="8"/>
      <c r="T24" s="42" t="s">
        <v>134</v>
      </c>
      <c r="U24" s="26" t="s">
        <v>124</v>
      </c>
      <c r="V24" s="8"/>
      <c r="W24" s="8"/>
      <c r="X24" s="132" t="s">
        <v>120</v>
      </c>
    </row>
    <row r="25" spans="1:24" ht="89.25" customHeight="1" x14ac:dyDescent="0.2">
      <c r="A25" s="181"/>
      <c r="B25" s="149"/>
      <c r="C25" s="158"/>
      <c r="D25" s="194"/>
      <c r="E25" s="141"/>
      <c r="F25" s="26" t="s">
        <v>94</v>
      </c>
      <c r="G25" s="26" t="s">
        <v>104</v>
      </c>
      <c r="H25" s="27">
        <v>42849</v>
      </c>
      <c r="I25" s="31">
        <v>43098</v>
      </c>
      <c r="J25" s="191"/>
      <c r="K25" s="83">
        <f>J24/2</f>
        <v>2.7766666666666668</v>
      </c>
      <c r="L25" s="75"/>
      <c r="M25" s="40">
        <v>36</v>
      </c>
      <c r="N25" s="45">
        <v>0</v>
      </c>
      <c r="O25" s="26" t="str">
        <f>F25</f>
        <v>7,129 metros lineales organizados</v>
      </c>
      <c r="P25" s="9">
        <v>0</v>
      </c>
      <c r="Q25" s="26"/>
      <c r="R25" s="26" t="s">
        <v>114</v>
      </c>
      <c r="S25" s="8"/>
      <c r="T25" s="42" t="s">
        <v>134</v>
      </c>
      <c r="U25" s="26" t="s">
        <v>124</v>
      </c>
      <c r="V25" s="8"/>
      <c r="W25" s="8"/>
      <c r="X25" s="133"/>
    </row>
    <row r="26" spans="1:24" ht="206.25" customHeight="1" x14ac:dyDescent="0.2">
      <c r="A26" s="182" t="s">
        <v>57</v>
      </c>
      <c r="B26" s="183" t="s">
        <v>58</v>
      </c>
      <c r="C26" s="182" t="s">
        <v>59</v>
      </c>
      <c r="D26" s="194"/>
      <c r="E26" s="199" t="s">
        <v>60</v>
      </c>
      <c r="F26" s="140" t="s">
        <v>99</v>
      </c>
      <c r="G26" s="86" t="s">
        <v>88</v>
      </c>
      <c r="H26" s="27">
        <v>42871</v>
      </c>
      <c r="I26" s="31">
        <v>43098</v>
      </c>
      <c r="J26" s="190">
        <f>D24/3</f>
        <v>5.5533333333333337</v>
      </c>
      <c r="K26" s="83">
        <f>J26/2</f>
        <v>2.7766666666666668</v>
      </c>
      <c r="L26" s="75"/>
      <c r="M26" s="40">
        <v>33</v>
      </c>
      <c r="N26" s="45">
        <v>0.3</v>
      </c>
      <c r="O26" s="140" t="str">
        <f>F26</f>
        <v xml:space="preserve">Un (1) Procedimiento </v>
      </c>
      <c r="P26" s="9">
        <v>0.3</v>
      </c>
      <c r="Q26" s="26" t="s">
        <v>137</v>
      </c>
      <c r="R26" s="26" t="s">
        <v>114</v>
      </c>
      <c r="S26" s="37"/>
      <c r="T26" s="26" t="s">
        <v>135</v>
      </c>
      <c r="U26" s="26" t="s">
        <v>124</v>
      </c>
      <c r="V26" s="37"/>
      <c r="W26" s="37"/>
      <c r="X26" s="132" t="s">
        <v>121</v>
      </c>
    </row>
    <row r="27" spans="1:24" ht="180" customHeight="1" x14ac:dyDescent="0.2">
      <c r="A27" s="158"/>
      <c r="B27" s="141"/>
      <c r="C27" s="158"/>
      <c r="D27" s="194"/>
      <c r="E27" s="200"/>
      <c r="F27" s="141"/>
      <c r="G27" s="86" t="s">
        <v>108</v>
      </c>
      <c r="H27" s="27">
        <v>42871</v>
      </c>
      <c r="I27" s="31">
        <v>43098</v>
      </c>
      <c r="J27" s="191"/>
      <c r="K27" s="83">
        <f>J26/2</f>
        <v>2.7766666666666668</v>
      </c>
      <c r="L27" s="75"/>
      <c r="M27" s="40">
        <v>33</v>
      </c>
      <c r="N27" s="45">
        <v>1</v>
      </c>
      <c r="O27" s="141"/>
      <c r="P27" s="9">
        <v>1</v>
      </c>
      <c r="Q27" s="26" t="s">
        <v>140</v>
      </c>
      <c r="R27" s="26" t="s">
        <v>114</v>
      </c>
      <c r="S27" s="8"/>
      <c r="T27" s="26" t="s">
        <v>135</v>
      </c>
      <c r="U27" s="26" t="s">
        <v>124</v>
      </c>
      <c r="V27" s="8"/>
      <c r="W27" s="8"/>
      <c r="X27" s="134"/>
    </row>
    <row r="28" spans="1:24" ht="51" x14ac:dyDescent="0.2">
      <c r="A28" s="157" t="s">
        <v>61</v>
      </c>
      <c r="B28" s="140" t="s">
        <v>62</v>
      </c>
      <c r="C28" s="157" t="s">
        <v>63</v>
      </c>
      <c r="D28" s="194"/>
      <c r="E28" s="140" t="s">
        <v>64</v>
      </c>
      <c r="F28" s="140" t="s">
        <v>99</v>
      </c>
      <c r="G28" s="86" t="s">
        <v>88</v>
      </c>
      <c r="H28" s="29">
        <v>42871</v>
      </c>
      <c r="I28" s="31">
        <v>43098</v>
      </c>
      <c r="J28" s="190">
        <f>D24/3</f>
        <v>5.5533333333333337</v>
      </c>
      <c r="K28" s="83">
        <f>J28/2</f>
        <v>2.7766666666666668</v>
      </c>
      <c r="L28" s="75"/>
      <c r="M28" s="40">
        <v>33</v>
      </c>
      <c r="N28" s="45">
        <v>0</v>
      </c>
      <c r="O28" s="140" t="str">
        <f t="shared" si="0"/>
        <v xml:space="preserve">Un (1) Procedimiento </v>
      </c>
      <c r="P28" s="9">
        <v>0</v>
      </c>
      <c r="Q28" s="26" t="s">
        <v>141</v>
      </c>
      <c r="R28" s="26" t="s">
        <v>114</v>
      </c>
      <c r="S28" s="37"/>
      <c r="T28" s="26" t="s">
        <v>135</v>
      </c>
      <c r="U28" s="26" t="s">
        <v>124</v>
      </c>
      <c r="V28" s="37"/>
      <c r="W28" s="37"/>
      <c r="X28" s="132" t="s">
        <v>122</v>
      </c>
    </row>
    <row r="29" spans="1:24" ht="63.75" x14ac:dyDescent="0.2">
      <c r="A29" s="158"/>
      <c r="B29" s="141"/>
      <c r="C29" s="158"/>
      <c r="D29" s="191"/>
      <c r="E29" s="141"/>
      <c r="F29" s="141"/>
      <c r="G29" s="86" t="s">
        <v>110</v>
      </c>
      <c r="H29" s="27">
        <v>42871</v>
      </c>
      <c r="I29" s="31">
        <v>43098</v>
      </c>
      <c r="J29" s="191"/>
      <c r="K29" s="83">
        <f>J28/2</f>
        <v>2.7766666666666668</v>
      </c>
      <c r="L29" s="75"/>
      <c r="M29" s="40">
        <v>33</v>
      </c>
      <c r="N29" s="45">
        <v>1</v>
      </c>
      <c r="O29" s="141"/>
      <c r="P29" s="9">
        <v>1</v>
      </c>
      <c r="Q29" s="26" t="s">
        <v>140</v>
      </c>
      <c r="R29" s="26" t="s">
        <v>114</v>
      </c>
      <c r="S29" s="37"/>
      <c r="T29" s="26" t="s">
        <v>135</v>
      </c>
      <c r="U29" s="26" t="s">
        <v>124</v>
      </c>
      <c r="V29" s="37"/>
      <c r="W29" s="37"/>
      <c r="X29" s="133"/>
    </row>
    <row r="30" spans="1:24" ht="357" x14ac:dyDescent="0.2">
      <c r="A30" s="57">
        <v>6</v>
      </c>
      <c r="B30" s="26" t="s">
        <v>113</v>
      </c>
      <c r="C30" s="57" t="s">
        <v>65</v>
      </c>
      <c r="D30" s="62">
        <v>16.66</v>
      </c>
      <c r="E30" s="26" t="s">
        <v>66</v>
      </c>
      <c r="F30" s="26" t="s">
        <v>101</v>
      </c>
      <c r="G30" s="26" t="s">
        <v>109</v>
      </c>
      <c r="H30" s="27">
        <v>42871</v>
      </c>
      <c r="I30" s="31">
        <v>43098</v>
      </c>
      <c r="J30" s="69">
        <f>D30</f>
        <v>16.66</v>
      </c>
      <c r="K30" s="83">
        <f>J30</f>
        <v>16.66</v>
      </c>
      <c r="L30" s="75"/>
      <c r="M30" s="40">
        <v>33</v>
      </c>
      <c r="N30" s="45">
        <v>0</v>
      </c>
      <c r="O30" s="26" t="str">
        <f t="shared" si="0"/>
        <v>Un (1) Documento sistema integrado de conservación</v>
      </c>
      <c r="P30" s="9">
        <v>0</v>
      </c>
      <c r="Q30" s="26"/>
      <c r="R30" s="26" t="s">
        <v>114</v>
      </c>
      <c r="S30" s="37"/>
      <c r="T30" s="26" t="s">
        <v>135</v>
      </c>
      <c r="U30" s="26" t="s">
        <v>124</v>
      </c>
      <c r="V30" s="37"/>
      <c r="W30" s="37"/>
      <c r="X30" s="43" t="s">
        <v>123</v>
      </c>
    </row>
    <row r="31" spans="1:24" x14ac:dyDescent="0.2">
      <c r="A31" s="10"/>
      <c r="B31" s="11"/>
      <c r="C31" s="10"/>
      <c r="D31" s="63">
        <f>SUM(D12:D30)</f>
        <v>99.96</v>
      </c>
      <c r="E31" s="11"/>
      <c r="F31" s="10"/>
      <c r="G31" s="11"/>
      <c r="H31" s="12"/>
      <c r="I31" s="13"/>
      <c r="J31" s="81">
        <f>SUM(J12:J30)</f>
        <v>99.95999999999998</v>
      </c>
      <c r="K31" s="85">
        <f>SUM(K12:K30)</f>
        <v>99.960000000000022</v>
      </c>
      <c r="L31" s="13"/>
      <c r="M31" s="12"/>
      <c r="N31" s="12"/>
      <c r="O31" s="12"/>
      <c r="P31" s="14"/>
      <c r="Q31" s="12"/>
      <c r="R31" s="12"/>
      <c r="S31" s="12"/>
      <c r="T31" s="12"/>
      <c r="U31" s="12"/>
      <c r="V31" s="12"/>
      <c r="W31" s="12"/>
      <c r="X31" s="12"/>
    </row>
    <row r="32" spans="1:24" ht="25.5" x14ac:dyDescent="0.2">
      <c r="A32" s="15" t="s">
        <v>67</v>
      </c>
      <c r="B32" s="16" t="s">
        <v>68</v>
      </c>
    </row>
    <row r="33" spans="1:4" x14ac:dyDescent="0.2">
      <c r="A33" s="180"/>
      <c r="B33" s="16" t="s">
        <v>69</v>
      </c>
    </row>
    <row r="34" spans="1:4" x14ac:dyDescent="0.2">
      <c r="A34" s="180"/>
      <c r="B34" s="16" t="s">
        <v>70</v>
      </c>
    </row>
    <row r="35" spans="1:4" x14ac:dyDescent="0.2">
      <c r="A35" s="180"/>
      <c r="B35" s="16" t="s">
        <v>71</v>
      </c>
    </row>
    <row r="36" spans="1:4" x14ac:dyDescent="0.2">
      <c r="A36" s="180"/>
      <c r="B36" s="16" t="s">
        <v>72</v>
      </c>
    </row>
    <row r="37" spans="1:4" x14ac:dyDescent="0.2">
      <c r="A37" s="180"/>
      <c r="B37" s="16" t="s">
        <v>73</v>
      </c>
    </row>
    <row r="38" spans="1:4" x14ac:dyDescent="0.2">
      <c r="A38" s="180"/>
    </row>
    <row r="39" spans="1:4" ht="25.5" x14ac:dyDescent="0.2">
      <c r="A39" s="15" t="s">
        <v>74</v>
      </c>
      <c r="B39" s="19">
        <v>1</v>
      </c>
      <c r="C39" s="15" t="s">
        <v>75</v>
      </c>
      <c r="D39" s="65"/>
    </row>
  </sheetData>
  <mergeCells count="106">
    <mergeCell ref="A1:X3"/>
    <mergeCell ref="B4:M4"/>
    <mergeCell ref="O4:X4"/>
    <mergeCell ref="B5:M5"/>
    <mergeCell ref="O5:X5"/>
    <mergeCell ref="B6:M6"/>
    <mergeCell ref="O6:X6"/>
    <mergeCell ref="B7:X7"/>
    <mergeCell ref="B8:X8"/>
    <mergeCell ref="A9:S9"/>
    <mergeCell ref="T9:U9"/>
    <mergeCell ref="V9:X9"/>
    <mergeCell ref="A10:A11"/>
    <mergeCell ref="B10:B11"/>
    <mergeCell ref="C10:C11"/>
    <mergeCell ref="E10:E11"/>
    <mergeCell ref="F10:F11"/>
    <mergeCell ref="W10:W11"/>
    <mergeCell ref="X10:X11"/>
    <mergeCell ref="X12:X13"/>
    <mergeCell ref="Q10:Q11"/>
    <mergeCell ref="R10:R11"/>
    <mergeCell ref="S10:S11"/>
    <mergeCell ref="T10:T11"/>
    <mergeCell ref="U10:U11"/>
    <mergeCell ref="V10:V11"/>
    <mergeCell ref="G10:G11"/>
    <mergeCell ref="H10:I10"/>
    <mergeCell ref="M10:M11"/>
    <mergeCell ref="N10:N11"/>
    <mergeCell ref="O10:O11"/>
    <mergeCell ref="P10:P11"/>
    <mergeCell ref="S14:S15"/>
    <mergeCell ref="T14:T15"/>
    <mergeCell ref="U14:U15"/>
    <mergeCell ref="V14:V15"/>
    <mergeCell ref="W14:W15"/>
    <mergeCell ref="X14:X16"/>
    <mergeCell ref="M14:M15"/>
    <mergeCell ref="N14:N15"/>
    <mergeCell ref="O14:O16"/>
    <mergeCell ref="P14:P15"/>
    <mergeCell ref="Q14:Q15"/>
    <mergeCell ref="R14:R15"/>
    <mergeCell ref="O17:O18"/>
    <mergeCell ref="X17:X18"/>
    <mergeCell ref="A20:A21"/>
    <mergeCell ref="B20:B21"/>
    <mergeCell ref="C20:C21"/>
    <mergeCell ref="E20:E21"/>
    <mergeCell ref="F20:F21"/>
    <mergeCell ref="O20:O21"/>
    <mergeCell ref="X20:X21"/>
    <mergeCell ref="A17:A18"/>
    <mergeCell ref="B17:B18"/>
    <mergeCell ref="C17:C18"/>
    <mergeCell ref="E17:E18"/>
    <mergeCell ref="X22:X23"/>
    <mergeCell ref="A24:A25"/>
    <mergeCell ref="B24:B25"/>
    <mergeCell ref="C24:C25"/>
    <mergeCell ref="E24:E25"/>
    <mergeCell ref="X24:X25"/>
    <mergeCell ref="A22:A23"/>
    <mergeCell ref="B22:B23"/>
    <mergeCell ref="C22:C23"/>
    <mergeCell ref="E22:E23"/>
    <mergeCell ref="F22:F23"/>
    <mergeCell ref="O22:O23"/>
    <mergeCell ref="X26:X27"/>
    <mergeCell ref="A28:A29"/>
    <mergeCell ref="B28:B29"/>
    <mergeCell ref="C28:C29"/>
    <mergeCell ref="E28:E29"/>
    <mergeCell ref="F28:F29"/>
    <mergeCell ref="O28:O29"/>
    <mergeCell ref="X28:X29"/>
    <mergeCell ref="A26:A27"/>
    <mergeCell ref="B26:B27"/>
    <mergeCell ref="C26:C27"/>
    <mergeCell ref="E26:E27"/>
    <mergeCell ref="F26:F27"/>
    <mergeCell ref="O26:O27"/>
    <mergeCell ref="J15:J16"/>
    <mergeCell ref="J17:J18"/>
    <mergeCell ref="J24:J25"/>
    <mergeCell ref="J26:J27"/>
    <mergeCell ref="J28:J29"/>
    <mergeCell ref="A33:A38"/>
    <mergeCell ref="D12:D13"/>
    <mergeCell ref="D15:D19"/>
    <mergeCell ref="D20:D21"/>
    <mergeCell ref="D22:D23"/>
    <mergeCell ref="D24:D29"/>
    <mergeCell ref="F17:F18"/>
    <mergeCell ref="A15:A16"/>
    <mergeCell ref="B15:B16"/>
    <mergeCell ref="C14:C16"/>
    <mergeCell ref="E14:E16"/>
    <mergeCell ref="F14:F16"/>
    <mergeCell ref="G14:G15"/>
    <mergeCell ref="H14:H15"/>
    <mergeCell ref="I14:I15"/>
    <mergeCell ref="A12:A13"/>
    <mergeCell ref="B12:B13"/>
    <mergeCell ref="C12:C13"/>
  </mergeCells>
  <pageMargins left="0.70866141732283472" right="0.70866141732283472" top="0.74803149606299213" bottom="0.74803149606299213" header="0.31496062992125984" footer="0.31496062992125984"/>
  <pageSetup scale="20" orientation="landscape" horizontalDpi="203" verticalDpi="203" r:id="rId1"/>
  <rowBreaks count="1" manualBreakCount="1">
    <brk id="30"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J7" sqref="J7"/>
    </sheetView>
  </sheetViews>
  <sheetFormatPr baseColWidth="10" defaultRowHeight="15" x14ac:dyDescent="0.25"/>
  <cols>
    <col min="1" max="1" width="3.85546875" style="91" customWidth="1"/>
    <col min="2" max="2" width="5.42578125" style="91" customWidth="1"/>
    <col min="3" max="3" width="6.85546875" customWidth="1"/>
    <col min="4" max="4" width="20" customWidth="1"/>
    <col min="5" max="5" width="12.42578125" customWidth="1"/>
    <col min="6" max="6" width="11.7109375" customWidth="1"/>
    <col min="7" max="7" width="7" customWidth="1"/>
    <col min="8" max="8" width="9.28515625" customWidth="1"/>
    <col min="10" max="10" width="8.28515625" customWidth="1"/>
    <col min="11" max="11" width="6" customWidth="1"/>
    <col min="12" max="12" width="6.5703125" customWidth="1"/>
    <col min="13" max="13" width="8.28515625" customWidth="1"/>
  </cols>
  <sheetData>
    <row r="1" spans="1:13" x14ac:dyDescent="0.25">
      <c r="C1" s="90"/>
      <c r="I1" s="91"/>
      <c r="J1" s="91"/>
      <c r="K1" s="91"/>
      <c r="L1" s="91"/>
      <c r="M1" s="91"/>
    </row>
    <row r="2" spans="1:13" x14ac:dyDescent="0.25">
      <c r="C2" s="90"/>
      <c r="D2" t="s">
        <v>167</v>
      </c>
      <c r="E2" t="s">
        <v>168</v>
      </c>
      <c r="F2" t="s">
        <v>170</v>
      </c>
      <c r="I2" s="91"/>
      <c r="J2" s="91"/>
      <c r="K2" s="91" t="s">
        <v>148</v>
      </c>
      <c r="L2" s="91" t="s">
        <v>149</v>
      </c>
      <c r="M2" s="91" t="s">
        <v>150</v>
      </c>
    </row>
    <row r="3" spans="1:13" x14ac:dyDescent="0.25">
      <c r="A3" s="211">
        <v>1</v>
      </c>
      <c r="B3" s="213">
        <v>16.66</v>
      </c>
      <c r="C3" s="92">
        <v>1.1000000000000001</v>
      </c>
      <c r="D3" s="93" t="s">
        <v>151</v>
      </c>
      <c r="E3" s="108" t="s">
        <v>171</v>
      </c>
      <c r="F3" s="98">
        <v>42846</v>
      </c>
      <c r="G3" s="212">
        <f>(G21/6)</f>
        <v>16.666666666666668</v>
      </c>
      <c r="H3" s="99">
        <v>8.3000000000000007</v>
      </c>
      <c r="I3" s="100">
        <f>(G3/2)</f>
        <v>8.3333333333333339</v>
      </c>
      <c r="J3" s="95">
        <v>8.4</v>
      </c>
      <c r="K3" s="95"/>
      <c r="L3" s="95">
        <v>8.3000000000000007</v>
      </c>
      <c r="M3" s="95">
        <v>8.3000000000000007</v>
      </c>
    </row>
    <row r="4" spans="1:13" x14ac:dyDescent="0.25">
      <c r="A4" s="191"/>
      <c r="B4" s="213"/>
      <c r="C4" s="92" t="s">
        <v>152</v>
      </c>
      <c r="D4" s="93" t="s">
        <v>153</v>
      </c>
      <c r="E4" s="110" t="s">
        <v>172</v>
      </c>
      <c r="F4" s="98">
        <v>42951</v>
      </c>
      <c r="G4" s="214"/>
      <c r="H4" s="94">
        <v>8.3000000000000007</v>
      </c>
      <c r="I4" s="95">
        <f>(G3/2)</f>
        <v>8.3333333333333339</v>
      </c>
      <c r="J4" s="95"/>
      <c r="K4" s="95"/>
      <c r="L4" s="95"/>
      <c r="M4" s="95"/>
    </row>
    <row r="5" spans="1:13" x14ac:dyDescent="0.25">
      <c r="A5" s="211">
        <v>2</v>
      </c>
      <c r="B5" s="213">
        <v>16.66</v>
      </c>
      <c r="C5" s="92" t="s">
        <v>154</v>
      </c>
      <c r="D5" s="93" t="s">
        <v>151</v>
      </c>
      <c r="E5" s="108" t="s">
        <v>151</v>
      </c>
      <c r="F5" s="98">
        <v>42846</v>
      </c>
      <c r="G5" s="212">
        <f>(G21/6)</f>
        <v>16.666666666666668</v>
      </c>
      <c r="H5" s="99">
        <f>G5/3</f>
        <v>5.5555555555555562</v>
      </c>
      <c r="I5" s="100">
        <f>H5/2</f>
        <v>2.7777777777777781</v>
      </c>
      <c r="J5" s="95">
        <v>3</v>
      </c>
      <c r="K5" s="95"/>
      <c r="L5" s="95">
        <v>2.7</v>
      </c>
      <c r="M5" s="95">
        <v>2.7</v>
      </c>
    </row>
    <row r="6" spans="1:13" x14ac:dyDescent="0.25">
      <c r="A6" s="194"/>
      <c r="B6" s="213"/>
      <c r="C6" s="92" t="s">
        <v>155</v>
      </c>
      <c r="D6" s="93" t="s">
        <v>153</v>
      </c>
      <c r="E6" s="93" t="s">
        <v>177</v>
      </c>
      <c r="F6" s="98">
        <v>43100</v>
      </c>
      <c r="G6" s="215"/>
      <c r="H6" s="94"/>
      <c r="I6" s="95">
        <f>H5/2</f>
        <v>2.7777777777777781</v>
      </c>
      <c r="J6" s="95"/>
      <c r="K6" s="95"/>
      <c r="L6" s="95"/>
      <c r="M6" s="95"/>
    </row>
    <row r="7" spans="1:13" x14ac:dyDescent="0.25">
      <c r="A7" s="194"/>
      <c r="B7" s="213"/>
      <c r="C7" s="92" t="s">
        <v>156</v>
      </c>
      <c r="D7" s="93" t="s">
        <v>151</v>
      </c>
      <c r="E7" s="109" t="s">
        <v>176</v>
      </c>
      <c r="F7" s="98">
        <v>42874</v>
      </c>
      <c r="G7" s="215"/>
      <c r="H7" s="94">
        <f>G5/3</f>
        <v>5.5555555555555562</v>
      </c>
      <c r="I7" s="100">
        <f>H7/2</f>
        <v>2.7777777777777781</v>
      </c>
      <c r="J7" s="95">
        <v>3</v>
      </c>
      <c r="K7" s="95"/>
      <c r="L7" s="95">
        <v>2.7</v>
      </c>
      <c r="M7" s="95">
        <v>2.7</v>
      </c>
    </row>
    <row r="8" spans="1:13" x14ac:dyDescent="0.25">
      <c r="A8" s="194"/>
      <c r="B8" s="213"/>
      <c r="C8" s="92" t="s">
        <v>157</v>
      </c>
      <c r="D8" s="93" t="s">
        <v>158</v>
      </c>
      <c r="E8" s="110" t="s">
        <v>179</v>
      </c>
      <c r="F8" s="98">
        <v>42923</v>
      </c>
      <c r="G8" s="215"/>
      <c r="H8" s="94"/>
      <c r="I8" s="95">
        <f>H7/2</f>
        <v>2.7777777777777781</v>
      </c>
      <c r="J8" s="95"/>
      <c r="K8" s="95">
        <v>2.7</v>
      </c>
      <c r="L8" s="95"/>
      <c r="M8" s="95">
        <v>2.7</v>
      </c>
    </row>
    <row r="9" spans="1:13" x14ac:dyDescent="0.25">
      <c r="A9" s="191"/>
      <c r="B9" s="213"/>
      <c r="C9" s="92" t="s">
        <v>159</v>
      </c>
      <c r="D9" s="93" t="s">
        <v>158</v>
      </c>
      <c r="E9" s="110" t="s">
        <v>179</v>
      </c>
      <c r="F9" s="98">
        <v>42923</v>
      </c>
      <c r="G9" s="214"/>
      <c r="H9" s="94">
        <f>G10/3</f>
        <v>5.5555555555555562</v>
      </c>
      <c r="I9" s="95">
        <v>5.5549999999999997</v>
      </c>
      <c r="J9" s="95"/>
      <c r="K9" s="95">
        <v>5.5</v>
      </c>
      <c r="L9" s="95"/>
      <c r="M9" s="95">
        <v>5.5</v>
      </c>
    </row>
    <row r="10" spans="1:13" x14ac:dyDescent="0.25">
      <c r="A10" s="211">
        <v>3</v>
      </c>
      <c r="B10" s="213" t="s">
        <v>166</v>
      </c>
      <c r="C10" s="92">
        <v>3.1</v>
      </c>
      <c r="D10" s="93" t="s">
        <v>158</v>
      </c>
      <c r="E10" s="108" t="s">
        <v>171</v>
      </c>
      <c r="F10" s="98">
        <v>42853</v>
      </c>
      <c r="G10" s="212">
        <f>(G21/6)</f>
        <v>16.666666666666668</v>
      </c>
      <c r="H10" s="94">
        <v>8.4</v>
      </c>
      <c r="I10" s="100">
        <v>8.4</v>
      </c>
      <c r="J10" s="95">
        <v>8.4</v>
      </c>
      <c r="K10" s="95">
        <v>8.3000000000000007</v>
      </c>
      <c r="L10" s="95"/>
      <c r="M10" s="95">
        <v>8.3000000000000007</v>
      </c>
    </row>
    <row r="11" spans="1:13" x14ac:dyDescent="0.25">
      <c r="A11" s="191"/>
      <c r="B11" s="213"/>
      <c r="C11" s="92">
        <v>3.2</v>
      </c>
      <c r="D11" s="93" t="s">
        <v>153</v>
      </c>
      <c r="E11" s="93" t="s">
        <v>178</v>
      </c>
      <c r="F11" s="98">
        <v>43098</v>
      </c>
      <c r="G11" s="214"/>
      <c r="H11" s="94">
        <v>8.4</v>
      </c>
      <c r="I11" s="95">
        <v>8.4</v>
      </c>
      <c r="J11" s="95">
        <v>4.2</v>
      </c>
      <c r="K11" s="95"/>
      <c r="L11" s="95"/>
      <c r="M11" s="95"/>
    </row>
    <row r="12" spans="1:13" x14ac:dyDescent="0.25">
      <c r="A12" s="211">
        <v>4</v>
      </c>
      <c r="B12" s="213" t="s">
        <v>166</v>
      </c>
      <c r="C12" s="92">
        <v>4.0999999999999996</v>
      </c>
      <c r="D12" s="93" t="s">
        <v>158</v>
      </c>
      <c r="E12" s="110" t="s">
        <v>179</v>
      </c>
      <c r="F12" s="98">
        <v>42930</v>
      </c>
      <c r="G12" s="212">
        <f>(G21/6)</f>
        <v>16.666666666666668</v>
      </c>
      <c r="H12" s="94">
        <f>G12/2</f>
        <v>8.3333333333333339</v>
      </c>
      <c r="I12" s="95">
        <f>G12/2</f>
        <v>8.3333333333333339</v>
      </c>
      <c r="J12" s="95">
        <v>0</v>
      </c>
      <c r="K12" s="95">
        <v>8.3000000000000007</v>
      </c>
      <c r="L12" s="95"/>
      <c r="M12" s="95">
        <v>8.3000000000000007</v>
      </c>
    </row>
    <row r="13" spans="1:13" x14ac:dyDescent="0.25">
      <c r="A13" s="191"/>
      <c r="B13" s="213"/>
      <c r="C13" s="92">
        <v>4.2</v>
      </c>
      <c r="D13" s="93" t="s">
        <v>158</v>
      </c>
      <c r="E13" s="110" t="s">
        <v>179</v>
      </c>
      <c r="F13" s="98">
        <v>42930</v>
      </c>
      <c r="G13" s="214"/>
      <c r="H13" s="94">
        <f>G12/2</f>
        <v>8.3333333333333339</v>
      </c>
      <c r="I13" s="95">
        <f>G12/2</f>
        <v>8.3333333333333339</v>
      </c>
      <c r="J13" s="95">
        <v>0</v>
      </c>
      <c r="K13" s="95">
        <v>8.3000000000000007</v>
      </c>
      <c r="L13" s="95"/>
      <c r="M13" s="95">
        <v>8.3000000000000007</v>
      </c>
    </row>
    <row r="14" spans="1:13" x14ac:dyDescent="0.25">
      <c r="A14" s="211">
        <v>5</v>
      </c>
      <c r="B14" s="213" t="s">
        <v>166</v>
      </c>
      <c r="C14" s="92" t="s">
        <v>160</v>
      </c>
      <c r="D14" s="93" t="s">
        <v>153</v>
      </c>
      <c r="E14" s="108" t="s">
        <v>176</v>
      </c>
      <c r="F14" s="98">
        <v>43098</v>
      </c>
      <c r="G14" s="212">
        <f>(G21/6)</f>
        <v>16.666666666666668</v>
      </c>
      <c r="H14" s="212">
        <f>G14/3</f>
        <v>5.5555555555555562</v>
      </c>
      <c r="I14" s="100">
        <f>H14/2</f>
        <v>2.7777777777777781</v>
      </c>
      <c r="J14" s="95">
        <v>3</v>
      </c>
      <c r="K14" s="95"/>
      <c r="L14" s="95"/>
      <c r="M14" s="95"/>
    </row>
    <row r="15" spans="1:13" x14ac:dyDescent="0.25">
      <c r="A15" s="194"/>
      <c r="B15" s="213"/>
      <c r="C15" s="92" t="s">
        <v>161</v>
      </c>
      <c r="D15" s="93" t="s">
        <v>153</v>
      </c>
      <c r="E15" s="93" t="s">
        <v>153</v>
      </c>
      <c r="F15" s="98">
        <v>43098</v>
      </c>
      <c r="G15" s="215"/>
      <c r="H15" s="191"/>
      <c r="I15" s="95">
        <f>H14/2</f>
        <v>2.7777777777777781</v>
      </c>
      <c r="J15" s="95">
        <v>0</v>
      </c>
      <c r="K15" s="95"/>
      <c r="L15" s="95"/>
      <c r="M15" s="95"/>
    </row>
    <row r="16" spans="1:13" x14ac:dyDescent="0.25">
      <c r="A16" s="194"/>
      <c r="B16" s="213"/>
      <c r="C16" s="92" t="s">
        <v>162</v>
      </c>
      <c r="D16" s="93" t="s">
        <v>153</v>
      </c>
      <c r="E16" s="93" t="s">
        <v>153</v>
      </c>
      <c r="F16" s="98">
        <v>43098</v>
      </c>
      <c r="G16" s="215"/>
      <c r="H16" s="212">
        <f>G14/3</f>
        <v>5.5555555555555562</v>
      </c>
      <c r="I16" s="95">
        <f>H16/2</f>
        <v>2.7777777777777781</v>
      </c>
      <c r="J16" s="95">
        <v>0</v>
      </c>
      <c r="K16" s="95"/>
      <c r="L16" s="95"/>
      <c r="M16" s="95"/>
    </row>
    <row r="17" spans="1:13" x14ac:dyDescent="0.25">
      <c r="A17" s="194"/>
      <c r="B17" s="213"/>
      <c r="C17" s="92" t="s">
        <v>163</v>
      </c>
      <c r="D17" s="93" t="s">
        <v>153</v>
      </c>
      <c r="E17" s="93" t="s">
        <v>153</v>
      </c>
      <c r="F17" s="98">
        <v>43098</v>
      </c>
      <c r="G17" s="215"/>
      <c r="H17" s="191"/>
      <c r="I17" s="95">
        <f>H16/2</f>
        <v>2.7777777777777781</v>
      </c>
      <c r="J17" s="95">
        <v>1.5</v>
      </c>
      <c r="K17" s="95"/>
      <c r="L17" s="95"/>
      <c r="M17" s="95"/>
    </row>
    <row r="18" spans="1:13" x14ac:dyDescent="0.25">
      <c r="A18" s="194"/>
      <c r="B18" s="213"/>
      <c r="C18" s="92" t="s">
        <v>164</v>
      </c>
      <c r="D18" s="93" t="s">
        <v>153</v>
      </c>
      <c r="E18" s="93" t="s">
        <v>153</v>
      </c>
      <c r="F18" s="98">
        <v>43098</v>
      </c>
      <c r="G18" s="215"/>
      <c r="H18" s="212">
        <f>G14/3</f>
        <v>5.5555555555555562</v>
      </c>
      <c r="I18" s="95">
        <f>H18/2</f>
        <v>2.7777777777777781</v>
      </c>
      <c r="J18" s="95">
        <v>0</v>
      </c>
      <c r="K18" s="95"/>
      <c r="L18" s="95"/>
      <c r="M18" s="95"/>
    </row>
    <row r="19" spans="1:13" x14ac:dyDescent="0.25">
      <c r="A19" s="191"/>
      <c r="B19" s="213"/>
      <c r="C19" s="92" t="s">
        <v>165</v>
      </c>
      <c r="D19" s="93" t="s">
        <v>153</v>
      </c>
      <c r="E19" s="93" t="s">
        <v>153</v>
      </c>
      <c r="F19" s="98">
        <v>43098</v>
      </c>
      <c r="G19" s="214"/>
      <c r="H19" s="191"/>
      <c r="I19" s="95">
        <f>H18/2</f>
        <v>2.7777777777777781</v>
      </c>
      <c r="J19" s="95">
        <v>1.5</v>
      </c>
      <c r="K19" s="95"/>
      <c r="L19" s="95"/>
      <c r="M19" s="95"/>
    </row>
    <row r="20" spans="1:13" x14ac:dyDescent="0.25">
      <c r="A20" s="96">
        <v>6</v>
      </c>
      <c r="B20" s="97" t="s">
        <v>166</v>
      </c>
      <c r="C20" s="92">
        <v>6.1</v>
      </c>
      <c r="D20" s="93" t="s">
        <v>153</v>
      </c>
      <c r="E20" s="93" t="s">
        <v>153</v>
      </c>
      <c r="F20" s="98">
        <v>43098</v>
      </c>
      <c r="G20" s="95">
        <f>(G21/6)</f>
        <v>16.666666666666668</v>
      </c>
      <c r="H20" s="95">
        <v>16.66</v>
      </c>
      <c r="I20" s="95">
        <v>16.66</v>
      </c>
      <c r="J20" s="95">
        <v>0</v>
      </c>
      <c r="K20" s="95"/>
      <c r="L20" s="95"/>
      <c r="M20" s="95"/>
    </row>
    <row r="21" spans="1:13" x14ac:dyDescent="0.25">
      <c r="C21" s="92"/>
      <c r="D21" s="93"/>
      <c r="E21" s="93"/>
      <c r="F21" s="93"/>
      <c r="G21" s="93">
        <v>100</v>
      </c>
      <c r="H21" s="93">
        <f>SUM(H3:H20)</f>
        <v>100.06</v>
      </c>
      <c r="I21" s="95">
        <f>SUM(I3:I20)</f>
        <v>100.12611111111107</v>
      </c>
      <c r="J21" s="95">
        <f>SUM(J3:J20)</f>
        <v>33</v>
      </c>
      <c r="K21" s="95"/>
      <c r="L21" s="95"/>
      <c r="M21" s="95"/>
    </row>
    <row r="22" spans="1:13" x14ac:dyDescent="0.25">
      <c r="J22" t="s">
        <v>169</v>
      </c>
    </row>
  </sheetData>
  <mergeCells count="18">
    <mergeCell ref="H14:H15"/>
    <mergeCell ref="H16:H17"/>
    <mergeCell ref="H18:H19"/>
    <mergeCell ref="B3:B4"/>
    <mergeCell ref="B5:B9"/>
    <mergeCell ref="B10:B11"/>
    <mergeCell ref="B12:B13"/>
    <mergeCell ref="B14:B19"/>
    <mergeCell ref="G3:G4"/>
    <mergeCell ref="G5:G9"/>
    <mergeCell ref="G10:G11"/>
    <mergeCell ref="G12:G13"/>
    <mergeCell ref="G14:G19"/>
    <mergeCell ref="A3:A4"/>
    <mergeCell ref="A5:A9"/>
    <mergeCell ref="A10:A11"/>
    <mergeCell ref="A12:A13"/>
    <mergeCell ref="A14:A1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PM AGN 2016</vt:lpstr>
      <vt:lpstr>PM AGN 2016 (2)</vt:lpstr>
      <vt:lpstr>porcentajes                    </vt:lpstr>
      <vt:lpstr>'PM AGN 2016'!Área_de_impresión</vt:lpstr>
      <vt:lpstr>'PM AGN 2016 (2)'!Área_de_impresión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Fanny Salazar Estupinan</dc:creator>
  <cp:keywords/>
  <dc:description/>
  <cp:lastModifiedBy>UNIDAD VICTIMAS</cp:lastModifiedBy>
  <cp:revision/>
  <cp:lastPrinted>2017-11-29T16:51:25Z</cp:lastPrinted>
  <dcterms:created xsi:type="dcterms:W3CDTF">2016-10-26T20:07:18Z</dcterms:created>
  <dcterms:modified xsi:type="dcterms:W3CDTF">2017-12-04T19:53:29Z</dcterms:modified>
  <cp:category/>
  <cp:contentStatus/>
</cp:coreProperties>
</file>