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305"/>
  </bookViews>
  <sheets>
    <sheet name="Consolidado" sheetId="12" r:id="rId1"/>
    <sheet name="MPG-CTalento Humano" sheetId="1" r:id="rId2"/>
    <sheet name="MPG-CDireccionamiento" sheetId="6" r:id="rId3"/>
    <sheet name="MPG-CAdmon riesgo" sheetId="7" r:id="rId4"/>
    <sheet name="MES-CAutoevaluacion" sheetId="8" r:id="rId5"/>
    <sheet name="MES-CAuditoria" sheetId="9" r:id="rId6"/>
    <sheet name="MES-CPlanMejora" sheetId="10" r:id="rId7"/>
    <sheet name="Eje Transversal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6" l="1"/>
  <c r="D34" i="6" s="1"/>
  <c r="D19" i="11"/>
  <c r="D20" i="11" s="1"/>
  <c r="D27" i="7" l="1"/>
  <c r="D28" i="7"/>
  <c r="D23" i="12" s="1"/>
  <c r="E23" i="12" s="1"/>
  <c r="D20" i="7"/>
  <c r="D16" i="7"/>
  <c r="D17" i="7" s="1"/>
  <c r="D21" i="7"/>
  <c r="D22" i="12"/>
  <c r="E22" i="12" s="1"/>
  <c r="D17" i="9"/>
  <c r="D18" i="9" s="1"/>
  <c r="D12" i="10"/>
  <c r="D13" i="10" s="1"/>
  <c r="D30" i="11"/>
  <c r="D31" i="11" s="1"/>
  <c r="D38" i="11"/>
  <c r="D39" i="11" s="1"/>
  <c r="D49" i="6"/>
  <c r="D50" i="6" s="1"/>
  <c r="D19" i="12" s="1"/>
  <c r="E19" i="12" s="1"/>
  <c r="D44" i="6"/>
  <c r="D45" i="6" s="1"/>
  <c r="D18" i="12" s="1"/>
  <c r="E18" i="12" s="1"/>
  <c r="D22" i="6"/>
  <c r="D23" i="6" s="1"/>
  <c r="D38" i="6"/>
  <c r="D39" i="6" s="1"/>
  <c r="D17" i="12" s="1"/>
  <c r="E17" i="12" s="1"/>
  <c r="D16" i="12"/>
  <c r="E16" i="12" s="1"/>
  <c r="D15" i="12" l="1"/>
  <c r="D52" i="6"/>
  <c r="D30" i="7"/>
  <c r="D21" i="12"/>
  <c r="D28" i="12"/>
  <c r="D20" i="9"/>
  <c r="D15" i="10"/>
  <c r="D30" i="12"/>
  <c r="D41" i="11"/>
  <c r="D31" i="12" s="1"/>
  <c r="E31" i="12" s="1"/>
  <c r="D12" i="1"/>
  <c r="D13" i="1" s="1"/>
  <c r="D26" i="1"/>
  <c r="D27" i="1" s="1"/>
  <c r="D13" i="12" s="1"/>
  <c r="E13" i="12" s="1"/>
  <c r="D17" i="8"/>
  <c r="D18" i="8" s="1"/>
  <c r="D26" i="12" s="1"/>
  <c r="D14" i="12" l="1"/>
  <c r="E14" i="12" s="1"/>
  <c r="E15" i="12"/>
  <c r="E21" i="12"/>
  <c r="D20" i="12"/>
  <c r="E20" i="12" s="1"/>
  <c r="D20" i="8"/>
  <c r="E28" i="12"/>
  <c r="D27" i="12"/>
  <c r="E27" i="12" s="1"/>
  <c r="E30" i="12"/>
  <c r="D29" i="12"/>
  <c r="E29" i="12" s="1"/>
  <c r="D29" i="1"/>
  <c r="D12" i="12"/>
  <c r="E26" i="12"/>
  <c r="D25" i="12"/>
  <c r="E12" i="12" l="1"/>
  <c r="D11" i="12"/>
  <c r="D24" i="12"/>
  <c r="E25" i="12"/>
  <c r="D10" i="12" l="1"/>
  <c r="E10" i="12" s="1"/>
  <c r="E11" i="12"/>
  <c r="E24" i="12"/>
  <c r="D9" i="12" l="1"/>
  <c r="E9" i="12" s="1"/>
</calcChain>
</file>

<file path=xl/sharedStrings.xml><?xml version="1.0" encoding="utf-8"?>
<sst xmlns="http://schemas.openxmlformats.org/spreadsheetml/2006/main" count="195" uniqueCount="120">
  <si>
    <t>PRODUCTO MINIMO</t>
  </si>
  <si>
    <t>ESTADO</t>
  </si>
  <si>
    <t>EVIDENCIA</t>
  </si>
  <si>
    <t>VALOR</t>
  </si>
  <si>
    <t>1.1.1</t>
  </si>
  <si>
    <t>1.1.2</t>
  </si>
  <si>
    <t>1.1.</t>
  </si>
  <si>
    <t>CONCEPTO</t>
  </si>
  <si>
    <t>COMPONENTE TALENTO HUMANO</t>
  </si>
  <si>
    <t>ITEM EVALUADO</t>
  </si>
  <si>
    <t>CALIFICACIÓN</t>
  </si>
  <si>
    <t>1.2.1</t>
  </si>
  <si>
    <t>1.2.2</t>
  </si>
  <si>
    <t>1.2.3</t>
  </si>
  <si>
    <t>1.2.4</t>
  </si>
  <si>
    <t>1.2.5</t>
  </si>
  <si>
    <t>ESTRUCTURA ORGANIZACIONAL</t>
  </si>
  <si>
    <t>INDICADORES DE GESTIÓN</t>
  </si>
  <si>
    <t>POLÍTICAS DE OPERACIÓN</t>
  </si>
  <si>
    <t>COMPONENTE DIRECCIONAMIENTO ESTRATÉGICO</t>
  </si>
  <si>
    <t>1.3.1</t>
  </si>
  <si>
    <t>POLÍTICAS ADMINISTRACIÓN DE RIESGO</t>
  </si>
  <si>
    <t>1.3.2</t>
  </si>
  <si>
    <t>IDENTIFICACIÓN DE RIESGO</t>
  </si>
  <si>
    <t>1.3.3</t>
  </si>
  <si>
    <t>ANÁLISIS Y VALORACIÓN DE RIESGO</t>
  </si>
  <si>
    <t>1.2.</t>
  </si>
  <si>
    <t>1.3.</t>
  </si>
  <si>
    <t>MODULO DE PLANEACIÓN Y GESTIÓN</t>
  </si>
  <si>
    <t>MODULO DE EVALUACIÓN Y SEGUIMIENTO</t>
  </si>
  <si>
    <t>COMPONENTE AUTOEVALUACIÓN INSTITUCIONAL</t>
  </si>
  <si>
    <t>2.1.</t>
  </si>
  <si>
    <t>2.1.1</t>
  </si>
  <si>
    <t>AUTOEVALUACIÓN DEL CONTROLY DE GESTIÓN</t>
  </si>
  <si>
    <t>DESARROLLO DEL TALENTO HUMANO</t>
  </si>
  <si>
    <t>ACUERDOS, COMPROMISOS Y PROTOCOLOS ÉTICOS</t>
  </si>
  <si>
    <t>2.2.</t>
  </si>
  <si>
    <t>COMPONENTE AUDITORIA INTERNA</t>
  </si>
  <si>
    <t>AUDITORÍA INTERNA</t>
  </si>
  <si>
    <t>2.3.</t>
  </si>
  <si>
    <t>COMPONENTE PLANES DE MEJORAMIENTO</t>
  </si>
  <si>
    <t>PLAN DE MEJORAMIENTO</t>
  </si>
  <si>
    <t>2.3.1</t>
  </si>
  <si>
    <t>EJE TRANSVERSAL: INFORMACIÓN Y COMUNICACIÓN</t>
  </si>
  <si>
    <t>2.2.1</t>
  </si>
  <si>
    <t>3-1</t>
  </si>
  <si>
    <t>3-2</t>
  </si>
  <si>
    <t>3-3</t>
  </si>
  <si>
    <t>50-80</t>
  </si>
  <si>
    <t>20-50</t>
  </si>
  <si>
    <t>80 -99</t>
  </si>
  <si>
    <t>0 - 10</t>
  </si>
  <si>
    <t>Implementación total - Viva la Mejora Continua!</t>
  </si>
  <si>
    <t>TABLA DE VALORACIÓN</t>
  </si>
  <si>
    <t>No se han implementado - A trabajar, lo lograremos!</t>
  </si>
  <si>
    <t>Implementación  satisfactoria - Aun tenemos que mejorar!</t>
  </si>
  <si>
    <t>Implementación parcial - Trabajemos la mejora!</t>
  </si>
  <si>
    <t>Implementación deficiente - Debemos mejorar</t>
  </si>
  <si>
    <t>COMPONENTE ADMINISTRACIÓN DEL RIESGO</t>
  </si>
  <si>
    <t>COMPONENTE AUDITORÍA INTERNA</t>
  </si>
  <si>
    <t>EJE TRANSVERSAL DE INFORMACIÓN Y COMUNICACIÓN</t>
  </si>
  <si>
    <t>PLANES, PROGRAMAS Y PROYECTOS</t>
  </si>
  <si>
    <t>MODELO DE OPERACIÓN POR PROCESO</t>
  </si>
  <si>
    <t>CALIFICACIÓN ESTRUCTURA ORGANIZACIONAL</t>
  </si>
  <si>
    <t>CALIFICACIÓN INDICADORES DE GESTIÓN</t>
  </si>
  <si>
    <t>CALIFICACIÓN POLÍTICAS DE OPERACIÓN</t>
  </si>
  <si>
    <t>CALIFICACIÓN DIRECCIONAMIENTO ESTRATÉGICO</t>
  </si>
  <si>
    <t>CALIFICACIÓN PLANES, PROGRAMAS Y PROYECTOS</t>
  </si>
  <si>
    <t>CALIFICACIÓN ACUERDOS, COMPROMISOS Y PROTOCOLOS ÉTICOS</t>
  </si>
  <si>
    <t>CALIFICACIÓN DESARROLLO DEL TALENTO HUMANO</t>
  </si>
  <si>
    <t>CALIFICACIÓN TALENTO HUMANO</t>
  </si>
  <si>
    <t>CALIFICACIÓN MODELO OPERACIÓN POR PROCESO</t>
  </si>
  <si>
    <t>CALIFICACIÓN POLÍTICAS ADMINISTRACIÓN DE RIESGO</t>
  </si>
  <si>
    <t>CALIFICACIÓN IDENTIFICACIÓN DE RIESGO</t>
  </si>
  <si>
    <t>CALIFICACIÓN ANÁLISIS Y VALORACIÓN DE RIESGO</t>
  </si>
  <si>
    <t>CALIFICACIÓN ADMINISTRACIÓN DE RIESGOS</t>
  </si>
  <si>
    <t>CALIFICACIÓN AUTOEVALUACIÓN DE CONTROL Y GESTIÓN</t>
  </si>
  <si>
    <t>CALIFICACIÓN AUTOEVALUACIÓN INSTITUCIONAL</t>
  </si>
  <si>
    <t>CALIFICACIÓN AUDITORIA INTERNA</t>
  </si>
  <si>
    <t>CALIFICACIÓN PLANES DE MEJORAMIENTO</t>
  </si>
  <si>
    <t>CALIFICACIÓN INFORMACIÓN Y COMUNICACIÓN EXTERNA</t>
  </si>
  <si>
    <t>CALIFICACIÓN INFORMACIÓN Y COMUNICACIÓN INTERNA</t>
  </si>
  <si>
    <t xml:space="preserve">CALIFICACIÓN SISTEMA DE INFORMACIÓN Y COMUNICACIÓN </t>
  </si>
  <si>
    <t>CALIFICACIÓN INFORMACIÓN Y COMUNICACIÓN</t>
  </si>
  <si>
    <t>CONSOLIDADO DE CALIFICACIÓN</t>
  </si>
  <si>
    <t>SISTEMA DE CONTROL INTERNO - MECI 2014</t>
  </si>
  <si>
    <t>DIAGNOSTICO IMPLEMENTACIÓN MODELO ESTANDAR DE CONTROL INTERNO - MECI</t>
  </si>
  <si>
    <t>PROCESO DIRECCIONAMIENTO ESTRATEGICO</t>
  </si>
  <si>
    <t>PROCEDIMIENTO REVISION POR LA DIRECCIÓN</t>
  </si>
  <si>
    <t>COMPONENTE DIRECCIONAMIENTO ESTRATEGICO</t>
  </si>
  <si>
    <t>Versión:                                                                                             02</t>
  </si>
  <si>
    <t>OBSERVACIONES</t>
  </si>
  <si>
    <t>Fecha de Aprobación:          14/08/2014</t>
  </si>
  <si>
    <t>Pág:                                                        3 de 8</t>
  </si>
  <si>
    <t>Versión:                                                 02</t>
  </si>
  <si>
    <t>Pág:                                                 4 de 8</t>
  </si>
  <si>
    <t>Pág:                                                     5  de 8</t>
  </si>
  <si>
    <t xml:space="preserve">Versión:                                                    02   </t>
  </si>
  <si>
    <t>Pág:                                                   6  de 8</t>
  </si>
  <si>
    <t>Versión:                                                   02</t>
  </si>
  <si>
    <t>Fecha de Aprobación:     14/08/2014</t>
  </si>
  <si>
    <t>Pág:                                                 7  de 8</t>
  </si>
  <si>
    <t>Pág:                                                                      2  de 8</t>
  </si>
  <si>
    <t>Código:                                                     100,01,15-4</t>
  </si>
  <si>
    <t>Código:                                                                             100,01,15-4</t>
  </si>
  <si>
    <t>Código:                                      100,01,15-4</t>
  </si>
  <si>
    <t>Código:                                100,01,15-4</t>
  </si>
  <si>
    <t>Código:                                    100,01,15-4</t>
  </si>
  <si>
    <t>Fecha de Aprobación:           14/08/2014</t>
  </si>
  <si>
    <t>Código:                                  100,01,15-4</t>
  </si>
  <si>
    <t>Código:                               100,01,15-4</t>
  </si>
  <si>
    <t>Versión:                                                  02</t>
  </si>
  <si>
    <t>Pág:                                                  8  de 8</t>
  </si>
  <si>
    <t>Fecha de Aprobación:       14/08/2014</t>
  </si>
  <si>
    <t>Fecha de Aprobación:             14/08/2014</t>
  </si>
  <si>
    <t>Versión:                                                       02</t>
  </si>
  <si>
    <t>Versión:                                                                     02</t>
  </si>
  <si>
    <t xml:space="preserve">Fecha de Aprobación:                            14/08/2014                                         </t>
  </si>
  <si>
    <t>Fecha de Aprobación:                                                   14/08/2014</t>
  </si>
  <si>
    <t>Pág:                                                                                             1 de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</si>
</sst>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left" vertical="center" indent="8" readingOrder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22" xfId="0" applyBorder="1"/>
    <xf numFmtId="49" fontId="2" fillId="7" borderId="10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7" fillId="0" borderId="0" xfId="0" applyFont="1" applyBorder="1"/>
    <xf numFmtId="9" fontId="9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/>
    <xf numFmtId="0" fontId="2" fillId="0" borderId="12" xfId="0" applyFont="1" applyBorder="1" applyAlignment="1">
      <alignment horizontal="left" vertical="center"/>
    </xf>
    <xf numFmtId="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0" fontId="15" fillId="0" borderId="0" xfId="0" applyFont="1"/>
    <xf numFmtId="0" fontId="1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14" fontId="0" fillId="0" borderId="0" xfId="0" applyNumberFormat="1" applyFont="1" applyBorder="1" applyAlignment="1" applyProtection="1">
      <alignment horizontal="right" wrapTex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0" fillId="0" borderId="31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24" xfId="0" applyFont="1" applyBorder="1" applyAlignment="1" applyProtection="1">
      <alignment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5" fillId="0" borderId="2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37" xfId="0" applyFont="1" applyBorder="1" applyAlignment="1" applyProtection="1">
      <alignment vertical="center"/>
      <protection hidden="1"/>
    </xf>
    <xf numFmtId="0" fontId="0" fillId="0" borderId="38" xfId="0" applyFont="1" applyBorder="1" applyAlignment="1" applyProtection="1">
      <alignment vertical="center"/>
      <protection hidden="1"/>
    </xf>
    <xf numFmtId="0" fontId="0" fillId="0" borderId="39" xfId="0" applyFont="1" applyBorder="1" applyAlignment="1" applyProtection="1">
      <alignment vertical="center"/>
      <protection hidden="1"/>
    </xf>
    <xf numFmtId="0" fontId="0" fillId="0" borderId="6" xfId="0" applyBorder="1" applyAlignment="1">
      <alignment horizontal="left" vertical="center" wrapText="1"/>
    </xf>
    <xf numFmtId="0" fontId="18" fillId="6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8" xfId="2" applyFont="1" applyBorder="1" applyAlignment="1">
      <alignment vertical="center" wrapText="1"/>
    </xf>
    <xf numFmtId="0" fontId="15" fillId="0" borderId="0" xfId="0" applyFont="1" applyBorder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/>
    <xf numFmtId="0" fontId="16" fillId="0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5" fillId="0" borderId="1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16" fillId="0" borderId="20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center"/>
    </xf>
    <xf numFmtId="9" fontId="0" fillId="0" borderId="0" xfId="1" applyFont="1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vertical="center" wrapText="1"/>
    </xf>
    <xf numFmtId="0" fontId="4" fillId="7" borderId="3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9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19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49" fontId="0" fillId="0" borderId="0" xfId="0" applyNumberFormat="1" applyFont="1" applyBorder="1" applyAlignment="1" applyProtection="1">
      <alignment horizontal="right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5" fillId="0" borderId="28" xfId="0" applyFont="1" applyBorder="1" applyAlignment="1" applyProtection="1">
      <alignment horizont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5" fillId="0" borderId="21" xfId="0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left"/>
      <protection hidden="1"/>
    </xf>
    <xf numFmtId="9" fontId="2" fillId="7" borderId="25" xfId="1" applyFont="1" applyFill="1" applyBorder="1" applyAlignment="1">
      <alignment horizontal="left" vertical="center" wrapText="1"/>
    </xf>
    <xf numFmtId="9" fontId="2" fillId="7" borderId="43" xfId="1" applyFont="1" applyFill="1" applyBorder="1" applyAlignment="1">
      <alignment horizontal="left" vertical="center" wrapText="1"/>
    </xf>
    <xf numFmtId="9" fontId="2" fillId="7" borderId="44" xfId="1" applyFont="1" applyFill="1" applyBorder="1" applyAlignment="1">
      <alignment horizontal="left" vertical="center" wrapText="1"/>
    </xf>
    <xf numFmtId="9" fontId="2" fillId="7" borderId="23" xfId="1" applyFont="1" applyFill="1" applyBorder="1" applyAlignment="1">
      <alignment horizontal="left" vertical="center"/>
    </xf>
    <xf numFmtId="9" fontId="2" fillId="7" borderId="45" xfId="1" applyFont="1" applyFill="1" applyBorder="1" applyAlignment="1">
      <alignment horizontal="left" vertical="center"/>
    </xf>
    <xf numFmtId="9" fontId="2" fillId="7" borderId="46" xfId="1" applyFont="1" applyFill="1" applyBorder="1" applyAlignment="1">
      <alignment horizontal="left" vertical="center"/>
    </xf>
    <xf numFmtId="9" fontId="2" fillId="7" borderId="1" xfId="1" applyFont="1" applyFill="1" applyBorder="1" applyAlignment="1">
      <alignment horizontal="left" vertical="center" wrapText="1"/>
    </xf>
    <xf numFmtId="9" fontId="2" fillId="7" borderId="11" xfId="1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9" fontId="2" fillId="7" borderId="1" xfId="1" applyFont="1" applyFill="1" applyBorder="1" applyAlignment="1">
      <alignment horizontal="left" vertical="center"/>
    </xf>
    <xf numFmtId="9" fontId="2" fillId="7" borderId="11" xfId="1" applyFont="1" applyFill="1" applyBorder="1" applyAlignment="1">
      <alignment horizontal="left" vertical="center"/>
    </xf>
    <xf numFmtId="9" fontId="2" fillId="7" borderId="13" xfId="1" applyFont="1" applyFill="1" applyBorder="1" applyAlignment="1">
      <alignment horizontal="left" vertical="center"/>
    </xf>
    <xf numFmtId="9" fontId="2" fillId="7" borderId="14" xfId="1" applyFont="1" applyFill="1" applyBorder="1" applyAlignment="1">
      <alignment horizontal="left" vertical="center"/>
    </xf>
    <xf numFmtId="0" fontId="2" fillId="7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 applyProtection="1">
      <alignment horizontal="left"/>
      <protection hidden="1"/>
    </xf>
    <xf numFmtId="0" fontId="2" fillId="7" borderId="1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1" fillId="0" borderId="2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9" fillId="0" borderId="0" xfId="0" applyFont="1" applyBorder="1" applyAlignment="1" applyProtection="1">
      <alignment horizontal="left" vertical="center"/>
      <protection hidden="1"/>
    </xf>
    <xf numFmtId="9" fontId="2" fillId="7" borderId="13" xfId="0" applyNumberFormat="1" applyFont="1" applyFill="1" applyBorder="1" applyAlignment="1">
      <alignment horizontal="left" vertical="center"/>
    </xf>
    <xf numFmtId="9" fontId="2" fillId="7" borderId="14" xfId="0" applyNumberFormat="1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11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Consolidado!$C$9:$C$31</c15:sqref>
                  </c15:fullRef>
                </c:ext>
              </c:extLst>
              <c:f>(Consolidado!$C$12:$C$13,Consolidado!$C$15:$C$23,Consolidado!$C$26,Consolidado!$C$28,Consolidado!$C$30)</c:f>
              <c:numCache>
                <c:formatCode>General</c:formatCode>
                <c:ptCount val="14"/>
              </c:numCache>
            </c:numRef>
          </c:val>
        </c:ser>
        <c:ser>
          <c:idx val="1"/>
          <c:order val="1"/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.34752981260647364"/>
                  <c:y val="-0.286811741214508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124361158432697"/>
                  <c:y val="3.072982941584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10051107325381"/>
                  <c:y val="6.1459658831680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94718909710392"/>
                  <c:y val="4.7801956869084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85917092561061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57353776263394E-2"/>
                  <c:y val="2.0486552943893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0902896081771721"/>
                  <c:y val="3.7558680397138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9057353776263519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4991482112436125"/>
                  <c:y val="1.0243276471946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6354344122657583"/>
                  <c:y val="1.707212745324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492901760363431"/>
                  <c:y val="7.170293530362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6342986939239069E-2"/>
                  <c:y val="-0.129748168644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1.3628620102214651E-2"/>
                  <c:y val="-8.1946211775573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Consolidado!$D$9:$D$31</c15:sqref>
                  </c15:fullRef>
                </c:ext>
              </c:extLst>
              <c:f>(Consolidado!$D$12:$D$13,Consolidado!$D$15:$D$23,Consolidado!$D$26,Consolidado!$D$28,Consolidado!$D$30)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544480"/>
        <c:axId val="253298224"/>
      </c:radarChart>
      <c:catAx>
        <c:axId val="18854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298224"/>
        <c:crosses val="autoZero"/>
        <c:auto val="1"/>
        <c:lblAlgn val="ctr"/>
        <c:lblOffset val="100"/>
        <c:noMultiLvlLbl val="0"/>
      </c:catAx>
      <c:valAx>
        <c:axId val="25329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854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33</xdr:row>
      <xdr:rowOff>42860</xdr:rowOff>
    </xdr:from>
    <xdr:to>
      <xdr:col>7</xdr:col>
      <xdr:colOff>238124</xdr:colOff>
      <xdr:row>47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3190874</xdr:colOff>
      <xdr:row>3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3047999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sqref="A1:B4"/>
    </sheetView>
  </sheetViews>
  <sheetFormatPr baseColWidth="10" defaultRowHeight="15" x14ac:dyDescent="0.25"/>
  <cols>
    <col min="1" max="1" width="5.140625" customWidth="1"/>
    <col min="2" max="2" width="52" customWidth="1"/>
    <col min="3" max="3" width="19.42578125" customWidth="1"/>
    <col min="4" max="4" width="13" style="7" customWidth="1"/>
    <col min="5" max="5" width="33" style="17" customWidth="1"/>
    <col min="6" max="6" width="50.7109375" customWidth="1"/>
  </cols>
  <sheetData>
    <row r="1" spans="1:11" ht="15" customHeight="1" x14ac:dyDescent="0.25">
      <c r="A1" s="147"/>
      <c r="B1" s="148"/>
      <c r="C1" s="135" t="s">
        <v>86</v>
      </c>
      <c r="D1" s="136"/>
      <c r="E1" s="137"/>
      <c r="F1" s="69" t="s">
        <v>104</v>
      </c>
      <c r="G1" s="50"/>
      <c r="H1" s="50"/>
      <c r="I1" s="5"/>
      <c r="J1" s="133"/>
      <c r="K1" s="133"/>
    </row>
    <row r="2" spans="1:11" x14ac:dyDescent="0.25">
      <c r="A2" s="149"/>
      <c r="B2" s="150"/>
      <c r="C2" s="138"/>
      <c r="D2" s="139"/>
      <c r="E2" s="140"/>
      <c r="F2" s="70" t="s">
        <v>90</v>
      </c>
      <c r="G2" s="50"/>
      <c r="H2" s="50"/>
      <c r="I2" s="5"/>
      <c r="J2" s="134"/>
      <c r="K2" s="134"/>
    </row>
    <row r="3" spans="1:11" x14ac:dyDescent="0.25">
      <c r="A3" s="149"/>
      <c r="B3" s="150"/>
      <c r="C3" s="141" t="s">
        <v>87</v>
      </c>
      <c r="D3" s="142"/>
      <c r="E3" s="143"/>
      <c r="F3" s="70" t="s">
        <v>118</v>
      </c>
      <c r="G3" s="51"/>
      <c r="H3" s="51"/>
      <c r="I3" s="5"/>
      <c r="J3" s="52"/>
      <c r="K3" s="53"/>
    </row>
    <row r="4" spans="1:11" ht="15.75" thickBot="1" x14ac:dyDescent="0.3">
      <c r="A4" s="151"/>
      <c r="B4" s="152"/>
      <c r="C4" s="144" t="s">
        <v>88</v>
      </c>
      <c r="D4" s="145"/>
      <c r="E4" s="146"/>
      <c r="F4" s="71" t="s">
        <v>119</v>
      </c>
      <c r="G4" s="51"/>
      <c r="H4" s="51"/>
      <c r="I4" s="5"/>
      <c r="J4" s="52"/>
      <c r="K4" s="52"/>
    </row>
    <row r="5" spans="1:11" ht="9" customHeight="1" x14ac:dyDescent="0.25">
      <c r="A5" s="55"/>
      <c r="B5" s="55"/>
      <c r="C5" s="62"/>
      <c r="D5" s="62"/>
      <c r="E5" s="62"/>
      <c r="F5" s="54"/>
      <c r="G5" s="51"/>
      <c r="H5" s="51"/>
      <c r="I5" s="5"/>
      <c r="J5" s="52"/>
      <c r="K5" s="52"/>
    </row>
    <row r="6" spans="1:11" s="5" customFormat="1" ht="21" x14ac:dyDescent="0.35">
      <c r="A6" s="132" t="s">
        <v>84</v>
      </c>
      <c r="B6" s="132"/>
      <c r="C6" s="62"/>
      <c r="D6" s="62"/>
      <c r="E6" s="62"/>
      <c r="F6" s="54"/>
      <c r="G6" s="51"/>
      <c r="H6" s="51"/>
      <c r="J6" s="52"/>
      <c r="K6" s="52"/>
    </row>
    <row r="7" spans="1:11" ht="6" customHeight="1" thickBot="1" x14ac:dyDescent="0.4">
      <c r="A7" s="158"/>
      <c r="B7" s="159"/>
      <c r="C7" s="159"/>
      <c r="D7" s="159"/>
      <c r="E7" s="159"/>
      <c r="F7" s="160"/>
      <c r="G7" s="5"/>
      <c r="H7" s="5"/>
      <c r="I7" s="5"/>
      <c r="J7" s="5"/>
      <c r="K7" s="5"/>
    </row>
    <row r="8" spans="1:11" ht="21.75" thickBot="1" x14ac:dyDescent="0.3">
      <c r="A8" s="154" t="s">
        <v>9</v>
      </c>
      <c r="B8" s="155"/>
      <c r="C8" s="155"/>
      <c r="D8" s="123" t="s">
        <v>10</v>
      </c>
      <c r="E8" s="123" t="s">
        <v>1</v>
      </c>
      <c r="F8" s="73" t="s">
        <v>7</v>
      </c>
    </row>
    <row r="9" spans="1:11" s="39" customFormat="1" ht="32.25" customHeight="1" x14ac:dyDescent="0.35">
      <c r="A9" s="124">
        <v>0</v>
      </c>
      <c r="B9" s="165" t="s">
        <v>85</v>
      </c>
      <c r="C9" s="166"/>
      <c r="D9" s="125" t="e">
        <f>AVERAGE(D10,D24,D31)</f>
        <v>#DIV/0!</v>
      </c>
      <c r="E9" s="126" t="e">
        <f t="shared" ref="E9:E19" si="0">IF(D9=100%,$B$38,IF(D9&lt;=10%,$B$42,IF(D9&gt;=80%,$B$39,IF(D9&gt;=50%,$B$40,$B$41))))</f>
        <v>#DIV/0!</v>
      </c>
      <c r="F9" s="127"/>
    </row>
    <row r="10" spans="1:11" ht="32.25" customHeight="1" x14ac:dyDescent="0.25">
      <c r="A10" s="64">
        <v>1</v>
      </c>
      <c r="B10" s="156" t="s">
        <v>28</v>
      </c>
      <c r="C10" s="157"/>
      <c r="D10" s="38" t="e">
        <f>AVERAGE(D11,D14,D20)</f>
        <v>#DIV/0!</v>
      </c>
      <c r="E10" s="16" t="e">
        <f>IF(D10=100%,$B$38,IF(D10&lt;=10%,$B$42,IF(D10&gt;=80%,$B$39,IF(D10&gt;=50%,$B$40,$B$41))))</f>
        <v>#DIV/0!</v>
      </c>
      <c r="F10" s="40"/>
    </row>
    <row r="11" spans="1:11" s="4" customFormat="1" ht="32.25" customHeight="1" x14ac:dyDescent="0.25">
      <c r="A11" s="41" t="s">
        <v>6</v>
      </c>
      <c r="B11" s="153" t="s">
        <v>8</v>
      </c>
      <c r="C11" s="153"/>
      <c r="D11" s="38" t="e">
        <f>AVERAGE(D12:D13)</f>
        <v>#DIV/0!</v>
      </c>
      <c r="E11" s="16" t="e">
        <f t="shared" si="0"/>
        <v>#DIV/0!</v>
      </c>
      <c r="F11" s="42"/>
    </row>
    <row r="12" spans="1:11" s="4" customFormat="1" ht="32.25" customHeight="1" x14ac:dyDescent="0.25">
      <c r="A12" s="43" t="s">
        <v>4</v>
      </c>
      <c r="B12" s="162" t="s">
        <v>35</v>
      </c>
      <c r="C12" s="162"/>
      <c r="D12" s="38" t="e">
        <f>'MPG-CTalento Humano'!D13</f>
        <v>#DIV/0!</v>
      </c>
      <c r="E12" s="16" t="e">
        <f t="shared" si="0"/>
        <v>#DIV/0!</v>
      </c>
      <c r="F12" s="42"/>
    </row>
    <row r="13" spans="1:11" s="4" customFormat="1" ht="32.25" customHeight="1" x14ac:dyDescent="0.25">
      <c r="A13" s="43" t="s">
        <v>5</v>
      </c>
      <c r="B13" s="161" t="s">
        <v>34</v>
      </c>
      <c r="C13" s="161"/>
      <c r="D13" s="38" t="e">
        <f>'MPG-CTalento Humano'!D27</f>
        <v>#DIV/0!</v>
      </c>
      <c r="E13" s="16" t="e">
        <f t="shared" si="0"/>
        <v>#DIV/0!</v>
      </c>
      <c r="F13" s="42"/>
    </row>
    <row r="14" spans="1:11" s="4" customFormat="1" ht="32.25" customHeight="1" x14ac:dyDescent="0.25">
      <c r="A14" s="41" t="s">
        <v>26</v>
      </c>
      <c r="B14" s="153" t="s">
        <v>19</v>
      </c>
      <c r="C14" s="153"/>
      <c r="D14" s="38" t="e">
        <f>AVERAGE(D15:D19)</f>
        <v>#DIV/0!</v>
      </c>
      <c r="E14" s="16" t="e">
        <f t="shared" si="0"/>
        <v>#DIV/0!</v>
      </c>
      <c r="F14" s="42"/>
    </row>
    <row r="15" spans="1:11" ht="32.25" customHeight="1" x14ac:dyDescent="0.25">
      <c r="A15" s="25" t="s">
        <v>11</v>
      </c>
      <c r="B15" s="161" t="s">
        <v>61</v>
      </c>
      <c r="C15" s="161"/>
      <c r="D15" s="38" t="e">
        <f>'MPG-CDireccionamiento'!D23</f>
        <v>#DIV/0!</v>
      </c>
      <c r="E15" s="16" t="e">
        <f t="shared" si="0"/>
        <v>#DIV/0!</v>
      </c>
      <c r="F15" s="23"/>
    </row>
    <row r="16" spans="1:11" ht="32.25" customHeight="1" x14ac:dyDescent="0.25">
      <c r="A16" s="25" t="s">
        <v>12</v>
      </c>
      <c r="B16" s="161" t="s">
        <v>62</v>
      </c>
      <c r="C16" s="161"/>
      <c r="D16" s="38" t="e">
        <f>'MPG-CDireccionamiento'!D34</f>
        <v>#DIV/0!</v>
      </c>
      <c r="E16" s="16" t="e">
        <f t="shared" si="0"/>
        <v>#DIV/0!</v>
      </c>
      <c r="F16" s="23"/>
    </row>
    <row r="17" spans="1:6" ht="32.25" customHeight="1" x14ac:dyDescent="0.25">
      <c r="A17" s="25" t="s">
        <v>13</v>
      </c>
      <c r="B17" s="161" t="s">
        <v>16</v>
      </c>
      <c r="C17" s="161"/>
      <c r="D17" s="38" t="e">
        <f>'MPG-CDireccionamiento'!D39</f>
        <v>#DIV/0!</v>
      </c>
      <c r="E17" s="16" t="e">
        <f t="shared" si="0"/>
        <v>#DIV/0!</v>
      </c>
      <c r="F17" s="23"/>
    </row>
    <row r="18" spans="1:6" ht="32.25" customHeight="1" x14ac:dyDescent="0.25">
      <c r="A18" s="25" t="s">
        <v>14</v>
      </c>
      <c r="B18" s="161" t="s">
        <v>17</v>
      </c>
      <c r="C18" s="161"/>
      <c r="D18" s="38" t="e">
        <f>'MPG-CDireccionamiento'!D45</f>
        <v>#DIV/0!</v>
      </c>
      <c r="E18" s="16" t="e">
        <f t="shared" si="0"/>
        <v>#DIV/0!</v>
      </c>
      <c r="F18" s="23"/>
    </row>
    <row r="19" spans="1:6" ht="32.25" customHeight="1" x14ac:dyDescent="0.25">
      <c r="A19" s="25" t="s">
        <v>15</v>
      </c>
      <c r="B19" s="161" t="s">
        <v>18</v>
      </c>
      <c r="C19" s="161"/>
      <c r="D19" s="38" t="e">
        <f>'MPG-CDireccionamiento'!D50</f>
        <v>#DIV/0!</v>
      </c>
      <c r="E19" s="16" t="e">
        <f t="shared" si="0"/>
        <v>#DIV/0!</v>
      </c>
      <c r="F19" s="23"/>
    </row>
    <row r="20" spans="1:6" ht="32.25" customHeight="1" x14ac:dyDescent="0.25">
      <c r="A20" s="41" t="s">
        <v>27</v>
      </c>
      <c r="B20" s="153" t="s">
        <v>58</v>
      </c>
      <c r="C20" s="153"/>
      <c r="D20" s="38" t="e">
        <f>AVERAGE(D21:D23)</f>
        <v>#DIV/0!</v>
      </c>
      <c r="E20" s="16" t="e">
        <f t="shared" ref="E20:E23" si="1">IF(D20=100%,$B$38,IF(D20&lt;=10%,$B$42,IF(D20&gt;=80%,$B$39,IF(D20&gt;=50%,$B$40,$B$41))))</f>
        <v>#DIV/0!</v>
      </c>
      <c r="F20" s="42"/>
    </row>
    <row r="21" spans="1:6" ht="32.25" customHeight="1" x14ac:dyDescent="0.25">
      <c r="A21" s="44" t="s">
        <v>20</v>
      </c>
      <c r="B21" s="161" t="s">
        <v>21</v>
      </c>
      <c r="C21" s="161"/>
      <c r="D21" s="38" t="e">
        <f>'MPG-CAdmon riesgo'!D17</f>
        <v>#DIV/0!</v>
      </c>
      <c r="E21" s="16" t="e">
        <f t="shared" si="1"/>
        <v>#DIV/0!</v>
      </c>
      <c r="F21" s="23"/>
    </row>
    <row r="22" spans="1:6" ht="32.25" customHeight="1" x14ac:dyDescent="0.25">
      <c r="A22" s="44" t="s">
        <v>22</v>
      </c>
      <c r="B22" s="161" t="s">
        <v>23</v>
      </c>
      <c r="C22" s="161"/>
      <c r="D22" s="38">
        <f>'MPG-CAdmon riesgo'!D21</f>
        <v>0</v>
      </c>
      <c r="E22" s="16" t="str">
        <f t="shared" si="1"/>
        <v>No se han implementado - A trabajar, lo lograremos!</v>
      </c>
      <c r="F22" s="23"/>
    </row>
    <row r="23" spans="1:6" ht="32.25" customHeight="1" x14ac:dyDescent="0.25">
      <c r="A23" s="44" t="s">
        <v>24</v>
      </c>
      <c r="B23" s="161" t="s">
        <v>25</v>
      </c>
      <c r="C23" s="161"/>
      <c r="D23" s="38" t="e">
        <f>'MPG-CAdmon riesgo'!D28</f>
        <v>#DIV/0!</v>
      </c>
      <c r="E23" s="16" t="e">
        <f t="shared" si="1"/>
        <v>#DIV/0!</v>
      </c>
      <c r="F23" s="23"/>
    </row>
    <row r="24" spans="1:6" ht="32.25" customHeight="1" x14ac:dyDescent="0.25">
      <c r="A24" s="64">
        <v>2</v>
      </c>
      <c r="B24" s="167" t="s">
        <v>29</v>
      </c>
      <c r="C24" s="168"/>
      <c r="D24" s="38">
        <f>AVERAGE(D25,D27,D29)</f>
        <v>0</v>
      </c>
      <c r="E24" s="16" t="str">
        <f t="shared" ref="E24:E30" si="2">IF(D24=100%,$B$38,IF(D24&lt;=10%,$B$42,IF(D24&gt;=80%,$B$39,IF(D24&gt;=50%,$B$40,$B$41))))</f>
        <v>No se han implementado - A trabajar, lo lograremos!</v>
      </c>
      <c r="F24" s="40"/>
    </row>
    <row r="25" spans="1:6" ht="32.25" customHeight="1" x14ac:dyDescent="0.25">
      <c r="A25" s="41" t="s">
        <v>31</v>
      </c>
      <c r="B25" s="153" t="s">
        <v>30</v>
      </c>
      <c r="C25" s="153"/>
      <c r="D25" s="38">
        <f>AVERAGE(D26)</f>
        <v>0</v>
      </c>
      <c r="E25" s="16" t="str">
        <f t="shared" si="2"/>
        <v>No se han implementado - A trabajar, lo lograremos!</v>
      </c>
      <c r="F25" s="42"/>
    </row>
    <row r="26" spans="1:6" ht="32.25" customHeight="1" x14ac:dyDescent="0.25">
      <c r="A26" s="43" t="s">
        <v>32</v>
      </c>
      <c r="B26" s="162" t="s">
        <v>33</v>
      </c>
      <c r="C26" s="162"/>
      <c r="D26" s="38">
        <f>'MES-CAutoevaluacion'!D18</f>
        <v>0</v>
      </c>
      <c r="E26" s="16" t="str">
        <f t="shared" si="2"/>
        <v>No se han implementado - A trabajar, lo lograremos!</v>
      </c>
      <c r="F26" s="42"/>
    </row>
    <row r="27" spans="1:6" ht="32.25" customHeight="1" x14ac:dyDescent="0.25">
      <c r="A27" s="41" t="s">
        <v>36</v>
      </c>
      <c r="B27" s="153" t="s">
        <v>37</v>
      </c>
      <c r="C27" s="153"/>
      <c r="D27" s="38">
        <f>AVERAGE(D28)</f>
        <v>0</v>
      </c>
      <c r="E27" s="16" t="str">
        <f t="shared" si="2"/>
        <v>No se han implementado - A trabajar, lo lograremos!</v>
      </c>
      <c r="F27" s="42"/>
    </row>
    <row r="28" spans="1:6" ht="32.25" customHeight="1" x14ac:dyDescent="0.25">
      <c r="A28" s="43" t="s">
        <v>32</v>
      </c>
      <c r="B28" s="162" t="s">
        <v>38</v>
      </c>
      <c r="C28" s="162"/>
      <c r="D28" s="38">
        <f>'MES-CAuditoria'!D18</f>
        <v>0</v>
      </c>
      <c r="E28" s="16" t="str">
        <f t="shared" si="2"/>
        <v>No se han implementado - A trabajar, lo lograremos!</v>
      </c>
      <c r="F28" s="42"/>
    </row>
    <row r="29" spans="1:6" ht="32.25" customHeight="1" x14ac:dyDescent="0.25">
      <c r="A29" s="41" t="s">
        <v>39</v>
      </c>
      <c r="B29" s="153" t="s">
        <v>40</v>
      </c>
      <c r="C29" s="153"/>
      <c r="D29" s="38">
        <f>AVERAGE(D30)</f>
        <v>0</v>
      </c>
      <c r="E29" s="16" t="str">
        <f t="shared" si="2"/>
        <v>No se han implementado - A trabajar, lo lograremos!</v>
      </c>
      <c r="F29" s="42"/>
    </row>
    <row r="30" spans="1:6" ht="32.25" customHeight="1" x14ac:dyDescent="0.25">
      <c r="A30" s="43" t="s">
        <v>42</v>
      </c>
      <c r="B30" s="162" t="s">
        <v>41</v>
      </c>
      <c r="C30" s="162"/>
      <c r="D30" s="38">
        <f>'MES-CPlanMejora'!D13</f>
        <v>0</v>
      </c>
      <c r="E30" s="16" t="str">
        <f t="shared" si="2"/>
        <v>No se han implementado - A trabajar, lo lograremos!</v>
      </c>
      <c r="F30" s="42"/>
    </row>
    <row r="31" spans="1:6" ht="32.25" customHeight="1" thickBot="1" x14ac:dyDescent="0.3">
      <c r="A31" s="45">
        <v>3</v>
      </c>
      <c r="B31" s="163" t="s">
        <v>43</v>
      </c>
      <c r="C31" s="163"/>
      <c r="D31" s="46">
        <f>'Eje Transversal'!D41</f>
        <v>0</v>
      </c>
      <c r="E31" s="47" t="str">
        <f>IF(D31=100%,$B$38,IF(D31&lt;=10%,$B$42,IF(D31&gt;=80%,$B$39,IF(D31&gt;=50%,$B$40,$B$41))))</f>
        <v>No se han implementado - A trabajar, lo lograremos!</v>
      </c>
      <c r="F31" s="48"/>
    </row>
    <row r="37" spans="2:3" ht="18.75" x14ac:dyDescent="0.3">
      <c r="B37" s="164" t="s">
        <v>53</v>
      </c>
      <c r="C37" s="164"/>
    </row>
    <row r="38" spans="2:3" ht="39.950000000000003" customHeight="1" x14ac:dyDescent="0.25">
      <c r="B38" s="3" t="s">
        <v>52</v>
      </c>
      <c r="C38" s="18">
        <v>100</v>
      </c>
    </row>
    <row r="39" spans="2:3" ht="39.950000000000003" customHeight="1" x14ac:dyDescent="0.25">
      <c r="B39" s="3" t="s">
        <v>55</v>
      </c>
      <c r="C39" s="19" t="s">
        <v>50</v>
      </c>
    </row>
    <row r="40" spans="2:3" ht="39.950000000000003" customHeight="1" x14ac:dyDescent="0.25">
      <c r="B40" s="3" t="s">
        <v>56</v>
      </c>
      <c r="C40" s="20" t="s">
        <v>48</v>
      </c>
    </row>
    <row r="41" spans="2:3" ht="39.950000000000003" customHeight="1" x14ac:dyDescent="0.25">
      <c r="B41" s="3" t="s">
        <v>57</v>
      </c>
      <c r="C41" s="21" t="s">
        <v>49</v>
      </c>
    </row>
    <row r="42" spans="2:3" ht="39.950000000000003" customHeight="1" x14ac:dyDescent="0.25">
      <c r="B42" s="3" t="s">
        <v>54</v>
      </c>
      <c r="C42" s="22" t="s">
        <v>51</v>
      </c>
    </row>
  </sheetData>
  <mergeCells count="33">
    <mergeCell ref="B29:C29"/>
    <mergeCell ref="B30:C30"/>
    <mergeCell ref="B31:C31"/>
    <mergeCell ref="B37:C37"/>
    <mergeCell ref="B9:C9"/>
    <mergeCell ref="B24:C24"/>
    <mergeCell ref="B25:C25"/>
    <mergeCell ref="B26:C26"/>
    <mergeCell ref="B27:C27"/>
    <mergeCell ref="B28:C28"/>
    <mergeCell ref="B23:C23"/>
    <mergeCell ref="B20:C20"/>
    <mergeCell ref="B19:C19"/>
    <mergeCell ref="B15:C15"/>
    <mergeCell ref="B16:C16"/>
    <mergeCell ref="B18:C18"/>
    <mergeCell ref="B21:C21"/>
    <mergeCell ref="B22:C22"/>
    <mergeCell ref="B14:C14"/>
    <mergeCell ref="B12:C12"/>
    <mergeCell ref="B13:C13"/>
    <mergeCell ref="B11:C11"/>
    <mergeCell ref="A8:C8"/>
    <mergeCell ref="B10:C10"/>
    <mergeCell ref="A7:F7"/>
    <mergeCell ref="B17:C17"/>
    <mergeCell ref="A6:B6"/>
    <mergeCell ref="J1:K1"/>
    <mergeCell ref="J2:K2"/>
    <mergeCell ref="C1:E2"/>
    <mergeCell ref="C3:E3"/>
    <mergeCell ref="C4:E4"/>
    <mergeCell ref="A1:B4"/>
  </mergeCells>
  <conditionalFormatting sqref="D9">
    <cfRule type="cellIs" dxfId="109" priority="6" operator="lessThan">
      <formula>10%</formula>
    </cfRule>
    <cfRule type="cellIs" dxfId="108" priority="11" operator="between">
      <formula>10%</formula>
      <formula>49.95%</formula>
    </cfRule>
    <cfRule type="cellIs" dxfId="107" priority="12" operator="between">
      <formula>50%</formula>
      <formula>79.95%</formula>
    </cfRule>
    <cfRule type="cellIs" dxfId="106" priority="13" operator="between">
      <formula>80%</formula>
      <formula>99.95%</formula>
    </cfRule>
    <cfRule type="cellIs" dxfId="105" priority="15" operator="equal">
      <formula>1</formula>
    </cfRule>
  </conditionalFormatting>
  <conditionalFormatting sqref="D10:D31">
    <cfRule type="cellIs" dxfId="104" priority="1" operator="lessThan">
      <formula>10%</formula>
    </cfRule>
    <cfRule type="cellIs" dxfId="103" priority="2" operator="between">
      <formula>10%</formula>
      <formula>49.95%</formula>
    </cfRule>
    <cfRule type="cellIs" dxfId="102" priority="3" operator="between">
      <formula>50%</formula>
      <formula>79.95%</formula>
    </cfRule>
    <cfRule type="cellIs" dxfId="101" priority="4" operator="between">
      <formula>80%</formula>
      <formula>99.95%</formula>
    </cfRule>
    <cfRule type="cellIs" dxfId="100" priority="5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9" workbookViewId="0">
      <selection activeCell="D35" sqref="D35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style="1" customWidth="1"/>
    <col min="5" max="5" width="43.85546875" customWidth="1"/>
    <col min="6" max="6" width="40.5703125" customWidth="1"/>
  </cols>
  <sheetData>
    <row r="1" spans="1:7" x14ac:dyDescent="0.25">
      <c r="A1" s="173"/>
      <c r="B1" s="174"/>
      <c r="C1" s="135" t="s">
        <v>86</v>
      </c>
      <c r="D1" s="136"/>
      <c r="E1" s="137"/>
      <c r="F1" s="69" t="s">
        <v>103</v>
      </c>
    </row>
    <row r="2" spans="1:7" x14ac:dyDescent="0.25">
      <c r="A2" s="175"/>
      <c r="B2" s="150"/>
      <c r="C2" s="138"/>
      <c r="D2" s="139"/>
      <c r="E2" s="140"/>
      <c r="F2" s="70" t="s">
        <v>116</v>
      </c>
    </row>
    <row r="3" spans="1:7" x14ac:dyDescent="0.25">
      <c r="A3" s="175"/>
      <c r="B3" s="150"/>
      <c r="C3" s="141" t="s">
        <v>87</v>
      </c>
      <c r="D3" s="142"/>
      <c r="E3" s="143"/>
      <c r="F3" s="70" t="s">
        <v>117</v>
      </c>
      <c r="G3" s="54"/>
    </row>
    <row r="4" spans="1:7" ht="15.75" thickBot="1" x14ac:dyDescent="0.3">
      <c r="A4" s="176"/>
      <c r="B4" s="152"/>
      <c r="C4" s="144" t="s">
        <v>88</v>
      </c>
      <c r="D4" s="145"/>
      <c r="E4" s="146"/>
      <c r="F4" s="71" t="s">
        <v>102</v>
      </c>
    </row>
    <row r="5" spans="1:7" ht="9.75" customHeight="1" x14ac:dyDescent="0.25">
      <c r="A5" s="61"/>
      <c r="B5" s="55"/>
      <c r="C5" s="62"/>
      <c r="D5" s="62"/>
      <c r="E5" s="62"/>
      <c r="F5" s="54"/>
    </row>
    <row r="6" spans="1:7" ht="21" x14ac:dyDescent="0.35">
      <c r="A6" s="177" t="s">
        <v>8</v>
      </c>
      <c r="B6" s="132"/>
      <c r="C6" s="62"/>
      <c r="D6" s="62"/>
      <c r="E6" s="62"/>
      <c r="F6" s="54"/>
    </row>
    <row r="7" spans="1:7" ht="10.5" customHeight="1" thickBot="1" x14ac:dyDescent="0.3">
      <c r="A7" s="35"/>
      <c r="B7" s="36"/>
      <c r="C7" s="14"/>
      <c r="D7" s="14"/>
      <c r="E7" s="5"/>
      <c r="F7" s="5"/>
    </row>
    <row r="8" spans="1:7" s="1" customFormat="1" ht="19.5" thickBot="1" x14ac:dyDescent="0.3">
      <c r="A8" s="169" t="s">
        <v>0</v>
      </c>
      <c r="B8" s="170"/>
      <c r="C8" s="82" t="s">
        <v>1</v>
      </c>
      <c r="D8" s="82" t="s">
        <v>3</v>
      </c>
      <c r="E8" s="83" t="s">
        <v>2</v>
      </c>
      <c r="F8" s="84" t="s">
        <v>91</v>
      </c>
    </row>
    <row r="9" spans="1:7" ht="132" customHeight="1" x14ac:dyDescent="0.25">
      <c r="A9" s="74"/>
      <c r="B9" s="75"/>
      <c r="C9" s="76"/>
      <c r="D9" s="76"/>
      <c r="E9" s="90"/>
      <c r="F9" s="130"/>
    </row>
    <row r="10" spans="1:7" ht="105" customHeight="1" x14ac:dyDescent="0.25">
      <c r="A10" s="24"/>
      <c r="B10" s="66"/>
      <c r="C10" s="2"/>
      <c r="D10" s="2"/>
      <c r="E10" s="85"/>
      <c r="F10" s="131"/>
    </row>
    <row r="11" spans="1:7" x14ac:dyDescent="0.25">
      <c r="A11" s="24"/>
      <c r="B11" s="66"/>
      <c r="C11" s="2"/>
      <c r="D11" s="2"/>
      <c r="E11" s="86"/>
      <c r="F11" s="131"/>
    </row>
    <row r="12" spans="1:7" ht="43.5" hidden="1" customHeight="1" x14ac:dyDescent="0.25">
      <c r="A12" s="24"/>
      <c r="B12" s="66"/>
      <c r="C12" s="2"/>
      <c r="D12" s="2">
        <f>SUM(D9:D11)</f>
        <v>0</v>
      </c>
      <c r="E12" s="87"/>
      <c r="F12" s="23"/>
    </row>
    <row r="13" spans="1:7" s="11" customFormat="1" ht="39.950000000000003" customHeight="1" x14ac:dyDescent="0.3">
      <c r="A13" s="26" t="s">
        <v>4</v>
      </c>
      <c r="B13" s="187" t="s">
        <v>68</v>
      </c>
      <c r="C13" s="187"/>
      <c r="D13" s="184" t="e">
        <f>(D12/(A11*3))</f>
        <v>#DIV/0!</v>
      </c>
      <c r="E13" s="184"/>
      <c r="F13" s="185"/>
    </row>
    <row r="14" spans="1:7" ht="61.5" customHeight="1" x14ac:dyDescent="0.25">
      <c r="A14" s="25"/>
      <c r="B14" s="66"/>
      <c r="C14" s="2"/>
      <c r="D14" s="2"/>
      <c r="E14" s="85"/>
      <c r="F14" s="131"/>
    </row>
    <row r="15" spans="1:7" ht="54.75" customHeight="1" x14ac:dyDescent="0.25">
      <c r="A15" s="24"/>
      <c r="B15" s="66"/>
      <c r="C15" s="2"/>
      <c r="D15" s="2"/>
      <c r="E15" s="86"/>
      <c r="F15" s="131"/>
    </row>
    <row r="16" spans="1:7" ht="39.950000000000003" customHeight="1" x14ac:dyDescent="0.25">
      <c r="A16" s="24"/>
      <c r="B16" s="66"/>
      <c r="C16" s="2"/>
      <c r="D16" s="2"/>
      <c r="E16" s="88"/>
      <c r="F16" s="131"/>
    </row>
    <row r="17" spans="1:6" ht="39.950000000000003" customHeight="1" x14ac:dyDescent="0.25">
      <c r="A17" s="25"/>
      <c r="B17" s="66"/>
      <c r="C17" s="2"/>
      <c r="D17" s="2"/>
      <c r="E17" s="86"/>
      <c r="F17" s="131"/>
    </row>
    <row r="18" spans="1:6" ht="39.950000000000003" customHeight="1" x14ac:dyDescent="0.25">
      <c r="A18" s="24"/>
      <c r="B18" s="66"/>
      <c r="C18" s="2"/>
      <c r="D18" s="2"/>
      <c r="E18" s="87"/>
      <c r="F18" s="131"/>
    </row>
    <row r="19" spans="1:6" ht="63" customHeight="1" x14ac:dyDescent="0.25">
      <c r="A19" s="24"/>
      <c r="B19" s="66"/>
      <c r="C19" s="2"/>
      <c r="D19" s="2"/>
      <c r="E19" s="86"/>
      <c r="F19" s="131"/>
    </row>
    <row r="20" spans="1:6" ht="39.950000000000003" customHeight="1" x14ac:dyDescent="0.25">
      <c r="A20" s="25"/>
      <c r="B20" s="66"/>
      <c r="C20" s="2"/>
      <c r="D20" s="2"/>
      <c r="E20" s="87"/>
      <c r="F20" s="131"/>
    </row>
    <row r="21" spans="1:6" ht="132" customHeight="1" x14ac:dyDescent="0.25">
      <c r="A21" s="24"/>
      <c r="B21" s="66"/>
      <c r="C21" s="2"/>
      <c r="D21" s="2"/>
      <c r="E21" s="89"/>
      <c r="F21" s="131"/>
    </row>
    <row r="22" spans="1:6" ht="39.950000000000003" customHeight="1" x14ac:dyDescent="0.25">
      <c r="A22" s="24"/>
      <c r="B22" s="66"/>
      <c r="C22" s="2"/>
      <c r="D22" s="2"/>
      <c r="E22" s="87"/>
      <c r="F22" s="131"/>
    </row>
    <row r="23" spans="1:6" ht="192.75" customHeight="1" x14ac:dyDescent="0.25">
      <c r="A23" s="25"/>
      <c r="B23" s="66"/>
      <c r="C23" s="2"/>
      <c r="D23" s="2"/>
      <c r="E23" s="86"/>
      <c r="F23" s="131"/>
    </row>
    <row r="24" spans="1:6" ht="97.5" customHeight="1" x14ac:dyDescent="0.25">
      <c r="A24" s="24"/>
      <c r="B24" s="66"/>
      <c r="C24" s="2"/>
      <c r="D24" s="2"/>
      <c r="E24" s="86"/>
      <c r="F24" s="131"/>
    </row>
    <row r="25" spans="1:6" ht="53.25" customHeight="1" thickBot="1" x14ac:dyDescent="0.3">
      <c r="A25" s="24"/>
      <c r="B25" s="66"/>
      <c r="C25" s="2"/>
      <c r="D25" s="2"/>
      <c r="E25" s="86"/>
      <c r="F25" s="131"/>
    </row>
    <row r="26" spans="1:6" ht="39.950000000000003" hidden="1" customHeight="1" x14ac:dyDescent="0.25">
      <c r="A26" s="77"/>
      <c r="B26" s="78"/>
      <c r="C26" s="79"/>
      <c r="D26" s="79">
        <f>SUM(D14:D25)</f>
        <v>0</v>
      </c>
      <c r="E26" s="80"/>
      <c r="F26" s="31"/>
    </row>
    <row r="27" spans="1:6" s="12" customFormat="1" ht="39.950000000000003" customHeight="1" x14ac:dyDescent="0.25">
      <c r="A27" s="81" t="s">
        <v>5</v>
      </c>
      <c r="B27" s="188" t="s">
        <v>69</v>
      </c>
      <c r="C27" s="188"/>
      <c r="D27" s="178" t="e">
        <f>(D26/(A25*3))</f>
        <v>#DIV/0!</v>
      </c>
      <c r="E27" s="179"/>
      <c r="F27" s="180"/>
    </row>
    <row r="28" spans="1:6" ht="9" customHeight="1" x14ac:dyDescent="0.25">
      <c r="A28" s="171"/>
      <c r="B28" s="172"/>
      <c r="C28" s="172"/>
      <c r="D28" s="172"/>
      <c r="E28" s="172"/>
      <c r="F28" s="31"/>
    </row>
    <row r="29" spans="1:6" ht="39.950000000000003" customHeight="1" thickBot="1" x14ac:dyDescent="0.3">
      <c r="A29" s="33" t="s">
        <v>6</v>
      </c>
      <c r="B29" s="186" t="s">
        <v>70</v>
      </c>
      <c r="C29" s="186"/>
      <c r="D29" s="181" t="e">
        <f>AVERAGE(D13,D27)</f>
        <v>#DIV/0!</v>
      </c>
      <c r="E29" s="182"/>
      <c r="F29" s="183"/>
    </row>
  </sheetData>
  <mergeCells count="13">
    <mergeCell ref="D29:F29"/>
    <mergeCell ref="D13:F13"/>
    <mergeCell ref="B29:C29"/>
    <mergeCell ref="B13:C13"/>
    <mergeCell ref="B27:C27"/>
    <mergeCell ref="A8:B8"/>
    <mergeCell ref="A28:E28"/>
    <mergeCell ref="A1:B4"/>
    <mergeCell ref="C1:E2"/>
    <mergeCell ref="C3:E3"/>
    <mergeCell ref="C4:E4"/>
    <mergeCell ref="A6:B6"/>
    <mergeCell ref="D27:F27"/>
  </mergeCells>
  <conditionalFormatting sqref="D9:D12">
    <cfRule type="cellIs" dxfId="99" priority="9" operator="equal">
      <formula>0</formula>
    </cfRule>
    <cfRule type="cellIs" dxfId="98" priority="10" operator="equal">
      <formula>1</formula>
    </cfRule>
    <cfRule type="cellIs" dxfId="97" priority="11" operator="equal">
      <formula>2</formula>
    </cfRule>
    <cfRule type="cellIs" dxfId="96" priority="12" operator="equal">
      <formula>3</formula>
    </cfRule>
  </conditionalFormatting>
  <conditionalFormatting sqref="D26">
    <cfRule type="cellIs" dxfId="95" priority="5" operator="equal">
      <formula>1</formula>
    </cfRule>
    <cfRule type="cellIs" dxfId="94" priority="6" operator="equal">
      <formula>2</formula>
    </cfRule>
    <cfRule type="cellIs" dxfId="93" priority="7" operator="equal">
      <formula>3</formula>
    </cfRule>
    <cfRule type="cellIs" dxfId="92" priority="8" operator="equal">
      <formula>4</formula>
    </cfRule>
  </conditionalFormatting>
  <conditionalFormatting sqref="D14:D25">
    <cfRule type="cellIs" dxfId="91" priority="1" operator="equal">
      <formula>0</formula>
    </cfRule>
    <cfRule type="cellIs" dxfId="90" priority="2" operator="equal">
      <formula>1</formula>
    </cfRule>
    <cfRule type="cellIs" dxfId="89" priority="3" operator="equal">
      <formula>2</formula>
    </cfRule>
    <cfRule type="cellIs" dxfId="88" priority="4" operator="equal">
      <formula>3</formula>
    </cfRule>
  </conditionalFormatting>
  <dataValidations count="1">
    <dataValidation type="list" allowBlank="1" showInputMessage="1" showErrorMessage="1" sqref="C9:C12 C14:C26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1" workbookViewId="0">
      <selection activeCell="A46" sqref="A46:F48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customWidth="1"/>
    <col min="5" max="5" width="50.7109375" customWidth="1"/>
    <col min="6" max="6" width="33.85546875" style="49" customWidth="1"/>
  </cols>
  <sheetData>
    <row r="1" spans="1:6" x14ac:dyDescent="0.25">
      <c r="A1" s="173"/>
      <c r="B1" s="174"/>
      <c r="C1" s="135" t="s">
        <v>86</v>
      </c>
      <c r="D1" s="136"/>
      <c r="E1" s="137"/>
      <c r="F1" s="69" t="s">
        <v>105</v>
      </c>
    </row>
    <row r="2" spans="1:6" x14ac:dyDescent="0.25">
      <c r="A2" s="175"/>
      <c r="B2" s="150"/>
      <c r="C2" s="138"/>
      <c r="D2" s="139"/>
      <c r="E2" s="140"/>
      <c r="F2" s="70" t="s">
        <v>115</v>
      </c>
    </row>
    <row r="3" spans="1:6" x14ac:dyDescent="0.25">
      <c r="A3" s="175"/>
      <c r="B3" s="150"/>
      <c r="C3" s="141" t="s">
        <v>87</v>
      </c>
      <c r="D3" s="142"/>
      <c r="E3" s="143"/>
      <c r="F3" s="70" t="s">
        <v>114</v>
      </c>
    </row>
    <row r="4" spans="1:6" ht="15.75" thickBot="1" x14ac:dyDescent="0.3">
      <c r="A4" s="176"/>
      <c r="B4" s="152"/>
      <c r="C4" s="144" t="s">
        <v>88</v>
      </c>
      <c r="D4" s="145"/>
      <c r="E4" s="146"/>
      <c r="F4" s="71" t="s">
        <v>93</v>
      </c>
    </row>
    <row r="5" spans="1:6" ht="13.5" customHeight="1" x14ac:dyDescent="0.25">
      <c r="A5" s="190"/>
      <c r="B5" s="190"/>
      <c r="C5" s="190"/>
      <c r="D5" s="190"/>
      <c r="E5" s="190"/>
      <c r="F5" s="91"/>
    </row>
    <row r="6" spans="1:6" ht="23.25" x14ac:dyDescent="0.25">
      <c r="A6" s="189" t="s">
        <v>89</v>
      </c>
      <c r="B6" s="189"/>
      <c r="C6" s="189"/>
      <c r="D6" s="65"/>
      <c r="E6" s="65"/>
      <c r="F6" s="91"/>
    </row>
    <row r="7" spans="1:6" ht="11.25" customHeight="1" thickBot="1" x14ac:dyDescent="0.3">
      <c r="A7" s="14"/>
      <c r="B7" s="36"/>
      <c r="C7" s="5"/>
      <c r="D7" s="5"/>
      <c r="E7" s="5"/>
      <c r="F7" s="91"/>
    </row>
    <row r="8" spans="1:6" s="12" customFormat="1" ht="19.5" thickBot="1" x14ac:dyDescent="0.3">
      <c r="A8" s="193" t="s">
        <v>0</v>
      </c>
      <c r="B8" s="194"/>
      <c r="C8" s="103" t="s">
        <v>1</v>
      </c>
      <c r="D8" s="103" t="s">
        <v>3</v>
      </c>
      <c r="E8" s="103" t="s">
        <v>2</v>
      </c>
      <c r="F8" s="73" t="s">
        <v>91</v>
      </c>
    </row>
    <row r="9" spans="1:6" ht="114" customHeight="1" x14ac:dyDescent="0.25">
      <c r="A9" s="59"/>
      <c r="B9" s="72"/>
      <c r="C9" s="13"/>
      <c r="D9" s="13"/>
      <c r="E9" s="94"/>
      <c r="F9" s="102"/>
    </row>
    <row r="10" spans="1:6" ht="91.5" customHeight="1" x14ac:dyDescent="0.25">
      <c r="A10" s="24"/>
      <c r="B10" s="66"/>
      <c r="C10" s="2"/>
      <c r="D10" s="2"/>
      <c r="E10" s="86"/>
      <c r="F10" s="97"/>
    </row>
    <row r="11" spans="1:6" ht="93" customHeight="1" x14ac:dyDescent="0.25">
      <c r="A11" s="24"/>
      <c r="B11" s="66"/>
      <c r="C11" s="2"/>
      <c r="D11" s="2"/>
      <c r="E11" s="86"/>
      <c r="F11" s="97"/>
    </row>
    <row r="12" spans="1:6" ht="77.25" customHeight="1" x14ac:dyDescent="0.25">
      <c r="A12" s="24"/>
      <c r="B12" s="66"/>
      <c r="C12" s="2"/>
      <c r="D12" s="2"/>
      <c r="E12" s="86"/>
      <c r="F12" s="97"/>
    </row>
    <row r="13" spans="1:6" ht="91.5" customHeight="1" x14ac:dyDescent="0.25">
      <c r="A13" s="24"/>
      <c r="B13" s="66"/>
      <c r="C13" s="2"/>
      <c r="D13" s="2"/>
      <c r="E13" s="86"/>
      <c r="F13" s="97"/>
    </row>
    <row r="14" spans="1:6" ht="56.25" customHeight="1" x14ac:dyDescent="0.25">
      <c r="A14" s="24"/>
      <c r="B14" s="66"/>
      <c r="C14" s="2"/>
      <c r="D14" s="2"/>
      <c r="E14" s="92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68"/>
    </row>
    <row r="16" spans="1:6" ht="39.950000000000003" customHeight="1" x14ac:dyDescent="0.25">
      <c r="A16" s="24"/>
      <c r="B16" s="66"/>
      <c r="C16" s="2"/>
      <c r="D16" s="2"/>
      <c r="E16" s="87"/>
      <c r="F16" s="68"/>
    </row>
    <row r="17" spans="1:6" ht="39.950000000000003" customHeight="1" x14ac:dyDescent="0.25">
      <c r="A17" s="24"/>
      <c r="B17" s="66"/>
      <c r="C17" s="2"/>
      <c r="D17" s="2"/>
      <c r="E17" s="86"/>
      <c r="F17" s="97"/>
    </row>
    <row r="18" spans="1:6" ht="39.950000000000003" customHeight="1" x14ac:dyDescent="0.25">
      <c r="A18" s="24"/>
      <c r="B18" s="66"/>
      <c r="C18" s="2"/>
      <c r="D18" s="2"/>
      <c r="E18" s="87"/>
      <c r="F18" s="98"/>
    </row>
    <row r="19" spans="1:6" ht="39.950000000000003" customHeight="1" x14ac:dyDescent="0.25">
      <c r="A19" s="24"/>
      <c r="B19" s="66"/>
      <c r="C19" s="2"/>
      <c r="D19" s="2"/>
      <c r="E19" s="93"/>
      <c r="F19" s="97"/>
    </row>
    <row r="20" spans="1:6" ht="42" customHeight="1" x14ac:dyDescent="0.25">
      <c r="A20" s="24"/>
      <c r="B20" s="66"/>
      <c r="C20" s="2"/>
      <c r="D20" s="2"/>
      <c r="E20" s="94"/>
      <c r="F20" s="97"/>
    </row>
    <row r="21" spans="1:6" ht="51.75" customHeight="1" x14ac:dyDescent="0.25">
      <c r="A21" s="24"/>
      <c r="B21" s="66"/>
      <c r="C21" s="2"/>
      <c r="D21" s="2"/>
      <c r="E21" s="94"/>
      <c r="F21" s="97"/>
    </row>
    <row r="22" spans="1:6" ht="39.950000000000003" hidden="1" customHeight="1" x14ac:dyDescent="0.25">
      <c r="A22" s="24"/>
      <c r="B22" s="66"/>
      <c r="C22" s="2"/>
      <c r="D22" s="2">
        <f>SUM(D9:D21)</f>
        <v>0</v>
      </c>
      <c r="E22" s="87"/>
      <c r="F22" s="68"/>
    </row>
    <row r="23" spans="1:6" s="11" customFormat="1" ht="39.950000000000003" customHeight="1" x14ac:dyDescent="0.3">
      <c r="A23" s="26" t="s">
        <v>11</v>
      </c>
      <c r="B23" s="187" t="s">
        <v>67</v>
      </c>
      <c r="C23" s="187"/>
      <c r="D23" s="184" t="e">
        <f>(D22/(A21*3))</f>
        <v>#DIV/0!</v>
      </c>
      <c r="E23" s="184"/>
      <c r="F23" s="185"/>
    </row>
    <row r="24" spans="1:6" ht="66.75" customHeight="1" x14ac:dyDescent="0.25">
      <c r="A24" s="24"/>
      <c r="B24" s="66"/>
      <c r="C24" s="2"/>
      <c r="D24" s="2"/>
      <c r="E24" s="85"/>
      <c r="F24" s="99"/>
    </row>
    <row r="25" spans="1:6" ht="39.950000000000003" customHeight="1" x14ac:dyDescent="0.25">
      <c r="A25" s="24"/>
      <c r="B25" s="66"/>
      <c r="C25" s="2"/>
      <c r="D25" s="2"/>
      <c r="E25" s="87"/>
      <c r="F25" s="97"/>
    </row>
    <row r="26" spans="1:6" ht="39.950000000000003" customHeight="1" x14ac:dyDescent="0.25">
      <c r="A26" s="24"/>
      <c r="B26" s="66"/>
      <c r="C26" s="2"/>
      <c r="D26" s="2"/>
      <c r="E26" s="85"/>
      <c r="F26" s="97"/>
    </row>
    <row r="27" spans="1:6" ht="39.950000000000003" customHeight="1" x14ac:dyDescent="0.25">
      <c r="A27" s="24"/>
      <c r="B27" s="66"/>
      <c r="C27" s="2"/>
      <c r="D27" s="2"/>
      <c r="E27" s="86"/>
      <c r="F27" s="97"/>
    </row>
    <row r="28" spans="1:6" ht="39.950000000000003" customHeight="1" x14ac:dyDescent="0.25">
      <c r="A28" s="24"/>
      <c r="B28" s="66"/>
      <c r="C28" s="2"/>
      <c r="D28" s="2"/>
      <c r="E28" s="85"/>
      <c r="F28" s="68"/>
    </row>
    <row r="29" spans="1:6" ht="39.950000000000003" customHeight="1" x14ac:dyDescent="0.25">
      <c r="A29" s="24"/>
      <c r="B29" s="66"/>
      <c r="C29" s="2"/>
      <c r="D29" s="2"/>
      <c r="E29" s="95"/>
      <c r="F29" s="97"/>
    </row>
    <row r="30" spans="1:6" ht="39.950000000000003" customHeight="1" x14ac:dyDescent="0.25">
      <c r="A30" s="24"/>
      <c r="B30" s="66"/>
      <c r="C30" s="2"/>
      <c r="D30" s="2"/>
      <c r="E30" s="95"/>
      <c r="F30" s="97"/>
    </row>
    <row r="31" spans="1:6" ht="39.950000000000003" customHeight="1" x14ac:dyDescent="0.25">
      <c r="A31" s="24"/>
      <c r="B31" s="66"/>
      <c r="C31" s="2"/>
      <c r="D31" s="2"/>
      <c r="E31" s="87"/>
      <c r="F31" s="97"/>
    </row>
    <row r="32" spans="1:6" ht="56.25" customHeight="1" x14ac:dyDescent="0.25">
      <c r="A32" s="24"/>
      <c r="B32" s="66"/>
      <c r="C32" s="2"/>
      <c r="D32" s="2"/>
      <c r="E32" s="92"/>
      <c r="F32" s="97"/>
    </row>
    <row r="33" spans="1:6" ht="39.950000000000003" hidden="1" customHeight="1" x14ac:dyDescent="0.25">
      <c r="A33" s="24"/>
      <c r="B33" s="66"/>
      <c r="C33" s="2"/>
      <c r="D33" s="2">
        <f>SUM(D24:D32)</f>
        <v>0</v>
      </c>
      <c r="E33" s="87"/>
      <c r="F33" s="68"/>
    </row>
    <row r="34" spans="1:6" s="11" customFormat="1" ht="39.950000000000003" customHeight="1" x14ac:dyDescent="0.3">
      <c r="A34" s="26" t="s">
        <v>12</v>
      </c>
      <c r="B34" s="187" t="s">
        <v>71</v>
      </c>
      <c r="C34" s="187"/>
      <c r="D34" s="195" t="e">
        <f>(D33/(A32*3))</f>
        <v>#DIV/0!</v>
      </c>
      <c r="E34" s="195"/>
      <c r="F34" s="196"/>
    </row>
    <row r="35" spans="1:6" ht="50.25" customHeight="1" x14ac:dyDescent="0.25">
      <c r="A35" s="25"/>
      <c r="B35" s="66"/>
      <c r="C35" s="2"/>
      <c r="D35" s="2"/>
      <c r="E35" s="86"/>
      <c r="F35" s="97"/>
    </row>
    <row r="36" spans="1:6" ht="114" customHeight="1" x14ac:dyDescent="0.25">
      <c r="A36" s="25"/>
      <c r="B36" s="66"/>
      <c r="C36" s="2"/>
      <c r="D36" s="2"/>
      <c r="E36" s="85"/>
      <c r="F36" s="99"/>
    </row>
    <row r="37" spans="1:6" ht="72.75" customHeight="1" x14ac:dyDescent="0.25">
      <c r="A37" s="25"/>
      <c r="B37" s="66"/>
      <c r="C37" s="2"/>
      <c r="D37" s="2"/>
      <c r="E37" s="86"/>
      <c r="F37" s="97"/>
    </row>
    <row r="38" spans="1:6" ht="39.950000000000003" hidden="1" customHeight="1" x14ac:dyDescent="0.25">
      <c r="A38" s="25"/>
      <c r="B38" s="66"/>
      <c r="C38" s="2"/>
      <c r="D38" s="2">
        <f>SUM(D35:D37)</f>
        <v>0</v>
      </c>
      <c r="E38" s="100"/>
      <c r="F38" s="68"/>
    </row>
    <row r="39" spans="1:6" s="11" customFormat="1" ht="39.950000000000003" customHeight="1" x14ac:dyDescent="0.3">
      <c r="A39" s="26" t="s">
        <v>13</v>
      </c>
      <c r="B39" s="187" t="s">
        <v>63</v>
      </c>
      <c r="C39" s="187"/>
      <c r="D39" s="195" t="e">
        <f>(D38/(A37*3))</f>
        <v>#DIV/0!</v>
      </c>
      <c r="E39" s="195"/>
      <c r="F39" s="196"/>
    </row>
    <row r="40" spans="1:6" ht="39.950000000000003" customHeight="1" x14ac:dyDescent="0.25">
      <c r="A40" s="25"/>
      <c r="B40" s="101"/>
      <c r="C40" s="2"/>
      <c r="D40" s="2"/>
      <c r="E40" s="86"/>
      <c r="F40" s="68"/>
    </row>
    <row r="41" spans="1:6" ht="39.950000000000003" customHeight="1" x14ac:dyDescent="0.25">
      <c r="A41" s="25"/>
      <c r="B41" s="101"/>
      <c r="C41" s="2"/>
      <c r="D41" s="2"/>
      <c r="E41" s="86"/>
      <c r="F41" s="97"/>
    </row>
    <row r="42" spans="1:6" ht="39.950000000000003" customHeight="1" x14ac:dyDescent="0.25">
      <c r="A42" s="25"/>
      <c r="B42" s="101"/>
      <c r="C42" s="2"/>
      <c r="D42" s="2"/>
      <c r="E42" s="92"/>
      <c r="F42" s="97"/>
    </row>
    <row r="43" spans="1:6" ht="39.950000000000003" customHeight="1" x14ac:dyDescent="0.25">
      <c r="A43" s="25"/>
      <c r="B43" s="101"/>
      <c r="C43" s="2"/>
      <c r="D43" s="2"/>
      <c r="E43" s="92"/>
      <c r="F43" s="68"/>
    </row>
    <row r="44" spans="1:6" ht="39.950000000000003" hidden="1" customHeight="1" x14ac:dyDescent="0.25">
      <c r="A44" s="25"/>
      <c r="B44" s="101"/>
      <c r="C44" s="2"/>
      <c r="D44" s="2">
        <f>SUM(D40:D43)</f>
        <v>0</v>
      </c>
      <c r="E44" s="100"/>
      <c r="F44" s="68"/>
    </row>
    <row r="45" spans="1:6" s="11" customFormat="1" ht="39.950000000000003" customHeight="1" x14ac:dyDescent="0.3">
      <c r="A45" s="26" t="s">
        <v>14</v>
      </c>
      <c r="B45" s="187" t="s">
        <v>64</v>
      </c>
      <c r="C45" s="187"/>
      <c r="D45" s="195" t="e">
        <f>(D44/(A43*3))</f>
        <v>#DIV/0!</v>
      </c>
      <c r="E45" s="195"/>
      <c r="F45" s="196"/>
    </row>
    <row r="46" spans="1:6" ht="39.950000000000003" customHeight="1" x14ac:dyDescent="0.25">
      <c r="A46" s="25"/>
      <c r="B46" s="101"/>
      <c r="C46" s="2"/>
      <c r="D46" s="2"/>
      <c r="E46" s="85"/>
      <c r="F46" s="97"/>
    </row>
    <row r="47" spans="1:6" ht="55.5" customHeight="1" x14ac:dyDescent="0.25">
      <c r="A47" s="25"/>
      <c r="B47" s="101"/>
      <c r="C47" s="2"/>
      <c r="D47" s="2"/>
      <c r="E47" s="85"/>
      <c r="F47" s="97"/>
    </row>
    <row r="48" spans="1:6" ht="39.950000000000003" customHeight="1" x14ac:dyDescent="0.25">
      <c r="A48" s="25"/>
      <c r="B48" s="101"/>
      <c r="C48" s="2"/>
      <c r="D48" s="2"/>
      <c r="E48" s="92"/>
      <c r="F48" s="97"/>
    </row>
    <row r="49" spans="1:6" ht="39.950000000000003" hidden="1" customHeight="1" x14ac:dyDescent="0.25">
      <c r="A49" s="25"/>
      <c r="B49" s="101"/>
      <c r="C49" s="2"/>
      <c r="D49" s="2">
        <f>SUM(D46:D48)</f>
        <v>0</v>
      </c>
      <c r="E49" s="100"/>
      <c r="F49" s="68"/>
    </row>
    <row r="50" spans="1:6" s="11" customFormat="1" ht="39.950000000000003" customHeight="1" x14ac:dyDescent="0.3">
      <c r="A50" s="26" t="s">
        <v>15</v>
      </c>
      <c r="B50" s="187" t="s">
        <v>65</v>
      </c>
      <c r="C50" s="187"/>
      <c r="D50" s="195" t="e">
        <f>(D49/(A48*3))</f>
        <v>#DIV/0!</v>
      </c>
      <c r="E50" s="195"/>
      <c r="F50" s="196"/>
    </row>
    <row r="51" spans="1:6" ht="9.75" customHeight="1" x14ac:dyDescent="0.25">
      <c r="A51" s="191"/>
      <c r="B51" s="192"/>
      <c r="C51" s="192"/>
      <c r="D51" s="192"/>
      <c r="E51" s="192"/>
      <c r="F51" s="68"/>
    </row>
    <row r="52" spans="1:6" ht="45.75" customHeight="1" thickBot="1" x14ac:dyDescent="0.3">
      <c r="A52" s="33">
        <v>1.2</v>
      </c>
      <c r="B52" s="186" t="s">
        <v>66</v>
      </c>
      <c r="C52" s="186"/>
      <c r="D52" s="197" t="e">
        <f>AVERAGE(D23,D34,D39,D45,D50)</f>
        <v>#DIV/0!</v>
      </c>
      <c r="E52" s="197"/>
      <c r="F52" s="198"/>
    </row>
  </sheetData>
  <mergeCells count="20">
    <mergeCell ref="B52:C52"/>
    <mergeCell ref="B39:C39"/>
    <mergeCell ref="B45:C45"/>
    <mergeCell ref="B50:C50"/>
    <mergeCell ref="A5:E5"/>
    <mergeCell ref="A51:E51"/>
    <mergeCell ref="B23:C23"/>
    <mergeCell ref="A8:B8"/>
    <mergeCell ref="B34:C34"/>
    <mergeCell ref="D45:F45"/>
    <mergeCell ref="D39:F39"/>
    <mergeCell ref="D34:F34"/>
    <mergeCell ref="D23:F23"/>
    <mergeCell ref="D50:F50"/>
    <mergeCell ref="D52:F52"/>
    <mergeCell ref="A1:B4"/>
    <mergeCell ref="C1:E2"/>
    <mergeCell ref="C3:E3"/>
    <mergeCell ref="C4:E4"/>
    <mergeCell ref="A6:C6"/>
  </mergeCells>
  <conditionalFormatting sqref="D22 D33">
    <cfRule type="cellIs" dxfId="87" priority="41" operator="equal">
      <formula>1</formula>
    </cfRule>
    <cfRule type="cellIs" dxfId="86" priority="42" operator="equal">
      <formula>2</formula>
    </cfRule>
    <cfRule type="cellIs" dxfId="85" priority="43" operator="equal">
      <formula>3</formula>
    </cfRule>
    <cfRule type="cellIs" dxfId="84" priority="44" operator="equal">
      <formula>4</formula>
    </cfRule>
  </conditionalFormatting>
  <conditionalFormatting sqref="D38">
    <cfRule type="cellIs" dxfId="83" priority="37" operator="equal">
      <formula>1</formula>
    </cfRule>
    <cfRule type="cellIs" dxfId="82" priority="38" operator="equal">
      <formula>2</formula>
    </cfRule>
    <cfRule type="cellIs" dxfId="81" priority="39" operator="equal">
      <formula>3</formula>
    </cfRule>
    <cfRule type="cellIs" dxfId="80" priority="40" operator="equal">
      <formula>4</formula>
    </cfRule>
  </conditionalFormatting>
  <conditionalFormatting sqref="D44">
    <cfRule type="cellIs" dxfId="79" priority="33" operator="equal">
      <formula>1</formula>
    </cfRule>
    <cfRule type="cellIs" dxfId="78" priority="34" operator="equal">
      <formula>2</formula>
    </cfRule>
    <cfRule type="cellIs" dxfId="77" priority="35" operator="equal">
      <formula>3</formula>
    </cfRule>
    <cfRule type="cellIs" dxfId="76" priority="36" operator="equal">
      <formula>4</formula>
    </cfRule>
  </conditionalFormatting>
  <conditionalFormatting sqref="D49">
    <cfRule type="cellIs" dxfId="75" priority="29" operator="equal">
      <formula>1</formula>
    </cfRule>
    <cfRule type="cellIs" dxfId="74" priority="30" operator="equal">
      <formula>2</formula>
    </cfRule>
    <cfRule type="cellIs" dxfId="73" priority="31" operator="equal">
      <formula>3</formula>
    </cfRule>
    <cfRule type="cellIs" dxfId="72" priority="32" operator="equal">
      <formula>4</formula>
    </cfRule>
  </conditionalFormatting>
  <conditionalFormatting sqref="D9:D21">
    <cfRule type="cellIs" dxfId="71" priority="17" operator="equal">
      <formula>0</formula>
    </cfRule>
    <cfRule type="cellIs" dxfId="70" priority="18" operator="equal">
      <formula>1</formula>
    </cfRule>
    <cfRule type="cellIs" dxfId="69" priority="19" operator="equal">
      <formula>2</formula>
    </cfRule>
    <cfRule type="cellIs" dxfId="68" priority="20" operator="equal">
      <formula>3</formula>
    </cfRule>
  </conditionalFormatting>
  <conditionalFormatting sqref="D24:D32">
    <cfRule type="cellIs" dxfId="67" priority="13" operator="equal">
      <formula>0</formula>
    </cfRule>
    <cfRule type="cellIs" dxfId="66" priority="14" operator="equal">
      <formula>1</formula>
    </cfRule>
    <cfRule type="cellIs" dxfId="65" priority="15" operator="equal">
      <formula>2</formula>
    </cfRule>
    <cfRule type="cellIs" dxfId="64" priority="16" operator="equal">
      <formula>3</formula>
    </cfRule>
  </conditionalFormatting>
  <conditionalFormatting sqref="D35:D37">
    <cfRule type="cellIs" dxfId="63" priority="9" operator="equal">
      <formula>0</formula>
    </cfRule>
    <cfRule type="cellIs" dxfId="62" priority="10" operator="equal">
      <formula>1</formula>
    </cfRule>
    <cfRule type="cellIs" dxfId="61" priority="11" operator="equal">
      <formula>2</formula>
    </cfRule>
    <cfRule type="cellIs" dxfId="60" priority="12" operator="equal">
      <formula>3</formula>
    </cfRule>
  </conditionalFormatting>
  <conditionalFormatting sqref="D40:D43">
    <cfRule type="cellIs" dxfId="59" priority="5" operator="equal">
      <formula>0</formula>
    </cfRule>
    <cfRule type="cellIs" dxfId="58" priority="6" operator="equal">
      <formula>1</formula>
    </cfRule>
    <cfRule type="cellIs" dxfId="57" priority="7" operator="equal">
      <formula>2</formula>
    </cfRule>
    <cfRule type="cellIs" dxfId="56" priority="8" operator="equal">
      <formula>3</formula>
    </cfRule>
  </conditionalFormatting>
  <conditionalFormatting sqref="D46:D48">
    <cfRule type="cellIs" dxfId="55" priority="1" operator="equal">
      <formula>0</formula>
    </cfRule>
    <cfRule type="cellIs" dxfId="54" priority="2" operator="equal">
      <formula>1</formula>
    </cfRule>
    <cfRule type="cellIs" dxfId="53" priority="3" operator="equal">
      <formula>2</formula>
    </cfRule>
    <cfRule type="cellIs" dxfId="52" priority="4" operator="equal">
      <formula>3</formula>
    </cfRule>
  </conditionalFormatting>
  <dataValidations count="1">
    <dataValidation type="list" allowBlank="1" showInputMessage="1" showErrorMessage="1" sqref="C9:C22 C24:C33 C35:C38 C40:C44 C46:C49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0" workbookViewId="0">
      <selection activeCell="A38" sqref="A38"/>
    </sheetView>
  </sheetViews>
  <sheetFormatPr baseColWidth="10" defaultColWidth="19" defaultRowHeight="15" x14ac:dyDescent="0.25"/>
  <cols>
    <col min="1" max="1" width="7.28515625" style="1" customWidth="1"/>
    <col min="2" max="2" width="50.7109375" style="8" customWidth="1"/>
    <col min="3" max="3" width="14.7109375" customWidth="1"/>
    <col min="4" max="4" width="14.7109375" style="1" customWidth="1"/>
    <col min="5" max="5" width="50.7109375" customWidth="1"/>
    <col min="6" max="6" width="31.28515625" customWidth="1"/>
  </cols>
  <sheetData>
    <row r="1" spans="1:6" x14ac:dyDescent="0.25">
      <c r="A1" s="173"/>
      <c r="B1" s="174"/>
      <c r="C1" s="135" t="s">
        <v>86</v>
      </c>
      <c r="D1" s="136"/>
      <c r="E1" s="137"/>
      <c r="F1" s="56" t="s">
        <v>106</v>
      </c>
    </row>
    <row r="2" spans="1:6" x14ac:dyDescent="0.25">
      <c r="A2" s="175"/>
      <c r="B2" s="150"/>
      <c r="C2" s="138"/>
      <c r="D2" s="139"/>
      <c r="E2" s="140"/>
      <c r="F2" s="57" t="s">
        <v>94</v>
      </c>
    </row>
    <row r="3" spans="1:6" x14ac:dyDescent="0.25">
      <c r="A3" s="175"/>
      <c r="B3" s="150"/>
      <c r="C3" s="141" t="s">
        <v>87</v>
      </c>
      <c r="D3" s="142"/>
      <c r="E3" s="143"/>
      <c r="F3" s="57" t="s">
        <v>113</v>
      </c>
    </row>
    <row r="4" spans="1:6" ht="15.75" thickBot="1" x14ac:dyDescent="0.3">
      <c r="A4" s="176"/>
      <c r="B4" s="152"/>
      <c r="C4" s="144" t="s">
        <v>88</v>
      </c>
      <c r="D4" s="145"/>
      <c r="E4" s="146"/>
      <c r="F4" s="58" t="s">
        <v>95</v>
      </c>
    </row>
    <row r="5" spans="1:6" ht="10.5" customHeight="1" x14ac:dyDescent="0.25">
      <c r="A5" s="55"/>
      <c r="B5" s="55"/>
      <c r="C5" s="62"/>
      <c r="D5" s="62"/>
      <c r="E5" s="62"/>
      <c r="F5" s="54"/>
    </row>
    <row r="6" spans="1:6" ht="23.25" x14ac:dyDescent="0.35">
      <c r="A6" s="205" t="s">
        <v>58</v>
      </c>
      <c r="B6" s="205"/>
      <c r="C6" s="205"/>
      <c r="D6" s="62"/>
      <c r="E6" s="62"/>
      <c r="F6" s="54"/>
    </row>
    <row r="7" spans="1:6" ht="9.75" customHeight="1" thickBot="1" x14ac:dyDescent="0.3">
      <c r="A7" s="204"/>
      <c r="B7" s="204"/>
      <c r="C7" s="204"/>
      <c r="D7" s="204"/>
      <c r="E7" s="204"/>
    </row>
    <row r="8" spans="1:6" s="11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83.25" customHeight="1" x14ac:dyDescent="0.25">
      <c r="A9" s="74"/>
      <c r="B9" s="75"/>
      <c r="C9" s="76"/>
      <c r="D9" s="76"/>
      <c r="E9" s="117"/>
      <c r="F9" s="118"/>
    </row>
    <row r="10" spans="1:6" ht="80.25" customHeight="1" x14ac:dyDescent="0.25">
      <c r="A10" s="24"/>
      <c r="B10" s="66"/>
      <c r="C10" s="2"/>
      <c r="D10" s="2"/>
      <c r="E10" s="86"/>
      <c r="F10" s="97"/>
    </row>
    <row r="11" spans="1:6" ht="89.25" customHeight="1" x14ac:dyDescent="0.25">
      <c r="A11" s="24"/>
      <c r="B11" s="66"/>
      <c r="C11" s="2"/>
      <c r="D11" s="2"/>
      <c r="E11" s="86"/>
      <c r="F11" s="97"/>
    </row>
    <row r="12" spans="1:6" ht="39.950000000000003" customHeight="1" x14ac:dyDescent="0.25">
      <c r="A12" s="24"/>
      <c r="B12" s="66"/>
      <c r="C12" s="2"/>
      <c r="D12" s="2"/>
      <c r="E12" s="86"/>
      <c r="F12" s="97"/>
    </row>
    <row r="13" spans="1:6" ht="39.950000000000003" customHeight="1" x14ac:dyDescent="0.25">
      <c r="A13" s="24"/>
      <c r="B13" s="66"/>
      <c r="C13" s="2"/>
      <c r="D13" s="2"/>
      <c r="E13" s="86"/>
      <c r="F13" s="97"/>
    </row>
    <row r="14" spans="1:6" ht="39.950000000000003" customHeight="1" x14ac:dyDescent="0.25">
      <c r="A14" s="24"/>
      <c r="B14" s="66"/>
      <c r="C14" s="2"/>
      <c r="D14" s="2"/>
      <c r="E14" s="86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97"/>
    </row>
    <row r="16" spans="1:6" ht="39.950000000000003" hidden="1" customHeight="1" x14ac:dyDescent="0.25">
      <c r="A16" s="24"/>
      <c r="B16" s="66"/>
      <c r="C16" s="2"/>
      <c r="D16" s="2">
        <f>SUM(D9:D15)</f>
        <v>0</v>
      </c>
      <c r="E16" s="87"/>
      <c r="F16" s="67"/>
    </row>
    <row r="17" spans="1:6" s="27" customFormat="1" ht="39.950000000000003" customHeight="1" x14ac:dyDescent="0.3">
      <c r="A17" s="26" t="s">
        <v>20</v>
      </c>
      <c r="B17" s="206" t="s">
        <v>72</v>
      </c>
      <c r="C17" s="206"/>
      <c r="D17" s="195" t="e">
        <f>(D16/(A15*3))</f>
        <v>#DIV/0!</v>
      </c>
      <c r="E17" s="195"/>
      <c r="F17" s="196"/>
    </row>
    <row r="18" spans="1:6" ht="39.950000000000003" customHeight="1" x14ac:dyDescent="0.25">
      <c r="A18" s="24">
        <v>1</v>
      </c>
      <c r="B18" s="66"/>
      <c r="C18" s="2"/>
      <c r="D18" s="2"/>
      <c r="E18" s="92"/>
      <c r="F18" s="97"/>
    </row>
    <row r="19" spans="1:6" ht="39.950000000000003" customHeight="1" x14ac:dyDescent="0.25">
      <c r="A19" s="24">
        <v>2</v>
      </c>
      <c r="B19" s="66"/>
      <c r="C19" s="2"/>
      <c r="D19" s="2"/>
      <c r="E19" s="92"/>
      <c r="F19" s="67"/>
    </row>
    <row r="20" spans="1:6" ht="39.950000000000003" hidden="1" customHeight="1" x14ac:dyDescent="0.25">
      <c r="A20" s="24"/>
      <c r="B20" s="66"/>
      <c r="C20" s="2"/>
      <c r="D20" s="2">
        <f>SUM(D18:D19)</f>
        <v>0</v>
      </c>
      <c r="E20" s="87"/>
      <c r="F20" s="67"/>
    </row>
    <row r="21" spans="1:6" s="27" customFormat="1" ht="39.950000000000003" customHeight="1" x14ac:dyDescent="0.3">
      <c r="A21" s="26" t="s">
        <v>22</v>
      </c>
      <c r="B21" s="206" t="s">
        <v>73</v>
      </c>
      <c r="C21" s="206"/>
      <c r="D21" s="195">
        <f>(D20/(A19*3))</f>
        <v>0</v>
      </c>
      <c r="E21" s="195"/>
      <c r="F21" s="196"/>
    </row>
    <row r="22" spans="1:6" ht="39.950000000000003" customHeight="1" x14ac:dyDescent="0.25">
      <c r="A22" s="25"/>
      <c r="B22" s="66"/>
      <c r="C22" s="2"/>
      <c r="D22" s="2"/>
      <c r="E22" s="92"/>
      <c r="F22" s="67"/>
    </row>
    <row r="23" spans="1:6" ht="39.950000000000003" customHeight="1" x14ac:dyDescent="0.25">
      <c r="A23" s="25"/>
      <c r="B23" s="66"/>
      <c r="C23" s="2"/>
      <c r="D23" s="2"/>
      <c r="E23" s="92"/>
      <c r="F23" s="67"/>
    </row>
    <row r="24" spans="1:6" ht="39.950000000000003" customHeight="1" x14ac:dyDescent="0.25">
      <c r="A24" s="25"/>
      <c r="B24" s="66"/>
      <c r="C24" s="2"/>
      <c r="D24" s="2"/>
      <c r="E24" s="92"/>
      <c r="F24" s="67"/>
    </row>
    <row r="25" spans="1:6" ht="39.950000000000003" customHeight="1" x14ac:dyDescent="0.25">
      <c r="A25" s="25"/>
      <c r="B25" s="66"/>
      <c r="C25" s="2"/>
      <c r="D25" s="2"/>
      <c r="E25" s="92"/>
      <c r="F25" s="67"/>
    </row>
    <row r="26" spans="1:6" ht="39.950000000000003" customHeight="1" x14ac:dyDescent="0.25">
      <c r="A26" s="25"/>
      <c r="B26" s="66"/>
      <c r="C26" s="2"/>
      <c r="D26" s="2"/>
      <c r="E26" s="92"/>
      <c r="F26" s="67"/>
    </row>
    <row r="27" spans="1:6" ht="39.950000000000003" hidden="1" customHeight="1" x14ac:dyDescent="0.25">
      <c r="A27" s="25"/>
      <c r="B27" s="66"/>
      <c r="C27" s="2"/>
      <c r="D27" s="2">
        <f>SUM(D22:D26)</f>
        <v>0</v>
      </c>
      <c r="E27" s="100"/>
      <c r="F27" s="67"/>
    </row>
    <row r="28" spans="1:6" s="27" customFormat="1" ht="39.950000000000003" customHeight="1" x14ac:dyDescent="0.3">
      <c r="A28" s="26" t="s">
        <v>24</v>
      </c>
      <c r="B28" s="206" t="s">
        <v>74</v>
      </c>
      <c r="C28" s="206"/>
      <c r="D28" s="195" t="e">
        <f>(D27/(A26*3))</f>
        <v>#DIV/0!</v>
      </c>
      <c r="E28" s="195"/>
      <c r="F28" s="196"/>
    </row>
    <row r="29" spans="1:6" ht="7.5" customHeight="1" x14ac:dyDescent="0.25">
      <c r="A29" s="202"/>
      <c r="B29" s="203"/>
      <c r="C29" s="203"/>
      <c r="D29" s="203"/>
      <c r="E29" s="203"/>
      <c r="F29" s="106"/>
    </row>
    <row r="30" spans="1:6" ht="39.950000000000003" customHeight="1" thickBot="1" x14ac:dyDescent="0.3">
      <c r="A30" s="33">
        <v>1.2</v>
      </c>
      <c r="B30" s="201" t="s">
        <v>75</v>
      </c>
      <c r="C30" s="201"/>
      <c r="D30" s="197" t="e">
        <f>AVERAGE(D28,D21,D17)</f>
        <v>#DIV/0!</v>
      </c>
      <c r="E30" s="197"/>
      <c r="F30" s="198"/>
    </row>
  </sheetData>
  <mergeCells count="16">
    <mergeCell ref="A8:B8"/>
    <mergeCell ref="B30:C30"/>
    <mergeCell ref="A29:E29"/>
    <mergeCell ref="A1:B4"/>
    <mergeCell ref="C1:E2"/>
    <mergeCell ref="C3:E3"/>
    <mergeCell ref="C4:E4"/>
    <mergeCell ref="A7:E7"/>
    <mergeCell ref="A6:C6"/>
    <mergeCell ref="D17:F17"/>
    <mergeCell ref="D21:F21"/>
    <mergeCell ref="D28:F28"/>
    <mergeCell ref="D30:F30"/>
    <mergeCell ref="B28:C28"/>
    <mergeCell ref="B17:C17"/>
    <mergeCell ref="B21:C21"/>
  </mergeCells>
  <conditionalFormatting sqref="D9:D15">
    <cfRule type="cellIs" dxfId="51" priority="13" operator="equal">
      <formula>0</formula>
    </cfRule>
    <cfRule type="cellIs" dxfId="50" priority="14" operator="equal">
      <formula>1</formula>
    </cfRule>
    <cfRule type="cellIs" dxfId="49" priority="15" operator="equal">
      <formula>2</formula>
    </cfRule>
    <cfRule type="cellIs" dxfId="48" priority="16" operator="equal">
      <formula>3</formula>
    </cfRule>
  </conditionalFormatting>
  <conditionalFormatting sqref="D18">
    <cfRule type="cellIs" dxfId="47" priority="9" operator="equal">
      <formula>0</formula>
    </cfRule>
    <cfRule type="cellIs" dxfId="46" priority="10" operator="equal">
      <formula>1</formula>
    </cfRule>
    <cfRule type="cellIs" dxfId="45" priority="11" operator="equal">
      <formula>2</formula>
    </cfRule>
    <cfRule type="cellIs" dxfId="44" priority="12" operator="equal">
      <formula>3</formula>
    </cfRule>
  </conditionalFormatting>
  <conditionalFormatting sqref="D22:D26">
    <cfRule type="cellIs" dxfId="43" priority="5" operator="equal">
      <formula>0</formula>
    </cfRule>
    <cfRule type="cellIs" dxfId="42" priority="6" operator="equal">
      <formula>1</formula>
    </cfRule>
    <cfRule type="cellIs" dxfId="41" priority="7" operator="equal">
      <formula>2</formula>
    </cfRule>
    <cfRule type="cellIs" dxfId="40" priority="8" operator="equal">
      <formula>3</formula>
    </cfRule>
  </conditionalFormatting>
  <conditionalFormatting sqref="D19">
    <cfRule type="cellIs" dxfId="39" priority="1" operator="equal">
      <formula>0</formula>
    </cfRule>
    <cfRule type="cellIs" dxfId="38" priority="2" operator="equal">
      <formula>1</formula>
    </cfRule>
    <cfRule type="cellIs" dxfId="37" priority="3" operator="equal">
      <formula>2</formula>
    </cfRule>
    <cfRule type="cellIs" dxfId="36" priority="4" operator="equal">
      <formula>3</formula>
    </cfRule>
  </conditionalFormatting>
  <dataValidations count="1">
    <dataValidation type="list" allowBlank="1" showInputMessage="1" showErrorMessage="1" sqref="C22:C27 C9:C16 C18:C2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26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4" customWidth="1"/>
  </cols>
  <sheetData>
    <row r="1" spans="1:6" x14ac:dyDescent="0.25">
      <c r="A1" s="173"/>
      <c r="B1" s="174"/>
      <c r="C1" s="135" t="s">
        <v>86</v>
      </c>
      <c r="D1" s="136"/>
      <c r="E1" s="137"/>
      <c r="F1" s="69" t="s">
        <v>107</v>
      </c>
    </row>
    <row r="2" spans="1:6" x14ac:dyDescent="0.25">
      <c r="A2" s="175"/>
      <c r="B2" s="150"/>
      <c r="C2" s="138"/>
      <c r="D2" s="139"/>
      <c r="E2" s="140"/>
      <c r="F2" s="70" t="s">
        <v>97</v>
      </c>
    </row>
    <row r="3" spans="1:6" ht="21" customHeight="1" x14ac:dyDescent="0.25">
      <c r="A3" s="175"/>
      <c r="B3" s="150"/>
      <c r="C3" s="141" t="s">
        <v>87</v>
      </c>
      <c r="D3" s="142"/>
      <c r="E3" s="143"/>
      <c r="F3" s="70" t="s">
        <v>108</v>
      </c>
    </row>
    <row r="4" spans="1:6" ht="15.75" thickBot="1" x14ac:dyDescent="0.3">
      <c r="A4" s="176"/>
      <c r="B4" s="152"/>
      <c r="C4" s="144" t="s">
        <v>88</v>
      </c>
      <c r="D4" s="145"/>
      <c r="E4" s="146"/>
      <c r="F4" s="71" t="s">
        <v>96</v>
      </c>
    </row>
    <row r="5" spans="1:6" ht="12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32" t="s">
        <v>30</v>
      </c>
      <c r="B6" s="132"/>
      <c r="C6" s="132"/>
      <c r="D6" s="62"/>
      <c r="E6" s="62"/>
      <c r="F6" s="54"/>
    </row>
    <row r="7" spans="1:6" ht="9.75" customHeight="1" thickBot="1" x14ac:dyDescent="0.3">
      <c r="A7" s="60"/>
      <c r="B7" s="30"/>
      <c r="C7" s="5"/>
      <c r="D7" s="5"/>
      <c r="E7" s="5"/>
      <c r="F7" s="5"/>
    </row>
    <row r="8" spans="1:6" s="37" customFormat="1" ht="19.5" thickBot="1" x14ac:dyDescent="0.35">
      <c r="A8" s="207" t="s">
        <v>0</v>
      </c>
      <c r="B8" s="208"/>
      <c r="C8" s="107" t="s">
        <v>1</v>
      </c>
      <c r="D8" s="103" t="s">
        <v>3</v>
      </c>
      <c r="E8" s="104" t="s">
        <v>2</v>
      </c>
      <c r="F8" s="73" t="s">
        <v>91</v>
      </c>
    </row>
    <row r="9" spans="1:6" ht="59.25" customHeight="1" x14ac:dyDescent="0.25">
      <c r="A9" s="74">
        <v>1</v>
      </c>
      <c r="B9" s="75"/>
      <c r="C9" s="76"/>
      <c r="D9" s="76"/>
      <c r="E9" s="112"/>
      <c r="F9" s="129"/>
    </row>
    <row r="10" spans="1:6" ht="105" customHeight="1" x14ac:dyDescent="0.25">
      <c r="A10" s="24">
        <v>2</v>
      </c>
      <c r="B10" s="66"/>
      <c r="C10" s="2"/>
      <c r="D10" s="2"/>
      <c r="E10" s="92"/>
      <c r="F10" s="97"/>
    </row>
    <row r="11" spans="1:6" ht="83.25" customHeight="1" x14ac:dyDescent="0.25">
      <c r="A11" s="24">
        <v>3</v>
      </c>
      <c r="B11" s="66"/>
      <c r="C11" s="2"/>
      <c r="D11" s="2"/>
      <c r="E11" s="92"/>
      <c r="F11" s="129"/>
    </row>
    <row r="12" spans="1:6" ht="39.950000000000003" customHeight="1" x14ac:dyDescent="0.25">
      <c r="A12" s="24">
        <v>4</v>
      </c>
      <c r="B12" s="66"/>
      <c r="C12" s="2"/>
      <c r="D12" s="2"/>
      <c r="E12" s="92"/>
      <c r="F12" s="97"/>
    </row>
    <row r="13" spans="1:6" ht="39.950000000000003" customHeight="1" x14ac:dyDescent="0.25">
      <c r="A13" s="24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4">
        <v>6</v>
      </c>
      <c r="B14" s="66"/>
      <c r="C14" s="2"/>
      <c r="D14" s="2"/>
      <c r="E14" s="86"/>
      <c r="F14" s="97"/>
    </row>
    <row r="15" spans="1:6" ht="39.950000000000003" customHeight="1" x14ac:dyDescent="0.25">
      <c r="A15" s="24">
        <v>7</v>
      </c>
      <c r="B15" s="66"/>
      <c r="C15" s="2"/>
      <c r="D15" s="2"/>
      <c r="E15" s="86"/>
      <c r="F15" s="129"/>
    </row>
    <row r="16" spans="1:6" ht="57" customHeight="1" x14ac:dyDescent="0.25">
      <c r="A16" s="24">
        <v>8</v>
      </c>
      <c r="B16" s="66"/>
      <c r="C16" s="2"/>
      <c r="D16" s="2"/>
      <c r="E16" s="86"/>
      <c r="F16" s="129"/>
    </row>
    <row r="17" spans="1:6" ht="39.950000000000003" hidden="1" customHeight="1" x14ac:dyDescent="0.25">
      <c r="A17" s="24"/>
      <c r="B17" s="66"/>
      <c r="C17" s="2"/>
      <c r="D17" s="2">
        <f>SUM(D9:D16)</f>
        <v>0</v>
      </c>
      <c r="E17" s="87"/>
      <c r="F17" s="67"/>
    </row>
    <row r="18" spans="1:6" s="12" customFormat="1" ht="39.950000000000003" customHeight="1" x14ac:dyDescent="0.25">
      <c r="A18" s="26" t="s">
        <v>32</v>
      </c>
      <c r="B18" s="206" t="s">
        <v>76</v>
      </c>
      <c r="C18" s="206"/>
      <c r="D18" s="195">
        <f>(D17/(A16*3))</f>
        <v>0</v>
      </c>
      <c r="E18" s="195"/>
      <c r="F18" s="196"/>
    </row>
    <row r="19" spans="1:6" x14ac:dyDescent="0.25">
      <c r="A19" s="35"/>
      <c r="B19" s="105"/>
      <c r="C19" s="105"/>
      <c r="D19" s="113"/>
      <c r="E19" s="105"/>
      <c r="F19" s="106"/>
    </row>
    <row r="20" spans="1:6" s="12" customFormat="1" ht="39.950000000000003" customHeight="1" thickBot="1" x14ac:dyDescent="0.3">
      <c r="A20" s="33">
        <v>2.1</v>
      </c>
      <c r="B20" s="186" t="s">
        <v>77</v>
      </c>
      <c r="C20" s="186"/>
      <c r="D20" s="197">
        <f>AVERAGE(D18)</f>
        <v>0</v>
      </c>
      <c r="E20" s="197"/>
      <c r="F20" s="198"/>
    </row>
  </sheetData>
  <mergeCells count="10">
    <mergeCell ref="B20:C20"/>
    <mergeCell ref="B18:C18"/>
    <mergeCell ref="A8:B8"/>
    <mergeCell ref="A1:B4"/>
    <mergeCell ref="C1:E2"/>
    <mergeCell ref="C3:E3"/>
    <mergeCell ref="C4:E4"/>
    <mergeCell ref="A6:C6"/>
    <mergeCell ref="D18:F18"/>
    <mergeCell ref="D20:F20"/>
  </mergeCells>
  <conditionalFormatting sqref="D9:D16">
    <cfRule type="cellIs" dxfId="35" priority="1" operator="equal">
      <formula>0</formula>
    </cfRule>
    <cfRule type="cellIs" dxfId="34" priority="2" operator="equal">
      <formula>1</formula>
    </cfRule>
    <cfRule type="cellIs" dxfId="33" priority="3" operator="equal">
      <formula>2</formula>
    </cfRule>
    <cfRule type="cellIs" dxfId="32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B25" workbookViewId="0">
      <selection activeCell="B33" sqref="B33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2.28515625" customWidth="1"/>
  </cols>
  <sheetData>
    <row r="1" spans="1:7" x14ac:dyDescent="0.25">
      <c r="A1" s="173"/>
      <c r="B1" s="174"/>
      <c r="C1" s="135" t="s">
        <v>86</v>
      </c>
      <c r="D1" s="136"/>
      <c r="E1" s="137"/>
      <c r="F1" s="56" t="s">
        <v>109</v>
      </c>
    </row>
    <row r="2" spans="1:7" x14ac:dyDescent="0.25">
      <c r="A2" s="175"/>
      <c r="B2" s="150"/>
      <c r="C2" s="138"/>
      <c r="D2" s="139"/>
      <c r="E2" s="140"/>
      <c r="F2" s="57" t="s">
        <v>99</v>
      </c>
    </row>
    <row r="3" spans="1:7" x14ac:dyDescent="0.25">
      <c r="A3" s="175"/>
      <c r="B3" s="150"/>
      <c r="C3" s="141" t="s">
        <v>87</v>
      </c>
      <c r="D3" s="142"/>
      <c r="E3" s="143"/>
      <c r="F3" s="57" t="s">
        <v>92</v>
      </c>
    </row>
    <row r="4" spans="1:7" ht="15.75" thickBot="1" x14ac:dyDescent="0.3">
      <c r="A4" s="176"/>
      <c r="B4" s="152"/>
      <c r="C4" s="144" t="s">
        <v>88</v>
      </c>
      <c r="D4" s="145"/>
      <c r="E4" s="146"/>
      <c r="F4" s="58" t="s">
        <v>98</v>
      </c>
    </row>
    <row r="5" spans="1:7" ht="9" customHeight="1" x14ac:dyDescent="0.25">
      <c r="A5" s="55"/>
      <c r="B5" s="55"/>
      <c r="C5" s="62"/>
      <c r="D5" s="62"/>
      <c r="E5" s="62"/>
      <c r="F5" s="54"/>
    </row>
    <row r="6" spans="1:7" ht="21" x14ac:dyDescent="0.35">
      <c r="A6" s="132" t="s">
        <v>59</v>
      </c>
      <c r="B6" s="132"/>
      <c r="C6" s="63"/>
      <c r="D6" s="62"/>
      <c r="E6" s="62"/>
      <c r="F6" s="54"/>
    </row>
    <row r="7" spans="1:7" ht="12" customHeight="1" thickBot="1" x14ac:dyDescent="0.3">
      <c r="A7" s="190"/>
      <c r="B7" s="190"/>
      <c r="C7" s="190"/>
      <c r="D7" s="190"/>
      <c r="E7" s="190"/>
    </row>
    <row r="8" spans="1:7" s="37" customFormat="1" ht="19.5" thickBot="1" x14ac:dyDescent="0.35">
      <c r="A8" s="207" t="s">
        <v>0</v>
      </c>
      <c r="B8" s="209"/>
      <c r="C8" s="103" t="s">
        <v>1</v>
      </c>
      <c r="D8" s="103" t="s">
        <v>3</v>
      </c>
      <c r="E8" s="104" t="s">
        <v>2</v>
      </c>
      <c r="F8" s="73" t="s">
        <v>91</v>
      </c>
    </row>
    <row r="9" spans="1:7" ht="61.5" customHeight="1" x14ac:dyDescent="0.25">
      <c r="A9" s="74">
        <v>1</v>
      </c>
      <c r="B9" s="75"/>
      <c r="C9" s="76"/>
      <c r="D9" s="76"/>
      <c r="E9" s="117"/>
      <c r="F9" s="118"/>
    </row>
    <row r="10" spans="1:7" ht="39.950000000000003" customHeight="1" x14ac:dyDescent="0.25">
      <c r="A10" s="24">
        <v>2</v>
      </c>
      <c r="B10" s="66"/>
      <c r="C10" s="2"/>
      <c r="D10" s="2"/>
      <c r="E10" s="86"/>
      <c r="F10" s="97"/>
      <c r="G10" s="6"/>
    </row>
    <row r="11" spans="1:7" ht="39.950000000000003" customHeight="1" x14ac:dyDescent="0.25">
      <c r="A11" s="24">
        <v>3</v>
      </c>
      <c r="B11" s="66"/>
      <c r="C11" s="2"/>
      <c r="D11" s="2"/>
      <c r="E11" s="88"/>
      <c r="F11" s="97"/>
      <c r="G11" s="6"/>
    </row>
    <row r="12" spans="1:7" ht="57.75" customHeight="1" x14ac:dyDescent="0.25">
      <c r="A12" s="24">
        <v>4</v>
      </c>
      <c r="B12" s="66"/>
      <c r="C12" s="2"/>
      <c r="D12" s="2"/>
      <c r="E12" s="86"/>
      <c r="F12" s="97"/>
      <c r="G12" s="6"/>
    </row>
    <row r="13" spans="1:7" ht="124.5" customHeight="1" x14ac:dyDescent="0.25">
      <c r="A13" s="24">
        <v>5</v>
      </c>
      <c r="B13" s="66"/>
      <c r="C13" s="2"/>
      <c r="D13" s="2"/>
      <c r="E13" s="86"/>
      <c r="F13" s="97"/>
      <c r="G13" s="6"/>
    </row>
    <row r="14" spans="1:7" ht="39.950000000000003" customHeight="1" x14ac:dyDescent="0.25">
      <c r="A14" s="24">
        <v>6</v>
      </c>
      <c r="B14" s="66"/>
      <c r="C14" s="2"/>
      <c r="D14" s="2"/>
      <c r="E14" s="86"/>
      <c r="F14" s="68"/>
      <c r="G14" s="6"/>
    </row>
    <row r="15" spans="1:7" ht="39.950000000000003" customHeight="1" x14ac:dyDescent="0.25">
      <c r="A15" s="24">
        <v>7</v>
      </c>
      <c r="B15" s="66"/>
      <c r="C15" s="2"/>
      <c r="D15" s="2"/>
      <c r="E15" s="86"/>
      <c r="F15" s="68"/>
      <c r="G15" s="6"/>
    </row>
    <row r="16" spans="1:7" ht="39.950000000000003" customHeight="1" x14ac:dyDescent="0.25">
      <c r="A16" s="24">
        <v>8</v>
      </c>
      <c r="B16" s="66"/>
      <c r="C16" s="2"/>
      <c r="D16" s="2"/>
      <c r="E16" s="86"/>
      <c r="F16" s="68"/>
      <c r="G16" s="6"/>
    </row>
    <row r="17" spans="1:7" ht="39.950000000000003" hidden="1" customHeight="1" x14ac:dyDescent="0.25">
      <c r="A17" s="77"/>
      <c r="B17" s="114"/>
      <c r="C17" s="115"/>
      <c r="D17" s="116">
        <f>SUM(D9:D16)</f>
        <v>0</v>
      </c>
      <c r="E17" s="80"/>
      <c r="F17" s="106"/>
      <c r="G17" s="6"/>
    </row>
    <row r="18" spans="1:7" s="12" customFormat="1" ht="39.950000000000003" customHeight="1" x14ac:dyDescent="0.25">
      <c r="A18" s="26" t="s">
        <v>44</v>
      </c>
      <c r="B18" s="187" t="s">
        <v>78</v>
      </c>
      <c r="C18" s="187"/>
      <c r="D18" s="195">
        <f>(D17/(A16*3))</f>
        <v>0</v>
      </c>
      <c r="E18" s="195"/>
      <c r="F18" s="196"/>
    </row>
    <row r="19" spans="1:7" x14ac:dyDescent="0.25">
      <c r="A19" s="35"/>
      <c r="B19" s="105"/>
      <c r="C19" s="105"/>
      <c r="D19" s="105"/>
      <c r="E19" s="105"/>
      <c r="F19" s="106"/>
    </row>
    <row r="20" spans="1:7" s="12" customFormat="1" ht="39.950000000000003" customHeight="1" thickBot="1" x14ac:dyDescent="0.3">
      <c r="A20" s="33">
        <v>2.2000000000000002</v>
      </c>
      <c r="B20" s="186" t="s">
        <v>78</v>
      </c>
      <c r="C20" s="186"/>
      <c r="D20" s="197">
        <f>AVERAGE(D18)</f>
        <v>0</v>
      </c>
      <c r="E20" s="197"/>
      <c r="F20" s="198"/>
    </row>
  </sheetData>
  <mergeCells count="11">
    <mergeCell ref="A7:E7"/>
    <mergeCell ref="B18:C18"/>
    <mergeCell ref="B20:C20"/>
    <mergeCell ref="A8:B8"/>
    <mergeCell ref="A1:B4"/>
    <mergeCell ref="C1:E2"/>
    <mergeCell ref="C3:E3"/>
    <mergeCell ref="C4:E4"/>
    <mergeCell ref="A6:B6"/>
    <mergeCell ref="D18:F18"/>
    <mergeCell ref="D20:F20"/>
  </mergeCells>
  <conditionalFormatting sqref="D17">
    <cfRule type="cellIs" dxfId="31" priority="9" operator="equal">
      <formula>1</formula>
    </cfRule>
    <cfRule type="cellIs" dxfId="30" priority="10" operator="equal">
      <formula>2</formula>
    </cfRule>
    <cfRule type="cellIs" dxfId="29" priority="11" operator="equal">
      <formula>3</formula>
    </cfRule>
    <cfRule type="cellIs" dxfId="28" priority="12" operator="equal">
      <formula>4</formula>
    </cfRule>
  </conditionalFormatting>
  <conditionalFormatting sqref="D9:D16">
    <cfRule type="cellIs" dxfId="27" priority="1" operator="equal">
      <formula>0</formula>
    </cfRule>
    <cfRule type="cellIs" dxfId="26" priority="2" operator="equal">
      <formula>1</formula>
    </cfRule>
    <cfRule type="cellIs" dxfId="25" priority="3" operator="equal">
      <formula>2</formula>
    </cfRule>
    <cfRule type="cellIs" dxfId="24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B9" sqref="B9:F11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1.42578125" customWidth="1"/>
  </cols>
  <sheetData>
    <row r="1" spans="1:6" x14ac:dyDescent="0.25">
      <c r="A1" s="173"/>
      <c r="B1" s="174"/>
      <c r="C1" s="135" t="s">
        <v>86</v>
      </c>
      <c r="D1" s="136"/>
      <c r="E1" s="210"/>
      <c r="F1" s="69" t="s">
        <v>110</v>
      </c>
    </row>
    <row r="2" spans="1:6" x14ac:dyDescent="0.25">
      <c r="A2" s="175"/>
      <c r="B2" s="150"/>
      <c r="C2" s="138"/>
      <c r="D2" s="139"/>
      <c r="E2" s="211"/>
      <c r="F2" s="70" t="s">
        <v>94</v>
      </c>
    </row>
    <row r="3" spans="1:6" x14ac:dyDescent="0.25">
      <c r="A3" s="175"/>
      <c r="B3" s="150"/>
      <c r="C3" s="141" t="s">
        <v>87</v>
      </c>
      <c r="D3" s="142"/>
      <c r="E3" s="212"/>
      <c r="F3" s="70" t="s">
        <v>100</v>
      </c>
    </row>
    <row r="4" spans="1:6" ht="15.75" thickBot="1" x14ac:dyDescent="0.3">
      <c r="A4" s="176"/>
      <c r="B4" s="152"/>
      <c r="C4" s="144" t="s">
        <v>88</v>
      </c>
      <c r="D4" s="145"/>
      <c r="E4" s="213"/>
      <c r="F4" s="71" t="s">
        <v>101</v>
      </c>
    </row>
    <row r="5" spans="1:6" ht="9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32" t="s">
        <v>40</v>
      </c>
      <c r="B6" s="132"/>
      <c r="C6" s="62"/>
      <c r="D6" s="62"/>
      <c r="E6" s="62"/>
      <c r="F6" s="54"/>
    </row>
    <row r="7" spans="1:6" ht="7.5" customHeight="1" thickBot="1" x14ac:dyDescent="0.3">
      <c r="A7" s="216"/>
      <c r="B7" s="216"/>
      <c r="C7" s="216"/>
      <c r="D7" s="216"/>
      <c r="E7" s="216"/>
    </row>
    <row r="8" spans="1:6" s="37" customFormat="1" ht="19.5" thickBot="1" x14ac:dyDescent="0.35">
      <c r="A8" s="217" t="s">
        <v>0</v>
      </c>
      <c r="B8" s="218"/>
      <c r="C8" s="119" t="s">
        <v>1</v>
      </c>
      <c r="D8" s="119" t="s">
        <v>3</v>
      </c>
      <c r="E8" s="120" t="s">
        <v>2</v>
      </c>
      <c r="F8" s="110" t="s">
        <v>91</v>
      </c>
    </row>
    <row r="9" spans="1:6" ht="39.950000000000003" customHeight="1" x14ac:dyDescent="0.25">
      <c r="A9" s="121">
        <v>1</v>
      </c>
      <c r="B9" s="75"/>
      <c r="C9" s="76"/>
      <c r="D9" s="76"/>
      <c r="E9" s="117"/>
      <c r="F9" s="118"/>
    </row>
    <row r="10" spans="1:6" ht="39.950000000000003" customHeight="1" x14ac:dyDescent="0.25">
      <c r="A10" s="34">
        <v>2</v>
      </c>
      <c r="B10" s="66"/>
      <c r="C10" s="2"/>
      <c r="D10" s="2"/>
      <c r="E10" s="100"/>
      <c r="F10" s="97"/>
    </row>
    <row r="11" spans="1:6" ht="39.950000000000003" customHeight="1" x14ac:dyDescent="0.25">
      <c r="A11" s="34">
        <v>3</v>
      </c>
      <c r="B11" s="66"/>
      <c r="C11" s="2"/>
      <c r="D11" s="2"/>
      <c r="E11" s="100"/>
      <c r="F11" s="97"/>
    </row>
    <row r="12" spans="1:6" ht="39.950000000000003" hidden="1" customHeight="1" x14ac:dyDescent="0.25">
      <c r="A12" s="34"/>
      <c r="B12" s="3"/>
      <c r="C12" s="9"/>
      <c r="D12" s="2">
        <f>SUM(D9:D11)</f>
        <v>0</v>
      </c>
      <c r="E12" s="96"/>
      <c r="F12" s="23"/>
    </row>
    <row r="13" spans="1:6" s="12" customFormat="1" ht="39.950000000000003" customHeight="1" x14ac:dyDescent="0.25">
      <c r="A13" s="26" t="s">
        <v>42</v>
      </c>
      <c r="B13" s="187" t="s">
        <v>79</v>
      </c>
      <c r="C13" s="187"/>
      <c r="D13" s="195">
        <f>(D12/(A11*3))</f>
        <v>0</v>
      </c>
      <c r="E13" s="195"/>
      <c r="F13" s="196"/>
    </row>
    <row r="14" spans="1:6" ht="10.5" customHeight="1" x14ac:dyDescent="0.25">
      <c r="A14" s="214"/>
      <c r="B14" s="215"/>
      <c r="C14" s="215"/>
      <c r="D14" s="215"/>
      <c r="E14" s="215"/>
      <c r="F14" s="31"/>
    </row>
    <row r="15" spans="1:6" s="12" customFormat="1" ht="39.950000000000003" customHeight="1" thickBot="1" x14ac:dyDescent="0.3">
      <c r="A15" s="33">
        <v>2.2999999999999998</v>
      </c>
      <c r="B15" s="186" t="s">
        <v>79</v>
      </c>
      <c r="C15" s="186"/>
      <c r="D15" s="197">
        <f>AVERAGE(D13)</f>
        <v>0</v>
      </c>
      <c r="E15" s="197"/>
      <c r="F15" s="198"/>
    </row>
  </sheetData>
  <mergeCells count="12">
    <mergeCell ref="B13:C13"/>
    <mergeCell ref="B15:C15"/>
    <mergeCell ref="A14:E14"/>
    <mergeCell ref="A7:E7"/>
    <mergeCell ref="A8:B8"/>
    <mergeCell ref="D13:F13"/>
    <mergeCell ref="D15:F15"/>
    <mergeCell ref="A1:B4"/>
    <mergeCell ref="C1:E2"/>
    <mergeCell ref="C3:E3"/>
    <mergeCell ref="C4:E4"/>
    <mergeCell ref="A6:B6"/>
  </mergeCells>
  <conditionalFormatting sqref="D9:D11">
    <cfRule type="cellIs" dxfId="23" priority="1" operator="equal">
      <formula>0</formula>
    </cfRule>
    <cfRule type="cellIs" dxfId="22" priority="2" operator="equal">
      <formula>1</formula>
    </cfRule>
    <cfRule type="cellIs" dxfId="21" priority="3" operator="equal">
      <formula>2</formula>
    </cfRule>
    <cfRule type="cellIs" dxfId="20" priority="4" operator="equal">
      <formula>3</formula>
    </cfRule>
  </conditionalFormatting>
  <dataValidations count="1">
    <dataValidation type="list" allowBlank="1" showInputMessage="1" showErrorMessage="1" sqref="C9:C12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B28" zoomScaleNormal="100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style="1" customWidth="1"/>
    <col min="5" max="5" width="50.7109375" customWidth="1"/>
    <col min="6" max="6" width="34.42578125" customWidth="1"/>
  </cols>
  <sheetData>
    <row r="1" spans="1:6" x14ac:dyDescent="0.25">
      <c r="A1" s="173"/>
      <c r="B1" s="174"/>
      <c r="C1" s="135" t="s">
        <v>86</v>
      </c>
      <c r="D1" s="136"/>
      <c r="E1" s="210"/>
      <c r="F1" s="69" t="s">
        <v>109</v>
      </c>
    </row>
    <row r="2" spans="1:6" x14ac:dyDescent="0.25">
      <c r="A2" s="175"/>
      <c r="B2" s="150"/>
      <c r="C2" s="138"/>
      <c r="D2" s="139"/>
      <c r="E2" s="211"/>
      <c r="F2" s="70" t="s">
        <v>111</v>
      </c>
    </row>
    <row r="3" spans="1:6" x14ac:dyDescent="0.25">
      <c r="A3" s="175"/>
      <c r="B3" s="150"/>
      <c r="C3" s="141" t="s">
        <v>87</v>
      </c>
      <c r="D3" s="142"/>
      <c r="E3" s="212"/>
      <c r="F3" s="70" t="s">
        <v>92</v>
      </c>
    </row>
    <row r="4" spans="1:6" ht="15.75" thickBot="1" x14ac:dyDescent="0.3">
      <c r="A4" s="176"/>
      <c r="B4" s="152"/>
      <c r="C4" s="144" t="s">
        <v>88</v>
      </c>
      <c r="D4" s="145"/>
      <c r="E4" s="213"/>
      <c r="F4" s="71" t="s">
        <v>112</v>
      </c>
    </row>
    <row r="5" spans="1:6" x14ac:dyDescent="0.25">
      <c r="A5" s="55"/>
      <c r="B5" s="55"/>
      <c r="C5" s="62"/>
      <c r="D5" s="62"/>
      <c r="E5" s="62"/>
      <c r="F5" s="54"/>
    </row>
    <row r="6" spans="1:6" ht="21" x14ac:dyDescent="0.25">
      <c r="A6" s="219" t="s">
        <v>60</v>
      </c>
      <c r="B6" s="219"/>
      <c r="C6" s="219"/>
      <c r="D6" s="62"/>
      <c r="E6" s="62"/>
      <c r="F6" s="54"/>
    </row>
    <row r="7" spans="1:6" ht="15.75" thickBot="1" x14ac:dyDescent="0.3"/>
    <row r="8" spans="1:6" s="37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50.25" customHeight="1" x14ac:dyDescent="0.25">
      <c r="A9" s="111">
        <v>1</v>
      </c>
      <c r="B9" s="75"/>
      <c r="C9" s="76"/>
      <c r="D9" s="76"/>
      <c r="E9" s="117"/>
      <c r="F9" s="118"/>
    </row>
    <row r="10" spans="1:6" ht="59.25" customHeight="1" x14ac:dyDescent="0.25">
      <c r="A10" s="28">
        <v>2</v>
      </c>
      <c r="B10" s="66"/>
      <c r="C10" s="2"/>
      <c r="D10" s="2"/>
      <c r="E10" s="86"/>
      <c r="F10" s="68"/>
    </row>
    <row r="11" spans="1:6" ht="69" customHeight="1" x14ac:dyDescent="0.25">
      <c r="A11" s="28">
        <v>3</v>
      </c>
      <c r="B11" s="66"/>
      <c r="C11" s="2"/>
      <c r="D11" s="2"/>
      <c r="E11" s="86"/>
      <c r="F11" s="97"/>
    </row>
    <row r="12" spans="1:6" ht="59.25" customHeight="1" x14ac:dyDescent="0.25">
      <c r="A12" s="28">
        <v>4</v>
      </c>
      <c r="B12" s="66"/>
      <c r="C12" s="2"/>
      <c r="D12" s="2"/>
      <c r="E12" s="122"/>
      <c r="F12" s="97"/>
    </row>
    <row r="13" spans="1:6" ht="39.950000000000003" customHeight="1" x14ac:dyDescent="0.25">
      <c r="A13" s="28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8">
        <v>6</v>
      </c>
      <c r="B14" s="66"/>
      <c r="C14" s="2"/>
      <c r="D14" s="2"/>
      <c r="E14" s="88"/>
      <c r="F14" s="97"/>
    </row>
    <row r="15" spans="1:6" ht="39.950000000000003" customHeight="1" x14ac:dyDescent="0.25">
      <c r="A15" s="28">
        <v>7</v>
      </c>
      <c r="B15" s="66"/>
      <c r="C15" s="2"/>
      <c r="D15" s="2"/>
      <c r="E15" s="88"/>
      <c r="F15" s="97"/>
    </row>
    <row r="16" spans="1:6" ht="39.950000000000003" customHeight="1" x14ac:dyDescent="0.25">
      <c r="A16" s="28">
        <v>8</v>
      </c>
      <c r="B16" s="66"/>
      <c r="C16" s="2"/>
      <c r="D16" s="2"/>
      <c r="E16" s="88"/>
      <c r="F16" s="97"/>
    </row>
    <row r="17" spans="1:6" ht="60.75" customHeight="1" x14ac:dyDescent="0.25">
      <c r="A17" s="28">
        <v>9</v>
      </c>
      <c r="B17" s="66"/>
      <c r="C17" s="2"/>
      <c r="D17" s="2"/>
      <c r="E17" s="86"/>
      <c r="F17" s="97"/>
    </row>
    <row r="18" spans="1:6" ht="66.75" customHeight="1" x14ac:dyDescent="0.25">
      <c r="A18" s="28">
        <v>10</v>
      </c>
      <c r="B18" s="66"/>
      <c r="C18" s="2"/>
      <c r="D18" s="2"/>
      <c r="E18" s="86"/>
      <c r="F18" s="97"/>
    </row>
    <row r="19" spans="1:6" ht="39.950000000000003" hidden="1" customHeight="1" x14ac:dyDescent="0.25">
      <c r="A19" s="28"/>
      <c r="B19" s="66"/>
      <c r="C19" s="2"/>
      <c r="D19" s="2">
        <f>SUM(D9:D18)</f>
        <v>0</v>
      </c>
      <c r="E19" s="87"/>
      <c r="F19" s="67"/>
    </row>
    <row r="20" spans="1:6" s="12" customFormat="1" ht="39.950000000000003" customHeight="1" x14ac:dyDescent="0.25">
      <c r="A20" s="32" t="s">
        <v>45</v>
      </c>
      <c r="B20" s="206" t="s">
        <v>80</v>
      </c>
      <c r="C20" s="206"/>
      <c r="D20" s="195">
        <f>(D19/(A18*3))</f>
        <v>0</v>
      </c>
      <c r="E20" s="195"/>
      <c r="F20" s="196"/>
    </row>
    <row r="21" spans="1:6" ht="39.950000000000003" customHeight="1" x14ac:dyDescent="0.25">
      <c r="A21" s="28">
        <v>1</v>
      </c>
      <c r="B21" s="66"/>
      <c r="C21" s="2"/>
      <c r="D21" s="2"/>
      <c r="E21" s="87"/>
      <c r="F21" s="67"/>
    </row>
    <row r="22" spans="1:6" ht="81" customHeight="1" x14ac:dyDescent="0.25">
      <c r="A22" s="28">
        <v>2</v>
      </c>
      <c r="B22" s="66"/>
      <c r="C22" s="2"/>
      <c r="D22" s="2"/>
      <c r="E22" s="86"/>
      <c r="F22" s="97"/>
    </row>
    <row r="23" spans="1:6" ht="96.75" customHeight="1" x14ac:dyDescent="0.25">
      <c r="A23" s="28">
        <v>3</v>
      </c>
      <c r="B23" s="66"/>
      <c r="C23" s="2"/>
      <c r="D23" s="2"/>
      <c r="E23" s="94"/>
      <c r="F23" s="97"/>
    </row>
    <row r="24" spans="1:6" ht="79.5" customHeight="1" x14ac:dyDescent="0.25">
      <c r="A24" s="28">
        <v>5</v>
      </c>
      <c r="B24" s="66"/>
      <c r="C24" s="2"/>
      <c r="D24" s="2"/>
      <c r="E24" s="94"/>
      <c r="F24" s="97"/>
    </row>
    <row r="25" spans="1:6" ht="60" customHeight="1" x14ac:dyDescent="0.25">
      <c r="A25" s="28">
        <v>6</v>
      </c>
      <c r="B25" s="66"/>
      <c r="C25" s="2"/>
      <c r="D25" s="2"/>
      <c r="E25" s="86"/>
      <c r="F25" s="97"/>
    </row>
    <row r="26" spans="1:6" ht="39.950000000000003" customHeight="1" x14ac:dyDescent="0.25">
      <c r="A26" s="28">
        <v>7</v>
      </c>
      <c r="B26" s="66"/>
      <c r="C26" s="2"/>
      <c r="D26" s="2"/>
      <c r="E26" s="87"/>
      <c r="F26" s="97"/>
    </row>
    <row r="27" spans="1:6" ht="39.950000000000003" customHeight="1" x14ac:dyDescent="0.25">
      <c r="A27" s="28">
        <v>8</v>
      </c>
      <c r="B27" s="66"/>
      <c r="C27" s="2"/>
      <c r="D27" s="2"/>
      <c r="E27" s="87"/>
      <c r="F27" s="67"/>
    </row>
    <row r="28" spans="1:6" ht="39.950000000000003" customHeight="1" x14ac:dyDescent="0.25">
      <c r="A28" s="28">
        <v>9</v>
      </c>
      <c r="B28" s="66"/>
      <c r="C28" s="2"/>
      <c r="D28" s="2"/>
      <c r="E28" s="87"/>
      <c r="F28" s="67"/>
    </row>
    <row r="29" spans="1:6" ht="39.950000000000003" customHeight="1" x14ac:dyDescent="0.25">
      <c r="A29" s="28">
        <v>10</v>
      </c>
      <c r="B29" s="66"/>
      <c r="C29" s="2"/>
      <c r="D29" s="2"/>
      <c r="E29" s="89"/>
      <c r="F29" s="128"/>
    </row>
    <row r="30" spans="1:6" ht="39.950000000000003" hidden="1" customHeight="1" x14ac:dyDescent="0.25">
      <c r="A30" s="28"/>
      <c r="B30" s="66"/>
      <c r="C30" s="2"/>
      <c r="D30" s="2">
        <f>SUM(D21:D29)</f>
        <v>0</v>
      </c>
      <c r="E30" s="87"/>
      <c r="F30" s="67"/>
    </row>
    <row r="31" spans="1:6" s="12" customFormat="1" ht="39.950000000000003" customHeight="1" x14ac:dyDescent="0.25">
      <c r="A31" s="32" t="s">
        <v>46</v>
      </c>
      <c r="B31" s="206" t="s">
        <v>81</v>
      </c>
      <c r="C31" s="206"/>
      <c r="D31" s="195">
        <f>(D30/(A29*3))</f>
        <v>0</v>
      </c>
      <c r="E31" s="195"/>
      <c r="F31" s="196"/>
    </row>
    <row r="32" spans="1:6" ht="39.950000000000003" customHeight="1" x14ac:dyDescent="0.25">
      <c r="A32" s="28">
        <v>1</v>
      </c>
      <c r="B32" s="66"/>
      <c r="C32" s="2"/>
      <c r="D32" s="2"/>
      <c r="E32" s="86"/>
      <c r="F32" s="97"/>
    </row>
    <row r="33" spans="1:6" ht="39.950000000000003" customHeight="1" x14ac:dyDescent="0.25">
      <c r="A33" s="28">
        <v>2</v>
      </c>
      <c r="B33" s="66"/>
      <c r="C33" s="2"/>
      <c r="D33" s="2"/>
      <c r="E33" s="86"/>
      <c r="F33" s="97"/>
    </row>
    <row r="34" spans="1:6" ht="39.950000000000003" customHeight="1" x14ac:dyDescent="0.25">
      <c r="A34" s="28">
        <v>3</v>
      </c>
      <c r="B34" s="66"/>
      <c r="C34" s="2"/>
      <c r="D34" s="2"/>
      <c r="E34" s="86"/>
      <c r="F34" s="97"/>
    </row>
    <row r="35" spans="1:6" ht="39.950000000000003" customHeight="1" x14ac:dyDescent="0.25">
      <c r="A35" s="28">
        <v>4</v>
      </c>
      <c r="B35" s="66"/>
      <c r="C35" s="2"/>
      <c r="D35" s="2"/>
      <c r="E35" s="86"/>
      <c r="F35" s="97"/>
    </row>
    <row r="36" spans="1:6" ht="39.950000000000003" customHeight="1" x14ac:dyDescent="0.25">
      <c r="A36" s="28">
        <v>5</v>
      </c>
      <c r="B36" s="66"/>
      <c r="C36" s="2"/>
      <c r="D36" s="2"/>
      <c r="E36" s="85"/>
      <c r="F36" s="97"/>
    </row>
    <row r="37" spans="1:6" ht="39.950000000000003" customHeight="1" x14ac:dyDescent="0.25">
      <c r="A37" s="28">
        <v>6</v>
      </c>
      <c r="B37" s="66"/>
      <c r="C37" s="2"/>
      <c r="D37" s="2"/>
      <c r="E37" s="86"/>
      <c r="F37" s="97"/>
    </row>
    <row r="38" spans="1:6" ht="39.950000000000003" hidden="1" customHeight="1" x14ac:dyDescent="0.25">
      <c r="A38" s="28"/>
      <c r="B38" s="66"/>
      <c r="C38" s="2"/>
      <c r="D38" s="2">
        <f>SUM(D32:D37)</f>
        <v>0</v>
      </c>
      <c r="E38" s="87"/>
      <c r="F38" s="67"/>
    </row>
    <row r="39" spans="1:6" s="12" customFormat="1" ht="39.950000000000003" customHeight="1" x14ac:dyDescent="0.25">
      <c r="A39" s="32" t="s">
        <v>47</v>
      </c>
      <c r="B39" s="187" t="s">
        <v>82</v>
      </c>
      <c r="C39" s="187"/>
      <c r="D39" s="195">
        <f>(D38/(A37*3))</f>
        <v>0</v>
      </c>
      <c r="E39" s="195"/>
      <c r="F39" s="196"/>
    </row>
    <row r="40" spans="1:6" x14ac:dyDescent="0.25">
      <c r="A40" s="29"/>
      <c r="B40" s="105"/>
      <c r="C40" s="14"/>
      <c r="D40" s="14"/>
      <c r="E40" s="105"/>
      <c r="F40" s="106"/>
    </row>
    <row r="41" spans="1:6" s="12" customFormat="1" ht="39.950000000000003" customHeight="1" thickBot="1" x14ac:dyDescent="0.3">
      <c r="A41" s="33">
        <v>3</v>
      </c>
      <c r="B41" s="186" t="s">
        <v>83</v>
      </c>
      <c r="C41" s="186"/>
      <c r="D41" s="220">
        <f>AVERAGE(D20,D31,D39)</f>
        <v>0</v>
      </c>
      <c r="E41" s="220"/>
      <c r="F41" s="221"/>
    </row>
  </sheetData>
  <mergeCells count="14">
    <mergeCell ref="B39:C39"/>
    <mergeCell ref="B41:C41"/>
    <mergeCell ref="B31:C31"/>
    <mergeCell ref="A8:B8"/>
    <mergeCell ref="A1:B4"/>
    <mergeCell ref="C1:E2"/>
    <mergeCell ref="C3:E3"/>
    <mergeCell ref="C4:E4"/>
    <mergeCell ref="A6:C6"/>
    <mergeCell ref="D20:F20"/>
    <mergeCell ref="B20:C20"/>
    <mergeCell ref="D31:F31"/>
    <mergeCell ref="D39:F39"/>
    <mergeCell ref="D41:F41"/>
  </mergeCells>
  <conditionalFormatting sqref="D19">
    <cfRule type="cellIs" dxfId="19" priority="29" operator="equal">
      <formula>1</formula>
    </cfRule>
    <cfRule type="cellIs" dxfId="18" priority="30" operator="equal">
      <formula>2</formula>
    </cfRule>
    <cfRule type="cellIs" dxfId="17" priority="31" operator="equal">
      <formula>3</formula>
    </cfRule>
    <cfRule type="cellIs" dxfId="16" priority="32" operator="equal">
      <formula>4</formula>
    </cfRule>
  </conditionalFormatting>
  <conditionalFormatting sqref="D30">
    <cfRule type="cellIs" dxfId="15" priority="25" operator="equal">
      <formula>1</formula>
    </cfRule>
    <cfRule type="cellIs" dxfId="14" priority="26" operator="equal">
      <formula>2</formula>
    </cfRule>
    <cfRule type="cellIs" dxfId="13" priority="27" operator="equal">
      <formula>3</formula>
    </cfRule>
    <cfRule type="cellIs" dxfId="12" priority="28" operator="equal">
      <formula>4</formula>
    </cfRule>
  </conditionalFormatting>
  <conditionalFormatting sqref="D38">
    <cfRule type="cellIs" dxfId="11" priority="21" operator="equal">
      <formula>1</formula>
    </cfRule>
    <cfRule type="cellIs" dxfId="10" priority="22" operator="equal">
      <formula>2</formula>
    </cfRule>
    <cfRule type="cellIs" dxfId="9" priority="23" operator="equal">
      <formula>3</formula>
    </cfRule>
    <cfRule type="cellIs" dxfId="8" priority="24" operator="equal">
      <formula>4</formula>
    </cfRule>
  </conditionalFormatting>
  <conditionalFormatting sqref="D9:D18 D21:D29">
    <cfRule type="cellIs" dxfId="7" priority="17" operator="equal">
      <formula>0</formula>
    </cfRule>
    <cfRule type="cellIs" dxfId="6" priority="18" operator="equal">
      <formula>1</formula>
    </cfRule>
    <cfRule type="cellIs" dxfId="5" priority="19" operator="equal">
      <formula>2</formula>
    </cfRule>
    <cfRule type="cellIs" dxfId="4" priority="20" operator="equal">
      <formula>3</formula>
    </cfRule>
  </conditionalFormatting>
  <conditionalFormatting sqref="D32:D37">
    <cfRule type="cellIs" dxfId="3" priority="1" operator="equal">
      <formula>0</formula>
    </cfRule>
    <cfRule type="cellIs" dxfId="2" priority="2" operator="equal">
      <formula>1</formula>
    </cfRule>
    <cfRule type="cellIs" dxfId="1" priority="3" operator="equal">
      <formula>2</formula>
    </cfRule>
    <cfRule type="cellIs" dxfId="0" priority="4" operator="equal">
      <formula>3</formula>
    </cfRule>
  </conditionalFormatting>
  <dataValidations count="1">
    <dataValidation type="list" allowBlank="1" showInputMessage="1" showErrorMessage="1" sqref="C9:C19 C32:C38 C21:C3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</vt:lpstr>
      <vt:lpstr>MPG-CTalento Humano</vt:lpstr>
      <vt:lpstr>MPG-CDireccionamiento</vt:lpstr>
      <vt:lpstr>MPG-CAdmon riesgo</vt:lpstr>
      <vt:lpstr>MES-CAutoevaluacion</vt:lpstr>
      <vt:lpstr>MES-CAuditoria</vt:lpstr>
      <vt:lpstr>MES-CPlanMejora</vt:lpstr>
      <vt:lpstr>Eje Transversal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UNIDAD VICTIMAS</cp:lastModifiedBy>
  <dcterms:created xsi:type="dcterms:W3CDTF">2014-06-19T15:01:18Z</dcterms:created>
  <dcterms:modified xsi:type="dcterms:W3CDTF">2016-11-02T17:25:31Z</dcterms:modified>
</cp:coreProperties>
</file>